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DoAn\openerp-micro-service\hr-doan-vietphuong\backend\src\main\resources\templates\"/>
    </mc:Choice>
  </mc:AlternateContent>
  <xr:revisionPtr revIDLastSave="0" documentId="13_ncr:1_{E8EDE135-0111-448C-85E0-341B5547AC3D}" xr6:coauthVersionLast="47" xr6:coauthVersionMax="47" xr10:uidLastSave="{00000000-0000-0000-0000-000000000000}"/>
  <bookViews>
    <workbookView xWindow="-36" yWindow="12852" windowWidth="23256" windowHeight="13176" firstSheet="25" activeTab="25" xr2:uid="{00000000-000D-0000-FFFF-FFFF00000000}"/>
  </bookViews>
  <sheets>
    <sheet name="BC phần mềm cc 23.05-22.06" sheetId="2" state="hidden" r:id="rId1"/>
    <sheet name="HCM" sheetId="3" state="hidden" r:id="rId2"/>
    <sheet name="Trang tính60" sheetId="4" state="hidden" r:id="rId3"/>
    <sheet name="Trang tính59" sheetId="5" state="hidden" r:id="rId4"/>
    <sheet name="ADFLEX lần 1" sheetId="6" state="hidden" r:id="rId5"/>
    <sheet name="Bản sao của ADFLEX" sheetId="7" state="hidden" r:id="rId6"/>
    <sheet name="Chi tiết chấm công 2312-151" sheetId="8" state="hidden" r:id="rId7"/>
    <sheet name="nháp" sheetId="9" state="hidden" r:id="rId8"/>
    <sheet name="Chi tiết tháng 12023 - lần 1 (1" sheetId="10" state="hidden" r:id="rId9"/>
    <sheet name="Trang tính61" sheetId="11" state="hidden" r:id="rId10"/>
    <sheet name="Trang tính57" sheetId="12" state="hidden" r:id="rId11"/>
    <sheet name="phần mềm" sheetId="13" state="hidden" r:id="rId12"/>
    <sheet name="Trang tính56" sheetId="14" state="hidden" r:id="rId13"/>
    <sheet name="CC raw MCC" sheetId="15" state="hidden" r:id="rId14"/>
    <sheet name="Báo cáo raw-Máy CC-PingGo" sheetId="16" state="hidden" r:id="rId15"/>
    <sheet name="2. Phép" sheetId="17" state="hidden" r:id="rId16"/>
    <sheet name="MCC" sheetId="18" state="hidden" r:id="rId17"/>
    <sheet name="ADFLEX - HCM" sheetId="19" state="hidden" r:id="rId18"/>
    <sheet name="MONT-E" sheetId="20" state="hidden" r:id="rId19"/>
    <sheet name="Trang tính52" sheetId="21" state="hidden" r:id="rId20"/>
    <sheet name="Trang tính51" sheetId="22" state="hidden" r:id="rId21"/>
    <sheet name="MONT-E RAW MCC" sheetId="23" state="hidden" r:id="rId22"/>
    <sheet name="Trang tính47" sheetId="24" state="hidden" r:id="rId23"/>
    <sheet name="chi tiết" sheetId="25" state="hidden" r:id="rId24"/>
    <sheet name="DS cơm trưa" sheetId="26" state="hidden" r:id="rId25"/>
    <sheet name="REPORT" sheetId="27" r:id="rId26"/>
  </sheets>
  <externalReferences>
    <externalReference r:id="rId27"/>
  </externalReferences>
  <definedNames>
    <definedName name="_xlnm._FilterDatabase" localSheetId="14" hidden="1">'Báo cáo raw-Máy CC-PingGo'!$A$5:$EI$444</definedName>
    <definedName name="_xlnm._FilterDatabase" localSheetId="23" hidden="1">'chi tiết'!$A$4:$CM$444</definedName>
    <definedName name="_xlnm._FilterDatabase" localSheetId="6" hidden="1">'Chi tiết chấm công 2312-151'!$A$3:$CU$99</definedName>
    <definedName name="_xlnm._FilterDatabase" localSheetId="8" hidden="1">'Chi tiết tháng 12023 - lần 1 (1'!$A$2:$DY$602</definedName>
    <definedName name="_xlnm._FilterDatabase" localSheetId="9" hidden="1">'Trang tính61'!$A$3:$AA$49</definedName>
    <definedName name="Z_40002010_3390_4901_95C7_35699C29F282_.wvu.FilterData" localSheetId="4" hidden="1">'ADFLEX lần 1'!$B$6:$BL$29</definedName>
    <definedName name="Z_40002010_3390_4901_95C7_35699C29F282_.wvu.FilterData" localSheetId="5" hidden="1">'Bản sao của ADFLEX'!$B$6:$BD$22</definedName>
    <definedName name="Z_40002010_3390_4901_95C7_35699C29F282_.wvu.FilterData" localSheetId="24" hidden="1">'DS cơm trưa'!$B$6:$BD$22</definedName>
    <definedName name="Z_40002010_3390_4901_95C7_35699C29F282_.wvu.FilterData" localSheetId="25" hidden="1">REPORT!#REF!</definedName>
  </definedNames>
  <calcPr calcId="191029"/>
  <customWorkbookViews>
    <customWorkbookView name="Bộ lọc 1" guid="{40002010-3390-4901-95C7-35699C29F28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57" i="26" l="1"/>
  <c r="AT57" i="26"/>
  <c r="BA57" i="26" s="1"/>
  <c r="AS57" i="26"/>
  <c r="BC56" i="26"/>
  <c r="AT56" i="26"/>
  <c r="BA56" i="26" s="1"/>
  <c r="AS56" i="26"/>
  <c r="BC55" i="26"/>
  <c r="AT55" i="26"/>
  <c r="BA55" i="26" s="1"/>
  <c r="AS55" i="26"/>
  <c r="BC54" i="26"/>
  <c r="AT54" i="26"/>
  <c r="BA54" i="26" s="1"/>
  <c r="AS54" i="26"/>
  <c r="BC53" i="26"/>
  <c r="AT53" i="26"/>
  <c r="BA53" i="26" s="1"/>
  <c r="AS53" i="26"/>
  <c r="BC52" i="26"/>
  <c r="AT52" i="26"/>
  <c r="BA52" i="26" s="1"/>
  <c r="AS52" i="26"/>
  <c r="BC51" i="26"/>
  <c r="BA51" i="26"/>
  <c r="AT51" i="26"/>
  <c r="AS51" i="26"/>
  <c r="BC50" i="26"/>
  <c r="AT50" i="26"/>
  <c r="BA50" i="26" s="1"/>
  <c r="AS50" i="26"/>
  <c r="BC49" i="26"/>
  <c r="V49" i="26"/>
  <c r="AS49" i="26" s="1"/>
  <c r="AT49" i="26" s="1"/>
  <c r="BA49" i="26" s="1"/>
  <c r="BC48" i="26"/>
  <c r="AT48" i="26"/>
  <c r="BA48" i="26" s="1"/>
  <c r="AS48" i="26"/>
  <c r="BC47" i="26"/>
  <c r="AT47" i="26"/>
  <c r="BA47" i="26" s="1"/>
  <c r="AS47" i="26"/>
  <c r="BC46" i="26"/>
  <c r="BA46" i="26"/>
  <c r="AT46" i="26"/>
  <c r="AS46" i="26"/>
  <c r="BC45" i="26"/>
  <c r="AS45" i="26"/>
  <c r="AT45" i="26" s="1"/>
  <c r="BA45" i="26" s="1"/>
  <c r="BC44" i="26"/>
  <c r="P44" i="26"/>
  <c r="AS44" i="26" s="1"/>
  <c r="AT44" i="26" s="1"/>
  <c r="BA44" i="26" s="1"/>
  <c r="BC43" i="26"/>
  <c r="AS43" i="26"/>
  <c r="AT43" i="26" s="1"/>
  <c r="BA43" i="26" s="1"/>
  <c r="BC42" i="26"/>
  <c r="AS42" i="26"/>
  <c r="AT42" i="26" s="1"/>
  <c r="BA42" i="26" s="1"/>
  <c r="L42" i="26"/>
  <c r="AS41" i="26"/>
  <c r="AT41" i="26" s="1"/>
  <c r="BA41" i="26" s="1"/>
  <c r="L41" i="26"/>
  <c r="BC41" i="26" s="1"/>
  <c r="BA40" i="26"/>
  <c r="AT40" i="26"/>
  <c r="AS40" i="26"/>
  <c r="L40" i="26"/>
  <c r="BC40" i="26" s="1"/>
  <c r="BC39" i="26"/>
  <c r="Z39" i="26"/>
  <c r="W39" i="26"/>
  <c r="AS39" i="26" s="1"/>
  <c r="AT39" i="26" s="1"/>
  <c r="BA39" i="26" s="1"/>
  <c r="L39" i="26"/>
  <c r="BC38" i="26"/>
  <c r="AS38" i="26"/>
  <c r="AT38" i="26" s="1"/>
  <c r="BA38" i="26" s="1"/>
  <c r="L38" i="26"/>
  <c r="BC37" i="26"/>
  <c r="AS37" i="26"/>
  <c r="AT37" i="26" s="1"/>
  <c r="BA37" i="26" s="1"/>
  <c r="L37" i="26"/>
  <c r="AS36" i="26"/>
  <c r="AT36" i="26" s="1"/>
  <c r="BA36" i="26" s="1"/>
  <c r="L36" i="26"/>
  <c r="BC36" i="26" s="1"/>
  <c r="BC35" i="26"/>
  <c r="AS35" i="26"/>
  <c r="AT35" i="26" s="1"/>
  <c r="BA35" i="26" s="1"/>
  <c r="BC34" i="26"/>
  <c r="AT34" i="26"/>
  <c r="BA34" i="26" s="1"/>
  <c r="AS34" i="26"/>
  <c r="BC33" i="26"/>
  <c r="AS33" i="26"/>
  <c r="AT33" i="26" s="1"/>
  <c r="BA33" i="26" s="1"/>
  <c r="L33" i="26"/>
  <c r="AJ32" i="26"/>
  <c r="AS32" i="26" s="1"/>
  <c r="AT32" i="26" s="1"/>
  <c r="BA32" i="26" s="1"/>
  <c r="L32" i="26"/>
  <c r="BC32" i="26" s="1"/>
  <c r="AS31" i="26"/>
  <c r="AT31" i="26" s="1"/>
  <c r="BA31" i="26" s="1"/>
  <c r="L31" i="26"/>
  <c r="BC31" i="26" s="1"/>
  <c r="BC30" i="26"/>
  <c r="AS30" i="26"/>
  <c r="AT30" i="26" s="1"/>
  <c r="BA30" i="26" s="1"/>
  <c r="BC29" i="26"/>
  <c r="AS29" i="26"/>
  <c r="AT29" i="26" s="1"/>
  <c r="BA29" i="26" s="1"/>
  <c r="L29" i="26"/>
  <c r="BC28" i="26"/>
  <c r="AS28" i="26"/>
  <c r="AT28" i="26" s="1"/>
  <c r="BA28" i="26" s="1"/>
  <c r="BA27" i="26"/>
  <c r="AT27" i="26"/>
  <c r="AS27" i="26"/>
  <c r="L27" i="26"/>
  <c r="BC27" i="26" s="1"/>
  <c r="BA26" i="26"/>
  <c r="AT26" i="26"/>
  <c r="AS26" i="26"/>
  <c r="L26" i="26"/>
  <c r="BC26" i="26" s="1"/>
  <c r="BC25" i="26"/>
  <c r="AT25" i="26"/>
  <c r="BA25" i="26" s="1"/>
  <c r="AS25" i="26"/>
  <c r="AS24" i="26"/>
  <c r="AT24" i="26" s="1"/>
  <c r="BA24" i="26" s="1"/>
  <c r="L24" i="26"/>
  <c r="BC24" i="26" s="1"/>
  <c r="BC23" i="26"/>
  <c r="AS23" i="26"/>
  <c r="AT23" i="26" s="1"/>
  <c r="BA23" i="26" s="1"/>
  <c r="BC22" i="26"/>
  <c r="W22" i="26"/>
  <c r="N22" i="26"/>
  <c r="AS22" i="26" s="1"/>
  <c r="AT22" i="26" s="1"/>
  <c r="BA22" i="26" s="1"/>
  <c r="L22" i="26"/>
  <c r="AS21" i="26"/>
  <c r="AT21" i="26" s="1"/>
  <c r="BA21" i="26" s="1"/>
  <c r="L21" i="26"/>
  <c r="BC21" i="26" s="1"/>
  <c r="AS20" i="26"/>
  <c r="AT20" i="26" s="1"/>
  <c r="BA20" i="26" s="1"/>
  <c r="L20" i="26"/>
  <c r="BC20" i="26" s="1"/>
  <c r="AS19" i="26"/>
  <c r="AT19" i="26" s="1"/>
  <c r="BA19" i="26" s="1"/>
  <c r="L19" i="26"/>
  <c r="BC19" i="26" s="1"/>
  <c r="BC18" i="26"/>
  <c r="AT18" i="26"/>
  <c r="BA18" i="26" s="1"/>
  <c r="AS18" i="26"/>
  <c r="BC17" i="26"/>
  <c r="AS17" i="26"/>
  <c r="AT17" i="26" s="1"/>
  <c r="BA17" i="26" s="1"/>
  <c r="L17" i="26"/>
  <c r="AS16" i="26"/>
  <c r="AT16" i="26" s="1"/>
  <c r="BA16" i="26" s="1"/>
  <c r="L16" i="26"/>
  <c r="BC16" i="26" s="1"/>
  <c r="BC15" i="26"/>
  <c r="AS15" i="26"/>
  <c r="AT15" i="26" s="1"/>
  <c r="BA15" i="26" s="1"/>
  <c r="BC14" i="26"/>
  <c r="AT14" i="26"/>
  <c r="BA14" i="26" s="1"/>
  <c r="AS14" i="26"/>
  <c r="AS13" i="26"/>
  <c r="AT13" i="26" s="1"/>
  <c r="BA13" i="26" s="1"/>
  <c r="L13" i="26"/>
  <c r="BC13" i="26" s="1"/>
  <c r="AS12" i="26"/>
  <c r="AT12" i="26" s="1"/>
  <c r="BA12" i="26" s="1"/>
  <c r="L12" i="26"/>
  <c r="BC12" i="26" s="1"/>
  <c r="AK11" i="26"/>
  <c r="AS11" i="26" s="1"/>
  <c r="AT11" i="26" s="1"/>
  <c r="BA11" i="26" s="1"/>
  <c r="L11" i="26"/>
  <c r="BC11" i="26" s="1"/>
  <c r="AS10" i="26"/>
  <c r="AT10" i="26" s="1"/>
  <c r="BA10" i="26" s="1"/>
  <c r="L10" i="26"/>
  <c r="BC10" i="26" s="1"/>
  <c r="BC9" i="26"/>
  <c r="AT9" i="26"/>
  <c r="BA9" i="26" s="1"/>
  <c r="AS9" i="26"/>
  <c r="BC8" i="26"/>
  <c r="AS8" i="26"/>
  <c r="AT8" i="26" s="1"/>
  <c r="BA8" i="26" s="1"/>
  <c r="BC7" i="26"/>
  <c r="BA7" i="26"/>
  <c r="AT7" i="26"/>
  <c r="AS7" i="26"/>
  <c r="AE6" i="26"/>
  <c r="AF6" i="26" s="1"/>
  <c r="AG6" i="26" s="1"/>
  <c r="AH6" i="26" s="1"/>
  <c r="AI6" i="26" s="1"/>
  <c r="AJ6" i="26" s="1"/>
  <c r="AK6" i="26" s="1"/>
  <c r="AL6" i="26" s="1"/>
  <c r="AM6" i="26" s="1"/>
  <c r="AN6" i="26" s="1"/>
  <c r="AO6" i="26" s="1"/>
  <c r="AP6" i="26" s="1"/>
  <c r="AQ6" i="26" s="1"/>
  <c r="AR6" i="26" s="1"/>
  <c r="W6" i="26"/>
  <c r="X6" i="26" s="1"/>
  <c r="Y6" i="26" s="1"/>
  <c r="Z6" i="26" s="1"/>
  <c r="AA6" i="26" s="1"/>
  <c r="AB6" i="26" s="1"/>
  <c r="AC6" i="26" s="1"/>
  <c r="AD6" i="26" s="1"/>
  <c r="T6" i="26"/>
  <c r="U6" i="26" s="1"/>
  <c r="V6" i="26" s="1"/>
  <c r="O6" i="26"/>
  <c r="P6" i="26" s="1"/>
  <c r="Q6" i="26" s="1"/>
  <c r="R6" i="26" s="1"/>
  <c r="S6" i="26" s="1"/>
  <c r="Q5" i="26"/>
  <c r="R5" i="26" s="1"/>
  <c r="S5" i="26" s="1"/>
  <c r="T5" i="26" s="1"/>
  <c r="U5" i="26" s="1"/>
  <c r="V5" i="26" s="1"/>
  <c r="W5" i="26" s="1"/>
  <c r="X5" i="26" s="1"/>
  <c r="Y5" i="26" s="1"/>
  <c r="Z5" i="26" s="1"/>
  <c r="AA5" i="26" s="1"/>
  <c r="AB5" i="26" s="1"/>
  <c r="AC5" i="26" s="1"/>
  <c r="AD5" i="26" s="1"/>
  <c r="AE5" i="26" s="1"/>
  <c r="AF5" i="26" s="1"/>
  <c r="AG5" i="26" s="1"/>
  <c r="AH5" i="26" s="1"/>
  <c r="AI5" i="26" s="1"/>
  <c r="AJ5" i="26" s="1"/>
  <c r="AK5" i="26" s="1"/>
  <c r="AL5" i="26" s="1"/>
  <c r="AM5" i="26" s="1"/>
  <c r="AN5" i="26" s="1"/>
  <c r="AO5" i="26" s="1"/>
  <c r="AP5" i="26" s="1"/>
  <c r="AQ5" i="26" s="1"/>
  <c r="N5" i="26"/>
  <c r="O5" i="26" s="1"/>
  <c r="P5" i="26" s="1"/>
  <c r="AU2" i="26"/>
  <c r="AV2" i="26" s="1"/>
  <c r="AT2" i="26"/>
  <c r="AS2" i="26"/>
  <c r="G2" i="26"/>
  <c r="H2" i="26" s="1"/>
  <c r="I2" i="26" s="1"/>
  <c r="J2" i="26" s="1"/>
  <c r="K2" i="26" s="1"/>
  <c r="L2" i="26" s="1"/>
  <c r="C2" i="26"/>
  <c r="D2" i="26" s="1"/>
  <c r="E2" i="26" s="1"/>
  <c r="B2" i="26"/>
  <c r="B417" i="25"/>
  <c r="B415" i="25"/>
  <c r="B414" i="25"/>
  <c r="B409" i="25"/>
  <c r="F380" i="25"/>
  <c r="B370" i="25"/>
  <c r="B368" i="25"/>
  <c r="B367" i="25"/>
  <c r="B362" i="25"/>
  <c r="B321" i="25"/>
  <c r="B319" i="25"/>
  <c r="B314" i="25"/>
  <c r="B306" i="25"/>
  <c r="B272" i="25"/>
  <c r="B266" i="25"/>
  <c r="B258" i="25"/>
  <c r="B257" i="25"/>
  <c r="B223" i="25"/>
  <c r="B210" i="25"/>
  <c r="B209" i="25"/>
  <c r="B208" i="25"/>
  <c r="B170" i="25"/>
  <c r="B161" i="25"/>
  <c r="B160" i="25"/>
  <c r="B159" i="25"/>
  <c r="B114" i="25"/>
  <c r="B112" i="25"/>
  <c r="B111" i="25"/>
  <c r="AN1" i="25"/>
  <c r="AO1" i="25" s="1"/>
  <c r="AP1" i="25" s="1"/>
  <c r="AQ1" i="25" s="1"/>
  <c r="AR1" i="25" s="1"/>
  <c r="AS1" i="25" s="1"/>
  <c r="AT1" i="25" s="1"/>
  <c r="AU1" i="25" s="1"/>
  <c r="AV1" i="25" s="1"/>
  <c r="AW1" i="25" s="1"/>
  <c r="AX1" i="25" s="1"/>
  <c r="AY1" i="25" s="1"/>
  <c r="AZ1" i="25" s="1"/>
  <c r="BA1" i="25" s="1"/>
  <c r="BB1" i="25" s="1"/>
  <c r="BC1" i="25" s="1"/>
  <c r="BD1" i="25" s="1"/>
  <c r="BE1" i="25" s="1"/>
  <c r="BF1" i="25" s="1"/>
  <c r="BG1" i="25" s="1"/>
  <c r="BH1" i="25" s="1"/>
  <c r="BI1" i="25" s="1"/>
  <c r="BJ1" i="25" s="1"/>
  <c r="BK1" i="25" s="1"/>
  <c r="BL1" i="25" s="1"/>
  <c r="BM1" i="25" s="1"/>
  <c r="BN1" i="25" s="1"/>
  <c r="BO1" i="25" s="1"/>
  <c r="BP1" i="25" s="1"/>
  <c r="BQ1" i="25" s="1"/>
  <c r="BR1" i="25" s="1"/>
  <c r="BS1" i="25" s="1"/>
  <c r="BT1" i="25" s="1"/>
  <c r="BU1" i="25" s="1"/>
  <c r="BV1" i="25" s="1"/>
  <c r="BW1" i="25" s="1"/>
  <c r="BX1" i="25" s="1"/>
  <c r="BY1" i="25" s="1"/>
  <c r="BZ1" i="25" s="1"/>
  <c r="CA1" i="25" s="1"/>
  <c r="CB1" i="25" s="1"/>
  <c r="CC1" i="25" s="1"/>
  <c r="CD1" i="25" s="1"/>
  <c r="CE1" i="25" s="1"/>
  <c r="CF1" i="25" s="1"/>
  <c r="CG1" i="25" s="1"/>
  <c r="CH1" i="25" s="1"/>
  <c r="CI1" i="25" s="1"/>
  <c r="CJ1" i="25" s="1"/>
  <c r="CK1" i="25" s="1"/>
  <c r="CL1" i="25" s="1"/>
  <c r="D1" i="25"/>
  <c r="E1" i="25" s="1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X1" i="25" s="1"/>
  <c r="Y1" i="25" s="1"/>
  <c r="Z1" i="25" s="1"/>
  <c r="AA1" i="25" s="1"/>
  <c r="AB1" i="25" s="1"/>
  <c r="AC1" i="25" s="1"/>
  <c r="AD1" i="25" s="1"/>
  <c r="AE1" i="25" s="1"/>
  <c r="AF1" i="25" s="1"/>
  <c r="AG1" i="25" s="1"/>
  <c r="AH1" i="25" s="1"/>
  <c r="AI1" i="25" s="1"/>
  <c r="AJ1" i="25" s="1"/>
  <c r="AK1" i="25" s="1"/>
  <c r="AL1" i="25" s="1"/>
  <c r="AM1" i="25" s="1"/>
  <c r="K1" i="23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X1" i="23" s="1"/>
  <c r="Y1" i="23" s="1"/>
  <c r="Z1" i="23" s="1"/>
  <c r="AA1" i="23" s="1"/>
  <c r="AB1" i="23" s="1"/>
  <c r="AC1" i="23" s="1"/>
  <c r="AD1" i="23" s="1"/>
  <c r="AE1" i="23" s="1"/>
  <c r="AF1" i="23" s="1"/>
  <c r="AG1" i="23" s="1"/>
  <c r="AH1" i="23" s="1"/>
  <c r="AI1" i="23" s="1"/>
  <c r="AJ1" i="23" s="1"/>
  <c r="AK1" i="23" s="1"/>
  <c r="AL1" i="23" s="1"/>
  <c r="AM1" i="23" s="1"/>
  <c r="AN1" i="23" s="1"/>
  <c r="AO1" i="23" s="1"/>
  <c r="AP1" i="23" s="1"/>
  <c r="AQ1" i="23" s="1"/>
  <c r="AR1" i="23" s="1"/>
  <c r="AS1" i="23" s="1"/>
  <c r="AT1" i="23" s="1"/>
  <c r="AU1" i="23" s="1"/>
  <c r="AV1" i="23" s="1"/>
  <c r="AW1" i="23" s="1"/>
  <c r="AX1" i="23" s="1"/>
  <c r="AY1" i="23" s="1"/>
  <c r="AZ1" i="23" s="1"/>
  <c r="BA1" i="23" s="1"/>
  <c r="BB1" i="23" s="1"/>
  <c r="BC1" i="23" s="1"/>
  <c r="BD1" i="23" s="1"/>
  <c r="BE1" i="23" s="1"/>
  <c r="BF1" i="23" s="1"/>
  <c r="BG1" i="23" s="1"/>
  <c r="BH1" i="23" s="1"/>
  <c r="BI1" i="23" s="1"/>
  <c r="BJ1" i="23" s="1"/>
  <c r="BK1" i="23" s="1"/>
  <c r="BL1" i="23" s="1"/>
  <c r="BM1" i="23" s="1"/>
  <c r="BN1" i="23" s="1"/>
  <c r="BO1" i="23" s="1"/>
  <c r="BP1" i="23" s="1"/>
  <c r="BQ1" i="23" s="1"/>
  <c r="BR1" i="23" s="1"/>
  <c r="BS1" i="23" s="1"/>
  <c r="BT1" i="23" s="1"/>
  <c r="BU1" i="23" s="1"/>
  <c r="BV1" i="23" s="1"/>
  <c r="BW1" i="23" s="1"/>
  <c r="BX1" i="23" s="1"/>
  <c r="BY1" i="23" s="1"/>
  <c r="BZ1" i="23" s="1"/>
  <c r="CA1" i="23" s="1"/>
  <c r="CB1" i="23" s="1"/>
  <c r="CC1" i="23" s="1"/>
  <c r="CD1" i="23" s="1"/>
  <c r="CE1" i="23" s="1"/>
  <c r="CF1" i="23" s="1"/>
  <c r="CG1" i="23" s="1"/>
  <c r="CH1" i="23" s="1"/>
  <c r="CI1" i="23" s="1"/>
  <c r="CJ1" i="23" s="1"/>
  <c r="CK1" i="23" s="1"/>
  <c r="CL1" i="23" s="1"/>
  <c r="CM1" i="23" s="1"/>
  <c r="CN1" i="23" s="1"/>
  <c r="CO1" i="23" s="1"/>
  <c r="CP1" i="23" s="1"/>
  <c r="CQ1" i="23" s="1"/>
  <c r="CR1" i="23" s="1"/>
  <c r="CS1" i="23" s="1"/>
  <c r="CT1" i="23" s="1"/>
  <c r="CU1" i="23" s="1"/>
  <c r="CV1" i="23" s="1"/>
  <c r="CW1" i="23" s="1"/>
  <c r="CX1" i="23" s="1"/>
  <c r="CY1" i="23" s="1"/>
  <c r="CZ1" i="23" s="1"/>
  <c r="DA1" i="23" s="1"/>
  <c r="DB1" i="23" s="1"/>
  <c r="DC1" i="23" s="1"/>
  <c r="DD1" i="23" s="1"/>
  <c r="DE1" i="23" s="1"/>
  <c r="DF1" i="23" s="1"/>
  <c r="DG1" i="23" s="1"/>
  <c r="DH1" i="23" s="1"/>
  <c r="DI1" i="23" s="1"/>
  <c r="DJ1" i="23" s="1"/>
  <c r="DK1" i="23" s="1"/>
  <c r="DL1" i="23" s="1"/>
  <c r="DM1" i="23" s="1"/>
  <c r="DN1" i="23" s="1"/>
  <c r="DO1" i="23" s="1"/>
  <c r="DP1" i="23" s="1"/>
  <c r="DQ1" i="23" s="1"/>
  <c r="DR1" i="23" s="1"/>
  <c r="DS1" i="23" s="1"/>
  <c r="DT1" i="23" s="1"/>
  <c r="DU1" i="23" s="1"/>
  <c r="DV1" i="23" s="1"/>
  <c r="DW1" i="23" s="1"/>
  <c r="J1" i="23"/>
  <c r="I1" i="23"/>
  <c r="D1" i="23"/>
  <c r="E1" i="23" s="1"/>
  <c r="F1" i="23" s="1"/>
  <c r="G1" i="23" s="1"/>
  <c r="H1" i="23" s="1"/>
  <c r="C1" i="23"/>
  <c r="B1" i="23"/>
  <c r="BH19" i="20"/>
  <c r="BB19" i="20"/>
  <c r="AQ19" i="20"/>
  <c r="AP19" i="20"/>
  <c r="AL19" i="20"/>
  <c r="AJ19" i="20"/>
  <c r="AI19" i="20"/>
  <c r="AE19" i="20"/>
  <c r="AC19" i="20"/>
  <c r="AB19" i="20"/>
  <c r="X19" i="20"/>
  <c r="V19" i="20"/>
  <c r="K19" i="20"/>
  <c r="J19" i="20"/>
  <c r="I19" i="20"/>
  <c r="H19" i="20"/>
  <c r="G19" i="20"/>
  <c r="F19" i="20"/>
  <c r="E19" i="20"/>
  <c r="BH18" i="20"/>
  <c r="BB18" i="20"/>
  <c r="V18" i="20"/>
  <c r="K18" i="20"/>
  <c r="J18" i="20"/>
  <c r="I18" i="20"/>
  <c r="H18" i="20"/>
  <c r="G18" i="20"/>
  <c r="F18" i="20"/>
  <c r="E18" i="20"/>
  <c r="BH17" i="20"/>
  <c r="BB17" i="20"/>
  <c r="AW17" i="20"/>
  <c r="AJ17" i="20"/>
  <c r="AB17" i="20"/>
  <c r="K17" i="20"/>
  <c r="J17" i="20"/>
  <c r="I17" i="20"/>
  <c r="H17" i="20"/>
  <c r="G17" i="20"/>
  <c r="F17" i="20"/>
  <c r="E17" i="20"/>
  <c r="BH16" i="20"/>
  <c r="BB16" i="20"/>
  <c r="K16" i="20"/>
  <c r="J16" i="20"/>
  <c r="I16" i="20"/>
  <c r="H16" i="20"/>
  <c r="G16" i="20"/>
  <c r="F16" i="20"/>
  <c r="E16" i="20"/>
  <c r="B16" i="20"/>
  <c r="BH15" i="20"/>
  <c r="BB15" i="20"/>
  <c r="AW15" i="20"/>
  <c r="AV15" i="20"/>
  <c r="AS15" i="20"/>
  <c r="AR15" i="20"/>
  <c r="AQ15" i="20"/>
  <c r="AP15" i="20"/>
  <c r="AO15" i="20"/>
  <c r="AL15" i="20"/>
  <c r="AK15" i="20"/>
  <c r="AJ15" i="20"/>
  <c r="AI15" i="20"/>
  <c r="AH15" i="20"/>
  <c r="AE15" i="20"/>
  <c r="AD15" i="20"/>
  <c r="AB15" i="20"/>
  <c r="AA15" i="20"/>
  <c r="X15" i="20"/>
  <c r="W15" i="20"/>
  <c r="K15" i="20"/>
  <c r="J15" i="20"/>
  <c r="I15" i="20"/>
  <c r="H15" i="20"/>
  <c r="G15" i="20"/>
  <c r="F15" i="20"/>
  <c r="E15" i="20"/>
  <c r="B15" i="20"/>
  <c r="BH14" i="20"/>
  <c r="BB14" i="20"/>
  <c r="AL14" i="20"/>
  <c r="AE14" i="20"/>
  <c r="K14" i="20"/>
  <c r="J14" i="20"/>
  <c r="I14" i="20"/>
  <c r="H14" i="20"/>
  <c r="G14" i="20"/>
  <c r="F14" i="20"/>
  <c r="E14" i="20"/>
  <c r="B14" i="20"/>
  <c r="BH13" i="20"/>
  <c r="BB13" i="20"/>
  <c r="K13" i="20"/>
  <c r="J13" i="20"/>
  <c r="I13" i="20"/>
  <c r="H13" i="20"/>
  <c r="G13" i="20"/>
  <c r="F13" i="20"/>
  <c r="E13" i="20"/>
  <c r="B13" i="20"/>
  <c r="BH12" i="20"/>
  <c r="BB12" i="20"/>
  <c r="K12" i="20"/>
  <c r="J12" i="20"/>
  <c r="I12" i="20"/>
  <c r="H12" i="20"/>
  <c r="G12" i="20"/>
  <c r="F12" i="20"/>
  <c r="E12" i="20"/>
  <c r="B12" i="20"/>
  <c r="BH11" i="20"/>
  <c r="BB11" i="20"/>
  <c r="K11" i="20"/>
  <c r="J11" i="20"/>
  <c r="I11" i="20"/>
  <c r="H11" i="20"/>
  <c r="G11" i="20"/>
  <c r="F11" i="20"/>
  <c r="E11" i="20"/>
  <c r="B11" i="20"/>
  <c r="BH10" i="20"/>
  <c r="BB10" i="20"/>
  <c r="AD10" i="20"/>
  <c r="K10" i="20"/>
  <c r="J10" i="20"/>
  <c r="I10" i="20"/>
  <c r="H10" i="20"/>
  <c r="G10" i="20"/>
  <c r="F10" i="20"/>
  <c r="E10" i="20"/>
  <c r="B10" i="20"/>
  <c r="BH9" i="20"/>
  <c r="BB9" i="20"/>
  <c r="AC9" i="20"/>
  <c r="K9" i="20"/>
  <c r="J9" i="20"/>
  <c r="I9" i="20"/>
  <c r="H9" i="20"/>
  <c r="G9" i="20"/>
  <c r="F9" i="20"/>
  <c r="E9" i="20"/>
  <c r="B9" i="20"/>
  <c r="BH8" i="20"/>
  <c r="BB8" i="20"/>
  <c r="AX8" i="20"/>
  <c r="AY8" i="20" s="1"/>
  <c r="BF8" i="20" s="1"/>
  <c r="K8" i="20"/>
  <c r="J8" i="20"/>
  <c r="I8" i="20"/>
  <c r="H8" i="20"/>
  <c r="G8" i="20"/>
  <c r="F8" i="20"/>
  <c r="E8" i="20"/>
  <c r="B8" i="20"/>
  <c r="BH7" i="20"/>
  <c r="BG7" i="20"/>
  <c r="BB7" i="20"/>
  <c r="AY7" i="20"/>
  <c r="BF7" i="20" s="1"/>
  <c r="AX7" i="20"/>
  <c r="K7" i="20"/>
  <c r="J7" i="20"/>
  <c r="I7" i="20"/>
  <c r="H7" i="20"/>
  <c r="G7" i="20"/>
  <c r="F7" i="20"/>
  <c r="E7" i="20"/>
  <c r="B7" i="20"/>
  <c r="B441" i="25" s="1"/>
  <c r="AH6" i="20"/>
  <c r="AI6" i="20" s="1"/>
  <c r="AJ6" i="20" s="1"/>
  <c r="AK6" i="20" s="1"/>
  <c r="AL6" i="20" s="1"/>
  <c r="AM6" i="20" s="1"/>
  <c r="AN6" i="20" s="1"/>
  <c r="AO6" i="20" s="1"/>
  <c r="AP6" i="20" s="1"/>
  <c r="AQ6" i="20" s="1"/>
  <c r="AR6" i="20" s="1"/>
  <c r="AS6" i="20" s="1"/>
  <c r="AT6" i="20" s="1"/>
  <c r="AU6" i="20" s="1"/>
  <c r="AV6" i="20" s="1"/>
  <c r="AW6" i="20" s="1"/>
  <c r="AC6" i="20"/>
  <c r="AD6" i="20" s="1"/>
  <c r="AE6" i="20" s="1"/>
  <c r="AF6" i="20" s="1"/>
  <c r="AG6" i="20" s="1"/>
  <c r="AB6" i="20"/>
  <c r="AC5" i="20"/>
  <c r="AD5" i="20" s="1"/>
  <c r="AE5" i="20" s="1"/>
  <c r="AF5" i="20" s="1"/>
  <c r="AG5" i="20" s="1"/>
  <c r="AH5" i="20" s="1"/>
  <c r="AI5" i="20" s="1"/>
  <c r="AJ5" i="20" s="1"/>
  <c r="AK5" i="20" s="1"/>
  <c r="AL5" i="20" s="1"/>
  <c r="AM5" i="20" s="1"/>
  <c r="AN5" i="20" s="1"/>
  <c r="AO5" i="20" s="1"/>
  <c r="AP5" i="20" s="1"/>
  <c r="AQ5" i="20" s="1"/>
  <c r="AR5" i="20" s="1"/>
  <c r="AS5" i="20" s="1"/>
  <c r="AT5" i="20" s="1"/>
  <c r="AU5" i="20" s="1"/>
  <c r="AV5" i="20" s="1"/>
  <c r="AW5" i="20" s="1"/>
  <c r="AB5" i="20"/>
  <c r="W3" i="20"/>
  <c r="W12" i="20" s="1"/>
  <c r="T3" i="20"/>
  <c r="U3" i="20" s="1"/>
  <c r="V3" i="20" s="1"/>
  <c r="V12" i="20" s="1"/>
  <c r="M3" i="20"/>
  <c r="N3" i="20" s="1"/>
  <c r="O3" i="20" s="1"/>
  <c r="P3" i="20" s="1"/>
  <c r="Q3" i="20" s="1"/>
  <c r="R3" i="20" s="1"/>
  <c r="R2" i="20"/>
  <c r="S2" i="20" s="1"/>
  <c r="U2" i="20" s="1"/>
  <c r="V2" i="20" s="1"/>
  <c r="W2" i="20" s="1"/>
  <c r="X2" i="20" s="1"/>
  <c r="Y2" i="20" s="1"/>
  <c r="O2" i="20"/>
  <c r="P2" i="20" s="1"/>
  <c r="Q2" i="20" s="1"/>
  <c r="N2" i="20"/>
  <c r="M2" i="20"/>
  <c r="BF1" i="20"/>
  <c r="AE1" i="20"/>
  <c r="AL25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D9" i="19"/>
  <c r="AE9" i="19" s="1"/>
  <c r="AF9" i="19" s="1"/>
  <c r="AG9" i="19" s="1"/>
  <c r="AH9" i="19" s="1"/>
  <c r="AI9" i="19" s="1"/>
  <c r="AJ9" i="19" s="1"/>
  <c r="AC9" i="19"/>
  <c r="AB9" i="19"/>
  <c r="Y9" i="19"/>
  <c r="X9" i="19"/>
  <c r="D129" i="17"/>
  <c r="E129" i="17" s="1"/>
  <c r="E128" i="17"/>
  <c r="D128" i="17"/>
  <c r="D127" i="17"/>
  <c r="E127" i="17" s="1"/>
  <c r="E126" i="17"/>
  <c r="D126" i="17"/>
  <c r="D125" i="17"/>
  <c r="E125" i="17" s="1"/>
  <c r="D124" i="17"/>
  <c r="E124" i="17" s="1"/>
  <c r="E123" i="17"/>
  <c r="D123" i="17"/>
  <c r="E122" i="17"/>
  <c r="D122" i="17"/>
  <c r="D121" i="17"/>
  <c r="E121" i="17" s="1"/>
  <c r="D120" i="17"/>
  <c r="E120" i="17" s="1"/>
  <c r="D119" i="17"/>
  <c r="E119" i="17" s="1"/>
  <c r="E118" i="17"/>
  <c r="D118" i="17"/>
  <c r="E117" i="17"/>
  <c r="D117" i="17"/>
  <c r="D116" i="17"/>
  <c r="E116" i="17" s="1"/>
  <c r="D115" i="17"/>
  <c r="E115" i="17" s="1"/>
  <c r="E114" i="17"/>
  <c r="D114" i="17"/>
  <c r="D113" i="17"/>
  <c r="E113" i="17" s="1"/>
  <c r="D112" i="17"/>
  <c r="E112" i="17" s="1"/>
  <c r="D111" i="17"/>
  <c r="E111" i="17" s="1"/>
  <c r="D110" i="17"/>
  <c r="E110" i="17" s="1"/>
  <c r="E109" i="17"/>
  <c r="D109" i="17"/>
  <c r="E108" i="17"/>
  <c r="D108" i="17"/>
  <c r="D107" i="17"/>
  <c r="E107" i="17" s="1"/>
  <c r="E106" i="17"/>
  <c r="D106" i="17"/>
  <c r="D105" i="17"/>
  <c r="E105" i="17" s="1"/>
  <c r="E104" i="17"/>
  <c r="D104" i="17"/>
  <c r="D103" i="17"/>
  <c r="E103" i="17" s="1"/>
  <c r="E102" i="17"/>
  <c r="D102" i="17"/>
  <c r="D101" i="17"/>
  <c r="E101" i="17" s="1"/>
  <c r="E100" i="17"/>
  <c r="D100" i="17"/>
  <c r="D99" i="17"/>
  <c r="E99" i="17" s="1"/>
  <c r="E98" i="17"/>
  <c r="D98" i="17"/>
  <c r="D97" i="17"/>
  <c r="E97" i="17" s="1"/>
  <c r="E96" i="17"/>
  <c r="D96" i="17"/>
  <c r="D95" i="17"/>
  <c r="E95" i="17" s="1"/>
  <c r="E94" i="17"/>
  <c r="D94" i="17"/>
  <c r="E93" i="17"/>
  <c r="D93" i="17"/>
  <c r="E92" i="17"/>
  <c r="D92" i="17"/>
  <c r="E91" i="17"/>
  <c r="D91" i="17"/>
  <c r="E90" i="17"/>
  <c r="D90" i="17"/>
  <c r="D89" i="17"/>
  <c r="E89" i="17" s="1"/>
  <c r="E88" i="17"/>
  <c r="D88" i="17"/>
  <c r="D87" i="17"/>
  <c r="E87" i="17" s="1"/>
  <c r="E86" i="17"/>
  <c r="D86" i="17"/>
  <c r="D85" i="17"/>
  <c r="E85" i="17" s="1"/>
  <c r="E84" i="17"/>
  <c r="D84" i="17"/>
  <c r="D83" i="17"/>
  <c r="E83" i="17" s="1"/>
  <c r="E82" i="17"/>
  <c r="D82" i="17"/>
  <c r="D81" i="17"/>
  <c r="E81" i="17" s="1"/>
  <c r="D80" i="17"/>
  <c r="E80" i="17" s="1"/>
  <c r="D79" i="17"/>
  <c r="E79" i="17" s="1"/>
  <c r="D78" i="17"/>
  <c r="E78" i="17" s="1"/>
  <c r="E77" i="17"/>
  <c r="D77" i="17"/>
  <c r="D76" i="17"/>
  <c r="E76" i="17" s="1"/>
  <c r="E75" i="17"/>
  <c r="D75" i="17"/>
  <c r="D74" i="17"/>
  <c r="E74" i="17" s="1"/>
  <c r="D73" i="17"/>
  <c r="E73" i="17" s="1"/>
  <c r="E72" i="17"/>
  <c r="D72" i="17"/>
  <c r="D71" i="17"/>
  <c r="E71" i="17" s="1"/>
  <c r="D70" i="17"/>
  <c r="E70" i="17" s="1"/>
  <c r="D69" i="17"/>
  <c r="E69" i="17" s="1"/>
  <c r="E68" i="17"/>
  <c r="D68" i="17"/>
  <c r="D67" i="17"/>
  <c r="E67" i="17" s="1"/>
  <c r="E66" i="17"/>
  <c r="D66" i="17"/>
  <c r="D65" i="17"/>
  <c r="E65" i="17" s="1"/>
  <c r="E64" i="17"/>
  <c r="D64" i="17"/>
  <c r="D63" i="17"/>
  <c r="E63" i="17" s="1"/>
  <c r="D62" i="17"/>
  <c r="E62" i="17" s="1"/>
  <c r="D61" i="17"/>
  <c r="E61" i="17" s="1"/>
  <c r="D60" i="17"/>
  <c r="E60" i="17" s="1"/>
  <c r="E59" i="17"/>
  <c r="D59" i="17"/>
  <c r="D58" i="17"/>
  <c r="E58" i="17" s="1"/>
  <c r="D57" i="17"/>
  <c r="E57" i="17" s="1"/>
  <c r="D56" i="17"/>
  <c r="E56" i="17" s="1"/>
  <c r="D55" i="17"/>
  <c r="E55" i="17" s="1"/>
  <c r="E54" i="17"/>
  <c r="D54" i="17"/>
  <c r="D53" i="17"/>
  <c r="E53" i="17" s="1"/>
  <c r="D52" i="17"/>
  <c r="E52" i="17" s="1"/>
  <c r="D51" i="17"/>
  <c r="E51" i="17" s="1"/>
  <c r="E50" i="17"/>
  <c r="D50" i="17"/>
  <c r="D49" i="17"/>
  <c r="E49" i="17" s="1"/>
  <c r="D48" i="17"/>
  <c r="E48" i="17" s="1"/>
  <c r="D47" i="17"/>
  <c r="E47" i="17" s="1"/>
  <c r="E46" i="17"/>
  <c r="D46" i="17"/>
  <c r="E45" i="17"/>
  <c r="D45" i="17"/>
  <c r="D44" i="17"/>
  <c r="E44" i="17" s="1"/>
  <c r="D43" i="17"/>
  <c r="E43" i="17" s="1"/>
  <c r="D42" i="17"/>
  <c r="E42" i="17" s="1"/>
  <c r="D41" i="17"/>
  <c r="E41" i="17" s="1"/>
  <c r="E40" i="17"/>
  <c r="D40" i="17"/>
  <c r="D39" i="17"/>
  <c r="E39" i="17" s="1"/>
  <c r="D38" i="17"/>
  <c r="E38" i="17" s="1"/>
  <c r="E37" i="17"/>
  <c r="D37" i="17"/>
  <c r="E36" i="17"/>
  <c r="D36" i="17"/>
  <c r="E35" i="17"/>
  <c r="D35" i="17"/>
  <c r="E34" i="17"/>
  <c r="D34" i="17"/>
  <c r="D33" i="17"/>
  <c r="E33" i="17" s="1"/>
  <c r="E32" i="17"/>
  <c r="D32" i="17"/>
  <c r="D31" i="17"/>
  <c r="E31" i="17" s="1"/>
  <c r="E30" i="17"/>
  <c r="D30" i="17"/>
  <c r="D29" i="17"/>
  <c r="E29" i="17" s="1"/>
  <c r="E28" i="17"/>
  <c r="D28" i="17"/>
  <c r="D27" i="17"/>
  <c r="E27" i="17" s="1"/>
  <c r="D26" i="17"/>
  <c r="E26" i="17" s="1"/>
  <c r="D25" i="17"/>
  <c r="E25" i="17" s="1"/>
  <c r="E24" i="17"/>
  <c r="D24" i="17"/>
  <c r="E23" i="17"/>
  <c r="D23" i="17"/>
  <c r="D22" i="17"/>
  <c r="E22" i="17" s="1"/>
  <c r="D21" i="17"/>
  <c r="E21" i="17" s="1"/>
  <c r="E20" i="17"/>
  <c r="D20" i="17"/>
  <c r="E19" i="17"/>
  <c r="D19" i="17"/>
  <c r="E18" i="17"/>
  <c r="D18" i="17"/>
  <c r="D17" i="17"/>
  <c r="E17" i="17" s="1"/>
  <c r="D16" i="17"/>
  <c r="E16" i="17" s="1"/>
  <c r="E15" i="17"/>
  <c r="D15" i="17"/>
  <c r="D14" i="17"/>
  <c r="E14" i="17" s="1"/>
  <c r="E13" i="17"/>
  <c r="D13" i="17"/>
  <c r="D12" i="17"/>
  <c r="E12" i="17" s="1"/>
  <c r="E11" i="17"/>
  <c r="D11" i="17"/>
  <c r="D10" i="17"/>
  <c r="E10" i="17" s="1"/>
  <c r="D9" i="17"/>
  <c r="E9" i="17" s="1"/>
  <c r="E8" i="17"/>
  <c r="D8" i="17"/>
  <c r="E7" i="17"/>
  <c r="D7" i="17"/>
  <c r="E6" i="17"/>
  <c r="D6" i="17"/>
  <c r="D5" i="17"/>
  <c r="E5" i="17" s="1"/>
  <c r="D4" i="17"/>
  <c r="E4" i="17" s="1"/>
  <c r="E3" i="17"/>
  <c r="D3" i="17"/>
  <c r="E2" i="17"/>
  <c r="D2" i="17"/>
  <c r="C2" i="16"/>
  <c r="F1" i="16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DB1" i="16" s="1"/>
  <c r="DC1" i="16" s="1"/>
  <c r="DD1" i="16" s="1"/>
  <c r="DE1" i="16" s="1"/>
  <c r="DF1" i="16" s="1"/>
  <c r="DG1" i="16" s="1"/>
  <c r="DH1" i="16" s="1"/>
  <c r="DI1" i="16" s="1"/>
  <c r="DJ1" i="16" s="1"/>
  <c r="DK1" i="16" s="1"/>
  <c r="DL1" i="16" s="1"/>
  <c r="DM1" i="16" s="1"/>
  <c r="DN1" i="16" s="1"/>
  <c r="DO1" i="16" s="1"/>
  <c r="DP1" i="16" s="1"/>
  <c r="DQ1" i="16" s="1"/>
  <c r="DR1" i="16" s="1"/>
  <c r="DS1" i="16" s="1"/>
  <c r="DT1" i="16" s="1"/>
  <c r="DU1" i="16" s="1"/>
  <c r="DV1" i="16" s="1"/>
  <c r="DW1" i="16" s="1"/>
  <c r="DX1" i="16" s="1"/>
  <c r="DY1" i="16" s="1"/>
  <c r="DZ1" i="16" s="1"/>
  <c r="EA1" i="16" s="1"/>
  <c r="EB1" i="16" s="1"/>
  <c r="EC1" i="16" s="1"/>
  <c r="B1" i="16"/>
  <c r="C1" i="16" s="1"/>
  <c r="D1" i="16" s="1"/>
  <c r="E1" i="16" s="1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2" i="11"/>
  <c r="D11" i="11"/>
  <c r="D10" i="11"/>
  <c r="D9" i="11"/>
  <c r="D7" i="11"/>
  <c r="D6" i="11"/>
  <c r="D5" i="11"/>
  <c r="D4" i="11"/>
  <c r="DY602" i="10"/>
  <c r="DY601" i="10"/>
  <c r="DY600" i="10"/>
  <c r="DY599" i="10"/>
  <c r="DY598" i="10"/>
  <c r="DY597" i="10"/>
  <c r="DY596" i="10"/>
  <c r="DY595" i="10"/>
  <c r="DY594" i="10"/>
  <c r="DY593" i="10"/>
  <c r="DY592" i="10"/>
  <c r="DY591" i="10"/>
  <c r="DY590" i="10"/>
  <c r="DY589" i="10"/>
  <c r="DY588" i="10"/>
  <c r="DY587" i="10"/>
  <c r="DY586" i="10"/>
  <c r="DY585" i="10"/>
  <c r="DY584" i="10"/>
  <c r="AI584" i="10"/>
  <c r="AH584" i="10"/>
  <c r="AD584" i="10"/>
  <c r="AE584" i="10" s="1"/>
  <c r="AA584" i="10"/>
  <c r="Z584" i="10"/>
  <c r="W584" i="10"/>
  <c r="V584" i="10"/>
  <c r="S584" i="10"/>
  <c r="R584" i="10"/>
  <c r="O584" i="10"/>
  <c r="N584" i="10"/>
  <c r="K584" i="10"/>
  <c r="J584" i="10"/>
  <c r="F584" i="10"/>
  <c r="G584" i="10" s="1"/>
  <c r="C584" i="10"/>
  <c r="B584" i="10"/>
  <c r="DY583" i="10"/>
  <c r="AH583" i="10"/>
  <c r="AI583" i="10" s="1"/>
  <c r="AD583" i="10"/>
  <c r="AE583" i="10" s="1"/>
  <c r="Z583" i="10"/>
  <c r="AA583" i="10" s="1"/>
  <c r="V583" i="10"/>
  <c r="W583" i="10" s="1"/>
  <c r="S583" i="10"/>
  <c r="R583" i="10"/>
  <c r="N583" i="10"/>
  <c r="O583" i="10" s="1"/>
  <c r="J583" i="10"/>
  <c r="K583" i="10" s="1"/>
  <c r="G583" i="10"/>
  <c r="F583" i="10"/>
  <c r="C583" i="10"/>
  <c r="B583" i="10"/>
  <c r="DY582" i="10"/>
  <c r="AI582" i="10"/>
  <c r="AH582" i="10"/>
  <c r="AE582" i="10"/>
  <c r="AD582" i="10"/>
  <c r="Z582" i="10"/>
  <c r="AA582" i="10" s="1"/>
  <c r="W582" i="10"/>
  <c r="V582" i="10"/>
  <c r="S582" i="10"/>
  <c r="R582" i="10"/>
  <c r="N582" i="10"/>
  <c r="O582" i="10" s="1"/>
  <c r="J582" i="10"/>
  <c r="K582" i="10" s="1"/>
  <c r="G582" i="10"/>
  <c r="F582" i="10"/>
  <c r="C582" i="10"/>
  <c r="B582" i="10"/>
  <c r="DY581" i="10"/>
  <c r="AH581" i="10"/>
  <c r="AI581" i="10" s="1"/>
  <c r="AE581" i="10"/>
  <c r="AD581" i="10"/>
  <c r="Z581" i="10"/>
  <c r="AA581" i="10" s="1"/>
  <c r="V581" i="10"/>
  <c r="W581" i="10" s="1"/>
  <c r="S581" i="10"/>
  <c r="R581" i="10"/>
  <c r="N581" i="10"/>
  <c r="O581" i="10" s="1"/>
  <c r="J581" i="10"/>
  <c r="K581" i="10" s="1"/>
  <c r="F581" i="10"/>
  <c r="G581" i="10" s="1"/>
  <c r="C581" i="10"/>
  <c r="B581" i="10"/>
  <c r="DY580" i="10"/>
  <c r="AI580" i="10"/>
  <c r="AH580" i="10"/>
  <c r="AD580" i="10"/>
  <c r="AE580" i="10" s="1"/>
  <c r="Z580" i="10"/>
  <c r="AA580" i="10" s="1"/>
  <c r="V580" i="10"/>
  <c r="W580" i="10" s="1"/>
  <c r="S580" i="10"/>
  <c r="R580" i="10"/>
  <c r="O580" i="10"/>
  <c r="N580" i="10"/>
  <c r="K580" i="10"/>
  <c r="J580" i="10"/>
  <c r="F580" i="10"/>
  <c r="G580" i="10" s="1"/>
  <c r="C580" i="10"/>
  <c r="B580" i="10"/>
  <c r="DY579" i="10"/>
  <c r="AH579" i="10"/>
  <c r="AI579" i="10" s="1"/>
  <c r="AE579" i="10"/>
  <c r="AD579" i="10"/>
  <c r="Z579" i="10"/>
  <c r="AA579" i="10" s="1"/>
  <c r="V579" i="10"/>
  <c r="W579" i="10" s="1"/>
  <c r="R579" i="10"/>
  <c r="S579" i="10" s="1"/>
  <c r="N579" i="10"/>
  <c r="O579" i="10" s="1"/>
  <c r="K579" i="10"/>
  <c r="J579" i="10"/>
  <c r="F579" i="10"/>
  <c r="G579" i="10" s="1"/>
  <c r="C579" i="10"/>
  <c r="B579" i="10"/>
  <c r="DY578" i="10"/>
  <c r="AH578" i="10"/>
  <c r="AI578" i="10" s="1"/>
  <c r="AE578" i="10"/>
  <c r="AD578" i="10"/>
  <c r="Z578" i="10"/>
  <c r="AA578" i="10" s="1"/>
  <c r="W578" i="10"/>
  <c r="V578" i="10"/>
  <c r="R578" i="10"/>
  <c r="S578" i="10" s="1"/>
  <c r="O578" i="10"/>
  <c r="N578" i="10"/>
  <c r="J578" i="10"/>
  <c r="K578" i="10" s="1"/>
  <c r="F578" i="10"/>
  <c r="G578" i="10" s="1"/>
  <c r="C578" i="10"/>
  <c r="B578" i="10"/>
  <c r="DY577" i="10"/>
  <c r="AH577" i="10"/>
  <c r="AI577" i="10" s="1"/>
  <c r="AD577" i="10"/>
  <c r="AE577" i="10" s="1"/>
  <c r="Z577" i="10"/>
  <c r="AA577" i="10" s="1"/>
  <c r="W577" i="10"/>
  <c r="V577" i="10"/>
  <c r="R577" i="10"/>
  <c r="S577" i="10" s="1"/>
  <c r="N577" i="10"/>
  <c r="O577" i="10" s="1"/>
  <c r="K577" i="10"/>
  <c r="J577" i="10"/>
  <c r="F577" i="10"/>
  <c r="G577" i="10" s="1"/>
  <c r="DY576" i="10"/>
  <c r="AH576" i="10"/>
  <c r="AI576" i="10" s="1"/>
  <c r="AE576" i="10"/>
  <c r="AD576" i="10"/>
  <c r="Z576" i="10"/>
  <c r="AA576" i="10" s="1"/>
  <c r="W576" i="10"/>
  <c r="V576" i="10"/>
  <c r="R576" i="10"/>
  <c r="S576" i="10" s="1"/>
  <c r="O576" i="10"/>
  <c r="N576" i="10"/>
  <c r="J576" i="10"/>
  <c r="K576" i="10" s="1"/>
  <c r="G576" i="10"/>
  <c r="F576" i="10"/>
  <c r="DY575" i="10"/>
  <c r="AH575" i="10"/>
  <c r="AI575" i="10" s="1"/>
  <c r="AD575" i="10"/>
  <c r="AE575" i="10" s="1"/>
  <c r="V575" i="10"/>
  <c r="W575" i="10" s="1"/>
  <c r="R575" i="10"/>
  <c r="S575" i="10" s="1"/>
  <c r="C575" i="10"/>
  <c r="N575" i="10" s="1"/>
  <c r="O575" i="10" s="1"/>
  <c r="B575" i="10"/>
  <c r="DY574" i="10"/>
  <c r="AI574" i="10"/>
  <c r="AH574" i="10"/>
  <c r="AE574" i="10"/>
  <c r="AD574" i="10"/>
  <c r="Z574" i="10"/>
  <c r="AA574" i="10" s="1"/>
  <c r="W574" i="10"/>
  <c r="V574" i="10"/>
  <c r="S574" i="10"/>
  <c r="R574" i="10"/>
  <c r="O574" i="10"/>
  <c r="N574" i="10"/>
  <c r="J574" i="10"/>
  <c r="K574" i="10" s="1"/>
  <c r="G574" i="10"/>
  <c r="F574" i="10"/>
  <c r="C574" i="10"/>
  <c r="B574" i="10"/>
  <c r="DY573" i="10"/>
  <c r="AH573" i="10"/>
  <c r="AI573" i="10" s="1"/>
  <c r="AD573" i="10"/>
  <c r="AE573" i="10" s="1"/>
  <c r="Z573" i="10"/>
  <c r="AA573" i="10" s="1"/>
  <c r="V573" i="10"/>
  <c r="W573" i="10" s="1"/>
  <c r="R573" i="10"/>
  <c r="S573" i="10" s="1"/>
  <c r="N573" i="10"/>
  <c r="O573" i="10" s="1"/>
  <c r="J573" i="10"/>
  <c r="K573" i="10" s="1"/>
  <c r="G573" i="10"/>
  <c r="F573" i="10"/>
  <c r="C573" i="10"/>
  <c r="B573" i="10"/>
  <c r="DY572" i="10"/>
  <c r="AI572" i="10"/>
  <c r="AH572" i="10"/>
  <c r="AD572" i="10"/>
  <c r="AE572" i="10" s="1"/>
  <c r="Z572" i="10"/>
  <c r="AA572" i="10" s="1"/>
  <c r="V572" i="10"/>
  <c r="W572" i="10" s="1"/>
  <c r="S572" i="10"/>
  <c r="R572" i="10"/>
  <c r="N572" i="10"/>
  <c r="O572" i="10" s="1"/>
  <c r="K572" i="10"/>
  <c r="J572" i="10"/>
  <c r="G572" i="10"/>
  <c r="F572" i="10"/>
  <c r="C572" i="10"/>
  <c r="B572" i="10"/>
  <c r="DY571" i="10"/>
  <c r="AI571" i="10"/>
  <c r="AH571" i="10"/>
  <c r="AE571" i="10"/>
  <c r="AD571" i="10"/>
  <c r="Z571" i="10"/>
  <c r="AA571" i="10" s="1"/>
  <c r="V571" i="10"/>
  <c r="W571" i="10" s="1"/>
  <c r="S571" i="10"/>
  <c r="R571" i="10"/>
  <c r="N571" i="10"/>
  <c r="O571" i="10" s="1"/>
  <c r="J571" i="10"/>
  <c r="K571" i="10" s="1"/>
  <c r="F571" i="10"/>
  <c r="G571" i="10" s="1"/>
  <c r="C571" i="10"/>
  <c r="B571" i="10"/>
  <c r="DY570" i="10"/>
  <c r="AH570" i="10"/>
  <c r="AI570" i="10" s="1"/>
  <c r="AE570" i="10"/>
  <c r="AD570" i="10"/>
  <c r="Z570" i="10"/>
  <c r="AA570" i="10" s="1"/>
  <c r="W570" i="10"/>
  <c r="V570" i="10"/>
  <c r="S570" i="10"/>
  <c r="R570" i="10"/>
  <c r="O570" i="10"/>
  <c r="N570" i="10"/>
  <c r="J570" i="10"/>
  <c r="K570" i="10" s="1"/>
  <c r="F570" i="10"/>
  <c r="G570" i="10" s="1"/>
  <c r="C570" i="10"/>
  <c r="B570" i="10"/>
  <c r="DY569" i="10"/>
  <c r="AH569" i="10"/>
  <c r="AI569" i="10" s="1"/>
  <c r="AE569" i="10"/>
  <c r="AD569" i="10"/>
  <c r="Z569" i="10"/>
  <c r="AA569" i="10" s="1"/>
  <c r="V569" i="10"/>
  <c r="W569" i="10" s="1"/>
  <c r="R569" i="10"/>
  <c r="S569" i="10" s="1"/>
  <c r="O569" i="10"/>
  <c r="N569" i="10"/>
  <c r="K569" i="10"/>
  <c r="J569" i="10"/>
  <c r="F569" i="10"/>
  <c r="G569" i="10" s="1"/>
  <c r="C569" i="10"/>
  <c r="B569" i="10"/>
  <c r="DY568" i="10"/>
  <c r="AH568" i="10"/>
  <c r="AI568" i="10" s="1"/>
  <c r="AE568" i="10"/>
  <c r="AD568" i="10"/>
  <c r="AA568" i="10"/>
  <c r="Z568" i="10"/>
  <c r="V568" i="10"/>
  <c r="W568" i="10" s="1"/>
  <c r="R568" i="10"/>
  <c r="S568" i="10" s="1"/>
  <c r="N568" i="10"/>
  <c r="O568" i="10" s="1"/>
  <c r="K568" i="10"/>
  <c r="J568" i="10"/>
  <c r="F568" i="10"/>
  <c r="G568" i="10" s="1"/>
  <c r="C568" i="10"/>
  <c r="B568" i="10"/>
  <c r="DY567" i="10"/>
  <c r="AH567" i="10"/>
  <c r="AI567" i="10" s="1"/>
  <c r="AD567" i="10"/>
  <c r="AE567" i="10" s="1"/>
  <c r="AA567" i="10"/>
  <c r="Z567" i="10"/>
  <c r="W567" i="10"/>
  <c r="V567" i="10"/>
  <c r="R567" i="10"/>
  <c r="S567" i="10" s="1"/>
  <c r="N567" i="10"/>
  <c r="O567" i="10" s="1"/>
  <c r="K567" i="10"/>
  <c r="J567" i="10"/>
  <c r="F567" i="10"/>
  <c r="G567" i="10" s="1"/>
  <c r="C567" i="10"/>
  <c r="B567" i="10"/>
  <c r="DY566" i="10"/>
  <c r="AH566" i="10"/>
  <c r="AI566" i="10" s="1"/>
  <c r="AD566" i="10"/>
  <c r="AE566" i="10" s="1"/>
  <c r="Z566" i="10"/>
  <c r="AA566" i="10" s="1"/>
  <c r="W566" i="10"/>
  <c r="V566" i="10"/>
  <c r="R566" i="10"/>
  <c r="S566" i="10" s="1"/>
  <c r="N566" i="10"/>
  <c r="O566" i="10" s="1"/>
  <c r="K566" i="10"/>
  <c r="J566" i="10"/>
  <c r="G566" i="10"/>
  <c r="F566" i="10"/>
  <c r="C566" i="10"/>
  <c r="B566" i="10"/>
  <c r="DY565" i="10"/>
  <c r="AI565" i="10"/>
  <c r="AH565" i="10"/>
  <c r="AD565" i="10"/>
  <c r="AE565" i="10" s="1"/>
  <c r="Z565" i="10"/>
  <c r="AA565" i="10" s="1"/>
  <c r="W565" i="10"/>
  <c r="V565" i="10"/>
  <c r="R565" i="10"/>
  <c r="S565" i="10" s="1"/>
  <c r="N565" i="10"/>
  <c r="O565" i="10" s="1"/>
  <c r="J565" i="10"/>
  <c r="K565" i="10" s="1"/>
  <c r="G565" i="10"/>
  <c r="F565" i="10"/>
  <c r="C565" i="10"/>
  <c r="B565" i="10"/>
  <c r="DY564" i="10"/>
  <c r="AD564" i="10"/>
  <c r="AE564" i="10" s="1"/>
  <c r="Z564" i="10"/>
  <c r="AA564" i="10" s="1"/>
  <c r="W564" i="10"/>
  <c r="V564" i="10"/>
  <c r="S564" i="10"/>
  <c r="R564" i="10"/>
  <c r="N564" i="10"/>
  <c r="O564" i="10" s="1"/>
  <c r="J564" i="10"/>
  <c r="K564" i="10" s="1"/>
  <c r="C564" i="10"/>
  <c r="B564" i="10"/>
  <c r="DY563" i="10"/>
  <c r="AI563" i="10"/>
  <c r="AH563" i="10"/>
  <c r="AD563" i="10"/>
  <c r="AE563" i="10" s="1"/>
  <c r="V563" i="10"/>
  <c r="W563" i="10" s="1"/>
  <c r="S563" i="10"/>
  <c r="R563" i="10"/>
  <c r="J563" i="10"/>
  <c r="K563" i="10" s="1"/>
  <c r="F563" i="10"/>
  <c r="G563" i="10" s="1"/>
  <c r="C563" i="10"/>
  <c r="B563" i="10"/>
  <c r="DY562" i="10"/>
  <c r="AI562" i="10"/>
  <c r="AH562" i="10"/>
  <c r="AE562" i="10"/>
  <c r="AD562" i="10"/>
  <c r="Z562" i="10"/>
  <c r="AA562" i="10" s="1"/>
  <c r="V562" i="10"/>
  <c r="W562" i="10" s="1"/>
  <c r="R562" i="10"/>
  <c r="S562" i="10" s="1"/>
  <c r="O562" i="10"/>
  <c r="N562" i="10"/>
  <c r="K562" i="10"/>
  <c r="J562" i="10"/>
  <c r="F562" i="10"/>
  <c r="G562" i="10" s="1"/>
  <c r="C562" i="10"/>
  <c r="B562" i="10"/>
  <c r="DY561" i="10"/>
  <c r="AH561" i="10"/>
  <c r="AI561" i="10" s="1"/>
  <c r="AA561" i="10"/>
  <c r="Z561" i="10"/>
  <c r="V561" i="10"/>
  <c r="W561" i="10" s="1"/>
  <c r="R561" i="10"/>
  <c r="S561" i="10" s="1"/>
  <c r="O561" i="10"/>
  <c r="N561" i="10"/>
  <c r="J561" i="10"/>
  <c r="K561" i="10" s="1"/>
  <c r="F561" i="10"/>
  <c r="G561" i="10" s="1"/>
  <c r="C561" i="10"/>
  <c r="AD561" i="10" s="1"/>
  <c r="AE561" i="10" s="1"/>
  <c r="B561" i="10"/>
  <c r="DY560" i="10"/>
  <c r="AH560" i="10"/>
  <c r="AI560" i="10" s="1"/>
  <c r="AD560" i="10"/>
  <c r="AE560" i="10" s="1"/>
  <c r="AA560" i="10"/>
  <c r="Z560" i="10"/>
  <c r="W560" i="10"/>
  <c r="V560" i="10"/>
  <c r="R560" i="10"/>
  <c r="S560" i="10" s="1"/>
  <c r="O560" i="10"/>
  <c r="N560" i="10"/>
  <c r="K560" i="10"/>
  <c r="J560" i="10"/>
  <c r="F560" i="10"/>
  <c r="G560" i="10" s="1"/>
  <c r="C560" i="10"/>
  <c r="B560" i="10"/>
  <c r="DY559" i="10"/>
  <c r="AH559" i="10"/>
  <c r="AI559" i="10" s="1"/>
  <c r="AD559" i="10"/>
  <c r="AE559" i="10" s="1"/>
  <c r="AA559" i="10"/>
  <c r="Z559" i="10"/>
  <c r="V559" i="10"/>
  <c r="W559" i="10" s="1"/>
  <c r="R559" i="10"/>
  <c r="S559" i="10" s="1"/>
  <c r="N559" i="10"/>
  <c r="O559" i="10" s="1"/>
  <c r="K559" i="10"/>
  <c r="J559" i="10"/>
  <c r="G559" i="10"/>
  <c r="F559" i="10"/>
  <c r="C559" i="10"/>
  <c r="B559" i="10"/>
  <c r="DY558" i="10"/>
  <c r="W558" i="10"/>
  <c r="V558" i="10"/>
  <c r="R558" i="10"/>
  <c r="S558" i="10" s="1"/>
  <c r="N558" i="10"/>
  <c r="O558" i="10" s="1"/>
  <c r="C558" i="10"/>
  <c r="B558" i="10"/>
  <c r="DY557" i="10"/>
  <c r="AH557" i="10"/>
  <c r="AI557" i="10" s="1"/>
  <c r="AD557" i="10"/>
  <c r="AE557" i="10" s="1"/>
  <c r="Z557" i="10"/>
  <c r="AA557" i="10" s="1"/>
  <c r="W557" i="10"/>
  <c r="V557" i="10"/>
  <c r="S557" i="10"/>
  <c r="R557" i="10"/>
  <c r="N557" i="10"/>
  <c r="O557" i="10" s="1"/>
  <c r="J557" i="10"/>
  <c r="K557" i="10" s="1"/>
  <c r="G557" i="10"/>
  <c r="F557" i="10"/>
  <c r="C557" i="10"/>
  <c r="B557" i="10"/>
  <c r="DY556" i="10"/>
  <c r="AI556" i="10"/>
  <c r="AH556" i="10"/>
  <c r="AD556" i="10"/>
  <c r="AE556" i="10" s="1"/>
  <c r="Z556" i="10"/>
  <c r="AA556" i="10" s="1"/>
  <c r="V556" i="10"/>
  <c r="W556" i="10" s="1"/>
  <c r="S556" i="10"/>
  <c r="R556" i="10"/>
  <c r="O556" i="10"/>
  <c r="N556" i="10"/>
  <c r="J556" i="10"/>
  <c r="K556" i="10" s="1"/>
  <c r="G556" i="10"/>
  <c r="F556" i="10"/>
  <c r="C556" i="10"/>
  <c r="B556" i="10"/>
  <c r="DY555" i="10"/>
  <c r="AI555" i="10"/>
  <c r="AH555" i="10"/>
  <c r="AE555" i="10"/>
  <c r="AD555" i="10"/>
  <c r="Z555" i="10"/>
  <c r="AA555" i="10" s="1"/>
  <c r="V555" i="10"/>
  <c r="W555" i="10" s="1"/>
  <c r="S555" i="10"/>
  <c r="R555" i="10"/>
  <c r="N555" i="10"/>
  <c r="O555" i="10" s="1"/>
  <c r="J555" i="10"/>
  <c r="K555" i="10" s="1"/>
  <c r="F555" i="10"/>
  <c r="G555" i="10" s="1"/>
  <c r="C555" i="10"/>
  <c r="B555" i="10"/>
  <c r="DY554" i="10"/>
  <c r="AH554" i="10"/>
  <c r="AI554" i="10" s="1"/>
  <c r="AE554" i="10"/>
  <c r="AD554" i="10"/>
  <c r="Z554" i="10"/>
  <c r="AA554" i="10" s="1"/>
  <c r="V554" i="10"/>
  <c r="W554" i="10" s="1"/>
  <c r="S554" i="10"/>
  <c r="R554" i="10"/>
  <c r="O554" i="10"/>
  <c r="N554" i="10"/>
  <c r="J554" i="10"/>
  <c r="K554" i="10" s="1"/>
  <c r="F554" i="10"/>
  <c r="G554" i="10" s="1"/>
  <c r="C554" i="10"/>
  <c r="B554" i="10"/>
  <c r="DY553" i="10"/>
  <c r="AH553" i="10"/>
  <c r="AI553" i="10" s="1"/>
  <c r="AE553" i="10"/>
  <c r="AD553" i="10"/>
  <c r="Z553" i="10"/>
  <c r="AA553" i="10" s="1"/>
  <c r="V553" i="10"/>
  <c r="W553" i="10" s="1"/>
  <c r="R553" i="10"/>
  <c r="S553" i="10" s="1"/>
  <c r="O553" i="10"/>
  <c r="N553" i="10"/>
  <c r="K553" i="10"/>
  <c r="J553" i="10"/>
  <c r="F553" i="10"/>
  <c r="G553" i="10" s="1"/>
  <c r="C553" i="10"/>
  <c r="B553" i="10"/>
  <c r="DY552" i="10"/>
  <c r="AH552" i="10"/>
  <c r="AI552" i="10" s="1"/>
  <c r="AE552" i="10"/>
  <c r="AD552" i="10"/>
  <c r="AA552" i="10"/>
  <c r="Z552" i="10"/>
  <c r="V552" i="10"/>
  <c r="W552" i="10" s="1"/>
  <c r="R552" i="10"/>
  <c r="S552" i="10" s="1"/>
  <c r="N552" i="10"/>
  <c r="O552" i="10" s="1"/>
  <c r="K552" i="10"/>
  <c r="J552" i="10"/>
  <c r="F552" i="10"/>
  <c r="G552" i="10" s="1"/>
  <c r="C552" i="10"/>
  <c r="B552" i="10"/>
  <c r="DY551" i="10"/>
  <c r="AH551" i="10"/>
  <c r="AI551" i="10" s="1"/>
  <c r="AD551" i="10"/>
  <c r="AE551" i="10" s="1"/>
  <c r="W551" i="10"/>
  <c r="V551" i="10"/>
  <c r="R551" i="10"/>
  <c r="S551" i="10" s="1"/>
  <c r="N551" i="10"/>
  <c r="O551" i="10" s="1"/>
  <c r="K551" i="10"/>
  <c r="J551" i="10"/>
  <c r="F551" i="10"/>
  <c r="G551" i="10" s="1"/>
  <c r="C551" i="10"/>
  <c r="Z551" i="10" s="1"/>
  <c r="AA551" i="10" s="1"/>
  <c r="B551" i="10"/>
  <c r="DY550" i="10"/>
  <c r="AH550" i="10"/>
  <c r="AI550" i="10" s="1"/>
  <c r="AD550" i="10"/>
  <c r="AE550" i="10" s="1"/>
  <c r="Z550" i="10"/>
  <c r="AA550" i="10" s="1"/>
  <c r="W550" i="10"/>
  <c r="V550" i="10"/>
  <c r="R550" i="10"/>
  <c r="S550" i="10" s="1"/>
  <c r="K550" i="10"/>
  <c r="J550" i="10"/>
  <c r="G550" i="10"/>
  <c r="F550" i="10"/>
  <c r="C550" i="10"/>
  <c r="N550" i="10" s="1"/>
  <c r="O550" i="10" s="1"/>
  <c r="B550" i="10"/>
  <c r="DY549" i="10"/>
  <c r="AI549" i="10"/>
  <c r="AH549" i="10"/>
  <c r="AD549" i="10"/>
  <c r="AE549" i="10" s="1"/>
  <c r="Z549" i="10"/>
  <c r="AA549" i="10" s="1"/>
  <c r="W549" i="10"/>
  <c r="V549" i="10"/>
  <c r="R549" i="10"/>
  <c r="S549" i="10" s="1"/>
  <c r="N549" i="10"/>
  <c r="O549" i="10" s="1"/>
  <c r="J549" i="10"/>
  <c r="K549" i="10" s="1"/>
  <c r="G549" i="10"/>
  <c r="F549" i="10"/>
  <c r="C549" i="10"/>
  <c r="B549" i="10"/>
  <c r="DY548" i="10"/>
  <c r="AI548" i="10"/>
  <c r="AH548" i="10"/>
  <c r="AD548" i="10"/>
  <c r="AE548" i="10" s="1"/>
  <c r="Z548" i="10"/>
  <c r="AA548" i="10" s="1"/>
  <c r="W548" i="10"/>
  <c r="V548" i="10"/>
  <c r="S548" i="10"/>
  <c r="R548" i="10"/>
  <c r="N548" i="10"/>
  <c r="O548" i="10" s="1"/>
  <c r="J548" i="10"/>
  <c r="K548" i="10" s="1"/>
  <c r="F548" i="10"/>
  <c r="G548" i="10" s="1"/>
  <c r="C548" i="10"/>
  <c r="B548" i="10"/>
  <c r="DY547" i="10"/>
  <c r="AI547" i="10"/>
  <c r="AH547" i="10"/>
  <c r="AD547" i="10"/>
  <c r="AE547" i="10" s="1"/>
  <c r="Z547" i="10"/>
  <c r="AA547" i="10" s="1"/>
  <c r="V547" i="10"/>
  <c r="W547" i="10" s="1"/>
  <c r="S547" i="10"/>
  <c r="R547" i="10"/>
  <c r="O547" i="10"/>
  <c r="N547" i="10"/>
  <c r="J547" i="10"/>
  <c r="K547" i="10" s="1"/>
  <c r="F547" i="10"/>
  <c r="G547" i="10" s="1"/>
  <c r="C547" i="10"/>
  <c r="B547" i="10"/>
  <c r="DY546" i="10"/>
  <c r="AE546" i="10"/>
  <c r="AD546" i="10"/>
  <c r="Z546" i="10"/>
  <c r="AA546" i="10" s="1"/>
  <c r="V546" i="10"/>
  <c r="W546" i="10" s="1"/>
  <c r="R546" i="10"/>
  <c r="S546" i="10" s="1"/>
  <c r="N546" i="10"/>
  <c r="O546" i="10" s="1"/>
  <c r="C546" i="10"/>
  <c r="B546" i="10"/>
  <c r="DY545" i="10"/>
  <c r="AH545" i="10"/>
  <c r="AI545" i="10" s="1"/>
  <c r="V545" i="10"/>
  <c r="W545" i="10" s="1"/>
  <c r="R545" i="10"/>
  <c r="S545" i="10" s="1"/>
  <c r="O545" i="10"/>
  <c r="N545" i="10"/>
  <c r="J545" i="10"/>
  <c r="K545" i="10" s="1"/>
  <c r="F545" i="10"/>
  <c r="G545" i="10" s="1"/>
  <c r="C545" i="10"/>
  <c r="AD545" i="10" s="1"/>
  <c r="AE545" i="10" s="1"/>
  <c r="B545" i="10"/>
  <c r="DY544" i="10"/>
  <c r="AH544" i="10"/>
  <c r="AI544" i="10" s="1"/>
  <c r="AD544" i="10"/>
  <c r="AE544" i="10" s="1"/>
  <c r="Z544" i="10"/>
  <c r="AA544" i="10" s="1"/>
  <c r="W544" i="10"/>
  <c r="V544" i="10"/>
  <c r="R544" i="10"/>
  <c r="S544" i="10" s="1"/>
  <c r="O544" i="10"/>
  <c r="N544" i="10"/>
  <c r="K544" i="10"/>
  <c r="J544" i="10"/>
  <c r="F544" i="10"/>
  <c r="G544" i="10" s="1"/>
  <c r="C544" i="10"/>
  <c r="B544" i="10"/>
  <c r="DY543" i="10"/>
  <c r="AH543" i="10"/>
  <c r="AI543" i="10" s="1"/>
  <c r="AD543" i="10"/>
  <c r="AE543" i="10" s="1"/>
  <c r="AA543" i="10"/>
  <c r="Z543" i="10"/>
  <c r="V543" i="10"/>
  <c r="W543" i="10" s="1"/>
  <c r="R543" i="10"/>
  <c r="S543" i="10" s="1"/>
  <c r="N543" i="10"/>
  <c r="O543" i="10" s="1"/>
  <c r="K543" i="10"/>
  <c r="J543" i="10"/>
  <c r="G543" i="10"/>
  <c r="F543" i="10"/>
  <c r="C543" i="10"/>
  <c r="B543" i="10"/>
  <c r="DY542" i="10"/>
  <c r="AI542" i="10"/>
  <c r="AH542" i="10"/>
  <c r="AD542" i="10"/>
  <c r="AE542" i="10" s="1"/>
  <c r="AA542" i="10"/>
  <c r="Z542" i="10"/>
  <c r="W542" i="10"/>
  <c r="V542" i="10"/>
  <c r="R542" i="10"/>
  <c r="S542" i="10" s="1"/>
  <c r="N542" i="10"/>
  <c r="O542" i="10" s="1"/>
  <c r="J542" i="10"/>
  <c r="K542" i="10" s="1"/>
  <c r="G542" i="10"/>
  <c r="F542" i="10"/>
  <c r="C542" i="10"/>
  <c r="B542" i="10"/>
  <c r="DY541" i="10"/>
  <c r="AH541" i="10"/>
  <c r="AI541" i="10" s="1"/>
  <c r="AD541" i="10"/>
  <c r="AE541" i="10" s="1"/>
  <c r="Z541" i="10"/>
  <c r="AA541" i="10" s="1"/>
  <c r="W541" i="10"/>
  <c r="V541" i="10"/>
  <c r="S541" i="10"/>
  <c r="R541" i="10"/>
  <c r="N541" i="10"/>
  <c r="O541" i="10" s="1"/>
  <c r="J541" i="10"/>
  <c r="K541" i="10" s="1"/>
  <c r="G541" i="10"/>
  <c r="F541" i="10"/>
  <c r="C541" i="10"/>
  <c r="B541" i="10"/>
  <c r="DY540" i="10"/>
  <c r="AD540" i="10"/>
  <c r="AE540" i="10" s="1"/>
  <c r="Z540" i="10"/>
  <c r="AA540" i="10" s="1"/>
  <c r="V540" i="10"/>
  <c r="W540" i="10" s="1"/>
  <c r="R540" i="10"/>
  <c r="S540" i="10" s="1"/>
  <c r="N540" i="10"/>
  <c r="O540" i="10" s="1"/>
  <c r="G540" i="10"/>
  <c r="F540" i="10"/>
  <c r="C540" i="10"/>
  <c r="B540" i="10"/>
  <c r="DY539" i="10"/>
  <c r="Z539" i="10"/>
  <c r="AA539" i="10" s="1"/>
  <c r="V539" i="10"/>
  <c r="W539" i="10" s="1"/>
  <c r="S539" i="10"/>
  <c r="R539" i="10"/>
  <c r="C539" i="10"/>
  <c r="B539" i="10"/>
  <c r="DY538" i="10"/>
  <c r="AH538" i="10"/>
  <c r="AI538" i="10" s="1"/>
  <c r="AD538" i="10"/>
  <c r="AE538" i="10" s="1"/>
  <c r="AA538" i="10"/>
  <c r="Z538" i="10"/>
  <c r="V538" i="10"/>
  <c r="W538" i="10" s="1"/>
  <c r="S538" i="10"/>
  <c r="R538" i="10"/>
  <c r="O538" i="10"/>
  <c r="N538" i="10"/>
  <c r="J538" i="10"/>
  <c r="K538" i="10" s="1"/>
  <c r="F538" i="10"/>
  <c r="G538" i="10" s="1"/>
  <c r="C538" i="10"/>
  <c r="B538" i="10"/>
  <c r="DY537" i="10"/>
  <c r="AI537" i="10"/>
  <c r="AH537" i="10"/>
  <c r="AE537" i="10"/>
  <c r="AD537" i="10"/>
  <c r="Z537" i="10"/>
  <c r="AA537" i="10" s="1"/>
  <c r="V537" i="10"/>
  <c r="W537" i="10" s="1"/>
  <c r="R537" i="10"/>
  <c r="S537" i="10" s="1"/>
  <c r="O537" i="10"/>
  <c r="N537" i="10"/>
  <c r="K537" i="10"/>
  <c r="J537" i="10"/>
  <c r="F537" i="10"/>
  <c r="G537" i="10" s="1"/>
  <c r="C537" i="10"/>
  <c r="B537" i="10"/>
  <c r="DY536" i="10"/>
  <c r="AH536" i="10"/>
  <c r="AI536" i="10" s="1"/>
  <c r="AE536" i="10"/>
  <c r="AD536" i="10"/>
  <c r="AA536" i="10"/>
  <c r="Z536" i="10"/>
  <c r="V536" i="10"/>
  <c r="W536" i="10" s="1"/>
  <c r="R536" i="10"/>
  <c r="S536" i="10" s="1"/>
  <c r="N536" i="10"/>
  <c r="O536" i="10" s="1"/>
  <c r="K536" i="10"/>
  <c r="J536" i="10"/>
  <c r="G536" i="10"/>
  <c r="F536" i="10"/>
  <c r="C536" i="10"/>
  <c r="B536" i="10"/>
  <c r="DY535" i="10"/>
  <c r="AH535" i="10"/>
  <c r="AI535" i="10" s="1"/>
  <c r="AD535" i="10"/>
  <c r="AE535" i="10" s="1"/>
  <c r="AA535" i="10"/>
  <c r="Z535" i="10"/>
  <c r="W535" i="10"/>
  <c r="V535" i="10"/>
  <c r="R535" i="10"/>
  <c r="S535" i="10" s="1"/>
  <c r="N535" i="10"/>
  <c r="O535" i="10" s="1"/>
  <c r="K535" i="10"/>
  <c r="J535" i="10"/>
  <c r="F535" i="10"/>
  <c r="G535" i="10" s="1"/>
  <c r="C535" i="10"/>
  <c r="B535" i="10"/>
  <c r="DY534" i="10"/>
  <c r="AH534" i="10"/>
  <c r="AI534" i="10" s="1"/>
  <c r="AD534" i="10"/>
  <c r="AE534" i="10" s="1"/>
  <c r="Z534" i="10"/>
  <c r="AA534" i="10" s="1"/>
  <c r="W534" i="10"/>
  <c r="V534" i="10"/>
  <c r="S534" i="10"/>
  <c r="R534" i="10"/>
  <c r="N534" i="10"/>
  <c r="O534" i="10" s="1"/>
  <c r="J534" i="10"/>
  <c r="K534" i="10" s="1"/>
  <c r="G534" i="10"/>
  <c r="C534" i="10"/>
  <c r="F534" i="10" s="1"/>
  <c r="B534" i="10"/>
  <c r="DY533" i="10"/>
  <c r="AD533" i="10"/>
  <c r="AE533" i="10" s="1"/>
  <c r="W533" i="10"/>
  <c r="V533" i="10"/>
  <c r="R533" i="10"/>
  <c r="S533" i="10" s="1"/>
  <c r="C533" i="10"/>
  <c r="B533" i="10"/>
  <c r="DY532" i="10"/>
  <c r="AH532" i="10"/>
  <c r="AI532" i="10" s="1"/>
  <c r="W532" i="10"/>
  <c r="V532" i="10"/>
  <c r="S532" i="10"/>
  <c r="R532" i="10"/>
  <c r="N532" i="10"/>
  <c r="O532" i="10" s="1"/>
  <c r="C532" i="10"/>
  <c r="B532" i="10"/>
  <c r="DY531" i="10"/>
  <c r="AI531" i="10"/>
  <c r="AH531" i="10"/>
  <c r="AD531" i="10"/>
  <c r="AE531" i="10" s="1"/>
  <c r="Z531" i="10"/>
  <c r="AA531" i="10" s="1"/>
  <c r="V531" i="10"/>
  <c r="W531" i="10" s="1"/>
  <c r="S531" i="10"/>
  <c r="R531" i="10"/>
  <c r="O531" i="10"/>
  <c r="N531" i="10"/>
  <c r="J531" i="10"/>
  <c r="K531" i="10" s="1"/>
  <c r="G531" i="10"/>
  <c r="F531" i="10"/>
  <c r="C531" i="10"/>
  <c r="B531" i="10"/>
  <c r="DY530" i="10"/>
  <c r="AH530" i="10"/>
  <c r="AI530" i="10" s="1"/>
  <c r="AE530" i="10"/>
  <c r="AD530" i="10"/>
  <c r="Z530" i="10"/>
  <c r="AA530" i="10" s="1"/>
  <c r="V530" i="10"/>
  <c r="W530" i="10" s="1"/>
  <c r="R530" i="10"/>
  <c r="S530" i="10" s="1"/>
  <c r="O530" i="10"/>
  <c r="N530" i="10"/>
  <c r="K530" i="10"/>
  <c r="J530" i="10"/>
  <c r="F530" i="10"/>
  <c r="G530" i="10" s="1"/>
  <c r="C530" i="10"/>
  <c r="B530" i="10"/>
  <c r="DY529" i="10"/>
  <c r="AH529" i="10"/>
  <c r="AI529" i="10" s="1"/>
  <c r="AE529" i="10"/>
  <c r="AA529" i="10"/>
  <c r="Z529" i="10"/>
  <c r="V529" i="10"/>
  <c r="W529" i="10" s="1"/>
  <c r="S529" i="10"/>
  <c r="R529" i="10"/>
  <c r="O529" i="10"/>
  <c r="N529" i="10"/>
  <c r="J529" i="10"/>
  <c r="K529" i="10" s="1"/>
  <c r="F529" i="10"/>
  <c r="G529" i="10" s="1"/>
  <c r="C529" i="10"/>
  <c r="AD529" i="10" s="1"/>
  <c r="B529" i="10"/>
  <c r="DY528" i="10"/>
  <c r="AH528" i="10"/>
  <c r="AI528" i="10" s="1"/>
  <c r="AD528" i="10"/>
  <c r="AE528" i="10" s="1"/>
  <c r="Z528" i="10"/>
  <c r="AA528" i="10" s="1"/>
  <c r="V528" i="10"/>
  <c r="W528" i="10" s="1"/>
  <c r="R528" i="10"/>
  <c r="S528" i="10" s="1"/>
  <c r="N528" i="10"/>
  <c r="O528" i="10" s="1"/>
  <c r="K528" i="10"/>
  <c r="J528" i="10"/>
  <c r="F528" i="10"/>
  <c r="G528" i="10" s="1"/>
  <c r="C528" i="10"/>
  <c r="B528" i="10"/>
  <c r="DY527" i="10"/>
  <c r="AH527" i="10"/>
  <c r="AI527" i="10" s="1"/>
  <c r="AD527" i="10"/>
  <c r="AE527" i="10" s="1"/>
  <c r="AA527" i="10"/>
  <c r="Z527" i="10"/>
  <c r="V527" i="10"/>
  <c r="W527" i="10" s="1"/>
  <c r="S527" i="10"/>
  <c r="R527" i="10"/>
  <c r="N527" i="10"/>
  <c r="O527" i="10" s="1"/>
  <c r="K527" i="10"/>
  <c r="J527" i="10"/>
  <c r="G527" i="10"/>
  <c r="F527" i="10"/>
  <c r="C527" i="10"/>
  <c r="B527" i="10"/>
  <c r="DY526" i="10"/>
  <c r="AI526" i="10"/>
  <c r="AH526" i="10"/>
  <c r="Z526" i="10"/>
  <c r="AA526" i="10" s="1"/>
  <c r="W526" i="10"/>
  <c r="V526" i="10"/>
  <c r="R526" i="10"/>
  <c r="S526" i="10" s="1"/>
  <c r="J526" i="10"/>
  <c r="K526" i="10" s="1"/>
  <c r="F526" i="10"/>
  <c r="G526" i="10" s="1"/>
  <c r="C526" i="10"/>
  <c r="AD526" i="10" s="1"/>
  <c r="AE526" i="10" s="1"/>
  <c r="B526" i="10"/>
  <c r="DY525" i="10"/>
  <c r="AH525" i="10"/>
  <c r="AI525" i="10" s="1"/>
  <c r="AD525" i="10"/>
  <c r="AE525" i="10" s="1"/>
  <c r="Z525" i="10"/>
  <c r="AA525" i="10" s="1"/>
  <c r="W525" i="10"/>
  <c r="V525" i="10"/>
  <c r="S525" i="10"/>
  <c r="R525" i="10"/>
  <c r="O525" i="10"/>
  <c r="N525" i="10"/>
  <c r="K525" i="10"/>
  <c r="J525" i="10"/>
  <c r="G525" i="10"/>
  <c r="F525" i="10"/>
  <c r="C525" i="10"/>
  <c r="B525" i="10"/>
  <c r="DY524" i="10"/>
  <c r="AD524" i="10"/>
  <c r="AE524" i="10" s="1"/>
  <c r="V524" i="10"/>
  <c r="W524" i="10" s="1"/>
  <c r="S524" i="10"/>
  <c r="R524" i="10"/>
  <c r="O524" i="10"/>
  <c r="N524" i="10"/>
  <c r="C524" i="10"/>
  <c r="AH524" i="10" s="1"/>
  <c r="AI524" i="10" s="1"/>
  <c r="B524" i="10"/>
  <c r="DY523" i="10"/>
  <c r="AI523" i="10"/>
  <c r="AH523" i="10"/>
  <c r="AE523" i="10"/>
  <c r="AD523" i="10"/>
  <c r="Z523" i="10"/>
  <c r="AA523" i="10" s="1"/>
  <c r="W523" i="10"/>
  <c r="V523" i="10"/>
  <c r="S523" i="10"/>
  <c r="R523" i="10"/>
  <c r="N523" i="10"/>
  <c r="O523" i="10" s="1"/>
  <c r="J523" i="10"/>
  <c r="K523" i="10" s="1"/>
  <c r="F523" i="10"/>
  <c r="G523" i="10" s="1"/>
  <c r="C523" i="10"/>
  <c r="B523" i="10"/>
  <c r="DY522" i="10"/>
  <c r="AH522" i="10"/>
  <c r="AI522" i="10" s="1"/>
  <c r="AE522" i="10"/>
  <c r="AD522" i="10"/>
  <c r="Z522" i="10"/>
  <c r="AA522" i="10" s="1"/>
  <c r="V522" i="10"/>
  <c r="W522" i="10" s="1"/>
  <c r="S522" i="10"/>
  <c r="R522" i="10"/>
  <c r="O522" i="10"/>
  <c r="N522" i="10"/>
  <c r="J522" i="10"/>
  <c r="K522" i="10" s="1"/>
  <c r="F522" i="10"/>
  <c r="G522" i="10" s="1"/>
  <c r="C522" i="10"/>
  <c r="B522" i="10"/>
  <c r="DY521" i="10"/>
  <c r="W521" i="10"/>
  <c r="V521" i="10"/>
  <c r="R521" i="10"/>
  <c r="S521" i="10" s="1"/>
  <c r="C521" i="10"/>
  <c r="AH521" i="10" s="1"/>
  <c r="AI521" i="10" s="1"/>
  <c r="B521" i="10"/>
  <c r="DY520" i="10"/>
  <c r="AH520" i="10"/>
  <c r="AI520" i="10" s="1"/>
  <c r="AE520" i="10"/>
  <c r="AD520" i="10"/>
  <c r="AA520" i="10"/>
  <c r="Z520" i="10"/>
  <c r="V520" i="10"/>
  <c r="W520" i="10" s="1"/>
  <c r="R520" i="10"/>
  <c r="S520" i="10" s="1"/>
  <c r="N520" i="10"/>
  <c r="O520" i="10" s="1"/>
  <c r="K520" i="10"/>
  <c r="J520" i="10"/>
  <c r="F520" i="10"/>
  <c r="G520" i="10" s="1"/>
  <c r="C520" i="10"/>
  <c r="B520" i="10"/>
  <c r="DY519" i="10"/>
  <c r="AH519" i="10"/>
  <c r="AI519" i="10" s="1"/>
  <c r="AD519" i="10"/>
  <c r="AE519" i="10" s="1"/>
  <c r="AA519" i="10"/>
  <c r="Z519" i="10"/>
  <c r="W519" i="10"/>
  <c r="V519" i="10"/>
  <c r="S519" i="10"/>
  <c r="R519" i="10"/>
  <c r="O519" i="10"/>
  <c r="N519" i="10"/>
  <c r="K519" i="10"/>
  <c r="J519" i="10"/>
  <c r="F519" i="10"/>
  <c r="G519" i="10" s="1"/>
  <c r="C519" i="10"/>
  <c r="B519" i="10"/>
  <c r="DY518" i="10"/>
  <c r="AH518" i="10"/>
  <c r="AI518" i="10" s="1"/>
  <c r="AD518" i="10"/>
  <c r="AE518" i="10" s="1"/>
  <c r="Z518" i="10"/>
  <c r="AA518" i="10" s="1"/>
  <c r="V518" i="10"/>
  <c r="W518" i="10" s="1"/>
  <c r="S518" i="10"/>
  <c r="R518" i="10"/>
  <c r="N518" i="10"/>
  <c r="O518" i="10" s="1"/>
  <c r="K518" i="10"/>
  <c r="J518" i="10"/>
  <c r="G518" i="10"/>
  <c r="F518" i="10"/>
  <c r="C518" i="10"/>
  <c r="B518" i="10"/>
  <c r="DY517" i="10"/>
  <c r="AA517" i="10"/>
  <c r="Z517" i="10"/>
  <c r="W517" i="10"/>
  <c r="V517" i="10"/>
  <c r="R517" i="10"/>
  <c r="S517" i="10" s="1"/>
  <c r="C517" i="10"/>
  <c r="AD517" i="10" s="1"/>
  <c r="AE517" i="10" s="1"/>
  <c r="B517" i="10"/>
  <c r="DY516" i="10"/>
  <c r="AH516" i="10"/>
  <c r="AI516" i="10" s="1"/>
  <c r="AE516" i="10"/>
  <c r="AD516" i="10"/>
  <c r="Z516" i="10"/>
  <c r="AA516" i="10" s="1"/>
  <c r="V516" i="10"/>
  <c r="W516" i="10" s="1"/>
  <c r="S516" i="10"/>
  <c r="R516" i="10"/>
  <c r="N516" i="10"/>
  <c r="O516" i="10" s="1"/>
  <c r="J516" i="10"/>
  <c r="K516" i="10" s="1"/>
  <c r="F516" i="10"/>
  <c r="G516" i="10" s="1"/>
  <c r="C516" i="10"/>
  <c r="B516" i="10"/>
  <c r="DY515" i="10"/>
  <c r="AI515" i="10"/>
  <c r="AH515" i="10"/>
  <c r="AE515" i="10"/>
  <c r="AD515" i="10"/>
  <c r="Z515" i="10"/>
  <c r="AA515" i="10" s="1"/>
  <c r="V515" i="10"/>
  <c r="W515" i="10" s="1"/>
  <c r="S515" i="10"/>
  <c r="R515" i="10"/>
  <c r="O515" i="10"/>
  <c r="N515" i="10"/>
  <c r="K515" i="10"/>
  <c r="J515" i="10"/>
  <c r="G515" i="10"/>
  <c r="F515" i="10"/>
  <c r="C515" i="10"/>
  <c r="B515" i="10"/>
  <c r="DY514" i="10"/>
  <c r="AI514" i="10"/>
  <c r="AH514" i="10"/>
  <c r="AE514" i="10"/>
  <c r="AD514" i="10"/>
  <c r="Z514" i="10"/>
  <c r="AA514" i="10" s="1"/>
  <c r="V514" i="10"/>
  <c r="W514" i="10" s="1"/>
  <c r="R514" i="10"/>
  <c r="S514" i="10" s="1"/>
  <c r="N514" i="10"/>
  <c r="O514" i="10" s="1"/>
  <c r="K514" i="10"/>
  <c r="J514" i="10"/>
  <c r="F514" i="10"/>
  <c r="G514" i="10" s="1"/>
  <c r="C514" i="10"/>
  <c r="B514" i="10"/>
  <c r="DY513" i="10"/>
  <c r="AH513" i="10"/>
  <c r="AI513" i="10" s="1"/>
  <c r="AE513" i="10"/>
  <c r="AD513" i="10"/>
  <c r="AA513" i="10"/>
  <c r="Z513" i="10"/>
  <c r="V513" i="10"/>
  <c r="W513" i="10" s="1"/>
  <c r="S513" i="10"/>
  <c r="R513" i="10"/>
  <c r="O513" i="10"/>
  <c r="N513" i="10"/>
  <c r="J513" i="10"/>
  <c r="K513" i="10" s="1"/>
  <c r="F513" i="10"/>
  <c r="G513" i="10" s="1"/>
  <c r="C513" i="10"/>
  <c r="B513" i="10"/>
  <c r="DY512" i="10"/>
  <c r="AH512" i="10"/>
  <c r="AI512" i="10" s="1"/>
  <c r="AD512" i="10"/>
  <c r="AE512" i="10" s="1"/>
  <c r="AA512" i="10"/>
  <c r="Z512" i="10"/>
  <c r="V512" i="10"/>
  <c r="W512" i="10" s="1"/>
  <c r="R512" i="10"/>
  <c r="S512" i="10" s="1"/>
  <c r="O512" i="10"/>
  <c r="N512" i="10"/>
  <c r="K512" i="10"/>
  <c r="J512" i="10"/>
  <c r="F512" i="10"/>
  <c r="G512" i="10" s="1"/>
  <c r="C512" i="10"/>
  <c r="B512" i="10"/>
  <c r="DY511" i="10"/>
  <c r="AI511" i="10"/>
  <c r="AH511" i="10"/>
  <c r="AD511" i="10"/>
  <c r="AE511" i="10" s="1"/>
  <c r="AA511" i="10"/>
  <c r="Z511" i="10"/>
  <c r="W511" i="10"/>
  <c r="V511" i="10"/>
  <c r="S511" i="10"/>
  <c r="R511" i="10"/>
  <c r="N511" i="10"/>
  <c r="O511" i="10" s="1"/>
  <c r="C511" i="10"/>
  <c r="B511" i="10"/>
  <c r="DY510" i="10"/>
  <c r="AI510" i="10"/>
  <c r="AH510" i="10"/>
  <c r="AD510" i="10"/>
  <c r="AE510" i="10" s="1"/>
  <c r="AA510" i="10"/>
  <c r="Z510" i="10"/>
  <c r="W510" i="10"/>
  <c r="V510" i="10"/>
  <c r="R510" i="10"/>
  <c r="S510" i="10" s="1"/>
  <c r="N510" i="10"/>
  <c r="O510" i="10" s="1"/>
  <c r="J510" i="10"/>
  <c r="K510" i="10" s="1"/>
  <c r="F510" i="10"/>
  <c r="G510" i="10" s="1"/>
  <c r="C510" i="10"/>
  <c r="B510" i="10"/>
  <c r="DY509" i="10"/>
  <c r="AH509" i="10"/>
  <c r="AI509" i="10" s="1"/>
  <c r="AE509" i="10"/>
  <c r="AD509" i="10"/>
  <c r="Z509" i="10"/>
  <c r="AA509" i="10" s="1"/>
  <c r="W509" i="10"/>
  <c r="V509" i="10"/>
  <c r="S509" i="10"/>
  <c r="R509" i="10"/>
  <c r="O509" i="10"/>
  <c r="N509" i="10"/>
  <c r="J509" i="10"/>
  <c r="K509" i="10" s="1"/>
  <c r="G509" i="10"/>
  <c r="F509" i="10"/>
  <c r="C509" i="10"/>
  <c r="B509" i="10"/>
  <c r="DY508" i="10"/>
  <c r="AI508" i="10"/>
  <c r="AH508" i="10"/>
  <c r="AD508" i="10"/>
  <c r="AE508" i="10" s="1"/>
  <c r="Z508" i="10"/>
  <c r="AA508" i="10" s="1"/>
  <c r="V508" i="10"/>
  <c r="W508" i="10" s="1"/>
  <c r="S508" i="10"/>
  <c r="R508" i="10"/>
  <c r="F508" i="10"/>
  <c r="G508" i="10" s="1"/>
  <c r="C508" i="10"/>
  <c r="N508" i="10" s="1"/>
  <c r="O508" i="10" s="1"/>
  <c r="B508" i="10"/>
  <c r="DY507" i="10"/>
  <c r="AI507" i="10"/>
  <c r="AH507" i="10"/>
  <c r="AE507" i="10"/>
  <c r="AD507" i="10"/>
  <c r="Z507" i="10"/>
  <c r="AA507" i="10" s="1"/>
  <c r="W507" i="10"/>
  <c r="V507" i="10"/>
  <c r="S507" i="10"/>
  <c r="R507" i="10"/>
  <c r="N507" i="10"/>
  <c r="O507" i="10" s="1"/>
  <c r="K507" i="10"/>
  <c r="J507" i="10"/>
  <c r="F507" i="10"/>
  <c r="G507" i="10" s="1"/>
  <c r="C507" i="10"/>
  <c r="B507" i="10"/>
  <c r="DY506" i="10"/>
  <c r="AH506" i="10"/>
  <c r="AI506" i="10" s="1"/>
  <c r="AE506" i="10"/>
  <c r="AD506" i="10"/>
  <c r="Z506" i="10"/>
  <c r="AA506" i="10" s="1"/>
  <c r="V506" i="10"/>
  <c r="W506" i="10" s="1"/>
  <c r="S506" i="10"/>
  <c r="R506" i="10"/>
  <c r="O506" i="10"/>
  <c r="N506" i="10"/>
  <c r="J506" i="10"/>
  <c r="K506" i="10" s="1"/>
  <c r="F506" i="10"/>
  <c r="G506" i="10" s="1"/>
  <c r="C506" i="10"/>
  <c r="B506" i="10"/>
  <c r="DY505" i="10"/>
  <c r="AI505" i="10"/>
  <c r="AH505" i="10"/>
  <c r="AE505" i="10"/>
  <c r="AD505" i="10"/>
  <c r="Z505" i="10"/>
  <c r="AA505" i="10" s="1"/>
  <c r="V505" i="10"/>
  <c r="W505" i="10" s="1"/>
  <c r="R505" i="10"/>
  <c r="S505" i="10" s="1"/>
  <c r="O505" i="10"/>
  <c r="N505" i="10"/>
  <c r="K505" i="10"/>
  <c r="J505" i="10"/>
  <c r="G505" i="10"/>
  <c r="F505" i="10"/>
  <c r="C505" i="10"/>
  <c r="B505" i="10"/>
  <c r="DY504" i="10"/>
  <c r="AH504" i="10"/>
  <c r="AI504" i="10" s="1"/>
  <c r="AD504" i="10"/>
  <c r="AE504" i="10" s="1"/>
  <c r="AA504" i="10"/>
  <c r="Z504" i="10"/>
  <c r="V504" i="10"/>
  <c r="W504" i="10" s="1"/>
  <c r="R504" i="10"/>
  <c r="S504" i="10" s="1"/>
  <c r="N504" i="10"/>
  <c r="O504" i="10" s="1"/>
  <c r="K504" i="10"/>
  <c r="J504" i="10"/>
  <c r="F504" i="10"/>
  <c r="G504" i="10" s="1"/>
  <c r="C504" i="10"/>
  <c r="B504" i="10"/>
  <c r="DY503" i="10"/>
  <c r="AH503" i="10"/>
  <c r="AI503" i="10" s="1"/>
  <c r="AD503" i="10"/>
  <c r="AE503" i="10" s="1"/>
  <c r="AA503" i="10"/>
  <c r="Z503" i="10"/>
  <c r="W503" i="10"/>
  <c r="V503" i="10"/>
  <c r="S503" i="10"/>
  <c r="R503" i="10"/>
  <c r="O503" i="10"/>
  <c r="N503" i="10"/>
  <c r="K503" i="10"/>
  <c r="J503" i="10"/>
  <c r="F503" i="10"/>
  <c r="G503" i="10" s="1"/>
  <c r="C503" i="10"/>
  <c r="B503" i="10"/>
  <c r="DY502" i="10"/>
  <c r="AH502" i="10"/>
  <c r="AI502" i="10" s="1"/>
  <c r="AD502" i="10"/>
  <c r="AE502" i="10" s="1"/>
  <c r="Z502" i="10"/>
  <c r="AA502" i="10" s="1"/>
  <c r="V502" i="10"/>
  <c r="W502" i="10" s="1"/>
  <c r="S502" i="10"/>
  <c r="R502" i="10"/>
  <c r="N502" i="10"/>
  <c r="O502" i="10" s="1"/>
  <c r="K502" i="10"/>
  <c r="J502" i="10"/>
  <c r="G502" i="10"/>
  <c r="F502" i="10"/>
  <c r="C502" i="10"/>
  <c r="B502" i="10"/>
  <c r="DY501" i="10"/>
  <c r="AI501" i="10"/>
  <c r="AH501" i="10"/>
  <c r="AD501" i="10"/>
  <c r="AE501" i="10" s="1"/>
  <c r="Z501" i="10"/>
  <c r="AA501" i="10" s="1"/>
  <c r="W501" i="10"/>
  <c r="V501" i="10"/>
  <c r="R501" i="10"/>
  <c r="S501" i="10" s="1"/>
  <c r="N501" i="10"/>
  <c r="O501" i="10" s="1"/>
  <c r="J501" i="10"/>
  <c r="K501" i="10" s="1"/>
  <c r="G501" i="10"/>
  <c r="F501" i="10"/>
  <c r="C501" i="10"/>
  <c r="B501" i="10"/>
  <c r="DY500" i="10"/>
  <c r="AH500" i="10"/>
  <c r="AI500" i="10" s="1"/>
  <c r="AD500" i="10"/>
  <c r="AE500" i="10" s="1"/>
  <c r="Z500" i="10"/>
  <c r="AA500" i="10" s="1"/>
  <c r="V500" i="10"/>
  <c r="W500" i="10" s="1"/>
  <c r="S500" i="10"/>
  <c r="R500" i="10"/>
  <c r="O500" i="10"/>
  <c r="N500" i="10"/>
  <c r="J500" i="10"/>
  <c r="K500" i="10" s="1"/>
  <c r="F500" i="10"/>
  <c r="G500" i="10" s="1"/>
  <c r="C500" i="10"/>
  <c r="B500" i="10"/>
  <c r="DY499" i="10"/>
  <c r="AE499" i="10"/>
  <c r="AA499" i="10"/>
  <c r="Z499" i="10"/>
  <c r="V499" i="10"/>
  <c r="W499" i="10" s="1"/>
  <c r="S499" i="10"/>
  <c r="R499" i="10"/>
  <c r="K499" i="10"/>
  <c r="J499" i="10"/>
  <c r="G499" i="10"/>
  <c r="F499" i="10"/>
  <c r="C499" i="10"/>
  <c r="AD499" i="10" s="1"/>
  <c r="B499" i="10"/>
  <c r="DY498" i="10"/>
  <c r="AH498" i="10"/>
  <c r="AI498" i="10" s="1"/>
  <c r="AE498" i="10"/>
  <c r="AD498" i="10"/>
  <c r="AA498" i="10"/>
  <c r="Z498" i="10"/>
  <c r="V498" i="10"/>
  <c r="W498" i="10" s="1"/>
  <c r="R498" i="10"/>
  <c r="S498" i="10" s="1"/>
  <c r="N498" i="10"/>
  <c r="O498" i="10" s="1"/>
  <c r="J498" i="10"/>
  <c r="K498" i="10" s="1"/>
  <c r="F498" i="10"/>
  <c r="G498" i="10" s="1"/>
  <c r="C498" i="10"/>
  <c r="B498" i="10"/>
  <c r="DY497" i="10"/>
  <c r="AH497" i="10"/>
  <c r="AI497" i="10" s="1"/>
  <c r="AE497" i="10"/>
  <c r="AD497" i="10"/>
  <c r="AA497" i="10"/>
  <c r="Z497" i="10"/>
  <c r="V497" i="10"/>
  <c r="W497" i="10" s="1"/>
  <c r="S497" i="10"/>
  <c r="R497" i="10"/>
  <c r="O497" i="10"/>
  <c r="N497" i="10"/>
  <c r="K497" i="10"/>
  <c r="J497" i="10"/>
  <c r="F497" i="10"/>
  <c r="G497" i="10" s="1"/>
  <c r="C497" i="10"/>
  <c r="B497" i="10"/>
  <c r="DY496" i="10"/>
  <c r="AH496" i="10"/>
  <c r="AI496" i="10" s="1"/>
  <c r="AD496" i="10"/>
  <c r="AE496" i="10" s="1"/>
  <c r="AA496" i="10"/>
  <c r="Z496" i="10"/>
  <c r="W496" i="10"/>
  <c r="V496" i="10"/>
  <c r="R496" i="10"/>
  <c r="S496" i="10" s="1"/>
  <c r="O496" i="10"/>
  <c r="N496" i="10"/>
  <c r="K496" i="10"/>
  <c r="J496" i="10"/>
  <c r="F496" i="10"/>
  <c r="G496" i="10" s="1"/>
  <c r="C496" i="10"/>
  <c r="B496" i="10"/>
  <c r="DY495" i="10"/>
  <c r="AH495" i="10"/>
  <c r="AI495" i="10" s="1"/>
  <c r="AA495" i="10"/>
  <c r="W495" i="10"/>
  <c r="V495" i="10"/>
  <c r="S495" i="10"/>
  <c r="R495" i="10"/>
  <c r="N495" i="10"/>
  <c r="O495" i="10" s="1"/>
  <c r="G495" i="10"/>
  <c r="F495" i="10"/>
  <c r="C495" i="10"/>
  <c r="Z495" i="10" s="1"/>
  <c r="B495" i="10"/>
  <c r="DY494" i="10"/>
  <c r="AI494" i="10"/>
  <c r="AH494" i="10"/>
  <c r="AD494" i="10"/>
  <c r="AE494" i="10" s="1"/>
  <c r="AA494" i="10"/>
  <c r="Z494" i="10"/>
  <c r="W494" i="10"/>
  <c r="V494" i="10"/>
  <c r="R494" i="10"/>
  <c r="S494" i="10" s="1"/>
  <c r="O494" i="10"/>
  <c r="N494" i="10"/>
  <c r="K494" i="10"/>
  <c r="J494" i="10"/>
  <c r="F494" i="10"/>
  <c r="G494" i="10" s="1"/>
  <c r="C494" i="10"/>
  <c r="B494" i="10"/>
  <c r="DY493" i="10"/>
  <c r="AH493" i="10"/>
  <c r="AI493" i="10" s="1"/>
  <c r="AE493" i="10"/>
  <c r="AD493" i="10"/>
  <c r="Z493" i="10"/>
  <c r="AA493" i="10" s="1"/>
  <c r="V493" i="10"/>
  <c r="W493" i="10" s="1"/>
  <c r="S493" i="10"/>
  <c r="R493" i="10"/>
  <c r="J493" i="10"/>
  <c r="K493" i="10" s="1"/>
  <c r="C493" i="10"/>
  <c r="F493" i="10" s="1"/>
  <c r="G493" i="10" s="1"/>
  <c r="B493" i="10"/>
  <c r="DY492" i="10"/>
  <c r="AI492" i="10"/>
  <c r="AH492" i="10"/>
  <c r="AD492" i="10"/>
  <c r="AE492" i="10" s="1"/>
  <c r="Z492" i="10"/>
  <c r="AA492" i="10" s="1"/>
  <c r="W492" i="10"/>
  <c r="V492" i="10"/>
  <c r="S492" i="10"/>
  <c r="R492" i="10"/>
  <c r="N492" i="10"/>
  <c r="O492" i="10" s="1"/>
  <c r="J492" i="10"/>
  <c r="K492" i="10" s="1"/>
  <c r="G492" i="10"/>
  <c r="F492" i="10"/>
  <c r="C492" i="10"/>
  <c r="B492" i="10"/>
  <c r="DY491" i="10"/>
  <c r="AH491" i="10"/>
  <c r="AI491" i="10" s="1"/>
  <c r="W491" i="10"/>
  <c r="V491" i="10"/>
  <c r="S491" i="10"/>
  <c r="R491" i="10"/>
  <c r="N491" i="10"/>
  <c r="O491" i="10" s="1"/>
  <c r="C491" i="10"/>
  <c r="AD491" i="10" s="1"/>
  <c r="AE491" i="10" s="1"/>
  <c r="B491" i="10"/>
  <c r="DY490" i="10"/>
  <c r="AH490" i="10"/>
  <c r="AI490" i="10" s="1"/>
  <c r="AE490" i="10"/>
  <c r="AD490" i="10"/>
  <c r="AA490" i="10"/>
  <c r="Z490" i="10"/>
  <c r="V490" i="10"/>
  <c r="W490" i="10" s="1"/>
  <c r="S490" i="10"/>
  <c r="R490" i="10"/>
  <c r="O490" i="10"/>
  <c r="N490" i="10"/>
  <c r="J490" i="10"/>
  <c r="K490" i="10" s="1"/>
  <c r="G490" i="10"/>
  <c r="F490" i="10"/>
  <c r="C490" i="10"/>
  <c r="B490" i="10"/>
  <c r="DY489" i="10"/>
  <c r="AI489" i="10"/>
  <c r="AH489" i="10"/>
  <c r="AE489" i="10"/>
  <c r="AD489" i="10"/>
  <c r="Z489" i="10"/>
  <c r="AA489" i="10" s="1"/>
  <c r="V489" i="10"/>
  <c r="W489" i="10" s="1"/>
  <c r="R489" i="10"/>
  <c r="S489" i="10" s="1"/>
  <c r="N489" i="10"/>
  <c r="O489" i="10" s="1"/>
  <c r="K489" i="10"/>
  <c r="J489" i="10"/>
  <c r="G489" i="10"/>
  <c r="F489" i="10"/>
  <c r="C489" i="10"/>
  <c r="B489" i="10"/>
  <c r="DY488" i="10"/>
  <c r="AH488" i="10"/>
  <c r="AI488" i="10" s="1"/>
  <c r="AD488" i="10"/>
  <c r="AE488" i="10" s="1"/>
  <c r="AA488" i="10"/>
  <c r="Z488" i="10"/>
  <c r="W488" i="10"/>
  <c r="V488" i="10"/>
  <c r="R488" i="10"/>
  <c r="S488" i="10" s="1"/>
  <c r="O488" i="10"/>
  <c r="N488" i="10"/>
  <c r="K488" i="10"/>
  <c r="J488" i="10"/>
  <c r="F488" i="10"/>
  <c r="G488" i="10" s="1"/>
  <c r="C488" i="10"/>
  <c r="B488" i="10"/>
  <c r="DY487" i="10"/>
  <c r="AH487" i="10"/>
  <c r="AI487" i="10" s="1"/>
  <c r="V487" i="10"/>
  <c r="W487" i="10" s="1"/>
  <c r="S487" i="10"/>
  <c r="R487" i="10"/>
  <c r="O487" i="10"/>
  <c r="N487" i="10"/>
  <c r="C487" i="10"/>
  <c r="B487" i="10"/>
  <c r="DY486" i="10"/>
  <c r="Z486" i="10"/>
  <c r="AA486" i="10" s="1"/>
  <c r="W486" i="10"/>
  <c r="V486" i="10"/>
  <c r="S486" i="10"/>
  <c r="R486" i="10"/>
  <c r="N486" i="10"/>
  <c r="O486" i="10" s="1"/>
  <c r="G486" i="10"/>
  <c r="C486" i="10"/>
  <c r="F486" i="10" s="1"/>
  <c r="B486" i="10"/>
  <c r="DY485" i="10"/>
  <c r="AH485" i="10"/>
  <c r="AI485" i="10" s="1"/>
  <c r="AE485" i="10"/>
  <c r="AD485" i="10"/>
  <c r="AA485" i="10"/>
  <c r="Z485" i="10"/>
  <c r="W485" i="10"/>
  <c r="V485" i="10"/>
  <c r="R485" i="10"/>
  <c r="S485" i="10" s="1"/>
  <c r="O485" i="10"/>
  <c r="N485" i="10"/>
  <c r="J485" i="10"/>
  <c r="K485" i="10" s="1"/>
  <c r="F485" i="10"/>
  <c r="G485" i="10" s="1"/>
  <c r="C485" i="10"/>
  <c r="B485" i="10"/>
  <c r="DY484" i="10"/>
  <c r="AI484" i="10"/>
  <c r="AH484" i="10"/>
  <c r="AD484" i="10"/>
  <c r="AE484" i="10" s="1"/>
  <c r="Z484" i="10"/>
  <c r="AA484" i="10" s="1"/>
  <c r="W484" i="10"/>
  <c r="V484" i="10"/>
  <c r="S484" i="10"/>
  <c r="R484" i="10"/>
  <c r="N484" i="10"/>
  <c r="O484" i="10" s="1"/>
  <c r="J484" i="10"/>
  <c r="K484" i="10" s="1"/>
  <c r="G484" i="10"/>
  <c r="F484" i="10"/>
  <c r="C484" i="10"/>
  <c r="B484" i="10"/>
  <c r="DY483" i="10"/>
  <c r="AI483" i="10"/>
  <c r="AE483" i="10"/>
  <c r="AD483" i="10"/>
  <c r="AA483" i="10"/>
  <c r="Z483" i="10"/>
  <c r="V483" i="10"/>
  <c r="W483" i="10" s="1"/>
  <c r="S483" i="10"/>
  <c r="R483" i="10"/>
  <c r="O483" i="10"/>
  <c r="N483" i="10"/>
  <c r="J483" i="10"/>
  <c r="K483" i="10" s="1"/>
  <c r="F483" i="10"/>
  <c r="G483" i="10" s="1"/>
  <c r="C483" i="10"/>
  <c r="AH483" i="10" s="1"/>
  <c r="B483" i="10"/>
  <c r="DY482" i="10"/>
  <c r="AI482" i="10"/>
  <c r="AH482" i="10"/>
  <c r="AE482" i="10"/>
  <c r="AD482" i="10"/>
  <c r="Z482" i="10"/>
  <c r="AA482" i="10" s="1"/>
  <c r="V482" i="10"/>
  <c r="W482" i="10" s="1"/>
  <c r="R482" i="10"/>
  <c r="S482" i="10" s="1"/>
  <c r="O482" i="10"/>
  <c r="N482" i="10"/>
  <c r="K482" i="10"/>
  <c r="J482" i="10"/>
  <c r="F482" i="10"/>
  <c r="G482" i="10" s="1"/>
  <c r="C482" i="10"/>
  <c r="B482" i="10"/>
  <c r="DY481" i="10"/>
  <c r="AI481" i="10"/>
  <c r="AH481" i="10"/>
  <c r="AD481" i="10"/>
  <c r="AE481" i="10" s="1"/>
  <c r="Z481" i="10"/>
  <c r="AA481" i="10" s="1"/>
  <c r="V481" i="10"/>
  <c r="W481" i="10" s="1"/>
  <c r="S481" i="10"/>
  <c r="R481" i="10"/>
  <c r="O481" i="10"/>
  <c r="N481" i="10"/>
  <c r="J481" i="10"/>
  <c r="K481" i="10" s="1"/>
  <c r="G481" i="10"/>
  <c r="F481" i="10"/>
  <c r="C481" i="10"/>
  <c r="B481" i="10"/>
  <c r="DY480" i="10"/>
  <c r="AI480" i="10"/>
  <c r="AH480" i="10"/>
  <c r="AE480" i="10"/>
  <c r="AD480" i="10"/>
  <c r="Z480" i="10"/>
  <c r="AA480" i="10" s="1"/>
  <c r="V480" i="10"/>
  <c r="W480" i="10" s="1"/>
  <c r="R480" i="10"/>
  <c r="S480" i="10" s="1"/>
  <c r="N480" i="10"/>
  <c r="O480" i="10" s="1"/>
  <c r="K480" i="10"/>
  <c r="J480" i="10"/>
  <c r="G480" i="10"/>
  <c r="F480" i="10"/>
  <c r="C480" i="10"/>
  <c r="B480" i="10"/>
  <c r="DY479" i="10"/>
  <c r="AI479" i="10"/>
  <c r="AH479" i="10"/>
  <c r="AD479" i="10"/>
  <c r="AE479" i="10" s="1"/>
  <c r="AA479" i="10"/>
  <c r="Z479" i="10"/>
  <c r="W479" i="10"/>
  <c r="V479" i="10"/>
  <c r="R479" i="10"/>
  <c r="S479" i="10" s="1"/>
  <c r="N479" i="10"/>
  <c r="O479" i="10" s="1"/>
  <c r="J479" i="10"/>
  <c r="K479" i="10" s="1"/>
  <c r="G479" i="10"/>
  <c r="F479" i="10"/>
  <c r="C479" i="10"/>
  <c r="B479" i="10"/>
  <c r="DY478" i="10"/>
  <c r="AI478" i="10"/>
  <c r="AH478" i="10"/>
  <c r="AD478" i="10"/>
  <c r="AE478" i="10" s="1"/>
  <c r="AA478" i="10"/>
  <c r="Z478" i="10"/>
  <c r="V478" i="10"/>
  <c r="W478" i="10" s="1"/>
  <c r="R478" i="10"/>
  <c r="S478" i="10" s="1"/>
  <c r="N478" i="10"/>
  <c r="O478" i="10" s="1"/>
  <c r="K478" i="10"/>
  <c r="J478" i="10"/>
  <c r="G478" i="10"/>
  <c r="F478" i="10"/>
  <c r="C478" i="10"/>
  <c r="B478" i="10"/>
  <c r="DY477" i="10"/>
  <c r="AD477" i="10"/>
  <c r="AE477" i="10" s="1"/>
  <c r="AA477" i="10"/>
  <c r="Z477" i="10"/>
  <c r="W477" i="10"/>
  <c r="V477" i="10"/>
  <c r="R477" i="10"/>
  <c r="S477" i="10" s="1"/>
  <c r="N477" i="10"/>
  <c r="O477" i="10" s="1"/>
  <c r="J477" i="10"/>
  <c r="K477" i="10" s="1"/>
  <c r="G477" i="10"/>
  <c r="F477" i="10"/>
  <c r="C477" i="10"/>
  <c r="AH477" i="10" s="1"/>
  <c r="AI477" i="10" s="1"/>
  <c r="B477" i="10"/>
  <c r="DY476" i="10"/>
  <c r="AH476" i="10"/>
  <c r="AI476" i="10" s="1"/>
  <c r="AD476" i="10"/>
  <c r="AE476" i="10" s="1"/>
  <c r="Z476" i="10"/>
  <c r="AA476" i="10" s="1"/>
  <c r="W476" i="10"/>
  <c r="V476" i="10"/>
  <c r="S476" i="10"/>
  <c r="R476" i="10"/>
  <c r="N476" i="10"/>
  <c r="O476" i="10" s="1"/>
  <c r="J476" i="10"/>
  <c r="K476" i="10" s="1"/>
  <c r="F476" i="10"/>
  <c r="G476" i="10" s="1"/>
  <c r="C476" i="10"/>
  <c r="B476" i="10"/>
  <c r="DY475" i="10"/>
  <c r="AH475" i="10"/>
  <c r="AI475" i="10" s="1"/>
  <c r="AD475" i="10"/>
  <c r="AE475" i="10" s="1"/>
  <c r="AA475" i="10"/>
  <c r="Z475" i="10"/>
  <c r="W475" i="10"/>
  <c r="V475" i="10"/>
  <c r="S475" i="10"/>
  <c r="R475" i="10"/>
  <c r="N475" i="10"/>
  <c r="O475" i="10" s="1"/>
  <c r="K475" i="10"/>
  <c r="J475" i="10"/>
  <c r="F475" i="10"/>
  <c r="G475" i="10" s="1"/>
  <c r="C475" i="10"/>
  <c r="B475" i="10"/>
  <c r="DY474" i="10"/>
  <c r="AH474" i="10"/>
  <c r="AI474" i="10" s="1"/>
  <c r="AD474" i="10"/>
  <c r="AE474" i="10" s="1"/>
  <c r="Z474" i="10"/>
  <c r="AA474" i="10" s="1"/>
  <c r="V474" i="10"/>
  <c r="W474" i="10" s="1"/>
  <c r="R474" i="10"/>
  <c r="S474" i="10" s="1"/>
  <c r="O474" i="10"/>
  <c r="N474" i="10"/>
  <c r="J474" i="10"/>
  <c r="K474" i="10" s="1"/>
  <c r="F474" i="10"/>
  <c r="G474" i="10" s="1"/>
  <c r="C474" i="10"/>
  <c r="B474" i="10"/>
  <c r="DY473" i="10"/>
  <c r="AH473" i="10"/>
  <c r="AI473" i="10" s="1"/>
  <c r="AE473" i="10"/>
  <c r="AD473" i="10"/>
  <c r="AA473" i="10"/>
  <c r="Z473" i="10"/>
  <c r="V473" i="10"/>
  <c r="W473" i="10" s="1"/>
  <c r="R473" i="10"/>
  <c r="S473" i="10" s="1"/>
  <c r="O473" i="10"/>
  <c r="N473" i="10"/>
  <c r="K473" i="10"/>
  <c r="J473" i="10"/>
  <c r="F473" i="10"/>
  <c r="G473" i="10" s="1"/>
  <c r="C473" i="10"/>
  <c r="B473" i="10"/>
  <c r="DY472" i="10"/>
  <c r="AH472" i="10"/>
  <c r="AI472" i="10" s="1"/>
  <c r="AE472" i="10"/>
  <c r="AD472" i="10"/>
  <c r="Z472" i="10"/>
  <c r="AA472" i="10" s="1"/>
  <c r="V472" i="10"/>
  <c r="W472" i="10" s="1"/>
  <c r="S472" i="10"/>
  <c r="R472" i="10"/>
  <c r="O472" i="10"/>
  <c r="N472" i="10"/>
  <c r="J472" i="10"/>
  <c r="K472" i="10" s="1"/>
  <c r="F472" i="10"/>
  <c r="G472" i="10" s="1"/>
  <c r="C472" i="10"/>
  <c r="B472" i="10"/>
  <c r="DY471" i="10"/>
  <c r="AH471" i="10"/>
  <c r="AI471" i="10" s="1"/>
  <c r="AE471" i="10"/>
  <c r="AD471" i="10"/>
  <c r="Z471" i="10"/>
  <c r="AA471" i="10" s="1"/>
  <c r="V471" i="10"/>
  <c r="W471" i="10" s="1"/>
  <c r="R471" i="10"/>
  <c r="S471" i="10" s="1"/>
  <c r="O471" i="10"/>
  <c r="N471" i="10"/>
  <c r="K471" i="10"/>
  <c r="J471" i="10"/>
  <c r="F471" i="10"/>
  <c r="G471" i="10" s="1"/>
  <c r="C471" i="10"/>
  <c r="B471" i="10"/>
  <c r="DY470" i="10"/>
  <c r="AH470" i="10"/>
  <c r="AI470" i="10" s="1"/>
  <c r="AE470" i="10"/>
  <c r="AD470" i="10"/>
  <c r="AA470" i="10"/>
  <c r="Z470" i="10"/>
  <c r="W470" i="10"/>
  <c r="V470" i="10"/>
  <c r="R470" i="10"/>
  <c r="S470" i="10" s="1"/>
  <c r="N470" i="10"/>
  <c r="O470" i="10" s="1"/>
  <c r="J470" i="10"/>
  <c r="K470" i="10" s="1"/>
  <c r="F470" i="10"/>
  <c r="G470" i="10" s="1"/>
  <c r="C470" i="10"/>
  <c r="B470" i="10"/>
  <c r="DY469" i="10"/>
  <c r="AI469" i="10"/>
  <c r="AH469" i="10"/>
  <c r="AE469" i="10"/>
  <c r="AD469" i="10"/>
  <c r="AA469" i="10"/>
  <c r="Z469" i="10"/>
  <c r="W469" i="10"/>
  <c r="V469" i="10"/>
  <c r="R469" i="10"/>
  <c r="S469" i="10" s="1"/>
  <c r="O469" i="10"/>
  <c r="N469" i="10"/>
  <c r="J469" i="10"/>
  <c r="K469" i="10" s="1"/>
  <c r="F469" i="10"/>
  <c r="G469" i="10" s="1"/>
  <c r="C469" i="10"/>
  <c r="B469" i="10"/>
  <c r="DY468" i="10"/>
  <c r="AH468" i="10"/>
  <c r="AI468" i="10" s="1"/>
  <c r="AE468" i="10"/>
  <c r="AD468" i="10"/>
  <c r="Z468" i="10"/>
  <c r="AA468" i="10" s="1"/>
  <c r="V468" i="10"/>
  <c r="W468" i="10" s="1"/>
  <c r="S468" i="10"/>
  <c r="R468" i="10"/>
  <c r="N468" i="10"/>
  <c r="O468" i="10" s="1"/>
  <c r="J468" i="10"/>
  <c r="K468" i="10" s="1"/>
  <c r="F468" i="10"/>
  <c r="G468" i="10" s="1"/>
  <c r="C468" i="10"/>
  <c r="B468" i="10"/>
  <c r="DY467" i="10"/>
  <c r="AI467" i="10"/>
  <c r="AH467" i="10"/>
  <c r="AE467" i="10"/>
  <c r="AD467" i="10"/>
  <c r="Z467" i="10"/>
  <c r="AA467" i="10" s="1"/>
  <c r="V467" i="10"/>
  <c r="W467" i="10" s="1"/>
  <c r="S467" i="10"/>
  <c r="R467" i="10"/>
  <c r="N467" i="10"/>
  <c r="O467" i="10" s="1"/>
  <c r="J467" i="10"/>
  <c r="K467" i="10" s="1"/>
  <c r="F467" i="10"/>
  <c r="G467" i="10" s="1"/>
  <c r="C467" i="10"/>
  <c r="B467" i="10"/>
  <c r="DY466" i="10"/>
  <c r="AH466" i="10"/>
  <c r="AI466" i="10" s="1"/>
  <c r="AE466" i="10"/>
  <c r="AD466" i="10"/>
  <c r="Z466" i="10"/>
  <c r="AA466" i="10" s="1"/>
  <c r="V466" i="10"/>
  <c r="W466" i="10" s="1"/>
  <c r="R466" i="10"/>
  <c r="S466" i="10" s="1"/>
  <c r="O466" i="10"/>
  <c r="N466" i="10"/>
  <c r="K466" i="10"/>
  <c r="J466" i="10"/>
  <c r="F466" i="10"/>
  <c r="G466" i="10" s="1"/>
  <c r="C466" i="10"/>
  <c r="B466" i="10"/>
  <c r="DY465" i="10"/>
  <c r="AI465" i="10"/>
  <c r="AH465" i="10"/>
  <c r="AD465" i="10"/>
  <c r="AE465" i="10" s="1"/>
  <c r="Z465" i="10"/>
  <c r="AA465" i="10" s="1"/>
  <c r="V465" i="10"/>
  <c r="W465" i="10" s="1"/>
  <c r="S465" i="10"/>
  <c r="R465" i="10"/>
  <c r="O465" i="10"/>
  <c r="N465" i="10"/>
  <c r="J465" i="10"/>
  <c r="K465" i="10" s="1"/>
  <c r="F465" i="10"/>
  <c r="G465" i="10" s="1"/>
  <c r="C465" i="10"/>
  <c r="B465" i="10"/>
  <c r="DY464" i="10"/>
  <c r="AI464" i="10"/>
  <c r="AH464" i="10"/>
  <c r="AD464" i="10"/>
  <c r="AE464" i="10" s="1"/>
  <c r="AA464" i="10"/>
  <c r="Z464" i="10"/>
  <c r="V464" i="10"/>
  <c r="W464" i="10" s="1"/>
  <c r="R464" i="10"/>
  <c r="S464" i="10" s="1"/>
  <c r="N464" i="10"/>
  <c r="O464" i="10" s="1"/>
  <c r="J464" i="10"/>
  <c r="K464" i="10" s="1"/>
  <c r="G464" i="10"/>
  <c r="F464" i="10"/>
  <c r="C464" i="10"/>
  <c r="B464" i="10"/>
  <c r="DY463" i="10"/>
  <c r="AI463" i="10"/>
  <c r="AH463" i="10"/>
  <c r="AD463" i="10"/>
  <c r="AE463" i="10" s="1"/>
  <c r="AA463" i="10"/>
  <c r="Z463" i="10"/>
  <c r="W463" i="10"/>
  <c r="V463" i="10"/>
  <c r="S463" i="10"/>
  <c r="R463" i="10"/>
  <c r="N463" i="10"/>
  <c r="O463" i="10" s="1"/>
  <c r="J463" i="10"/>
  <c r="K463" i="10" s="1"/>
  <c r="G463" i="10"/>
  <c r="F463" i="10"/>
  <c r="C463" i="10"/>
  <c r="B463" i="10"/>
  <c r="DY462" i="10"/>
  <c r="AI462" i="10"/>
  <c r="AH462" i="10"/>
  <c r="AD462" i="10"/>
  <c r="AE462" i="10" s="1"/>
  <c r="AA462" i="10"/>
  <c r="Z462" i="10"/>
  <c r="W462" i="10"/>
  <c r="V462" i="10"/>
  <c r="R462" i="10"/>
  <c r="S462" i="10" s="1"/>
  <c r="N462" i="10"/>
  <c r="O462" i="10" s="1"/>
  <c r="K462" i="10"/>
  <c r="J462" i="10"/>
  <c r="G462" i="10"/>
  <c r="F462" i="10"/>
  <c r="C462" i="10"/>
  <c r="B462" i="10"/>
  <c r="DY461" i="10"/>
  <c r="AI461" i="10"/>
  <c r="AH461" i="10"/>
  <c r="AD461" i="10"/>
  <c r="AE461" i="10" s="1"/>
  <c r="Z461" i="10"/>
  <c r="AA461" i="10" s="1"/>
  <c r="W461" i="10"/>
  <c r="V461" i="10"/>
  <c r="R461" i="10"/>
  <c r="S461" i="10" s="1"/>
  <c r="N461" i="10"/>
  <c r="O461" i="10" s="1"/>
  <c r="K461" i="10"/>
  <c r="J461" i="10"/>
  <c r="G461" i="10"/>
  <c r="F461" i="10"/>
  <c r="C461" i="10"/>
  <c r="B461" i="10"/>
  <c r="DY460" i="10"/>
  <c r="AI460" i="10"/>
  <c r="AH460" i="10"/>
  <c r="AD460" i="10"/>
  <c r="AE460" i="10" s="1"/>
  <c r="Z460" i="10"/>
  <c r="AA460" i="10" s="1"/>
  <c r="W460" i="10"/>
  <c r="V460" i="10"/>
  <c r="R460" i="10"/>
  <c r="S460" i="10" s="1"/>
  <c r="O460" i="10"/>
  <c r="N460" i="10"/>
  <c r="J460" i="10"/>
  <c r="K460" i="10" s="1"/>
  <c r="G460" i="10"/>
  <c r="F460" i="10"/>
  <c r="C460" i="10"/>
  <c r="B460" i="10"/>
  <c r="DY459" i="10"/>
  <c r="AI459" i="10"/>
  <c r="AH459" i="10"/>
  <c r="AD459" i="10"/>
  <c r="AE459" i="10" s="1"/>
  <c r="Z459" i="10"/>
  <c r="AA459" i="10" s="1"/>
  <c r="V459" i="10"/>
  <c r="W459" i="10" s="1"/>
  <c r="S459" i="10"/>
  <c r="R459" i="10"/>
  <c r="O459" i="10"/>
  <c r="N459" i="10"/>
  <c r="J459" i="10"/>
  <c r="K459" i="10" s="1"/>
  <c r="F459" i="10"/>
  <c r="G459" i="10" s="1"/>
  <c r="C459" i="10"/>
  <c r="B459" i="10"/>
  <c r="DY458" i="10"/>
  <c r="AI458" i="10"/>
  <c r="AH458" i="10"/>
  <c r="AE458" i="10"/>
  <c r="AD458" i="10"/>
  <c r="Z458" i="10"/>
  <c r="AA458" i="10" s="1"/>
  <c r="V458" i="10"/>
  <c r="W458" i="10" s="1"/>
  <c r="S458" i="10"/>
  <c r="R458" i="10"/>
  <c r="O458" i="10"/>
  <c r="N458" i="10"/>
  <c r="J458" i="10"/>
  <c r="K458" i="10" s="1"/>
  <c r="F458" i="10"/>
  <c r="G458" i="10" s="1"/>
  <c r="C458" i="10"/>
  <c r="B458" i="10"/>
  <c r="DY457" i="10"/>
  <c r="AI457" i="10"/>
  <c r="AH457" i="10"/>
  <c r="AE457" i="10"/>
  <c r="Z457" i="10"/>
  <c r="AA457" i="10" s="1"/>
  <c r="V457" i="10"/>
  <c r="W457" i="10" s="1"/>
  <c r="R457" i="10"/>
  <c r="S457" i="10" s="1"/>
  <c r="O457" i="10"/>
  <c r="N457" i="10"/>
  <c r="J457" i="10"/>
  <c r="K457" i="10" s="1"/>
  <c r="F457" i="10"/>
  <c r="G457" i="10" s="1"/>
  <c r="C457" i="10"/>
  <c r="AD457" i="10" s="1"/>
  <c r="B457" i="10"/>
  <c r="DY456" i="10"/>
  <c r="AH456" i="10"/>
  <c r="AI456" i="10" s="1"/>
  <c r="V456" i="10"/>
  <c r="W456" i="10" s="1"/>
  <c r="R456" i="10"/>
  <c r="S456" i="10" s="1"/>
  <c r="J456" i="10"/>
  <c r="K456" i="10" s="1"/>
  <c r="F456" i="10"/>
  <c r="G456" i="10" s="1"/>
  <c r="C456" i="10"/>
  <c r="N456" i="10" s="1"/>
  <c r="O456" i="10" s="1"/>
  <c r="B456" i="10"/>
  <c r="DY455" i="10"/>
  <c r="AH455" i="10"/>
  <c r="AI455" i="10" s="1"/>
  <c r="AD455" i="10"/>
  <c r="AE455" i="10" s="1"/>
  <c r="AA455" i="10"/>
  <c r="Z455" i="10"/>
  <c r="V455" i="10"/>
  <c r="W455" i="10" s="1"/>
  <c r="R455" i="10"/>
  <c r="S455" i="10" s="1"/>
  <c r="O455" i="10"/>
  <c r="N455" i="10"/>
  <c r="K455" i="10"/>
  <c r="J455" i="10"/>
  <c r="F455" i="10"/>
  <c r="G455" i="10" s="1"/>
  <c r="C455" i="10"/>
  <c r="B455" i="10"/>
  <c r="DY454" i="10"/>
  <c r="AH454" i="10"/>
  <c r="AI454" i="10" s="1"/>
  <c r="AD454" i="10"/>
  <c r="AE454" i="10" s="1"/>
  <c r="AA454" i="10"/>
  <c r="Z454" i="10"/>
  <c r="W454" i="10"/>
  <c r="V454" i="10"/>
  <c r="R454" i="10"/>
  <c r="S454" i="10" s="1"/>
  <c r="N454" i="10"/>
  <c r="O454" i="10" s="1"/>
  <c r="K454" i="10"/>
  <c r="J454" i="10"/>
  <c r="G454" i="10"/>
  <c r="F454" i="10"/>
  <c r="C454" i="10"/>
  <c r="B454" i="10"/>
  <c r="DY453" i="10"/>
  <c r="AH453" i="10"/>
  <c r="AI453" i="10" s="1"/>
  <c r="AD453" i="10"/>
  <c r="AE453" i="10" s="1"/>
  <c r="Z453" i="10"/>
  <c r="AA453" i="10" s="1"/>
  <c r="W453" i="10"/>
  <c r="V453" i="10"/>
  <c r="R453" i="10"/>
  <c r="S453" i="10" s="1"/>
  <c r="N453" i="10"/>
  <c r="O453" i="10" s="1"/>
  <c r="J453" i="10"/>
  <c r="K453" i="10" s="1"/>
  <c r="G453" i="10"/>
  <c r="F453" i="10"/>
  <c r="C453" i="10"/>
  <c r="B453" i="10"/>
  <c r="DY452" i="10"/>
  <c r="AI452" i="10"/>
  <c r="AH452" i="10"/>
  <c r="AE452" i="10"/>
  <c r="AD452" i="10"/>
  <c r="Z452" i="10"/>
  <c r="AA452" i="10" s="1"/>
  <c r="W452" i="10"/>
  <c r="V452" i="10"/>
  <c r="S452" i="10"/>
  <c r="R452" i="10"/>
  <c r="N452" i="10"/>
  <c r="O452" i="10" s="1"/>
  <c r="J452" i="10"/>
  <c r="K452" i="10" s="1"/>
  <c r="G452" i="10"/>
  <c r="F452" i="10"/>
  <c r="C452" i="10"/>
  <c r="B452" i="10"/>
  <c r="DY451" i="10"/>
  <c r="AI451" i="10"/>
  <c r="AH451" i="10"/>
  <c r="AE451" i="10"/>
  <c r="AD451" i="10"/>
  <c r="Z451" i="10"/>
  <c r="AA451" i="10" s="1"/>
  <c r="V451" i="10"/>
  <c r="W451" i="10" s="1"/>
  <c r="S451" i="10"/>
  <c r="R451" i="10"/>
  <c r="N451" i="10"/>
  <c r="O451" i="10" s="1"/>
  <c r="J451" i="10"/>
  <c r="K451" i="10" s="1"/>
  <c r="G451" i="10"/>
  <c r="F451" i="10"/>
  <c r="C451" i="10"/>
  <c r="B451" i="10"/>
  <c r="DY450" i="10"/>
  <c r="AI450" i="10"/>
  <c r="AH450" i="10"/>
  <c r="AE450" i="10"/>
  <c r="AD450" i="10"/>
  <c r="Z450" i="10"/>
  <c r="AA450" i="10" s="1"/>
  <c r="V450" i="10"/>
  <c r="W450" i="10" s="1"/>
  <c r="S450" i="10"/>
  <c r="R450" i="10"/>
  <c r="N450" i="10"/>
  <c r="O450" i="10" s="1"/>
  <c r="K450" i="10"/>
  <c r="J450" i="10"/>
  <c r="F450" i="10"/>
  <c r="G450" i="10" s="1"/>
  <c r="C450" i="10"/>
  <c r="B450" i="10"/>
  <c r="DY449" i="10"/>
  <c r="AH449" i="10"/>
  <c r="AI449" i="10" s="1"/>
  <c r="AE449" i="10"/>
  <c r="AD449" i="10"/>
  <c r="Z449" i="10"/>
  <c r="AA449" i="10" s="1"/>
  <c r="V449" i="10"/>
  <c r="W449" i="10" s="1"/>
  <c r="S449" i="10"/>
  <c r="R449" i="10"/>
  <c r="N449" i="10"/>
  <c r="O449" i="10" s="1"/>
  <c r="K449" i="10"/>
  <c r="J449" i="10"/>
  <c r="F449" i="10"/>
  <c r="G449" i="10" s="1"/>
  <c r="C449" i="10"/>
  <c r="B449" i="10"/>
  <c r="DY448" i="10"/>
  <c r="AH448" i="10"/>
  <c r="AI448" i="10" s="1"/>
  <c r="AE448" i="10"/>
  <c r="AD448" i="10"/>
  <c r="AA448" i="10"/>
  <c r="Z448" i="10"/>
  <c r="V448" i="10"/>
  <c r="W448" i="10" s="1"/>
  <c r="R448" i="10"/>
  <c r="S448" i="10" s="1"/>
  <c r="O448" i="10"/>
  <c r="N448" i="10"/>
  <c r="K448" i="10"/>
  <c r="J448" i="10"/>
  <c r="F448" i="10"/>
  <c r="G448" i="10" s="1"/>
  <c r="C448" i="10"/>
  <c r="B448" i="10"/>
  <c r="DY447" i="10"/>
  <c r="AH447" i="10"/>
  <c r="AI447" i="10" s="1"/>
  <c r="AE447" i="10"/>
  <c r="AD447" i="10"/>
  <c r="Z447" i="10"/>
  <c r="AA447" i="10" s="1"/>
  <c r="W447" i="10"/>
  <c r="V447" i="10"/>
  <c r="R447" i="10"/>
  <c r="S447" i="10" s="1"/>
  <c r="N447" i="10"/>
  <c r="O447" i="10" s="1"/>
  <c r="K447" i="10"/>
  <c r="J447" i="10"/>
  <c r="F447" i="10"/>
  <c r="G447" i="10" s="1"/>
  <c r="C447" i="10"/>
  <c r="B447" i="10"/>
  <c r="DY446" i="10"/>
  <c r="AI446" i="10"/>
  <c r="AH446" i="10"/>
  <c r="AE446" i="10"/>
  <c r="AD446" i="10"/>
  <c r="AA446" i="10"/>
  <c r="Z446" i="10"/>
  <c r="W446" i="10"/>
  <c r="V446" i="10"/>
  <c r="R446" i="10"/>
  <c r="S446" i="10" s="1"/>
  <c r="N446" i="10"/>
  <c r="O446" i="10" s="1"/>
  <c r="K446" i="10"/>
  <c r="J446" i="10"/>
  <c r="F446" i="10"/>
  <c r="G446" i="10" s="1"/>
  <c r="C446" i="10"/>
  <c r="B446" i="10"/>
  <c r="DY445" i="10"/>
  <c r="AI445" i="10"/>
  <c r="AH445" i="10"/>
  <c r="AD445" i="10"/>
  <c r="AE445" i="10" s="1"/>
  <c r="Z445" i="10"/>
  <c r="AA445" i="10" s="1"/>
  <c r="W445" i="10"/>
  <c r="V445" i="10"/>
  <c r="R445" i="10"/>
  <c r="S445" i="10" s="1"/>
  <c r="N445" i="10"/>
  <c r="O445" i="10" s="1"/>
  <c r="K445" i="10"/>
  <c r="J445" i="10"/>
  <c r="G445" i="10"/>
  <c r="F445" i="10"/>
  <c r="C445" i="10"/>
  <c r="B445" i="10"/>
  <c r="DY444" i="10"/>
  <c r="AD444" i="10"/>
  <c r="AE444" i="10" s="1"/>
  <c r="W444" i="10"/>
  <c r="V444" i="10"/>
  <c r="R444" i="10"/>
  <c r="S444" i="10" s="1"/>
  <c r="O444" i="10"/>
  <c r="N444" i="10"/>
  <c r="J444" i="10"/>
  <c r="K444" i="10" s="1"/>
  <c r="G444" i="10"/>
  <c r="F444" i="10"/>
  <c r="C444" i="10"/>
  <c r="B444" i="10"/>
  <c r="DY443" i="10"/>
  <c r="AI443" i="10"/>
  <c r="AH443" i="10"/>
  <c r="AD443" i="10"/>
  <c r="AE443" i="10" s="1"/>
  <c r="Z443" i="10"/>
  <c r="AA443" i="10" s="1"/>
  <c r="W443" i="10"/>
  <c r="V443" i="10"/>
  <c r="R443" i="10"/>
  <c r="S443" i="10" s="1"/>
  <c r="N443" i="10"/>
  <c r="O443" i="10" s="1"/>
  <c r="J443" i="10"/>
  <c r="K443" i="10" s="1"/>
  <c r="F443" i="10"/>
  <c r="G443" i="10" s="1"/>
  <c r="C443" i="10"/>
  <c r="B443" i="10"/>
  <c r="DY442" i="10"/>
  <c r="AI442" i="10"/>
  <c r="AH442" i="10"/>
  <c r="AE442" i="10"/>
  <c r="AD442" i="10"/>
  <c r="AA442" i="10"/>
  <c r="Z442" i="10"/>
  <c r="V442" i="10"/>
  <c r="W442" i="10" s="1"/>
  <c r="S442" i="10"/>
  <c r="R442" i="10"/>
  <c r="O442" i="10"/>
  <c r="N442" i="10"/>
  <c r="J442" i="10"/>
  <c r="K442" i="10" s="1"/>
  <c r="G442" i="10"/>
  <c r="F442" i="10"/>
  <c r="C442" i="10"/>
  <c r="B442" i="10"/>
  <c r="DY441" i="10"/>
  <c r="AI441" i="10"/>
  <c r="AH441" i="10"/>
  <c r="AE441" i="10"/>
  <c r="AD441" i="10"/>
  <c r="Z441" i="10"/>
  <c r="AA441" i="10" s="1"/>
  <c r="V441" i="10"/>
  <c r="W441" i="10" s="1"/>
  <c r="R441" i="10"/>
  <c r="S441" i="10" s="1"/>
  <c r="O441" i="10"/>
  <c r="N441" i="10"/>
  <c r="J441" i="10"/>
  <c r="K441" i="10" s="1"/>
  <c r="F441" i="10"/>
  <c r="G441" i="10" s="1"/>
  <c r="C441" i="10"/>
  <c r="B441" i="10"/>
  <c r="DY440" i="10"/>
  <c r="AI440" i="10"/>
  <c r="AH440" i="10"/>
  <c r="AE440" i="10"/>
  <c r="AD440" i="10"/>
  <c r="AA440" i="10"/>
  <c r="Z440" i="10"/>
  <c r="V440" i="10"/>
  <c r="W440" i="10" s="1"/>
  <c r="S440" i="10"/>
  <c r="R440" i="10"/>
  <c r="O440" i="10"/>
  <c r="N440" i="10"/>
  <c r="K440" i="10"/>
  <c r="J440" i="10"/>
  <c r="F440" i="10"/>
  <c r="G440" i="10" s="1"/>
  <c r="C440" i="10"/>
  <c r="B440" i="10"/>
  <c r="DY439" i="10"/>
  <c r="AH439" i="10"/>
  <c r="AI439" i="10" s="1"/>
  <c r="AD439" i="10"/>
  <c r="AE439" i="10" s="1"/>
  <c r="AA439" i="10"/>
  <c r="Z439" i="10"/>
  <c r="V439" i="10"/>
  <c r="W439" i="10" s="1"/>
  <c r="R439" i="10"/>
  <c r="S439" i="10" s="1"/>
  <c r="N439" i="10"/>
  <c r="O439" i="10" s="1"/>
  <c r="K439" i="10"/>
  <c r="J439" i="10"/>
  <c r="G439" i="10"/>
  <c r="F439" i="10"/>
  <c r="C439" i="10"/>
  <c r="B439" i="10"/>
  <c r="DY438" i="10"/>
  <c r="AH438" i="10"/>
  <c r="AI438" i="10" s="1"/>
  <c r="AE438" i="10"/>
  <c r="AD438" i="10"/>
  <c r="AA438" i="10"/>
  <c r="Z438" i="10"/>
  <c r="V438" i="10"/>
  <c r="W438" i="10" s="1"/>
  <c r="R438" i="10"/>
  <c r="S438" i="10" s="1"/>
  <c r="O438" i="10"/>
  <c r="N438" i="10"/>
  <c r="K438" i="10"/>
  <c r="J438" i="10"/>
  <c r="G438" i="10"/>
  <c r="F438" i="10"/>
  <c r="C438" i="10"/>
  <c r="B438" i="10"/>
  <c r="DY437" i="10"/>
  <c r="AH437" i="10"/>
  <c r="AI437" i="10" s="1"/>
  <c r="AD437" i="10"/>
  <c r="AE437" i="10" s="1"/>
  <c r="Z437" i="10"/>
  <c r="AA437" i="10" s="1"/>
  <c r="W437" i="10"/>
  <c r="V437" i="10"/>
  <c r="R437" i="10"/>
  <c r="S437" i="10" s="1"/>
  <c r="N437" i="10"/>
  <c r="O437" i="10" s="1"/>
  <c r="J437" i="10"/>
  <c r="K437" i="10" s="1"/>
  <c r="G437" i="10"/>
  <c r="F437" i="10"/>
  <c r="C437" i="10"/>
  <c r="B437" i="10"/>
  <c r="DY436" i="10"/>
  <c r="AI436" i="10"/>
  <c r="AH436" i="10"/>
  <c r="AE436" i="10"/>
  <c r="AD436" i="10"/>
  <c r="Z436" i="10"/>
  <c r="AA436" i="10" s="1"/>
  <c r="W436" i="10"/>
  <c r="V436" i="10"/>
  <c r="S436" i="10"/>
  <c r="R436" i="10"/>
  <c r="N436" i="10"/>
  <c r="O436" i="10" s="1"/>
  <c r="K436" i="10"/>
  <c r="J436" i="10"/>
  <c r="G436" i="10"/>
  <c r="F436" i="10"/>
  <c r="C436" i="10"/>
  <c r="B436" i="10"/>
  <c r="DY435" i="10"/>
  <c r="AI435" i="10"/>
  <c r="AH435" i="10"/>
  <c r="AD435" i="10"/>
  <c r="AE435" i="10" s="1"/>
  <c r="Z435" i="10"/>
  <c r="AA435" i="10" s="1"/>
  <c r="V435" i="10"/>
  <c r="W435" i="10" s="1"/>
  <c r="S435" i="10"/>
  <c r="R435" i="10"/>
  <c r="N435" i="10"/>
  <c r="O435" i="10" s="1"/>
  <c r="J435" i="10"/>
  <c r="K435" i="10" s="1"/>
  <c r="F435" i="10"/>
  <c r="G435" i="10" s="1"/>
  <c r="C435" i="10"/>
  <c r="B435" i="10"/>
  <c r="DY434" i="10"/>
  <c r="AI434" i="10"/>
  <c r="AH434" i="10"/>
  <c r="AE434" i="10"/>
  <c r="AD434" i="10"/>
  <c r="Z434" i="10"/>
  <c r="AA434" i="10" s="1"/>
  <c r="W434" i="10"/>
  <c r="V434" i="10"/>
  <c r="S434" i="10"/>
  <c r="R434" i="10"/>
  <c r="O434" i="10"/>
  <c r="N434" i="10"/>
  <c r="J434" i="10"/>
  <c r="K434" i="10" s="1"/>
  <c r="G434" i="10"/>
  <c r="F434" i="10"/>
  <c r="C434" i="10"/>
  <c r="B434" i="10"/>
  <c r="DY433" i="10"/>
  <c r="AH433" i="10"/>
  <c r="AI433" i="10" s="1"/>
  <c r="AE433" i="10"/>
  <c r="AD433" i="10"/>
  <c r="Z433" i="10"/>
  <c r="AA433" i="10" s="1"/>
  <c r="V433" i="10"/>
  <c r="W433" i="10" s="1"/>
  <c r="S433" i="10"/>
  <c r="R433" i="10"/>
  <c r="O433" i="10"/>
  <c r="N433" i="10"/>
  <c r="J433" i="10"/>
  <c r="K433" i="10" s="1"/>
  <c r="F433" i="10"/>
  <c r="G433" i="10" s="1"/>
  <c r="C433" i="10"/>
  <c r="B433" i="10"/>
  <c r="DY432" i="10"/>
  <c r="AI432" i="10"/>
  <c r="AH432" i="10"/>
  <c r="AE432" i="10"/>
  <c r="AD432" i="10"/>
  <c r="Z432" i="10"/>
  <c r="AA432" i="10" s="1"/>
  <c r="W432" i="10"/>
  <c r="V432" i="10"/>
  <c r="S432" i="10"/>
  <c r="R432" i="10"/>
  <c r="O432" i="10"/>
  <c r="N432" i="10"/>
  <c r="K432" i="10"/>
  <c r="J432" i="10"/>
  <c r="F432" i="10"/>
  <c r="G432" i="10" s="1"/>
  <c r="C432" i="10"/>
  <c r="B432" i="10"/>
  <c r="DY431" i="10"/>
  <c r="AH431" i="10"/>
  <c r="AI431" i="10" s="1"/>
  <c r="AE431" i="10"/>
  <c r="AD431" i="10"/>
  <c r="Z431" i="10"/>
  <c r="AA431" i="10" s="1"/>
  <c r="W431" i="10"/>
  <c r="V431" i="10"/>
  <c r="R431" i="10"/>
  <c r="S431" i="10" s="1"/>
  <c r="N431" i="10"/>
  <c r="O431" i="10" s="1"/>
  <c r="K431" i="10"/>
  <c r="J431" i="10"/>
  <c r="F431" i="10"/>
  <c r="G431" i="10" s="1"/>
  <c r="C431" i="10"/>
  <c r="B431" i="10"/>
  <c r="DY430" i="10"/>
  <c r="AH430" i="10"/>
  <c r="AI430" i="10" s="1"/>
  <c r="AE430" i="10"/>
  <c r="AD430" i="10"/>
  <c r="AA430" i="10"/>
  <c r="Z430" i="10"/>
  <c r="W430" i="10"/>
  <c r="V430" i="10"/>
  <c r="R430" i="10"/>
  <c r="S430" i="10" s="1"/>
  <c r="O430" i="10"/>
  <c r="N430" i="10"/>
  <c r="K430" i="10"/>
  <c r="J430" i="10"/>
  <c r="G430" i="10"/>
  <c r="F430" i="10"/>
  <c r="C430" i="10"/>
  <c r="B430" i="10"/>
  <c r="DY429" i="10"/>
  <c r="AI429" i="10"/>
  <c r="AH429" i="10"/>
  <c r="AD429" i="10"/>
  <c r="AE429" i="10" s="1"/>
  <c r="Z429" i="10"/>
  <c r="AA429" i="10" s="1"/>
  <c r="W429" i="10"/>
  <c r="V429" i="10"/>
  <c r="R429" i="10"/>
  <c r="S429" i="10" s="1"/>
  <c r="N429" i="10"/>
  <c r="O429" i="10" s="1"/>
  <c r="J429" i="10"/>
  <c r="K429" i="10" s="1"/>
  <c r="F429" i="10"/>
  <c r="G429" i="10" s="1"/>
  <c r="C429" i="10"/>
  <c r="B429" i="10"/>
  <c r="DY428" i="10"/>
  <c r="AI428" i="10"/>
  <c r="AH428" i="10"/>
  <c r="AD428" i="10"/>
  <c r="AE428" i="10" s="1"/>
  <c r="AA428" i="10"/>
  <c r="Z428" i="10"/>
  <c r="W428" i="10"/>
  <c r="V428" i="10"/>
  <c r="R428" i="10"/>
  <c r="S428" i="10" s="1"/>
  <c r="N428" i="10"/>
  <c r="O428" i="10" s="1"/>
  <c r="J428" i="10"/>
  <c r="K428" i="10" s="1"/>
  <c r="G428" i="10"/>
  <c r="F428" i="10"/>
  <c r="C428" i="10"/>
  <c r="B428" i="10"/>
  <c r="DY427" i="10"/>
  <c r="AI427" i="10"/>
  <c r="AH427" i="10"/>
  <c r="AD427" i="10"/>
  <c r="AE427" i="10" s="1"/>
  <c r="Z427" i="10"/>
  <c r="AA427" i="10" s="1"/>
  <c r="W427" i="10"/>
  <c r="V427" i="10"/>
  <c r="R427" i="10"/>
  <c r="S427" i="10" s="1"/>
  <c r="O427" i="10"/>
  <c r="N427" i="10"/>
  <c r="J427" i="10"/>
  <c r="K427" i="10" s="1"/>
  <c r="F427" i="10"/>
  <c r="G427" i="10" s="1"/>
  <c r="C427" i="10"/>
  <c r="B427" i="10"/>
  <c r="DY426" i="10"/>
  <c r="AI426" i="10"/>
  <c r="AH426" i="10"/>
  <c r="AD426" i="10"/>
  <c r="AE426" i="10" s="1"/>
  <c r="AA426" i="10"/>
  <c r="Z426" i="10"/>
  <c r="V426" i="10"/>
  <c r="W426" i="10" s="1"/>
  <c r="S426" i="10"/>
  <c r="R426" i="10"/>
  <c r="O426" i="10"/>
  <c r="N426" i="10"/>
  <c r="J426" i="10"/>
  <c r="K426" i="10" s="1"/>
  <c r="G426" i="10"/>
  <c r="F426" i="10"/>
  <c r="C426" i="10"/>
  <c r="B426" i="10"/>
  <c r="DY425" i="10"/>
  <c r="AH425" i="10"/>
  <c r="AI425" i="10" s="1"/>
  <c r="AE425" i="10"/>
  <c r="AD425" i="10"/>
  <c r="Z425" i="10"/>
  <c r="AA425" i="10" s="1"/>
  <c r="V425" i="10"/>
  <c r="W425" i="10" s="1"/>
  <c r="R425" i="10"/>
  <c r="S425" i="10" s="1"/>
  <c r="O425" i="10"/>
  <c r="N425" i="10"/>
  <c r="J425" i="10"/>
  <c r="K425" i="10" s="1"/>
  <c r="F425" i="10"/>
  <c r="G425" i="10" s="1"/>
  <c r="C425" i="10"/>
  <c r="B425" i="10"/>
  <c r="DY424" i="10"/>
  <c r="AH424" i="10"/>
  <c r="AI424" i="10" s="1"/>
  <c r="AE424" i="10"/>
  <c r="AD424" i="10"/>
  <c r="AA424" i="10"/>
  <c r="Z424" i="10"/>
  <c r="V424" i="10"/>
  <c r="W424" i="10" s="1"/>
  <c r="S424" i="10"/>
  <c r="R424" i="10"/>
  <c r="O424" i="10"/>
  <c r="N424" i="10"/>
  <c r="J424" i="10"/>
  <c r="K424" i="10" s="1"/>
  <c r="F424" i="10"/>
  <c r="G424" i="10" s="1"/>
  <c r="C424" i="10"/>
  <c r="B424" i="10"/>
  <c r="DY423" i="10"/>
  <c r="AH423" i="10"/>
  <c r="AI423" i="10" s="1"/>
  <c r="AD423" i="10"/>
  <c r="AE423" i="10" s="1"/>
  <c r="AA423" i="10"/>
  <c r="Z423" i="10"/>
  <c r="V423" i="10"/>
  <c r="W423" i="10" s="1"/>
  <c r="R423" i="10"/>
  <c r="S423" i="10" s="1"/>
  <c r="O423" i="10"/>
  <c r="N423" i="10"/>
  <c r="K423" i="10"/>
  <c r="J423" i="10"/>
  <c r="G423" i="10"/>
  <c r="F423" i="10"/>
  <c r="C423" i="10"/>
  <c r="B423" i="10"/>
  <c r="DY422" i="10"/>
  <c r="AH422" i="10"/>
  <c r="AI422" i="10" s="1"/>
  <c r="AE422" i="10"/>
  <c r="AD422" i="10"/>
  <c r="AA422" i="10"/>
  <c r="Z422" i="10"/>
  <c r="V422" i="10"/>
  <c r="W422" i="10" s="1"/>
  <c r="S422" i="10"/>
  <c r="R422" i="10"/>
  <c r="O422" i="10"/>
  <c r="N422" i="10"/>
  <c r="K422" i="10"/>
  <c r="J422" i="10"/>
  <c r="G422" i="10"/>
  <c r="F422" i="10"/>
  <c r="C422" i="10"/>
  <c r="B422" i="10"/>
  <c r="DY421" i="10"/>
  <c r="AH421" i="10"/>
  <c r="AI421" i="10" s="1"/>
  <c r="AD421" i="10"/>
  <c r="AE421" i="10" s="1"/>
  <c r="Z421" i="10"/>
  <c r="AA421" i="10" s="1"/>
  <c r="V421" i="10"/>
  <c r="W421" i="10" s="1"/>
  <c r="R421" i="10"/>
  <c r="S421" i="10" s="1"/>
  <c r="N421" i="10"/>
  <c r="O421" i="10" s="1"/>
  <c r="J421" i="10"/>
  <c r="K421" i="10" s="1"/>
  <c r="F421" i="10"/>
  <c r="G421" i="10" s="1"/>
  <c r="C421" i="10"/>
  <c r="B421" i="10"/>
  <c r="DY420" i="10"/>
  <c r="AI420" i="10"/>
  <c r="AH420" i="10"/>
  <c r="AE420" i="10"/>
  <c r="AD420" i="10"/>
  <c r="Z420" i="10"/>
  <c r="AA420" i="10" s="1"/>
  <c r="W420" i="10"/>
  <c r="V420" i="10"/>
  <c r="S420" i="10"/>
  <c r="R420" i="10"/>
  <c r="N420" i="10"/>
  <c r="O420" i="10" s="1"/>
  <c r="K420" i="10"/>
  <c r="J420" i="10"/>
  <c r="G420" i="10"/>
  <c r="F420" i="10"/>
  <c r="C420" i="10"/>
  <c r="B420" i="10"/>
  <c r="DY419" i="10"/>
  <c r="AI419" i="10"/>
  <c r="AH419" i="10"/>
  <c r="AD419" i="10"/>
  <c r="AE419" i="10" s="1"/>
  <c r="Z419" i="10"/>
  <c r="AA419" i="10" s="1"/>
  <c r="V419" i="10"/>
  <c r="W419" i="10" s="1"/>
  <c r="S419" i="10"/>
  <c r="R419" i="10"/>
  <c r="N419" i="10"/>
  <c r="O419" i="10" s="1"/>
  <c r="J419" i="10"/>
  <c r="K419" i="10" s="1"/>
  <c r="F419" i="10"/>
  <c r="G419" i="10" s="1"/>
  <c r="C419" i="10"/>
  <c r="B419" i="10"/>
  <c r="DY418" i="10"/>
  <c r="AI418" i="10"/>
  <c r="AH418" i="10"/>
  <c r="AE418" i="10"/>
  <c r="AD418" i="10"/>
  <c r="Z418" i="10"/>
  <c r="AA418" i="10" s="1"/>
  <c r="W418" i="10"/>
  <c r="V418" i="10"/>
  <c r="S418" i="10"/>
  <c r="R418" i="10"/>
  <c r="O418" i="10"/>
  <c r="N418" i="10"/>
  <c r="J418" i="10"/>
  <c r="K418" i="10" s="1"/>
  <c r="F418" i="10"/>
  <c r="G418" i="10" s="1"/>
  <c r="C418" i="10"/>
  <c r="B418" i="10"/>
  <c r="DY417" i="10"/>
  <c r="AH417" i="10"/>
  <c r="AI417" i="10" s="1"/>
  <c r="AD417" i="10"/>
  <c r="AE417" i="10" s="1"/>
  <c r="Z417" i="10"/>
  <c r="AA417" i="10" s="1"/>
  <c r="V417" i="10"/>
  <c r="W417" i="10" s="1"/>
  <c r="S417" i="10"/>
  <c r="R417" i="10"/>
  <c r="O417" i="10"/>
  <c r="N417" i="10"/>
  <c r="J417" i="10"/>
  <c r="K417" i="10" s="1"/>
  <c r="F417" i="10"/>
  <c r="G417" i="10" s="1"/>
  <c r="C417" i="10"/>
  <c r="B417" i="10"/>
  <c r="DY416" i="10"/>
  <c r="AI416" i="10"/>
  <c r="AH416" i="10"/>
  <c r="AE416" i="10"/>
  <c r="AD416" i="10"/>
  <c r="AA416" i="10"/>
  <c r="Z416" i="10"/>
  <c r="W416" i="10"/>
  <c r="V416" i="10"/>
  <c r="S416" i="10"/>
  <c r="R416" i="10"/>
  <c r="O416" i="10"/>
  <c r="N416" i="10"/>
  <c r="K416" i="10"/>
  <c r="J416" i="10"/>
  <c r="F416" i="10"/>
  <c r="G416" i="10" s="1"/>
  <c r="C416" i="10"/>
  <c r="B416" i="10"/>
  <c r="DY415" i="10"/>
  <c r="AH415" i="10"/>
  <c r="AI415" i="10" s="1"/>
  <c r="AD415" i="10"/>
  <c r="AE415" i="10" s="1"/>
  <c r="Z415" i="10"/>
  <c r="AA415" i="10" s="1"/>
  <c r="V415" i="10"/>
  <c r="W415" i="10" s="1"/>
  <c r="R415" i="10"/>
  <c r="S415" i="10" s="1"/>
  <c r="N415" i="10"/>
  <c r="O415" i="10" s="1"/>
  <c r="K415" i="10"/>
  <c r="J415" i="10"/>
  <c r="F415" i="10"/>
  <c r="G415" i="10" s="1"/>
  <c r="C415" i="10"/>
  <c r="B415" i="10"/>
  <c r="DY414" i="10"/>
  <c r="AH414" i="10"/>
  <c r="AI414" i="10" s="1"/>
  <c r="AD414" i="10"/>
  <c r="AE414" i="10" s="1"/>
  <c r="AA414" i="10"/>
  <c r="Z414" i="10"/>
  <c r="W414" i="10"/>
  <c r="V414" i="10"/>
  <c r="R414" i="10"/>
  <c r="S414" i="10" s="1"/>
  <c r="O414" i="10"/>
  <c r="N414" i="10"/>
  <c r="K414" i="10"/>
  <c r="J414" i="10"/>
  <c r="G414" i="10"/>
  <c r="F414" i="10"/>
  <c r="C414" i="10"/>
  <c r="B414" i="10"/>
  <c r="DY413" i="10"/>
  <c r="AH413" i="10"/>
  <c r="AI413" i="10" s="1"/>
  <c r="AD413" i="10"/>
  <c r="AE413" i="10" s="1"/>
  <c r="Z413" i="10"/>
  <c r="AA413" i="10" s="1"/>
  <c r="V413" i="10"/>
  <c r="W413" i="10" s="1"/>
  <c r="R413" i="10"/>
  <c r="S413" i="10" s="1"/>
  <c r="N413" i="10"/>
  <c r="O413" i="10" s="1"/>
  <c r="K413" i="10"/>
  <c r="J413" i="10"/>
  <c r="F413" i="10"/>
  <c r="G413" i="10" s="1"/>
  <c r="C413" i="10"/>
  <c r="B413" i="10"/>
  <c r="DY412" i="10"/>
  <c r="AI412" i="10"/>
  <c r="AH412" i="10"/>
  <c r="AD412" i="10"/>
  <c r="AE412" i="10" s="1"/>
  <c r="AA412" i="10"/>
  <c r="Z412" i="10"/>
  <c r="W412" i="10"/>
  <c r="V412" i="10"/>
  <c r="R412" i="10"/>
  <c r="S412" i="10" s="1"/>
  <c r="O412" i="10"/>
  <c r="N412" i="10"/>
  <c r="J412" i="10"/>
  <c r="K412" i="10" s="1"/>
  <c r="G412" i="10"/>
  <c r="F412" i="10"/>
  <c r="C412" i="10"/>
  <c r="B412" i="10"/>
  <c r="DY411" i="10"/>
  <c r="AI411" i="10"/>
  <c r="AH411" i="10"/>
  <c r="AD411" i="10"/>
  <c r="AE411" i="10" s="1"/>
  <c r="Z411" i="10"/>
  <c r="AA411" i="10" s="1"/>
  <c r="W411" i="10"/>
  <c r="V411" i="10"/>
  <c r="R411" i="10"/>
  <c r="S411" i="10" s="1"/>
  <c r="N411" i="10"/>
  <c r="O411" i="10" s="1"/>
  <c r="J411" i="10"/>
  <c r="K411" i="10" s="1"/>
  <c r="F411" i="10"/>
  <c r="G411" i="10" s="1"/>
  <c r="C411" i="10"/>
  <c r="B411" i="10"/>
  <c r="DY410" i="10"/>
  <c r="AI410" i="10"/>
  <c r="AH410" i="10"/>
  <c r="AD410" i="10"/>
  <c r="AE410" i="10" s="1"/>
  <c r="Z410" i="10"/>
  <c r="AA410" i="10" s="1"/>
  <c r="V410" i="10"/>
  <c r="W410" i="10" s="1"/>
  <c r="S410" i="10"/>
  <c r="R410" i="10"/>
  <c r="O410" i="10"/>
  <c r="N410" i="10"/>
  <c r="J410" i="10"/>
  <c r="K410" i="10" s="1"/>
  <c r="G410" i="10"/>
  <c r="F410" i="10"/>
  <c r="C410" i="10"/>
  <c r="B410" i="10"/>
  <c r="DY409" i="10"/>
  <c r="AH409" i="10"/>
  <c r="AI409" i="10" s="1"/>
  <c r="AD409" i="10"/>
  <c r="AE409" i="10" s="1"/>
  <c r="Z409" i="10"/>
  <c r="AA409" i="10" s="1"/>
  <c r="V409" i="10"/>
  <c r="W409" i="10" s="1"/>
  <c r="R409" i="10"/>
  <c r="S409" i="10" s="1"/>
  <c r="N409" i="10"/>
  <c r="O409" i="10" s="1"/>
  <c r="J409" i="10"/>
  <c r="K409" i="10" s="1"/>
  <c r="F409" i="10"/>
  <c r="G409" i="10" s="1"/>
  <c r="C409" i="10"/>
  <c r="B409" i="10"/>
  <c r="DY408" i="10"/>
  <c r="AI408" i="10"/>
  <c r="AH408" i="10"/>
  <c r="AE408" i="10"/>
  <c r="AD408" i="10"/>
  <c r="AA408" i="10"/>
  <c r="Z408" i="10"/>
  <c r="V408" i="10"/>
  <c r="W408" i="10" s="1"/>
  <c r="S408" i="10"/>
  <c r="R408" i="10"/>
  <c r="O408" i="10"/>
  <c r="N408" i="10"/>
  <c r="K408" i="10"/>
  <c r="J408" i="10"/>
  <c r="F408" i="10"/>
  <c r="G408" i="10" s="1"/>
  <c r="C408" i="10"/>
  <c r="B408" i="10"/>
  <c r="DY407" i="10"/>
  <c r="AH407" i="10"/>
  <c r="AI407" i="10" s="1"/>
  <c r="AD407" i="10"/>
  <c r="AE407" i="10" s="1"/>
  <c r="AA407" i="10"/>
  <c r="Z407" i="10"/>
  <c r="V407" i="10"/>
  <c r="W407" i="10" s="1"/>
  <c r="R407" i="10"/>
  <c r="S407" i="10" s="1"/>
  <c r="N407" i="10"/>
  <c r="O407" i="10" s="1"/>
  <c r="K407" i="10"/>
  <c r="J407" i="10"/>
  <c r="G407" i="10"/>
  <c r="F407" i="10"/>
  <c r="C407" i="10"/>
  <c r="B407" i="10"/>
  <c r="DY406" i="10"/>
  <c r="AH406" i="10"/>
  <c r="AI406" i="10" s="1"/>
  <c r="AE406" i="10"/>
  <c r="AD406" i="10"/>
  <c r="AA406" i="10"/>
  <c r="Z406" i="10"/>
  <c r="V406" i="10"/>
  <c r="W406" i="10" s="1"/>
  <c r="R406" i="10"/>
  <c r="S406" i="10" s="1"/>
  <c r="O406" i="10"/>
  <c r="N406" i="10"/>
  <c r="K406" i="10"/>
  <c r="C406" i="10"/>
  <c r="J406" i="10" s="1"/>
  <c r="B406" i="10"/>
  <c r="DY405" i="10"/>
  <c r="AH405" i="10"/>
  <c r="AI405" i="10" s="1"/>
  <c r="AD405" i="10"/>
  <c r="AE405" i="10" s="1"/>
  <c r="Z405" i="10"/>
  <c r="AA405" i="10" s="1"/>
  <c r="V405" i="10"/>
  <c r="W405" i="10" s="1"/>
  <c r="S405" i="10"/>
  <c r="R405" i="10"/>
  <c r="N405" i="10"/>
  <c r="O405" i="10" s="1"/>
  <c r="G405" i="10"/>
  <c r="F405" i="10"/>
  <c r="C405" i="10"/>
  <c r="J405" i="10" s="1"/>
  <c r="K405" i="10" s="1"/>
  <c r="B405" i="10"/>
  <c r="DY404" i="10"/>
  <c r="AH404" i="10"/>
  <c r="AI404" i="10" s="1"/>
  <c r="AD404" i="10"/>
  <c r="AE404" i="10" s="1"/>
  <c r="Z404" i="10"/>
  <c r="AA404" i="10" s="1"/>
  <c r="W404" i="10"/>
  <c r="V404" i="10"/>
  <c r="S404" i="10"/>
  <c r="R404" i="10"/>
  <c r="N404" i="10"/>
  <c r="O404" i="10" s="1"/>
  <c r="K404" i="10"/>
  <c r="J404" i="10"/>
  <c r="G404" i="10"/>
  <c r="F404" i="10"/>
  <c r="C404" i="10"/>
  <c r="B404" i="10"/>
  <c r="DY403" i="10"/>
  <c r="AH403" i="10"/>
  <c r="AI403" i="10" s="1"/>
  <c r="AD403" i="10"/>
  <c r="AE403" i="10" s="1"/>
  <c r="Z403" i="10"/>
  <c r="AA403" i="10" s="1"/>
  <c r="V403" i="10"/>
  <c r="W403" i="10" s="1"/>
  <c r="S403" i="10"/>
  <c r="R403" i="10"/>
  <c r="N403" i="10"/>
  <c r="O403" i="10" s="1"/>
  <c r="J403" i="10"/>
  <c r="K403" i="10" s="1"/>
  <c r="G403" i="10"/>
  <c r="F403" i="10"/>
  <c r="C403" i="10"/>
  <c r="B403" i="10"/>
  <c r="DY402" i="10"/>
  <c r="Z402" i="10"/>
  <c r="AA402" i="10" s="1"/>
  <c r="W402" i="10"/>
  <c r="V402" i="10"/>
  <c r="S402" i="10"/>
  <c r="R402" i="10"/>
  <c r="O402" i="10"/>
  <c r="N402" i="10"/>
  <c r="J402" i="10"/>
  <c r="K402" i="10" s="1"/>
  <c r="G402" i="10"/>
  <c r="F402" i="10"/>
  <c r="C402" i="10"/>
  <c r="B402" i="10"/>
  <c r="DY401" i="10"/>
  <c r="AH401" i="10"/>
  <c r="AI401" i="10" s="1"/>
  <c r="AD401" i="10"/>
  <c r="AE401" i="10" s="1"/>
  <c r="Z401" i="10"/>
  <c r="AA401" i="10" s="1"/>
  <c r="V401" i="10"/>
  <c r="W401" i="10" s="1"/>
  <c r="R401" i="10"/>
  <c r="S401" i="10" s="1"/>
  <c r="O401" i="10"/>
  <c r="N401" i="10"/>
  <c r="J401" i="10"/>
  <c r="K401" i="10" s="1"/>
  <c r="F401" i="10"/>
  <c r="G401" i="10" s="1"/>
  <c r="C401" i="10"/>
  <c r="B401" i="10"/>
  <c r="DY400" i="10"/>
  <c r="AI400" i="10"/>
  <c r="AH400" i="10"/>
  <c r="AE400" i="10"/>
  <c r="AD400" i="10"/>
  <c r="Z400" i="10"/>
  <c r="AA400" i="10" s="1"/>
  <c r="V400" i="10"/>
  <c r="W400" i="10" s="1"/>
  <c r="S400" i="10"/>
  <c r="R400" i="10"/>
  <c r="O400" i="10"/>
  <c r="N400" i="10"/>
  <c r="K400" i="10"/>
  <c r="J400" i="10"/>
  <c r="F400" i="10"/>
  <c r="G400" i="10" s="1"/>
  <c r="C400" i="10"/>
  <c r="B400" i="10"/>
  <c r="DY399" i="10"/>
  <c r="AH399" i="10"/>
  <c r="AI399" i="10" s="1"/>
  <c r="AE399" i="10"/>
  <c r="AD399" i="10"/>
  <c r="AA399" i="10"/>
  <c r="Z399" i="10"/>
  <c r="V399" i="10"/>
  <c r="W399" i="10" s="1"/>
  <c r="R399" i="10"/>
  <c r="S399" i="10" s="1"/>
  <c r="N399" i="10"/>
  <c r="O399" i="10" s="1"/>
  <c r="K399" i="10"/>
  <c r="J399" i="10"/>
  <c r="F399" i="10"/>
  <c r="G399" i="10" s="1"/>
  <c r="C399" i="10"/>
  <c r="B399" i="10"/>
  <c r="DY398" i="10"/>
  <c r="AI398" i="10"/>
  <c r="AH398" i="10"/>
  <c r="AE398" i="10"/>
  <c r="AD398" i="10"/>
  <c r="AA398" i="10"/>
  <c r="Z398" i="10"/>
  <c r="W398" i="10"/>
  <c r="V398" i="10"/>
  <c r="R398" i="10"/>
  <c r="S398" i="10" s="1"/>
  <c r="O398" i="10"/>
  <c r="N398" i="10"/>
  <c r="K398" i="10"/>
  <c r="J398" i="10"/>
  <c r="F398" i="10"/>
  <c r="G398" i="10" s="1"/>
  <c r="C398" i="10"/>
  <c r="B398" i="10"/>
  <c r="DY397" i="10"/>
  <c r="AI397" i="10"/>
  <c r="AH397" i="10"/>
  <c r="AD397" i="10"/>
  <c r="AE397" i="10" s="1"/>
  <c r="Z397" i="10"/>
  <c r="AA397" i="10" s="1"/>
  <c r="V397" i="10"/>
  <c r="W397" i="10" s="1"/>
  <c r="R397" i="10"/>
  <c r="S397" i="10" s="1"/>
  <c r="N397" i="10"/>
  <c r="O397" i="10" s="1"/>
  <c r="K397" i="10"/>
  <c r="J397" i="10"/>
  <c r="G397" i="10"/>
  <c r="F397" i="10"/>
  <c r="C397" i="10"/>
  <c r="B397" i="10"/>
  <c r="DY396" i="10"/>
  <c r="AD396" i="10"/>
  <c r="AE396" i="10" s="1"/>
  <c r="AA396" i="10"/>
  <c r="Z396" i="10"/>
  <c r="W396" i="10"/>
  <c r="V396" i="10"/>
  <c r="S396" i="10"/>
  <c r="R396" i="10"/>
  <c r="N396" i="10"/>
  <c r="O396" i="10" s="1"/>
  <c r="K396" i="10"/>
  <c r="J396" i="10"/>
  <c r="C396" i="10"/>
  <c r="B396" i="10"/>
  <c r="DY395" i="10"/>
  <c r="AH395" i="10"/>
  <c r="AI395" i="10" s="1"/>
  <c r="AD395" i="10"/>
  <c r="AE395" i="10" s="1"/>
  <c r="Z395" i="10"/>
  <c r="AA395" i="10" s="1"/>
  <c r="V395" i="10"/>
  <c r="W395" i="10" s="1"/>
  <c r="S395" i="10"/>
  <c r="R395" i="10"/>
  <c r="N395" i="10"/>
  <c r="O395" i="10" s="1"/>
  <c r="J395" i="10"/>
  <c r="K395" i="10" s="1"/>
  <c r="F395" i="10"/>
  <c r="G395" i="10" s="1"/>
  <c r="C395" i="10"/>
  <c r="B395" i="10"/>
  <c r="DY394" i="10"/>
  <c r="AI394" i="10"/>
  <c r="AH394" i="10"/>
  <c r="AE394" i="10"/>
  <c r="AD394" i="10"/>
  <c r="AA394" i="10"/>
  <c r="Z394" i="10"/>
  <c r="V394" i="10"/>
  <c r="W394" i="10" s="1"/>
  <c r="S394" i="10"/>
  <c r="R394" i="10"/>
  <c r="O394" i="10"/>
  <c r="N394" i="10"/>
  <c r="J394" i="10"/>
  <c r="K394" i="10" s="1"/>
  <c r="G394" i="10"/>
  <c r="F394" i="10"/>
  <c r="C394" i="10"/>
  <c r="B394" i="10"/>
  <c r="DY393" i="10"/>
  <c r="AI393" i="10"/>
  <c r="AH393" i="10"/>
  <c r="AE393" i="10"/>
  <c r="AD393" i="10"/>
  <c r="Z393" i="10"/>
  <c r="AA393" i="10" s="1"/>
  <c r="V393" i="10"/>
  <c r="W393" i="10" s="1"/>
  <c r="R393" i="10"/>
  <c r="S393" i="10" s="1"/>
  <c r="O393" i="10"/>
  <c r="N393" i="10"/>
  <c r="J393" i="10"/>
  <c r="K393" i="10" s="1"/>
  <c r="F393" i="10"/>
  <c r="G393" i="10" s="1"/>
  <c r="C393" i="10"/>
  <c r="B393" i="10"/>
  <c r="DY392" i="10"/>
  <c r="AH392" i="10"/>
  <c r="AI392" i="10" s="1"/>
  <c r="AE392" i="10"/>
  <c r="AD392" i="10"/>
  <c r="AA392" i="10"/>
  <c r="Z392" i="10"/>
  <c r="V392" i="10"/>
  <c r="W392" i="10" s="1"/>
  <c r="S392" i="10"/>
  <c r="R392" i="10"/>
  <c r="O392" i="10"/>
  <c r="N392" i="10"/>
  <c r="K392" i="10"/>
  <c r="J392" i="10"/>
  <c r="F392" i="10"/>
  <c r="G392" i="10" s="1"/>
  <c r="C392" i="10"/>
  <c r="B392" i="10"/>
  <c r="DY391" i="10"/>
  <c r="AH391" i="10"/>
  <c r="AI391" i="10" s="1"/>
  <c r="AD391" i="10"/>
  <c r="AE391" i="10" s="1"/>
  <c r="Z391" i="10"/>
  <c r="AA391" i="10" s="1"/>
  <c r="V391" i="10"/>
  <c r="W391" i="10" s="1"/>
  <c r="R391" i="10"/>
  <c r="S391" i="10" s="1"/>
  <c r="N391" i="10"/>
  <c r="O391" i="10" s="1"/>
  <c r="K391" i="10"/>
  <c r="J391" i="10"/>
  <c r="F391" i="10"/>
  <c r="G391" i="10" s="1"/>
  <c r="C391" i="10"/>
  <c r="B391" i="10"/>
  <c r="DY390" i="10"/>
  <c r="AH390" i="10"/>
  <c r="AI390" i="10" s="1"/>
  <c r="AE390" i="10"/>
  <c r="AD390" i="10"/>
  <c r="AA390" i="10"/>
  <c r="Z390" i="10"/>
  <c r="W390" i="10"/>
  <c r="V390" i="10"/>
  <c r="R390" i="10"/>
  <c r="S390" i="10" s="1"/>
  <c r="O390" i="10"/>
  <c r="N390" i="10"/>
  <c r="K390" i="10"/>
  <c r="J390" i="10"/>
  <c r="G390" i="10"/>
  <c r="F390" i="10"/>
  <c r="C390" i="10"/>
  <c r="B390" i="10"/>
  <c r="DY389" i="10"/>
  <c r="AH389" i="10"/>
  <c r="AI389" i="10" s="1"/>
  <c r="AD389" i="10"/>
  <c r="AE389" i="10" s="1"/>
  <c r="Z389" i="10"/>
  <c r="AA389" i="10" s="1"/>
  <c r="V389" i="10"/>
  <c r="W389" i="10" s="1"/>
  <c r="S389" i="10"/>
  <c r="R389" i="10"/>
  <c r="N389" i="10"/>
  <c r="O389" i="10" s="1"/>
  <c r="F389" i="10"/>
  <c r="G389" i="10" s="1"/>
  <c r="C389" i="10"/>
  <c r="J389" i="10" s="1"/>
  <c r="K389" i="10" s="1"/>
  <c r="B389" i="10"/>
  <c r="DY388" i="10"/>
  <c r="AI388" i="10"/>
  <c r="AH388" i="10"/>
  <c r="AE388" i="10"/>
  <c r="AD388" i="10"/>
  <c r="Z388" i="10"/>
  <c r="AA388" i="10" s="1"/>
  <c r="W388" i="10"/>
  <c r="V388" i="10"/>
  <c r="S388" i="10"/>
  <c r="R388" i="10"/>
  <c r="N388" i="10"/>
  <c r="O388" i="10" s="1"/>
  <c r="K388" i="10"/>
  <c r="J388" i="10"/>
  <c r="G388" i="10"/>
  <c r="F388" i="10"/>
  <c r="C388" i="10"/>
  <c r="B388" i="10"/>
  <c r="DY387" i="10"/>
  <c r="AI387" i="10"/>
  <c r="AH387" i="10"/>
  <c r="AD387" i="10"/>
  <c r="AE387" i="10" s="1"/>
  <c r="Z387" i="10"/>
  <c r="AA387" i="10" s="1"/>
  <c r="V387" i="10"/>
  <c r="W387" i="10" s="1"/>
  <c r="S387" i="10"/>
  <c r="R387" i="10"/>
  <c r="N387" i="10"/>
  <c r="O387" i="10" s="1"/>
  <c r="J387" i="10"/>
  <c r="K387" i="10" s="1"/>
  <c r="F387" i="10"/>
  <c r="G387" i="10" s="1"/>
  <c r="C387" i="10"/>
  <c r="B387" i="10"/>
  <c r="DY386" i="10"/>
  <c r="W386" i="10"/>
  <c r="V386" i="10"/>
  <c r="S386" i="10"/>
  <c r="R386" i="10"/>
  <c r="F386" i="10"/>
  <c r="G386" i="10" s="1"/>
  <c r="C386" i="10"/>
  <c r="B386" i="10"/>
  <c r="DY385" i="10"/>
  <c r="AH385" i="10"/>
  <c r="AI385" i="10" s="1"/>
  <c r="AE385" i="10"/>
  <c r="AD385" i="10"/>
  <c r="Z385" i="10"/>
  <c r="AA385" i="10" s="1"/>
  <c r="V385" i="10"/>
  <c r="W385" i="10" s="1"/>
  <c r="R385" i="10"/>
  <c r="S385" i="10" s="1"/>
  <c r="O385" i="10"/>
  <c r="N385" i="10"/>
  <c r="K385" i="10"/>
  <c r="J385" i="10"/>
  <c r="F385" i="10"/>
  <c r="G385" i="10" s="1"/>
  <c r="C385" i="10"/>
  <c r="B385" i="10"/>
  <c r="DY384" i="10"/>
  <c r="AI384" i="10"/>
  <c r="AH384" i="10"/>
  <c r="AE384" i="10"/>
  <c r="AD384" i="10"/>
  <c r="Z384" i="10"/>
  <c r="AA384" i="10" s="1"/>
  <c r="V384" i="10"/>
  <c r="W384" i="10" s="1"/>
  <c r="S384" i="10"/>
  <c r="R384" i="10"/>
  <c r="O384" i="10"/>
  <c r="N384" i="10"/>
  <c r="J384" i="10"/>
  <c r="K384" i="10" s="1"/>
  <c r="F384" i="10"/>
  <c r="G384" i="10" s="1"/>
  <c r="C384" i="10"/>
  <c r="B384" i="10"/>
  <c r="DY383" i="10"/>
  <c r="AH383" i="10"/>
  <c r="AI383" i="10" s="1"/>
  <c r="AD383" i="10"/>
  <c r="AE383" i="10" s="1"/>
  <c r="AA383" i="10"/>
  <c r="Z383" i="10"/>
  <c r="V383" i="10"/>
  <c r="W383" i="10" s="1"/>
  <c r="R383" i="10"/>
  <c r="S383" i="10" s="1"/>
  <c r="O383" i="10"/>
  <c r="N383" i="10"/>
  <c r="J383" i="10"/>
  <c r="K383" i="10" s="1"/>
  <c r="F383" i="10"/>
  <c r="G383" i="10" s="1"/>
  <c r="C383" i="10"/>
  <c r="B383" i="10"/>
  <c r="DY382" i="10"/>
  <c r="AI382" i="10"/>
  <c r="AH382" i="10"/>
  <c r="AD382" i="10"/>
  <c r="AE382" i="10" s="1"/>
  <c r="AA382" i="10"/>
  <c r="Z382" i="10"/>
  <c r="W382" i="10"/>
  <c r="V382" i="10"/>
  <c r="R382" i="10"/>
  <c r="S382" i="10" s="1"/>
  <c r="O382" i="10"/>
  <c r="N382" i="10"/>
  <c r="K382" i="10"/>
  <c r="J382" i="10"/>
  <c r="F382" i="10"/>
  <c r="G382" i="10" s="1"/>
  <c r="C382" i="10"/>
  <c r="B382" i="10"/>
  <c r="DY381" i="10"/>
  <c r="AH381" i="10"/>
  <c r="AI381" i="10" s="1"/>
  <c r="AD381" i="10"/>
  <c r="AE381" i="10" s="1"/>
  <c r="AA381" i="10"/>
  <c r="Z381" i="10"/>
  <c r="W381" i="10"/>
  <c r="V381" i="10"/>
  <c r="R381" i="10"/>
  <c r="S381" i="10" s="1"/>
  <c r="N381" i="10"/>
  <c r="O381" i="10" s="1"/>
  <c r="J381" i="10"/>
  <c r="K381" i="10" s="1"/>
  <c r="G381" i="10"/>
  <c r="F381" i="10"/>
  <c r="C381" i="10"/>
  <c r="B381" i="10"/>
  <c r="DY380" i="10"/>
  <c r="AH380" i="10"/>
  <c r="AI380" i="10" s="1"/>
  <c r="AD380" i="10"/>
  <c r="AE380" i="10" s="1"/>
  <c r="AA380" i="10"/>
  <c r="Z380" i="10"/>
  <c r="W380" i="10"/>
  <c r="V380" i="10"/>
  <c r="R380" i="10"/>
  <c r="S380" i="10" s="1"/>
  <c r="N380" i="10"/>
  <c r="O380" i="10" s="1"/>
  <c r="J380" i="10"/>
  <c r="K380" i="10" s="1"/>
  <c r="G380" i="10"/>
  <c r="F380" i="10"/>
  <c r="C380" i="10"/>
  <c r="B380" i="10"/>
  <c r="DY379" i="10"/>
  <c r="AH379" i="10"/>
  <c r="AI379" i="10" s="1"/>
  <c r="AD379" i="10"/>
  <c r="AE379" i="10" s="1"/>
  <c r="Z379" i="10"/>
  <c r="AA379" i="10" s="1"/>
  <c r="W379" i="10"/>
  <c r="V379" i="10"/>
  <c r="R379" i="10"/>
  <c r="S379" i="10" s="1"/>
  <c r="O379" i="10"/>
  <c r="N379" i="10"/>
  <c r="J379" i="10"/>
  <c r="K379" i="10" s="1"/>
  <c r="G379" i="10"/>
  <c r="F379" i="10"/>
  <c r="C379" i="10"/>
  <c r="B379" i="10"/>
  <c r="DY378" i="10"/>
  <c r="AI378" i="10"/>
  <c r="AH378" i="10"/>
  <c r="AE378" i="10"/>
  <c r="AD378" i="10"/>
  <c r="AA378" i="10"/>
  <c r="Z378" i="10"/>
  <c r="V378" i="10"/>
  <c r="W378" i="10" s="1"/>
  <c r="S378" i="10"/>
  <c r="R378" i="10"/>
  <c r="N378" i="10"/>
  <c r="O378" i="10" s="1"/>
  <c r="J378" i="10"/>
  <c r="K378" i="10" s="1"/>
  <c r="F378" i="10"/>
  <c r="G378" i="10" s="1"/>
  <c r="C378" i="10"/>
  <c r="B378" i="10"/>
  <c r="DY377" i="10"/>
  <c r="AI377" i="10"/>
  <c r="AH377" i="10"/>
  <c r="AE377" i="10"/>
  <c r="AD377" i="10"/>
  <c r="Z377" i="10"/>
  <c r="AA377" i="10" s="1"/>
  <c r="V377" i="10"/>
  <c r="W377" i="10" s="1"/>
  <c r="S377" i="10"/>
  <c r="R377" i="10"/>
  <c r="O377" i="10"/>
  <c r="N377" i="10"/>
  <c r="J377" i="10"/>
  <c r="K377" i="10" s="1"/>
  <c r="F377" i="10"/>
  <c r="G377" i="10" s="1"/>
  <c r="C377" i="10"/>
  <c r="B377" i="10"/>
  <c r="DY376" i="10"/>
  <c r="AI376" i="10"/>
  <c r="AH376" i="10"/>
  <c r="AE376" i="10"/>
  <c r="AD376" i="10"/>
  <c r="Z376" i="10"/>
  <c r="AA376" i="10" s="1"/>
  <c r="V376" i="10"/>
  <c r="W376" i="10" s="1"/>
  <c r="R376" i="10"/>
  <c r="S376" i="10" s="1"/>
  <c r="O376" i="10"/>
  <c r="N376" i="10"/>
  <c r="J376" i="10"/>
  <c r="K376" i="10" s="1"/>
  <c r="F376" i="10"/>
  <c r="G376" i="10" s="1"/>
  <c r="C376" i="10"/>
  <c r="B376" i="10"/>
  <c r="DY375" i="10"/>
  <c r="AH375" i="10"/>
  <c r="AI375" i="10" s="1"/>
  <c r="AE375" i="10"/>
  <c r="AD375" i="10"/>
  <c r="AA375" i="10"/>
  <c r="Z375" i="10"/>
  <c r="V375" i="10"/>
  <c r="W375" i="10" s="1"/>
  <c r="S375" i="10"/>
  <c r="R375" i="10"/>
  <c r="N375" i="10"/>
  <c r="O375" i="10" s="1"/>
  <c r="J375" i="10"/>
  <c r="K375" i="10" s="1"/>
  <c r="G375" i="10"/>
  <c r="F375" i="10"/>
  <c r="C375" i="10"/>
  <c r="B375" i="10"/>
  <c r="DY374" i="10"/>
  <c r="AH374" i="10"/>
  <c r="AI374" i="10" s="1"/>
  <c r="AE374" i="10"/>
  <c r="AD374" i="10"/>
  <c r="AA374" i="10"/>
  <c r="Z374" i="10"/>
  <c r="W374" i="10"/>
  <c r="V374" i="10"/>
  <c r="R374" i="10"/>
  <c r="S374" i="10" s="1"/>
  <c r="N374" i="10"/>
  <c r="O374" i="10" s="1"/>
  <c r="K374" i="10"/>
  <c r="J374" i="10"/>
  <c r="G374" i="10"/>
  <c r="F374" i="10"/>
  <c r="C374" i="10"/>
  <c r="B374" i="10"/>
  <c r="DY373" i="10"/>
  <c r="AI373" i="10"/>
  <c r="AH373" i="10"/>
  <c r="AE373" i="10"/>
  <c r="AD373" i="10"/>
  <c r="Z373" i="10"/>
  <c r="AA373" i="10" s="1"/>
  <c r="W373" i="10"/>
  <c r="V373" i="10"/>
  <c r="R373" i="10"/>
  <c r="S373" i="10" s="1"/>
  <c r="N373" i="10"/>
  <c r="O373" i="10" s="1"/>
  <c r="K373" i="10"/>
  <c r="J373" i="10"/>
  <c r="F373" i="10"/>
  <c r="G373" i="10" s="1"/>
  <c r="C373" i="10"/>
  <c r="B373" i="10"/>
  <c r="DY372" i="10"/>
  <c r="AI372" i="10"/>
  <c r="AH372" i="10"/>
  <c r="AD372" i="10"/>
  <c r="AE372" i="10" s="1"/>
  <c r="AA372" i="10"/>
  <c r="Z372" i="10"/>
  <c r="W372" i="10"/>
  <c r="V372" i="10"/>
  <c r="R372" i="10"/>
  <c r="S372" i="10" s="1"/>
  <c r="N372" i="10"/>
  <c r="O372" i="10" s="1"/>
  <c r="J372" i="10"/>
  <c r="K372" i="10" s="1"/>
  <c r="G372" i="10"/>
  <c r="F372" i="10"/>
  <c r="C372" i="10"/>
  <c r="B372" i="10"/>
  <c r="DY371" i="10"/>
  <c r="AH371" i="10"/>
  <c r="AI371" i="10" s="1"/>
  <c r="AE371" i="10"/>
  <c r="AD371" i="10"/>
  <c r="Z371" i="10"/>
  <c r="AA371" i="10" s="1"/>
  <c r="W371" i="10"/>
  <c r="V371" i="10"/>
  <c r="S371" i="10"/>
  <c r="R371" i="10"/>
  <c r="N371" i="10"/>
  <c r="O371" i="10" s="1"/>
  <c r="J371" i="10"/>
  <c r="K371" i="10" s="1"/>
  <c r="G371" i="10"/>
  <c r="F371" i="10"/>
  <c r="C371" i="10"/>
  <c r="B371" i="10"/>
  <c r="DY370" i="10"/>
  <c r="AI370" i="10"/>
  <c r="AH370" i="10"/>
  <c r="AD370" i="10"/>
  <c r="AE370" i="10" s="1"/>
  <c r="Z370" i="10"/>
  <c r="AA370" i="10" s="1"/>
  <c r="W370" i="10"/>
  <c r="V370" i="10"/>
  <c r="R370" i="10"/>
  <c r="S370" i="10" s="1"/>
  <c r="N370" i="10"/>
  <c r="O370" i="10" s="1"/>
  <c r="J370" i="10"/>
  <c r="K370" i="10" s="1"/>
  <c r="G370" i="10"/>
  <c r="F370" i="10"/>
  <c r="C370" i="10"/>
  <c r="B370" i="10"/>
  <c r="DY369" i="10"/>
  <c r="AI369" i="10"/>
  <c r="AH369" i="10"/>
  <c r="AD369" i="10"/>
  <c r="AE369" i="10" s="1"/>
  <c r="Z369" i="10"/>
  <c r="AA369" i="10" s="1"/>
  <c r="V369" i="10"/>
  <c r="W369" i="10" s="1"/>
  <c r="S369" i="10"/>
  <c r="R369" i="10"/>
  <c r="O369" i="10"/>
  <c r="N369" i="10"/>
  <c r="J369" i="10"/>
  <c r="K369" i="10" s="1"/>
  <c r="F369" i="10"/>
  <c r="G369" i="10" s="1"/>
  <c r="C369" i="10"/>
  <c r="B369" i="10"/>
  <c r="DY368" i="10"/>
  <c r="AH368" i="10"/>
  <c r="AI368" i="10" s="1"/>
  <c r="AD368" i="10"/>
  <c r="AE368" i="10" s="1"/>
  <c r="Z368" i="10"/>
  <c r="AA368" i="10" s="1"/>
  <c r="V368" i="10"/>
  <c r="W368" i="10" s="1"/>
  <c r="S368" i="10"/>
  <c r="R368" i="10"/>
  <c r="O368" i="10"/>
  <c r="N368" i="10"/>
  <c r="K368" i="10"/>
  <c r="J368" i="10"/>
  <c r="F368" i="10"/>
  <c r="G368" i="10" s="1"/>
  <c r="C368" i="10"/>
  <c r="B368" i="10"/>
  <c r="DY367" i="10"/>
  <c r="AH367" i="10"/>
  <c r="AI367" i="10" s="1"/>
  <c r="AD367" i="10"/>
  <c r="AE367" i="10" s="1"/>
  <c r="Z367" i="10"/>
  <c r="AA367" i="10" s="1"/>
  <c r="W367" i="10"/>
  <c r="V367" i="10"/>
  <c r="R367" i="10"/>
  <c r="S367" i="10" s="1"/>
  <c r="O367" i="10"/>
  <c r="N367" i="10"/>
  <c r="J367" i="10"/>
  <c r="K367" i="10" s="1"/>
  <c r="G367" i="10"/>
  <c r="F367" i="10"/>
  <c r="C367" i="10"/>
  <c r="B367" i="10"/>
  <c r="DY366" i="10"/>
  <c r="AH366" i="10"/>
  <c r="AI366" i="10" s="1"/>
  <c r="AD366" i="10"/>
  <c r="AE366" i="10" s="1"/>
  <c r="AA366" i="10"/>
  <c r="Z366" i="10"/>
  <c r="V366" i="10"/>
  <c r="W366" i="10" s="1"/>
  <c r="S366" i="10"/>
  <c r="R366" i="10"/>
  <c r="N366" i="10"/>
  <c r="O366" i="10" s="1"/>
  <c r="J366" i="10"/>
  <c r="K366" i="10" s="1"/>
  <c r="F366" i="10"/>
  <c r="G366" i="10" s="1"/>
  <c r="C366" i="10"/>
  <c r="B366" i="10"/>
  <c r="DY365" i="10"/>
  <c r="AI365" i="10"/>
  <c r="AH365" i="10"/>
  <c r="AE365" i="10"/>
  <c r="AD365" i="10"/>
  <c r="Z365" i="10"/>
  <c r="AA365" i="10" s="1"/>
  <c r="V365" i="10"/>
  <c r="W365" i="10" s="1"/>
  <c r="S365" i="10"/>
  <c r="R365" i="10"/>
  <c r="O365" i="10"/>
  <c r="N365" i="10"/>
  <c r="J365" i="10"/>
  <c r="K365" i="10" s="1"/>
  <c r="G365" i="10"/>
  <c r="F365" i="10"/>
  <c r="C365" i="10"/>
  <c r="B365" i="10"/>
  <c r="DY364" i="10"/>
  <c r="AH364" i="10"/>
  <c r="AI364" i="10" s="1"/>
  <c r="AE364" i="10"/>
  <c r="AD364" i="10"/>
  <c r="Z364" i="10"/>
  <c r="AA364" i="10" s="1"/>
  <c r="V364" i="10"/>
  <c r="W364" i="10" s="1"/>
  <c r="R364" i="10"/>
  <c r="S364" i="10" s="1"/>
  <c r="N364" i="10"/>
  <c r="O364" i="10" s="1"/>
  <c r="J364" i="10"/>
  <c r="K364" i="10" s="1"/>
  <c r="G364" i="10"/>
  <c r="F364" i="10"/>
  <c r="C364" i="10"/>
  <c r="B364" i="10"/>
  <c r="DY363" i="10"/>
  <c r="AH363" i="10"/>
  <c r="AI363" i="10" s="1"/>
  <c r="AE363" i="10"/>
  <c r="AD363" i="10"/>
  <c r="AA363" i="10"/>
  <c r="Z363" i="10"/>
  <c r="V363" i="10"/>
  <c r="W363" i="10" s="1"/>
  <c r="S363" i="10"/>
  <c r="R363" i="10"/>
  <c r="O363" i="10"/>
  <c r="N363" i="10"/>
  <c r="K363" i="10"/>
  <c r="J363" i="10"/>
  <c r="F363" i="10"/>
  <c r="G363" i="10" s="1"/>
  <c r="C363" i="10"/>
  <c r="B363" i="10"/>
  <c r="DY362" i="10"/>
  <c r="AH362" i="10"/>
  <c r="AI362" i="10" s="1"/>
  <c r="AD362" i="10"/>
  <c r="AE362" i="10" s="1"/>
  <c r="Z362" i="10"/>
  <c r="AA362" i="10" s="1"/>
  <c r="W362" i="10"/>
  <c r="V362" i="10"/>
  <c r="S362" i="10"/>
  <c r="R362" i="10"/>
  <c r="N362" i="10"/>
  <c r="O362" i="10" s="1"/>
  <c r="K362" i="10"/>
  <c r="J362" i="10"/>
  <c r="F362" i="10"/>
  <c r="G362" i="10" s="1"/>
  <c r="C362" i="10"/>
  <c r="B362" i="10"/>
  <c r="DY361" i="10"/>
  <c r="AH361" i="10"/>
  <c r="AI361" i="10" s="1"/>
  <c r="AD361" i="10"/>
  <c r="AE361" i="10" s="1"/>
  <c r="Z361" i="10"/>
  <c r="AA361" i="10" s="1"/>
  <c r="W361" i="10"/>
  <c r="V361" i="10"/>
  <c r="R361" i="10"/>
  <c r="S361" i="10" s="1"/>
  <c r="N361" i="10"/>
  <c r="O361" i="10" s="1"/>
  <c r="K361" i="10"/>
  <c r="J361" i="10"/>
  <c r="G361" i="10"/>
  <c r="F361" i="10"/>
  <c r="C361" i="10"/>
  <c r="B361" i="10"/>
  <c r="DY360" i="10"/>
  <c r="AH360" i="10"/>
  <c r="AI360" i="10" s="1"/>
  <c r="AE360" i="10"/>
  <c r="AD360" i="10"/>
  <c r="Z360" i="10"/>
  <c r="AA360" i="10" s="1"/>
  <c r="W360" i="10"/>
  <c r="V360" i="10"/>
  <c r="R360" i="10"/>
  <c r="S360" i="10" s="1"/>
  <c r="N360" i="10"/>
  <c r="O360" i="10" s="1"/>
  <c r="J360" i="10"/>
  <c r="K360" i="10" s="1"/>
  <c r="F360" i="10"/>
  <c r="G360" i="10" s="1"/>
  <c r="C360" i="10"/>
  <c r="B360" i="10"/>
  <c r="DY359" i="10"/>
  <c r="AI359" i="10"/>
  <c r="AH359" i="10"/>
  <c r="AD359" i="10"/>
  <c r="AE359" i="10" s="1"/>
  <c r="Z359" i="10"/>
  <c r="AA359" i="10" s="1"/>
  <c r="W359" i="10"/>
  <c r="V359" i="10"/>
  <c r="S359" i="10"/>
  <c r="R359" i="10"/>
  <c r="N359" i="10"/>
  <c r="O359" i="10" s="1"/>
  <c r="J359" i="10"/>
  <c r="K359" i="10" s="1"/>
  <c r="F359" i="10"/>
  <c r="G359" i="10" s="1"/>
  <c r="C359" i="10"/>
  <c r="B359" i="10"/>
  <c r="DY358" i="10"/>
  <c r="AI358" i="10"/>
  <c r="AH358" i="10"/>
  <c r="AD358" i="10"/>
  <c r="AE358" i="10" s="1"/>
  <c r="Z358" i="10"/>
  <c r="AA358" i="10" s="1"/>
  <c r="V358" i="10"/>
  <c r="W358" i="10" s="1"/>
  <c r="R358" i="10"/>
  <c r="S358" i="10" s="1"/>
  <c r="O358" i="10"/>
  <c r="N358" i="10"/>
  <c r="K358" i="10"/>
  <c r="J358" i="10"/>
  <c r="F358" i="10"/>
  <c r="G358" i="10" s="1"/>
  <c r="C358" i="10"/>
  <c r="B358" i="10"/>
  <c r="DY357" i="10"/>
  <c r="AI357" i="10"/>
  <c r="AH357" i="10"/>
  <c r="AE357" i="10"/>
  <c r="AD357" i="10"/>
  <c r="Z357" i="10"/>
  <c r="AA357" i="10" s="1"/>
  <c r="V357" i="10"/>
  <c r="W357" i="10" s="1"/>
  <c r="R357" i="10"/>
  <c r="S357" i="10" s="1"/>
  <c r="O357" i="10"/>
  <c r="N357" i="10"/>
  <c r="J357" i="10"/>
  <c r="K357" i="10" s="1"/>
  <c r="F357" i="10"/>
  <c r="G357" i="10" s="1"/>
  <c r="C357" i="10"/>
  <c r="B357" i="10"/>
  <c r="DY356" i="10"/>
  <c r="AH356" i="10"/>
  <c r="AI356" i="10" s="1"/>
  <c r="AD356" i="10"/>
  <c r="AE356" i="10" s="1"/>
  <c r="Z356" i="10"/>
  <c r="AA356" i="10" s="1"/>
  <c r="W356" i="10"/>
  <c r="V356" i="10"/>
  <c r="R356" i="10"/>
  <c r="S356" i="10" s="1"/>
  <c r="O356" i="10"/>
  <c r="N356" i="10"/>
  <c r="J356" i="10"/>
  <c r="K356" i="10" s="1"/>
  <c r="F356" i="10"/>
  <c r="G356" i="10" s="1"/>
  <c r="C356" i="10"/>
  <c r="B356" i="10"/>
  <c r="DY355" i="10"/>
  <c r="AI355" i="10"/>
  <c r="AH355" i="10"/>
  <c r="AE355" i="10"/>
  <c r="AD355" i="10"/>
  <c r="AA355" i="10"/>
  <c r="Z355" i="10"/>
  <c r="V355" i="10"/>
  <c r="W355" i="10" s="1"/>
  <c r="R355" i="10"/>
  <c r="S355" i="10" s="1"/>
  <c r="O355" i="10"/>
  <c r="N355" i="10"/>
  <c r="K355" i="10"/>
  <c r="J355" i="10"/>
  <c r="F355" i="10"/>
  <c r="G355" i="10" s="1"/>
  <c r="C355" i="10"/>
  <c r="B355" i="10"/>
  <c r="DY354" i="10"/>
  <c r="AI354" i="10"/>
  <c r="AH354" i="10"/>
  <c r="AD354" i="10"/>
  <c r="AE354" i="10" s="1"/>
  <c r="AA354" i="10"/>
  <c r="Z354" i="10"/>
  <c r="V354" i="10"/>
  <c r="W354" i="10" s="1"/>
  <c r="R354" i="10"/>
  <c r="S354" i="10" s="1"/>
  <c r="N354" i="10"/>
  <c r="O354" i="10" s="1"/>
  <c r="K354" i="10"/>
  <c r="J354" i="10"/>
  <c r="G354" i="10"/>
  <c r="F354" i="10"/>
  <c r="C354" i="10"/>
  <c r="B354" i="10"/>
  <c r="DY353" i="10"/>
  <c r="AH353" i="10"/>
  <c r="AI353" i="10" s="1"/>
  <c r="AD353" i="10"/>
  <c r="AE353" i="10" s="1"/>
  <c r="AA353" i="10"/>
  <c r="Z353" i="10"/>
  <c r="W353" i="10"/>
  <c r="V353" i="10"/>
  <c r="R353" i="10"/>
  <c r="S353" i="10" s="1"/>
  <c r="N353" i="10"/>
  <c r="O353" i="10" s="1"/>
  <c r="K353" i="10"/>
  <c r="J353" i="10"/>
  <c r="G353" i="10"/>
  <c r="F353" i="10"/>
  <c r="C353" i="10"/>
  <c r="B353" i="10"/>
  <c r="DY352" i="10"/>
  <c r="AH352" i="10"/>
  <c r="AI352" i="10" s="1"/>
  <c r="AD352" i="10"/>
  <c r="AE352" i="10" s="1"/>
  <c r="Z352" i="10"/>
  <c r="AA352" i="10" s="1"/>
  <c r="W352" i="10"/>
  <c r="V352" i="10"/>
  <c r="R352" i="10"/>
  <c r="S352" i="10" s="1"/>
  <c r="O352" i="10"/>
  <c r="N352" i="10"/>
  <c r="J352" i="10"/>
  <c r="K352" i="10" s="1"/>
  <c r="G352" i="10"/>
  <c r="F352" i="10"/>
  <c r="C352" i="10"/>
  <c r="B352" i="10"/>
  <c r="DY351" i="10"/>
  <c r="AI351" i="10"/>
  <c r="AH351" i="10"/>
  <c r="AD351" i="10"/>
  <c r="AE351" i="10" s="1"/>
  <c r="Z351" i="10"/>
  <c r="AA351" i="10" s="1"/>
  <c r="W351" i="10"/>
  <c r="V351" i="10"/>
  <c r="S351" i="10"/>
  <c r="R351" i="10"/>
  <c r="N351" i="10"/>
  <c r="O351" i="10" s="1"/>
  <c r="J351" i="10"/>
  <c r="K351" i="10" s="1"/>
  <c r="G351" i="10"/>
  <c r="F351" i="10"/>
  <c r="C351" i="10"/>
  <c r="B351" i="10"/>
  <c r="DY350" i="10"/>
  <c r="AI350" i="10"/>
  <c r="AH350" i="10"/>
  <c r="AE350" i="10"/>
  <c r="AD350" i="10"/>
  <c r="AA350" i="10"/>
  <c r="Z350" i="10"/>
  <c r="V350" i="10"/>
  <c r="W350" i="10" s="1"/>
  <c r="S350" i="10"/>
  <c r="R350" i="10"/>
  <c r="N350" i="10"/>
  <c r="O350" i="10" s="1"/>
  <c r="J350" i="10"/>
  <c r="K350" i="10" s="1"/>
  <c r="F350" i="10"/>
  <c r="G350" i="10" s="1"/>
  <c r="C350" i="10"/>
  <c r="B350" i="10"/>
  <c r="DY349" i="10"/>
  <c r="AH349" i="10"/>
  <c r="AI349" i="10" s="1"/>
  <c r="AE349" i="10"/>
  <c r="AD349" i="10"/>
  <c r="Z349" i="10"/>
  <c r="AA349" i="10" s="1"/>
  <c r="V349" i="10"/>
  <c r="W349" i="10" s="1"/>
  <c r="S349" i="10"/>
  <c r="R349" i="10"/>
  <c r="O349" i="10"/>
  <c r="N349" i="10"/>
  <c r="J349" i="10"/>
  <c r="K349" i="10" s="1"/>
  <c r="G349" i="10"/>
  <c r="F349" i="10"/>
  <c r="C349" i="10"/>
  <c r="B349" i="10"/>
  <c r="DY348" i="10"/>
  <c r="AH348" i="10"/>
  <c r="AI348" i="10" s="1"/>
  <c r="AE348" i="10"/>
  <c r="AD348" i="10"/>
  <c r="Z348" i="10"/>
  <c r="AA348" i="10" s="1"/>
  <c r="V348" i="10"/>
  <c r="W348" i="10" s="1"/>
  <c r="R348" i="10"/>
  <c r="S348" i="10" s="1"/>
  <c r="O348" i="10"/>
  <c r="N348" i="10"/>
  <c r="K348" i="10"/>
  <c r="J348" i="10"/>
  <c r="F348" i="10"/>
  <c r="G348" i="10" s="1"/>
  <c r="C348" i="10"/>
  <c r="B348" i="10"/>
  <c r="DY347" i="10"/>
  <c r="AH347" i="10"/>
  <c r="AI347" i="10" s="1"/>
  <c r="AE347" i="10"/>
  <c r="AD347" i="10"/>
  <c r="AA347" i="10"/>
  <c r="Z347" i="10"/>
  <c r="V347" i="10"/>
  <c r="W347" i="10" s="1"/>
  <c r="S347" i="10"/>
  <c r="R347" i="10"/>
  <c r="N347" i="10"/>
  <c r="O347" i="10" s="1"/>
  <c r="K347" i="10"/>
  <c r="J347" i="10"/>
  <c r="F347" i="10"/>
  <c r="G347" i="10" s="1"/>
  <c r="C347" i="10"/>
  <c r="B347" i="10"/>
  <c r="DY346" i="10"/>
  <c r="AH346" i="10"/>
  <c r="AI346" i="10" s="1"/>
  <c r="AD346" i="10"/>
  <c r="AE346" i="10" s="1"/>
  <c r="AA346" i="10"/>
  <c r="Z346" i="10"/>
  <c r="W346" i="10"/>
  <c r="V346" i="10"/>
  <c r="S346" i="10"/>
  <c r="R346" i="10"/>
  <c r="N346" i="10"/>
  <c r="O346" i="10" s="1"/>
  <c r="K346" i="10"/>
  <c r="J346" i="10"/>
  <c r="F346" i="10"/>
  <c r="G346" i="10" s="1"/>
  <c r="C346" i="10"/>
  <c r="B346" i="10"/>
  <c r="DY345" i="10"/>
  <c r="AH345" i="10"/>
  <c r="AI345" i="10" s="1"/>
  <c r="AE345" i="10"/>
  <c r="AD345" i="10"/>
  <c r="AA345" i="10"/>
  <c r="Z345" i="10"/>
  <c r="W345" i="10"/>
  <c r="V345" i="10"/>
  <c r="R345" i="10"/>
  <c r="S345" i="10" s="1"/>
  <c r="N345" i="10"/>
  <c r="O345" i="10" s="1"/>
  <c r="K345" i="10"/>
  <c r="J345" i="10"/>
  <c r="G345" i="10"/>
  <c r="F345" i="10"/>
  <c r="C345" i="10"/>
  <c r="B345" i="10"/>
  <c r="DY344" i="10"/>
  <c r="AI344" i="10"/>
  <c r="AH344" i="10"/>
  <c r="AD344" i="10"/>
  <c r="AE344" i="10" s="1"/>
  <c r="Z344" i="10"/>
  <c r="AA344" i="10" s="1"/>
  <c r="W344" i="10"/>
  <c r="V344" i="10"/>
  <c r="R344" i="10"/>
  <c r="S344" i="10" s="1"/>
  <c r="N344" i="10"/>
  <c r="O344" i="10" s="1"/>
  <c r="J344" i="10"/>
  <c r="K344" i="10" s="1"/>
  <c r="G344" i="10"/>
  <c r="F344" i="10"/>
  <c r="C344" i="10"/>
  <c r="B344" i="10"/>
  <c r="DY343" i="10"/>
  <c r="W343" i="10"/>
  <c r="V343" i="10"/>
  <c r="S343" i="10"/>
  <c r="R343" i="10"/>
  <c r="N343" i="10"/>
  <c r="O343" i="10" s="1"/>
  <c r="K343" i="10"/>
  <c r="J343" i="10"/>
  <c r="G343" i="10"/>
  <c r="F343" i="10"/>
  <c r="C343" i="10"/>
  <c r="B343" i="10"/>
  <c r="DY342" i="10"/>
  <c r="AI342" i="10"/>
  <c r="AH342" i="10"/>
  <c r="AD342" i="10"/>
  <c r="AE342" i="10" s="1"/>
  <c r="Z342" i="10"/>
  <c r="AA342" i="10" s="1"/>
  <c r="V342" i="10"/>
  <c r="W342" i="10" s="1"/>
  <c r="S342" i="10"/>
  <c r="R342" i="10"/>
  <c r="O342" i="10"/>
  <c r="N342" i="10"/>
  <c r="K342" i="10"/>
  <c r="J342" i="10"/>
  <c r="F342" i="10"/>
  <c r="G342" i="10" s="1"/>
  <c r="C342" i="10"/>
  <c r="B342" i="10"/>
  <c r="DY341" i="10"/>
  <c r="AI341" i="10"/>
  <c r="AH341" i="10"/>
  <c r="AE341" i="10"/>
  <c r="AD341" i="10"/>
  <c r="Z341" i="10"/>
  <c r="AA341" i="10" s="1"/>
  <c r="W341" i="10"/>
  <c r="V341" i="10"/>
  <c r="R341" i="10"/>
  <c r="S341" i="10" s="1"/>
  <c r="O341" i="10"/>
  <c r="N341" i="10"/>
  <c r="J341" i="10"/>
  <c r="K341" i="10" s="1"/>
  <c r="F341" i="10"/>
  <c r="G341" i="10" s="1"/>
  <c r="C341" i="10"/>
  <c r="B341" i="10"/>
  <c r="DY340" i="10"/>
  <c r="AH340" i="10"/>
  <c r="AI340" i="10" s="1"/>
  <c r="AD340" i="10"/>
  <c r="AE340" i="10" s="1"/>
  <c r="Z340" i="10"/>
  <c r="AA340" i="10" s="1"/>
  <c r="W340" i="10"/>
  <c r="V340" i="10"/>
  <c r="R340" i="10"/>
  <c r="S340" i="10" s="1"/>
  <c r="O340" i="10"/>
  <c r="N340" i="10"/>
  <c r="J340" i="10"/>
  <c r="K340" i="10" s="1"/>
  <c r="F340" i="10"/>
  <c r="G340" i="10" s="1"/>
  <c r="C340" i="10"/>
  <c r="B340" i="10"/>
  <c r="DY339" i="10"/>
  <c r="AH339" i="10"/>
  <c r="AI339" i="10" s="1"/>
  <c r="AE339" i="10"/>
  <c r="AD339" i="10"/>
  <c r="AA339" i="10"/>
  <c r="Z339" i="10"/>
  <c r="V339" i="10"/>
  <c r="W339" i="10" s="1"/>
  <c r="R339" i="10"/>
  <c r="S339" i="10" s="1"/>
  <c r="O339" i="10"/>
  <c r="N339" i="10"/>
  <c r="K339" i="10"/>
  <c r="J339" i="10"/>
  <c r="F339" i="10"/>
  <c r="G339" i="10" s="1"/>
  <c r="C339" i="10"/>
  <c r="B339" i="10"/>
  <c r="DY338" i="10"/>
  <c r="AH338" i="10"/>
  <c r="AI338" i="10" s="1"/>
  <c r="AD338" i="10"/>
  <c r="AE338" i="10" s="1"/>
  <c r="AA338" i="10"/>
  <c r="Z338" i="10"/>
  <c r="V338" i="10"/>
  <c r="W338" i="10" s="1"/>
  <c r="S338" i="10"/>
  <c r="R338" i="10"/>
  <c r="N338" i="10"/>
  <c r="O338" i="10" s="1"/>
  <c r="J338" i="10"/>
  <c r="K338" i="10" s="1"/>
  <c r="F338" i="10"/>
  <c r="G338" i="10" s="1"/>
  <c r="C338" i="10"/>
  <c r="B338" i="10"/>
  <c r="DY337" i="10"/>
  <c r="AH337" i="10"/>
  <c r="AI337" i="10" s="1"/>
  <c r="AD337" i="10"/>
  <c r="AE337" i="10" s="1"/>
  <c r="AA337" i="10"/>
  <c r="Z337" i="10"/>
  <c r="W337" i="10"/>
  <c r="V337" i="10"/>
  <c r="R337" i="10"/>
  <c r="S337" i="10" s="1"/>
  <c r="N337" i="10"/>
  <c r="O337" i="10" s="1"/>
  <c r="J337" i="10"/>
  <c r="K337" i="10" s="1"/>
  <c r="G337" i="10"/>
  <c r="F337" i="10"/>
  <c r="C337" i="10"/>
  <c r="B337" i="10"/>
  <c r="DY336" i="10"/>
  <c r="AH336" i="10"/>
  <c r="AI336" i="10" s="1"/>
  <c r="AD336" i="10"/>
  <c r="AE336" i="10" s="1"/>
  <c r="Z336" i="10"/>
  <c r="AA336" i="10" s="1"/>
  <c r="W336" i="10"/>
  <c r="V336" i="10"/>
  <c r="S336" i="10"/>
  <c r="R336" i="10"/>
  <c r="O336" i="10"/>
  <c r="N336" i="10"/>
  <c r="J336" i="10"/>
  <c r="K336" i="10" s="1"/>
  <c r="G336" i="10"/>
  <c r="F336" i="10"/>
  <c r="C336" i="10"/>
  <c r="B336" i="10"/>
  <c r="DY335" i="10"/>
  <c r="AI335" i="10"/>
  <c r="AH335" i="10"/>
  <c r="AD335" i="10"/>
  <c r="AE335" i="10" s="1"/>
  <c r="Z335" i="10"/>
  <c r="AA335" i="10" s="1"/>
  <c r="W335" i="10"/>
  <c r="V335" i="10"/>
  <c r="S335" i="10"/>
  <c r="R335" i="10"/>
  <c r="N335" i="10"/>
  <c r="O335" i="10" s="1"/>
  <c r="J335" i="10"/>
  <c r="K335" i="10" s="1"/>
  <c r="F335" i="10"/>
  <c r="G335" i="10" s="1"/>
  <c r="C335" i="10"/>
  <c r="B335" i="10"/>
  <c r="DY334" i="10"/>
  <c r="AH334" i="10"/>
  <c r="AI334" i="10" s="1"/>
  <c r="AE334" i="10"/>
  <c r="AD334" i="10"/>
  <c r="AA334" i="10"/>
  <c r="Z334" i="10"/>
  <c r="V334" i="10"/>
  <c r="W334" i="10" s="1"/>
  <c r="S334" i="10"/>
  <c r="R334" i="10"/>
  <c r="N334" i="10"/>
  <c r="O334" i="10" s="1"/>
  <c r="K334" i="10"/>
  <c r="J334" i="10"/>
  <c r="F334" i="10"/>
  <c r="G334" i="10" s="1"/>
  <c r="C334" i="10"/>
  <c r="B334" i="10"/>
  <c r="DY333" i="10"/>
  <c r="AH333" i="10"/>
  <c r="AI333" i="10" s="1"/>
  <c r="AE333" i="10"/>
  <c r="AD333" i="10"/>
  <c r="Z333" i="10"/>
  <c r="AA333" i="10" s="1"/>
  <c r="V333" i="10"/>
  <c r="W333" i="10" s="1"/>
  <c r="S333" i="10"/>
  <c r="R333" i="10"/>
  <c r="O333" i="10"/>
  <c r="N333" i="10"/>
  <c r="J333" i="10"/>
  <c r="K333" i="10" s="1"/>
  <c r="F333" i="10"/>
  <c r="G333" i="10" s="1"/>
  <c r="C333" i="10"/>
  <c r="B333" i="10"/>
  <c r="DY332" i="10"/>
  <c r="AH332" i="10"/>
  <c r="AI332" i="10" s="1"/>
  <c r="AE332" i="10"/>
  <c r="AD332" i="10"/>
  <c r="Z332" i="10"/>
  <c r="AA332" i="10" s="1"/>
  <c r="W332" i="10"/>
  <c r="V332" i="10"/>
  <c r="R332" i="10"/>
  <c r="S332" i="10" s="1"/>
  <c r="N332" i="10"/>
  <c r="O332" i="10" s="1"/>
  <c r="J332" i="10"/>
  <c r="K332" i="10" s="1"/>
  <c r="F332" i="10"/>
  <c r="G332" i="10" s="1"/>
  <c r="C332" i="10"/>
  <c r="B332" i="10"/>
  <c r="DY331" i="10"/>
  <c r="AH331" i="10"/>
  <c r="AI331" i="10" s="1"/>
  <c r="AD331" i="10"/>
  <c r="AE331" i="10" s="1"/>
  <c r="AA331" i="10"/>
  <c r="Z331" i="10"/>
  <c r="V331" i="10"/>
  <c r="W331" i="10" s="1"/>
  <c r="S331" i="10"/>
  <c r="R331" i="10"/>
  <c r="O331" i="10"/>
  <c r="N331" i="10"/>
  <c r="K331" i="10"/>
  <c r="J331" i="10"/>
  <c r="F331" i="10"/>
  <c r="G331" i="10" s="1"/>
  <c r="C331" i="10"/>
  <c r="B331" i="10"/>
  <c r="DY330" i="10"/>
  <c r="AH330" i="10"/>
  <c r="AI330" i="10" s="1"/>
  <c r="AD330" i="10"/>
  <c r="AE330" i="10" s="1"/>
  <c r="Z330" i="10"/>
  <c r="AA330" i="10" s="1"/>
  <c r="W330" i="10"/>
  <c r="V330" i="10"/>
  <c r="R330" i="10"/>
  <c r="S330" i="10" s="1"/>
  <c r="N330" i="10"/>
  <c r="O330" i="10" s="1"/>
  <c r="K330" i="10"/>
  <c r="J330" i="10"/>
  <c r="F330" i="10"/>
  <c r="G330" i="10" s="1"/>
  <c r="C330" i="10"/>
  <c r="B330" i="10"/>
  <c r="DY329" i="10"/>
  <c r="AH329" i="10"/>
  <c r="AI329" i="10" s="1"/>
  <c r="AD329" i="10"/>
  <c r="AE329" i="10" s="1"/>
  <c r="Z329" i="10"/>
  <c r="AA329" i="10" s="1"/>
  <c r="W329" i="10"/>
  <c r="V329" i="10"/>
  <c r="R329" i="10"/>
  <c r="S329" i="10" s="1"/>
  <c r="N329" i="10"/>
  <c r="O329" i="10" s="1"/>
  <c r="J329" i="10"/>
  <c r="K329" i="10" s="1"/>
  <c r="G329" i="10"/>
  <c r="F329" i="10"/>
  <c r="C329" i="10"/>
  <c r="B329" i="10"/>
  <c r="DY328" i="10"/>
  <c r="AH328" i="10"/>
  <c r="AI328" i="10" s="1"/>
  <c r="AE328" i="10"/>
  <c r="AD328" i="10"/>
  <c r="Z328" i="10"/>
  <c r="AA328" i="10" s="1"/>
  <c r="W328" i="10"/>
  <c r="V328" i="10"/>
  <c r="R328" i="10"/>
  <c r="S328" i="10" s="1"/>
  <c r="O328" i="10"/>
  <c r="N328" i="10"/>
  <c r="K328" i="10"/>
  <c r="J328" i="10"/>
  <c r="G328" i="10"/>
  <c r="F328" i="10"/>
  <c r="C328" i="10"/>
  <c r="B328" i="10"/>
  <c r="DY327" i="10"/>
  <c r="AI327" i="10"/>
  <c r="AH327" i="10"/>
  <c r="AD327" i="10"/>
  <c r="AE327" i="10" s="1"/>
  <c r="Z327" i="10"/>
  <c r="AA327" i="10" s="1"/>
  <c r="W327" i="10"/>
  <c r="V327" i="10"/>
  <c r="S327" i="10"/>
  <c r="R327" i="10"/>
  <c r="N327" i="10"/>
  <c r="O327" i="10" s="1"/>
  <c r="K327" i="10"/>
  <c r="J327" i="10"/>
  <c r="G327" i="10"/>
  <c r="F327" i="10"/>
  <c r="C327" i="10"/>
  <c r="B327" i="10"/>
  <c r="DY326" i="10"/>
  <c r="AI326" i="10"/>
  <c r="AH326" i="10"/>
  <c r="AD326" i="10"/>
  <c r="AE326" i="10" s="1"/>
  <c r="AA326" i="10"/>
  <c r="Z326" i="10"/>
  <c r="W326" i="10"/>
  <c r="V326" i="10"/>
  <c r="S326" i="10"/>
  <c r="R326" i="10"/>
  <c r="O326" i="10"/>
  <c r="N326" i="10"/>
  <c r="K326" i="10"/>
  <c r="J326" i="10"/>
  <c r="F326" i="10"/>
  <c r="G326" i="10" s="1"/>
  <c r="C326" i="10"/>
  <c r="B326" i="10"/>
  <c r="DY325" i="10"/>
  <c r="AI325" i="10"/>
  <c r="AH325" i="10"/>
  <c r="AE325" i="10"/>
  <c r="AD325" i="10"/>
  <c r="Z325" i="10"/>
  <c r="AA325" i="10" s="1"/>
  <c r="V325" i="10"/>
  <c r="W325" i="10" s="1"/>
  <c r="R325" i="10"/>
  <c r="S325" i="10" s="1"/>
  <c r="O325" i="10"/>
  <c r="N325" i="10"/>
  <c r="K325" i="10"/>
  <c r="J325" i="10"/>
  <c r="F325" i="10"/>
  <c r="G325" i="10" s="1"/>
  <c r="C325" i="10"/>
  <c r="B325" i="10"/>
  <c r="DY324" i="10"/>
  <c r="AI324" i="10"/>
  <c r="AH324" i="10"/>
  <c r="AE324" i="10"/>
  <c r="AD324" i="10"/>
  <c r="Z324" i="10"/>
  <c r="AA324" i="10" s="1"/>
  <c r="V324" i="10"/>
  <c r="W324" i="10" s="1"/>
  <c r="R324" i="10"/>
  <c r="S324" i="10" s="1"/>
  <c r="O324" i="10"/>
  <c r="N324" i="10"/>
  <c r="J324" i="10"/>
  <c r="K324" i="10" s="1"/>
  <c r="G324" i="10"/>
  <c r="F324" i="10"/>
  <c r="C324" i="10"/>
  <c r="B324" i="10"/>
  <c r="DY323" i="10"/>
  <c r="AI323" i="10"/>
  <c r="AH323" i="10"/>
  <c r="AE323" i="10"/>
  <c r="AD323" i="10"/>
  <c r="AA323" i="10"/>
  <c r="Z323" i="10"/>
  <c r="W323" i="10"/>
  <c r="V323" i="10"/>
  <c r="R323" i="10"/>
  <c r="S323" i="10" s="1"/>
  <c r="O323" i="10"/>
  <c r="N323" i="10"/>
  <c r="K323" i="10"/>
  <c r="J323" i="10"/>
  <c r="F323" i="10"/>
  <c r="G323" i="10" s="1"/>
  <c r="C323" i="10"/>
  <c r="B323" i="10"/>
  <c r="DY322" i="10"/>
  <c r="AI322" i="10"/>
  <c r="AH322" i="10"/>
  <c r="AD322" i="10"/>
  <c r="AE322" i="10" s="1"/>
  <c r="AA322" i="10"/>
  <c r="Z322" i="10"/>
  <c r="V322" i="10"/>
  <c r="W322" i="10" s="1"/>
  <c r="R322" i="10"/>
  <c r="S322" i="10" s="1"/>
  <c r="O322" i="10"/>
  <c r="N322" i="10"/>
  <c r="K322" i="10"/>
  <c r="J322" i="10"/>
  <c r="F322" i="10"/>
  <c r="G322" i="10" s="1"/>
  <c r="C322" i="10"/>
  <c r="B322" i="10"/>
  <c r="DY321" i="10"/>
  <c r="AI321" i="10"/>
  <c r="AH321" i="10"/>
  <c r="AD321" i="10"/>
  <c r="AE321" i="10" s="1"/>
  <c r="Z321" i="10"/>
  <c r="AA321" i="10" s="1"/>
  <c r="W321" i="10"/>
  <c r="V321" i="10"/>
  <c r="R321" i="10"/>
  <c r="S321" i="10" s="1"/>
  <c r="N321" i="10"/>
  <c r="O321" i="10" s="1"/>
  <c r="J321" i="10"/>
  <c r="K321" i="10" s="1"/>
  <c r="G321" i="10"/>
  <c r="F321" i="10"/>
  <c r="C321" i="10"/>
  <c r="B321" i="10"/>
  <c r="DY320" i="10"/>
  <c r="AH320" i="10"/>
  <c r="AI320" i="10" s="1"/>
  <c r="AE320" i="10"/>
  <c r="AD320" i="10"/>
  <c r="AA320" i="10"/>
  <c r="Z320" i="10"/>
  <c r="W320" i="10"/>
  <c r="V320" i="10"/>
  <c r="R320" i="10"/>
  <c r="S320" i="10" s="1"/>
  <c r="N320" i="10"/>
  <c r="O320" i="10" s="1"/>
  <c r="K320" i="10"/>
  <c r="J320" i="10"/>
  <c r="G320" i="10"/>
  <c r="F320" i="10"/>
  <c r="C320" i="10"/>
  <c r="B320" i="10"/>
  <c r="DY319" i="10"/>
  <c r="AI319" i="10"/>
  <c r="AH319" i="10"/>
  <c r="AD319" i="10"/>
  <c r="AE319" i="10" s="1"/>
  <c r="AA319" i="10"/>
  <c r="Z319" i="10"/>
  <c r="V319" i="10"/>
  <c r="W319" i="10" s="1"/>
  <c r="R319" i="10"/>
  <c r="S319" i="10" s="1"/>
  <c r="O319" i="10"/>
  <c r="N319" i="10"/>
  <c r="J319" i="10"/>
  <c r="K319" i="10" s="1"/>
  <c r="G319" i="10"/>
  <c r="F319" i="10"/>
  <c r="C319" i="10"/>
  <c r="B319" i="10"/>
  <c r="DY318" i="10"/>
  <c r="AI318" i="10"/>
  <c r="AH318" i="10"/>
  <c r="AE318" i="10"/>
  <c r="AD318" i="10"/>
  <c r="Z318" i="10"/>
  <c r="AA318" i="10" s="1"/>
  <c r="V318" i="10"/>
  <c r="W318" i="10" s="1"/>
  <c r="S318" i="10"/>
  <c r="R318" i="10"/>
  <c r="N318" i="10"/>
  <c r="O318" i="10" s="1"/>
  <c r="K318" i="10"/>
  <c r="J318" i="10"/>
  <c r="F318" i="10"/>
  <c r="G318" i="10" s="1"/>
  <c r="C318" i="10"/>
  <c r="B318" i="10"/>
  <c r="DY317" i="10"/>
  <c r="AH317" i="10"/>
  <c r="AI317" i="10" s="1"/>
  <c r="AE317" i="10"/>
  <c r="AD317" i="10"/>
  <c r="AA317" i="10"/>
  <c r="Z317" i="10"/>
  <c r="V317" i="10"/>
  <c r="W317" i="10" s="1"/>
  <c r="S317" i="10"/>
  <c r="R317" i="10"/>
  <c r="O317" i="10"/>
  <c r="N317" i="10"/>
  <c r="K317" i="10"/>
  <c r="J317" i="10"/>
  <c r="G317" i="10"/>
  <c r="F317" i="10"/>
  <c r="C317" i="10"/>
  <c r="B317" i="10"/>
  <c r="DY316" i="10"/>
  <c r="AI316" i="10"/>
  <c r="AH316" i="10"/>
  <c r="AE316" i="10"/>
  <c r="AD316" i="10"/>
  <c r="Z316" i="10"/>
  <c r="AA316" i="10" s="1"/>
  <c r="W316" i="10"/>
  <c r="V316" i="10"/>
  <c r="R316" i="10"/>
  <c r="S316" i="10" s="1"/>
  <c r="O316" i="10"/>
  <c r="N316" i="10"/>
  <c r="J316" i="10"/>
  <c r="K316" i="10" s="1"/>
  <c r="F316" i="10"/>
  <c r="G316" i="10" s="1"/>
  <c r="C316" i="10"/>
  <c r="B316" i="10"/>
  <c r="DY315" i="10"/>
  <c r="AH315" i="10"/>
  <c r="AI315" i="10" s="1"/>
  <c r="AE315" i="10"/>
  <c r="AD315" i="10"/>
  <c r="AA315" i="10"/>
  <c r="Z315" i="10"/>
  <c r="V315" i="10"/>
  <c r="W315" i="10" s="1"/>
  <c r="S315" i="10"/>
  <c r="R315" i="10"/>
  <c r="N315" i="10"/>
  <c r="O315" i="10" s="1"/>
  <c r="J315" i="10"/>
  <c r="K315" i="10" s="1"/>
  <c r="F315" i="10"/>
  <c r="G315" i="10" s="1"/>
  <c r="C315" i="10"/>
  <c r="B315" i="10"/>
  <c r="DY314" i="10"/>
  <c r="AH314" i="10"/>
  <c r="AI314" i="10" s="1"/>
  <c r="AD314" i="10"/>
  <c r="AE314" i="10" s="1"/>
  <c r="Z314" i="10"/>
  <c r="AA314" i="10" s="1"/>
  <c r="W314" i="10"/>
  <c r="V314" i="10"/>
  <c r="R314" i="10"/>
  <c r="S314" i="10" s="1"/>
  <c r="N314" i="10"/>
  <c r="O314" i="10" s="1"/>
  <c r="K314" i="10"/>
  <c r="J314" i="10"/>
  <c r="F314" i="10"/>
  <c r="G314" i="10" s="1"/>
  <c r="C314" i="10"/>
  <c r="B314" i="10"/>
  <c r="DY313" i="10"/>
  <c r="AH313" i="10"/>
  <c r="AI313" i="10" s="1"/>
  <c r="AD313" i="10"/>
  <c r="AE313" i="10" s="1"/>
  <c r="AA313" i="10"/>
  <c r="Z313" i="10"/>
  <c r="V313" i="10"/>
  <c r="W313" i="10" s="1"/>
  <c r="R313" i="10"/>
  <c r="S313" i="10" s="1"/>
  <c r="N313" i="10"/>
  <c r="O313" i="10" s="1"/>
  <c r="K313" i="10"/>
  <c r="J313" i="10"/>
  <c r="G313" i="10"/>
  <c r="F313" i="10"/>
  <c r="C313" i="10"/>
  <c r="B313" i="10"/>
  <c r="DY312" i="10"/>
  <c r="AH312" i="10"/>
  <c r="AI312" i="10" s="1"/>
  <c r="AE312" i="10"/>
  <c r="AD312" i="10"/>
  <c r="Z312" i="10"/>
  <c r="AA312" i="10" s="1"/>
  <c r="W312" i="10"/>
  <c r="V312" i="10"/>
  <c r="R312" i="10"/>
  <c r="S312" i="10" s="1"/>
  <c r="O312" i="10"/>
  <c r="N312" i="10"/>
  <c r="J312" i="10"/>
  <c r="K312" i="10" s="1"/>
  <c r="G312" i="10"/>
  <c r="F312" i="10"/>
  <c r="C312" i="10"/>
  <c r="B312" i="10"/>
  <c r="DY311" i="10"/>
  <c r="AI311" i="10"/>
  <c r="AH311" i="10"/>
  <c r="AE311" i="10"/>
  <c r="AD311" i="10"/>
  <c r="Z311" i="10"/>
  <c r="AA311" i="10" s="1"/>
  <c r="V311" i="10"/>
  <c r="W311" i="10" s="1"/>
  <c r="S311" i="10"/>
  <c r="R311" i="10"/>
  <c r="O311" i="10"/>
  <c r="N311" i="10"/>
  <c r="K311" i="10"/>
  <c r="J311" i="10"/>
  <c r="F311" i="10"/>
  <c r="G311" i="10" s="1"/>
  <c r="C311" i="10"/>
  <c r="B311" i="10"/>
  <c r="DY310" i="10"/>
  <c r="AI310" i="10"/>
  <c r="AH310" i="10"/>
  <c r="AD310" i="10"/>
  <c r="AE310" i="10" s="1"/>
  <c r="Z310" i="10"/>
  <c r="AA310" i="10" s="1"/>
  <c r="V310" i="10"/>
  <c r="W310" i="10" s="1"/>
  <c r="S310" i="10"/>
  <c r="R310" i="10"/>
  <c r="N310" i="10"/>
  <c r="O310" i="10" s="1"/>
  <c r="J310" i="10"/>
  <c r="K310" i="10" s="1"/>
  <c r="G310" i="10"/>
  <c r="F310" i="10"/>
  <c r="C310" i="10"/>
  <c r="B310" i="10"/>
  <c r="DY309" i="10"/>
  <c r="AH309" i="10"/>
  <c r="AI309" i="10" s="1"/>
  <c r="AE309" i="10"/>
  <c r="AD309" i="10"/>
  <c r="Z309" i="10"/>
  <c r="AA309" i="10" s="1"/>
  <c r="W309" i="10"/>
  <c r="V309" i="10"/>
  <c r="S309" i="10"/>
  <c r="R309" i="10"/>
  <c r="N309" i="10"/>
  <c r="O309" i="10" s="1"/>
  <c r="J309" i="10"/>
  <c r="K309" i="10" s="1"/>
  <c r="F309" i="10"/>
  <c r="G309" i="10" s="1"/>
  <c r="C309" i="10"/>
  <c r="B309" i="10"/>
  <c r="DY308" i="10"/>
  <c r="AH308" i="10"/>
  <c r="AI308" i="10" s="1"/>
  <c r="AE308" i="10"/>
  <c r="AD308" i="10"/>
  <c r="AA308" i="10"/>
  <c r="Z308" i="10"/>
  <c r="V308" i="10"/>
  <c r="W308" i="10" s="1"/>
  <c r="R308" i="10"/>
  <c r="S308" i="10" s="1"/>
  <c r="O308" i="10"/>
  <c r="N308" i="10"/>
  <c r="K308" i="10"/>
  <c r="J308" i="10"/>
  <c r="G308" i="10"/>
  <c r="F308" i="10"/>
  <c r="C308" i="10"/>
  <c r="B308" i="10"/>
  <c r="DY307" i="10"/>
  <c r="AH307" i="10"/>
  <c r="AI307" i="10" s="1"/>
  <c r="AE307" i="10"/>
  <c r="AD307" i="10"/>
  <c r="AA307" i="10"/>
  <c r="Z307" i="10"/>
  <c r="V307" i="10"/>
  <c r="W307" i="10" s="1"/>
  <c r="R307" i="10"/>
  <c r="S307" i="10" s="1"/>
  <c r="O307" i="10"/>
  <c r="N307" i="10"/>
  <c r="K307" i="10"/>
  <c r="J307" i="10"/>
  <c r="G307" i="10"/>
  <c r="F307" i="10"/>
  <c r="C307" i="10"/>
  <c r="B307" i="10"/>
  <c r="DY306" i="10"/>
  <c r="AI306" i="10"/>
  <c r="AH306" i="10"/>
  <c r="AE306" i="10"/>
  <c r="AD306" i="10"/>
  <c r="AA306" i="10"/>
  <c r="Z306" i="10"/>
  <c r="V306" i="10"/>
  <c r="W306" i="10" s="1"/>
  <c r="S306" i="10"/>
  <c r="R306" i="10"/>
  <c r="N306" i="10"/>
  <c r="O306" i="10" s="1"/>
  <c r="K306" i="10"/>
  <c r="J306" i="10"/>
  <c r="G306" i="10"/>
  <c r="F306" i="10"/>
  <c r="C306" i="10"/>
  <c r="B306" i="10"/>
  <c r="DY305" i="10"/>
  <c r="AI305" i="10"/>
  <c r="AH305" i="10"/>
  <c r="AD305" i="10"/>
  <c r="AE305" i="10" s="1"/>
  <c r="AA305" i="10"/>
  <c r="Z305" i="10"/>
  <c r="W305" i="10"/>
  <c r="V305" i="10"/>
  <c r="S305" i="10"/>
  <c r="R305" i="10"/>
  <c r="O305" i="10"/>
  <c r="N305" i="10"/>
  <c r="K305" i="10"/>
  <c r="J305" i="10"/>
  <c r="G305" i="10"/>
  <c r="F305" i="10"/>
  <c r="C305" i="10"/>
  <c r="B305" i="10"/>
  <c r="DY304" i="10"/>
  <c r="AH304" i="10"/>
  <c r="AI304" i="10" s="1"/>
  <c r="AD304" i="10"/>
  <c r="AE304" i="10" s="1"/>
  <c r="Z304" i="10"/>
  <c r="AA304" i="10" s="1"/>
  <c r="W304" i="10"/>
  <c r="V304" i="10"/>
  <c r="S304" i="10"/>
  <c r="R304" i="10"/>
  <c r="O304" i="10"/>
  <c r="N304" i="10"/>
  <c r="K304" i="10"/>
  <c r="J304" i="10"/>
  <c r="G304" i="10"/>
  <c r="F304" i="10"/>
  <c r="C304" i="10"/>
  <c r="B304" i="10"/>
  <c r="DY303" i="10"/>
  <c r="AI303" i="10"/>
  <c r="AH303" i="10"/>
  <c r="AE303" i="10"/>
  <c r="AD303" i="10"/>
  <c r="Z303" i="10"/>
  <c r="AA303" i="10" s="1"/>
  <c r="V303" i="10"/>
  <c r="W303" i="10" s="1"/>
  <c r="R303" i="10"/>
  <c r="S303" i="10" s="1"/>
  <c r="O303" i="10"/>
  <c r="N303" i="10"/>
  <c r="J303" i="10"/>
  <c r="K303" i="10" s="1"/>
  <c r="F303" i="10"/>
  <c r="G303" i="10" s="1"/>
  <c r="C303" i="10"/>
  <c r="B303" i="10"/>
  <c r="DY302" i="10"/>
  <c r="AI302" i="10"/>
  <c r="AH302" i="10"/>
  <c r="AD302" i="10"/>
  <c r="AE302" i="10" s="1"/>
  <c r="Z302" i="10"/>
  <c r="AA302" i="10" s="1"/>
  <c r="V302" i="10"/>
  <c r="W302" i="10" s="1"/>
  <c r="S302" i="10"/>
  <c r="R302" i="10"/>
  <c r="O302" i="10"/>
  <c r="N302" i="10"/>
  <c r="J302" i="10"/>
  <c r="K302" i="10" s="1"/>
  <c r="F302" i="10"/>
  <c r="G302" i="10" s="1"/>
  <c r="C302" i="10"/>
  <c r="B302" i="10"/>
  <c r="DY301" i="10"/>
  <c r="AH301" i="10"/>
  <c r="AI301" i="10" s="1"/>
  <c r="AD301" i="10"/>
  <c r="AE301" i="10" s="1"/>
  <c r="Z301" i="10"/>
  <c r="AA301" i="10" s="1"/>
  <c r="V301" i="10"/>
  <c r="W301" i="10" s="1"/>
  <c r="R301" i="10"/>
  <c r="S301" i="10" s="1"/>
  <c r="O301" i="10"/>
  <c r="N301" i="10"/>
  <c r="K301" i="10"/>
  <c r="J301" i="10"/>
  <c r="F301" i="10"/>
  <c r="G301" i="10" s="1"/>
  <c r="C301" i="10"/>
  <c r="B301" i="10"/>
  <c r="DY300" i="10"/>
  <c r="AH300" i="10"/>
  <c r="AI300" i="10" s="1"/>
  <c r="AE300" i="10"/>
  <c r="AD300" i="10"/>
  <c r="AA300" i="10"/>
  <c r="Z300" i="10"/>
  <c r="W300" i="10"/>
  <c r="V300" i="10"/>
  <c r="R300" i="10"/>
  <c r="S300" i="10" s="1"/>
  <c r="O300" i="10"/>
  <c r="N300" i="10"/>
  <c r="K300" i="10"/>
  <c r="J300" i="10"/>
  <c r="G300" i="10"/>
  <c r="F300" i="10"/>
  <c r="C300" i="10"/>
  <c r="B300" i="10"/>
  <c r="DY299" i="10"/>
  <c r="AH299" i="10"/>
  <c r="AI299" i="10" s="1"/>
  <c r="AD299" i="10"/>
  <c r="AE299" i="10" s="1"/>
  <c r="AA299" i="10"/>
  <c r="Z299" i="10"/>
  <c r="V299" i="10"/>
  <c r="W299" i="10" s="1"/>
  <c r="S299" i="10"/>
  <c r="R299" i="10"/>
  <c r="N299" i="10"/>
  <c r="O299" i="10" s="1"/>
  <c r="K299" i="10"/>
  <c r="J299" i="10"/>
  <c r="G299" i="10"/>
  <c r="F299" i="10"/>
  <c r="C299" i="10"/>
  <c r="B299" i="10"/>
  <c r="DY298" i="10"/>
  <c r="AI298" i="10"/>
  <c r="AH298" i="10"/>
  <c r="AD298" i="10"/>
  <c r="AE298" i="10" s="1"/>
  <c r="Z298" i="10"/>
  <c r="AA298" i="10" s="1"/>
  <c r="W298" i="10"/>
  <c r="V298" i="10"/>
  <c r="R298" i="10"/>
  <c r="S298" i="10" s="1"/>
  <c r="O298" i="10"/>
  <c r="N298" i="10"/>
  <c r="K298" i="10"/>
  <c r="J298" i="10"/>
  <c r="G298" i="10"/>
  <c r="F298" i="10"/>
  <c r="C298" i="10"/>
  <c r="B298" i="10"/>
  <c r="DY297" i="10"/>
  <c r="AI297" i="10"/>
  <c r="AH297" i="10"/>
  <c r="AD297" i="10"/>
  <c r="AE297" i="10" s="1"/>
  <c r="Z297" i="10"/>
  <c r="AA297" i="10" s="1"/>
  <c r="W297" i="10"/>
  <c r="V297" i="10"/>
  <c r="R297" i="10"/>
  <c r="S297" i="10" s="1"/>
  <c r="N297" i="10"/>
  <c r="O297" i="10" s="1"/>
  <c r="K297" i="10"/>
  <c r="J297" i="10"/>
  <c r="G297" i="10"/>
  <c r="F297" i="10"/>
  <c r="C297" i="10"/>
  <c r="B297" i="10"/>
  <c r="DY296" i="10"/>
  <c r="AH296" i="10"/>
  <c r="AI296" i="10" s="1"/>
  <c r="AD296" i="10"/>
  <c r="AE296" i="10" s="1"/>
  <c r="AA296" i="10"/>
  <c r="Z296" i="10"/>
  <c r="W296" i="10"/>
  <c r="V296" i="10"/>
  <c r="R296" i="10"/>
  <c r="S296" i="10" s="1"/>
  <c r="N296" i="10"/>
  <c r="O296" i="10" s="1"/>
  <c r="J296" i="10"/>
  <c r="K296" i="10" s="1"/>
  <c r="F296" i="10"/>
  <c r="G296" i="10" s="1"/>
  <c r="C296" i="10"/>
  <c r="B296" i="10"/>
  <c r="DY295" i="10"/>
  <c r="AH295" i="10"/>
  <c r="AI295" i="10" s="1"/>
  <c r="AE295" i="10"/>
  <c r="AD295" i="10"/>
  <c r="Z295" i="10"/>
  <c r="AA295" i="10" s="1"/>
  <c r="W295" i="10"/>
  <c r="V295" i="10"/>
  <c r="S295" i="10"/>
  <c r="R295" i="10"/>
  <c r="O295" i="10"/>
  <c r="N295" i="10"/>
  <c r="J295" i="10"/>
  <c r="K295" i="10" s="1"/>
  <c r="F295" i="10"/>
  <c r="G295" i="10" s="1"/>
  <c r="C295" i="10"/>
  <c r="B295" i="10"/>
  <c r="DY294" i="10"/>
  <c r="AI294" i="10"/>
  <c r="V294" i="10"/>
  <c r="W294" i="10" s="1"/>
  <c r="R294" i="10"/>
  <c r="S294" i="10" s="1"/>
  <c r="F294" i="10"/>
  <c r="G294" i="10" s="1"/>
  <c r="C294" i="10"/>
  <c r="AH294" i="10" s="1"/>
  <c r="B294" i="10"/>
  <c r="DY293" i="10"/>
  <c r="AI293" i="10"/>
  <c r="AH293" i="10"/>
  <c r="AE293" i="10"/>
  <c r="AD293" i="10"/>
  <c r="AA293" i="10"/>
  <c r="Z293" i="10"/>
  <c r="W293" i="10"/>
  <c r="V293" i="10"/>
  <c r="R293" i="10"/>
  <c r="S293" i="10" s="1"/>
  <c r="N293" i="10"/>
  <c r="O293" i="10" s="1"/>
  <c r="K293" i="10"/>
  <c r="J293" i="10"/>
  <c r="F293" i="10"/>
  <c r="G293" i="10" s="1"/>
  <c r="C293" i="10"/>
  <c r="B293" i="10"/>
  <c r="DY292" i="10"/>
  <c r="AH292" i="10"/>
  <c r="AI292" i="10" s="1"/>
  <c r="AD292" i="10"/>
  <c r="AE292" i="10" s="1"/>
  <c r="Z292" i="10"/>
  <c r="AA292" i="10" s="1"/>
  <c r="W292" i="10"/>
  <c r="V292" i="10"/>
  <c r="S292" i="10"/>
  <c r="R292" i="10"/>
  <c r="O292" i="10"/>
  <c r="N292" i="10"/>
  <c r="J292" i="10"/>
  <c r="K292" i="10" s="1"/>
  <c r="G292" i="10"/>
  <c r="F292" i="10"/>
  <c r="C292" i="10"/>
  <c r="B292" i="10"/>
  <c r="DY291" i="10"/>
  <c r="AI291" i="10"/>
  <c r="AH291" i="10"/>
  <c r="AD291" i="10"/>
  <c r="AE291" i="10" s="1"/>
  <c r="Z291" i="10"/>
  <c r="AA291" i="10" s="1"/>
  <c r="V291" i="10"/>
  <c r="W291" i="10" s="1"/>
  <c r="R291" i="10"/>
  <c r="S291" i="10" s="1"/>
  <c r="N291" i="10"/>
  <c r="O291" i="10" s="1"/>
  <c r="K291" i="10"/>
  <c r="J291" i="10"/>
  <c r="F291" i="10"/>
  <c r="G291" i="10" s="1"/>
  <c r="C291" i="10"/>
  <c r="B291" i="10"/>
  <c r="DY290" i="10"/>
  <c r="AH290" i="10"/>
  <c r="AI290" i="10" s="1"/>
  <c r="AD290" i="10"/>
  <c r="AE290" i="10" s="1"/>
  <c r="AA290" i="10"/>
  <c r="Z290" i="10"/>
  <c r="W290" i="10"/>
  <c r="V290" i="10"/>
  <c r="R290" i="10"/>
  <c r="S290" i="10" s="1"/>
  <c r="N290" i="10"/>
  <c r="O290" i="10" s="1"/>
  <c r="J290" i="10"/>
  <c r="K290" i="10" s="1"/>
  <c r="F290" i="10"/>
  <c r="G290" i="10" s="1"/>
  <c r="C290" i="10"/>
  <c r="B290" i="10"/>
  <c r="DY289" i="10"/>
  <c r="AH289" i="10"/>
  <c r="AI289" i="10" s="1"/>
  <c r="AD289" i="10"/>
  <c r="AE289" i="10" s="1"/>
  <c r="Z289" i="10"/>
  <c r="AA289" i="10" s="1"/>
  <c r="W289" i="10"/>
  <c r="V289" i="10"/>
  <c r="S289" i="10"/>
  <c r="R289" i="10"/>
  <c r="N289" i="10"/>
  <c r="O289" i="10" s="1"/>
  <c r="J289" i="10"/>
  <c r="K289" i="10" s="1"/>
  <c r="F289" i="10"/>
  <c r="G289" i="10" s="1"/>
  <c r="C289" i="10"/>
  <c r="B289" i="10"/>
  <c r="DY288" i="10"/>
  <c r="AH288" i="10"/>
  <c r="AI288" i="10" s="1"/>
  <c r="AE288" i="10"/>
  <c r="AD288" i="10"/>
  <c r="Z288" i="10"/>
  <c r="AA288" i="10" s="1"/>
  <c r="W288" i="10"/>
  <c r="V288" i="10"/>
  <c r="R288" i="10"/>
  <c r="S288" i="10" s="1"/>
  <c r="N288" i="10"/>
  <c r="O288" i="10" s="1"/>
  <c r="J288" i="10"/>
  <c r="K288" i="10" s="1"/>
  <c r="G288" i="10"/>
  <c r="F288" i="10"/>
  <c r="C288" i="10"/>
  <c r="B288" i="10"/>
  <c r="DY287" i="10"/>
  <c r="AI287" i="10"/>
  <c r="AH287" i="10"/>
  <c r="AD287" i="10"/>
  <c r="AE287" i="10" s="1"/>
  <c r="AA287" i="10"/>
  <c r="Z287" i="10"/>
  <c r="W287" i="10"/>
  <c r="V287" i="10"/>
  <c r="R287" i="10"/>
  <c r="S287" i="10" s="1"/>
  <c r="O287" i="10"/>
  <c r="N287" i="10"/>
  <c r="J287" i="10"/>
  <c r="K287" i="10" s="1"/>
  <c r="F287" i="10"/>
  <c r="G287" i="10" s="1"/>
  <c r="C287" i="10"/>
  <c r="B287" i="10"/>
  <c r="DY286" i="10"/>
  <c r="AI286" i="10"/>
  <c r="AH286" i="10"/>
  <c r="AD286" i="10"/>
  <c r="AE286" i="10" s="1"/>
  <c r="Z286" i="10"/>
  <c r="AA286" i="10" s="1"/>
  <c r="V286" i="10"/>
  <c r="W286" i="10" s="1"/>
  <c r="S286" i="10"/>
  <c r="R286" i="10"/>
  <c r="O286" i="10"/>
  <c r="N286" i="10"/>
  <c r="J286" i="10"/>
  <c r="K286" i="10" s="1"/>
  <c r="F286" i="10"/>
  <c r="G286" i="10" s="1"/>
  <c r="C286" i="10"/>
  <c r="B286" i="10"/>
  <c r="DY285" i="10"/>
  <c r="AH285" i="10"/>
  <c r="AI285" i="10" s="1"/>
  <c r="AD285" i="10"/>
  <c r="AE285" i="10" s="1"/>
  <c r="AA285" i="10"/>
  <c r="Z285" i="10"/>
  <c r="W285" i="10"/>
  <c r="V285" i="10"/>
  <c r="S285" i="10"/>
  <c r="R285" i="10"/>
  <c r="O285" i="10"/>
  <c r="N285" i="10"/>
  <c r="J285" i="10"/>
  <c r="K285" i="10" s="1"/>
  <c r="G285" i="10"/>
  <c r="F285" i="10"/>
  <c r="C285" i="10"/>
  <c r="B285" i="10"/>
  <c r="DY284" i="10"/>
  <c r="AH284" i="10"/>
  <c r="AI284" i="10" s="1"/>
  <c r="AD284" i="10"/>
  <c r="AE284" i="10" s="1"/>
  <c r="Z284" i="10"/>
  <c r="AA284" i="10" s="1"/>
  <c r="V284" i="10"/>
  <c r="W284" i="10" s="1"/>
  <c r="R284" i="10"/>
  <c r="S284" i="10" s="1"/>
  <c r="N284" i="10"/>
  <c r="O284" i="10" s="1"/>
  <c r="K284" i="10"/>
  <c r="J284" i="10"/>
  <c r="F284" i="10"/>
  <c r="G284" i="10" s="1"/>
  <c r="C284" i="10"/>
  <c r="B284" i="10"/>
  <c r="DY283" i="10"/>
  <c r="AH283" i="10"/>
  <c r="AI283" i="10" s="1"/>
  <c r="AD283" i="10"/>
  <c r="AE283" i="10" s="1"/>
  <c r="AA283" i="10"/>
  <c r="Z283" i="10"/>
  <c r="V283" i="10"/>
  <c r="W283" i="10" s="1"/>
  <c r="R283" i="10"/>
  <c r="S283" i="10" s="1"/>
  <c r="O283" i="10"/>
  <c r="N283" i="10"/>
  <c r="K283" i="10"/>
  <c r="J283" i="10"/>
  <c r="F283" i="10"/>
  <c r="G283" i="10" s="1"/>
  <c r="C283" i="10"/>
  <c r="B283" i="10"/>
  <c r="DY282" i="10"/>
  <c r="AI282" i="10"/>
  <c r="AH282" i="10"/>
  <c r="AD282" i="10"/>
  <c r="AE282" i="10" s="1"/>
  <c r="Z282" i="10"/>
  <c r="AA282" i="10" s="1"/>
  <c r="V282" i="10"/>
  <c r="W282" i="10" s="1"/>
  <c r="S282" i="10"/>
  <c r="R282" i="10"/>
  <c r="O282" i="10"/>
  <c r="N282" i="10"/>
  <c r="J282" i="10"/>
  <c r="K282" i="10" s="1"/>
  <c r="G282" i="10"/>
  <c r="F282" i="10"/>
  <c r="C282" i="10"/>
  <c r="B282" i="10"/>
  <c r="DY281" i="10"/>
  <c r="AH281" i="10"/>
  <c r="AI281" i="10" s="1"/>
  <c r="AE281" i="10"/>
  <c r="AD281" i="10"/>
  <c r="AA281" i="10"/>
  <c r="Z281" i="10"/>
  <c r="V281" i="10"/>
  <c r="W281" i="10" s="1"/>
  <c r="R281" i="10"/>
  <c r="S281" i="10" s="1"/>
  <c r="O281" i="10"/>
  <c r="N281" i="10"/>
  <c r="K281" i="10"/>
  <c r="J281" i="10"/>
  <c r="G281" i="10"/>
  <c r="F281" i="10"/>
  <c r="C281" i="10"/>
  <c r="B281" i="10"/>
  <c r="DY280" i="10"/>
  <c r="AH280" i="10"/>
  <c r="AI280" i="10" s="1"/>
  <c r="AE280" i="10"/>
  <c r="AD280" i="10"/>
  <c r="AA280" i="10"/>
  <c r="Z280" i="10"/>
  <c r="V280" i="10"/>
  <c r="W280" i="10" s="1"/>
  <c r="R280" i="10"/>
  <c r="S280" i="10" s="1"/>
  <c r="N280" i="10"/>
  <c r="O280" i="10" s="1"/>
  <c r="J280" i="10"/>
  <c r="K280" i="10" s="1"/>
  <c r="F280" i="10"/>
  <c r="G280" i="10" s="1"/>
  <c r="C280" i="10"/>
  <c r="B280" i="10"/>
  <c r="DY279" i="10"/>
  <c r="AI279" i="10"/>
  <c r="AH279" i="10"/>
  <c r="AE279" i="10"/>
  <c r="AD279" i="10"/>
  <c r="Z279" i="10"/>
  <c r="AA279" i="10" s="1"/>
  <c r="W279" i="10"/>
  <c r="V279" i="10"/>
  <c r="S279" i="10"/>
  <c r="R279" i="10"/>
  <c r="N279" i="10"/>
  <c r="O279" i="10" s="1"/>
  <c r="J279" i="10"/>
  <c r="K279" i="10" s="1"/>
  <c r="F279" i="10"/>
  <c r="G279" i="10" s="1"/>
  <c r="C279" i="10"/>
  <c r="B279" i="10"/>
  <c r="DY278" i="10"/>
  <c r="AH278" i="10"/>
  <c r="AI278" i="10" s="1"/>
  <c r="AE278" i="10"/>
  <c r="AD278" i="10"/>
  <c r="AA278" i="10"/>
  <c r="Z278" i="10"/>
  <c r="V278" i="10"/>
  <c r="W278" i="10" s="1"/>
  <c r="R278" i="10"/>
  <c r="S278" i="10" s="1"/>
  <c r="O278" i="10"/>
  <c r="N278" i="10"/>
  <c r="J278" i="10"/>
  <c r="K278" i="10" s="1"/>
  <c r="G278" i="10"/>
  <c r="F278" i="10"/>
  <c r="C278" i="10"/>
  <c r="B278" i="10"/>
  <c r="DY277" i="10"/>
  <c r="AH277" i="10"/>
  <c r="AI277" i="10" s="1"/>
  <c r="AE277" i="10"/>
  <c r="AD277" i="10"/>
  <c r="AA277" i="10"/>
  <c r="Z277" i="10"/>
  <c r="V277" i="10"/>
  <c r="W277" i="10" s="1"/>
  <c r="R277" i="10"/>
  <c r="S277" i="10" s="1"/>
  <c r="O277" i="10"/>
  <c r="J277" i="10"/>
  <c r="K277" i="10" s="1"/>
  <c r="C277" i="10"/>
  <c r="N277" i="10" s="1"/>
  <c r="B277" i="10"/>
  <c r="DY276" i="10"/>
  <c r="AH276" i="10"/>
  <c r="AI276" i="10" s="1"/>
  <c r="AE276" i="10"/>
  <c r="AD276" i="10"/>
  <c r="Z276" i="10"/>
  <c r="AA276" i="10" s="1"/>
  <c r="V276" i="10"/>
  <c r="W276" i="10" s="1"/>
  <c r="S276" i="10"/>
  <c r="R276" i="10"/>
  <c r="N276" i="10"/>
  <c r="O276" i="10" s="1"/>
  <c r="J276" i="10"/>
  <c r="K276" i="10" s="1"/>
  <c r="F276" i="10"/>
  <c r="G276" i="10" s="1"/>
  <c r="C276" i="10"/>
  <c r="B276" i="10"/>
  <c r="DY275" i="10"/>
  <c r="AH275" i="10"/>
  <c r="AI275" i="10" s="1"/>
  <c r="AE275" i="10"/>
  <c r="AD275" i="10"/>
  <c r="Z275" i="10"/>
  <c r="AA275" i="10" s="1"/>
  <c r="W275" i="10"/>
  <c r="V275" i="10"/>
  <c r="S275" i="10"/>
  <c r="R275" i="10"/>
  <c r="N275" i="10"/>
  <c r="O275" i="10" s="1"/>
  <c r="K275" i="10"/>
  <c r="J275" i="10"/>
  <c r="F275" i="10"/>
  <c r="G275" i="10" s="1"/>
  <c r="C275" i="10"/>
  <c r="B275" i="10"/>
  <c r="DY274" i="10"/>
  <c r="AI274" i="10"/>
  <c r="AH274" i="10"/>
  <c r="AE274" i="10"/>
  <c r="AD274" i="10"/>
  <c r="Z274" i="10"/>
  <c r="AA274" i="10" s="1"/>
  <c r="V274" i="10"/>
  <c r="W274" i="10" s="1"/>
  <c r="S274" i="10"/>
  <c r="R274" i="10"/>
  <c r="N274" i="10"/>
  <c r="O274" i="10" s="1"/>
  <c r="J274" i="10"/>
  <c r="K274" i="10" s="1"/>
  <c r="F274" i="10"/>
  <c r="G274" i="10" s="1"/>
  <c r="C274" i="10"/>
  <c r="B274" i="10"/>
  <c r="DY273" i="10"/>
  <c r="AI273" i="10"/>
  <c r="AH273" i="10"/>
  <c r="AD273" i="10"/>
  <c r="AE273" i="10" s="1"/>
  <c r="Z273" i="10"/>
  <c r="AA273" i="10" s="1"/>
  <c r="W273" i="10"/>
  <c r="V273" i="10"/>
  <c r="S273" i="10"/>
  <c r="R273" i="10"/>
  <c r="O273" i="10"/>
  <c r="N273" i="10"/>
  <c r="J273" i="10"/>
  <c r="K273" i="10" s="1"/>
  <c r="F273" i="10"/>
  <c r="G273" i="10" s="1"/>
  <c r="C273" i="10"/>
  <c r="B273" i="10"/>
  <c r="DY272" i="10"/>
  <c r="AE272" i="10"/>
  <c r="AD272" i="10"/>
  <c r="Z272" i="10"/>
  <c r="AA272" i="10" s="1"/>
  <c r="W272" i="10"/>
  <c r="V272" i="10"/>
  <c r="S272" i="10"/>
  <c r="R272" i="10"/>
  <c r="N272" i="10"/>
  <c r="O272" i="10" s="1"/>
  <c r="K272" i="10"/>
  <c r="J272" i="10"/>
  <c r="G272" i="10"/>
  <c r="F272" i="10"/>
  <c r="C272" i="10"/>
  <c r="AH272" i="10" s="1"/>
  <c r="AI272" i="10" s="1"/>
  <c r="B272" i="10"/>
  <c r="DY271" i="10"/>
  <c r="AI271" i="10"/>
  <c r="AH271" i="10"/>
  <c r="AD271" i="10"/>
  <c r="AE271" i="10" s="1"/>
  <c r="Z271" i="10"/>
  <c r="AA271" i="10" s="1"/>
  <c r="V271" i="10"/>
  <c r="W271" i="10" s="1"/>
  <c r="S271" i="10"/>
  <c r="R271" i="10"/>
  <c r="N271" i="10"/>
  <c r="O271" i="10" s="1"/>
  <c r="K271" i="10"/>
  <c r="J271" i="10"/>
  <c r="G271" i="10"/>
  <c r="F271" i="10"/>
  <c r="C271" i="10"/>
  <c r="B271" i="10"/>
  <c r="DY270" i="10"/>
  <c r="AI270" i="10"/>
  <c r="AH270" i="10"/>
  <c r="AE270" i="10"/>
  <c r="AD270" i="10"/>
  <c r="Z270" i="10"/>
  <c r="AA270" i="10" s="1"/>
  <c r="V270" i="10"/>
  <c r="W270" i="10" s="1"/>
  <c r="S270" i="10"/>
  <c r="R270" i="10"/>
  <c r="N270" i="10"/>
  <c r="O270" i="10" s="1"/>
  <c r="J270" i="10"/>
  <c r="K270" i="10" s="1"/>
  <c r="F270" i="10"/>
  <c r="G270" i="10" s="1"/>
  <c r="C270" i="10"/>
  <c r="B270" i="10"/>
  <c r="DY269" i="10"/>
  <c r="AI269" i="10"/>
  <c r="AH269" i="10"/>
  <c r="AE269" i="10"/>
  <c r="AD269" i="10"/>
  <c r="Z269" i="10"/>
  <c r="AA269" i="10" s="1"/>
  <c r="W269" i="10"/>
  <c r="V269" i="10"/>
  <c r="R269" i="10"/>
  <c r="S269" i="10" s="1"/>
  <c r="O269" i="10"/>
  <c r="N269" i="10"/>
  <c r="J269" i="10"/>
  <c r="K269" i="10" s="1"/>
  <c r="G269" i="10"/>
  <c r="F269" i="10"/>
  <c r="C269" i="10"/>
  <c r="B269" i="10"/>
  <c r="DY268" i="10"/>
  <c r="AI268" i="10"/>
  <c r="AH268" i="10"/>
  <c r="AD268" i="10"/>
  <c r="AE268" i="10" s="1"/>
  <c r="AA268" i="10"/>
  <c r="Z268" i="10"/>
  <c r="W268" i="10"/>
  <c r="V268" i="10"/>
  <c r="R268" i="10"/>
  <c r="S268" i="10" s="1"/>
  <c r="N268" i="10"/>
  <c r="O268" i="10" s="1"/>
  <c r="K268" i="10"/>
  <c r="J268" i="10"/>
  <c r="G268" i="10"/>
  <c r="F268" i="10"/>
  <c r="C268" i="10"/>
  <c r="B268" i="10"/>
  <c r="DY267" i="10"/>
  <c r="AH267" i="10"/>
  <c r="AI267" i="10" s="1"/>
  <c r="AE267" i="10"/>
  <c r="AD267" i="10"/>
  <c r="AA267" i="10"/>
  <c r="Z267" i="10"/>
  <c r="V267" i="10"/>
  <c r="W267" i="10" s="1"/>
  <c r="S267" i="10"/>
  <c r="R267" i="10"/>
  <c r="N267" i="10"/>
  <c r="O267" i="10" s="1"/>
  <c r="J267" i="10"/>
  <c r="K267" i="10" s="1"/>
  <c r="F267" i="10"/>
  <c r="G267" i="10" s="1"/>
  <c r="C267" i="10"/>
  <c r="B267" i="10"/>
  <c r="DY266" i="10"/>
  <c r="AH266" i="10"/>
  <c r="AI266" i="10" s="1"/>
  <c r="AD266" i="10"/>
  <c r="AE266" i="10" s="1"/>
  <c r="Z266" i="10"/>
  <c r="AA266" i="10" s="1"/>
  <c r="V266" i="10"/>
  <c r="W266" i="10" s="1"/>
  <c r="R266" i="10"/>
  <c r="S266" i="10" s="1"/>
  <c r="N266" i="10"/>
  <c r="O266" i="10" s="1"/>
  <c r="J266" i="10"/>
  <c r="K266" i="10" s="1"/>
  <c r="G266" i="10"/>
  <c r="F266" i="10"/>
  <c r="C266" i="10"/>
  <c r="B266" i="10"/>
  <c r="DY265" i="10"/>
  <c r="AH265" i="10"/>
  <c r="AI265" i="10" s="1"/>
  <c r="AE265" i="10"/>
  <c r="AD265" i="10"/>
  <c r="AA265" i="10"/>
  <c r="Z265" i="10"/>
  <c r="W265" i="10"/>
  <c r="V265" i="10"/>
  <c r="R265" i="10"/>
  <c r="S265" i="10" s="1"/>
  <c r="N265" i="10"/>
  <c r="O265" i="10" s="1"/>
  <c r="K265" i="10"/>
  <c r="J265" i="10"/>
  <c r="G265" i="10"/>
  <c r="F265" i="10"/>
  <c r="C265" i="10"/>
  <c r="B265" i="10"/>
  <c r="DY264" i="10"/>
  <c r="AH264" i="10"/>
  <c r="AI264" i="10" s="1"/>
  <c r="AD264" i="10"/>
  <c r="AE264" i="10" s="1"/>
  <c r="Z264" i="10"/>
  <c r="AA264" i="10" s="1"/>
  <c r="V264" i="10"/>
  <c r="W264" i="10" s="1"/>
  <c r="S264" i="10"/>
  <c r="R264" i="10"/>
  <c r="O264" i="10"/>
  <c r="N264" i="10"/>
  <c r="J264" i="10"/>
  <c r="K264" i="10" s="1"/>
  <c r="F264" i="10"/>
  <c r="G264" i="10" s="1"/>
  <c r="C264" i="10"/>
  <c r="B264" i="10"/>
  <c r="DY263" i="10"/>
  <c r="AH263" i="10"/>
  <c r="AI263" i="10" s="1"/>
  <c r="AD263" i="10"/>
  <c r="AE263" i="10" s="1"/>
  <c r="Z263" i="10"/>
  <c r="AA263" i="10" s="1"/>
  <c r="V263" i="10"/>
  <c r="W263" i="10" s="1"/>
  <c r="S263" i="10"/>
  <c r="R263" i="10"/>
  <c r="O263" i="10"/>
  <c r="N263" i="10"/>
  <c r="K263" i="10"/>
  <c r="J263" i="10"/>
  <c r="F263" i="10"/>
  <c r="G263" i="10" s="1"/>
  <c r="C263" i="10"/>
  <c r="B263" i="10"/>
  <c r="DY262" i="10"/>
  <c r="AH262" i="10"/>
  <c r="AI262" i="10" s="1"/>
  <c r="AE262" i="10"/>
  <c r="AD262" i="10"/>
  <c r="AA262" i="10"/>
  <c r="Z262" i="10"/>
  <c r="V262" i="10"/>
  <c r="W262" i="10" s="1"/>
  <c r="S262" i="10"/>
  <c r="R262" i="10"/>
  <c r="O262" i="10"/>
  <c r="N262" i="10"/>
  <c r="J262" i="10"/>
  <c r="K262" i="10" s="1"/>
  <c r="F262" i="10"/>
  <c r="G262" i="10" s="1"/>
  <c r="C262" i="10"/>
  <c r="B262" i="10"/>
  <c r="DY261" i="10"/>
  <c r="AH261" i="10"/>
  <c r="AI261" i="10" s="1"/>
  <c r="AE261" i="10"/>
  <c r="AD261" i="10"/>
  <c r="Z261" i="10"/>
  <c r="AA261" i="10" s="1"/>
  <c r="V261" i="10"/>
  <c r="W261" i="10" s="1"/>
  <c r="R261" i="10"/>
  <c r="S261" i="10" s="1"/>
  <c r="O261" i="10"/>
  <c r="N261" i="10"/>
  <c r="K261" i="10"/>
  <c r="J261" i="10"/>
  <c r="F261" i="10"/>
  <c r="G261" i="10" s="1"/>
  <c r="C261" i="10"/>
  <c r="B261" i="10"/>
  <c r="DY260" i="10"/>
  <c r="AH260" i="10"/>
  <c r="AI260" i="10" s="1"/>
  <c r="AD260" i="10"/>
  <c r="AE260" i="10" s="1"/>
  <c r="Z260" i="10"/>
  <c r="AA260" i="10" s="1"/>
  <c r="V260" i="10"/>
  <c r="W260" i="10" s="1"/>
  <c r="S260" i="10"/>
  <c r="R260" i="10"/>
  <c r="O260" i="10"/>
  <c r="N260" i="10"/>
  <c r="J260" i="10"/>
  <c r="K260" i="10" s="1"/>
  <c r="F260" i="10"/>
  <c r="G260" i="10" s="1"/>
  <c r="C260" i="10"/>
  <c r="B260" i="10"/>
  <c r="DY259" i="10"/>
  <c r="AI259" i="10"/>
  <c r="AH259" i="10"/>
  <c r="AD259" i="10"/>
  <c r="AE259" i="10" s="1"/>
  <c r="AA259" i="10"/>
  <c r="Z259" i="10"/>
  <c r="V259" i="10"/>
  <c r="W259" i="10" s="1"/>
  <c r="R259" i="10"/>
  <c r="S259" i="10" s="1"/>
  <c r="N259" i="10"/>
  <c r="O259" i="10" s="1"/>
  <c r="K259" i="10"/>
  <c r="J259" i="10"/>
  <c r="G259" i="10"/>
  <c r="F259" i="10"/>
  <c r="C259" i="10"/>
  <c r="B259" i="10"/>
  <c r="DY258" i="10"/>
  <c r="AH258" i="10"/>
  <c r="AI258" i="10" s="1"/>
  <c r="AE258" i="10"/>
  <c r="AD258" i="10"/>
  <c r="AA258" i="10"/>
  <c r="Z258" i="10"/>
  <c r="W258" i="10"/>
  <c r="V258" i="10"/>
  <c r="R258" i="10"/>
  <c r="S258" i="10" s="1"/>
  <c r="N258" i="10"/>
  <c r="O258" i="10" s="1"/>
  <c r="K258" i="10"/>
  <c r="J258" i="10"/>
  <c r="G258" i="10"/>
  <c r="F258" i="10"/>
  <c r="C258" i="10"/>
  <c r="B258" i="10"/>
  <c r="DY257" i="10"/>
  <c r="AI257" i="10"/>
  <c r="AH257" i="10"/>
  <c r="AE257" i="10"/>
  <c r="AD257" i="10"/>
  <c r="AA257" i="10"/>
  <c r="Z257" i="10"/>
  <c r="W257" i="10"/>
  <c r="V257" i="10"/>
  <c r="S257" i="10"/>
  <c r="R257" i="10"/>
  <c r="N257" i="10"/>
  <c r="O257" i="10" s="1"/>
  <c r="J257" i="10"/>
  <c r="K257" i="10" s="1"/>
  <c r="F257" i="10"/>
  <c r="G257" i="10" s="1"/>
  <c r="C257" i="10"/>
  <c r="B257" i="10"/>
  <c r="DY256" i="10"/>
  <c r="AH256" i="10"/>
  <c r="AI256" i="10" s="1"/>
  <c r="AD256" i="10"/>
  <c r="AE256" i="10" s="1"/>
  <c r="Z256" i="10"/>
  <c r="AA256" i="10" s="1"/>
  <c r="W256" i="10"/>
  <c r="V256" i="10"/>
  <c r="R256" i="10"/>
  <c r="S256" i="10" s="1"/>
  <c r="N256" i="10"/>
  <c r="O256" i="10" s="1"/>
  <c r="J256" i="10"/>
  <c r="K256" i="10" s="1"/>
  <c r="G256" i="10"/>
  <c r="F256" i="10"/>
  <c r="C256" i="10"/>
  <c r="B256" i="10"/>
  <c r="DY255" i="10"/>
  <c r="AI255" i="10"/>
  <c r="AH255" i="10"/>
  <c r="AD255" i="10"/>
  <c r="AE255" i="10" s="1"/>
  <c r="AA255" i="10"/>
  <c r="Z255" i="10"/>
  <c r="W255" i="10"/>
  <c r="V255" i="10"/>
  <c r="R255" i="10"/>
  <c r="S255" i="10" s="1"/>
  <c r="O255" i="10"/>
  <c r="N255" i="10"/>
  <c r="J255" i="10"/>
  <c r="K255" i="10" s="1"/>
  <c r="F255" i="10"/>
  <c r="G255" i="10" s="1"/>
  <c r="C255" i="10"/>
  <c r="B255" i="10"/>
  <c r="DY254" i="10"/>
  <c r="AI254" i="10"/>
  <c r="AH254" i="10"/>
  <c r="AD254" i="10"/>
  <c r="AE254" i="10" s="1"/>
  <c r="Z254" i="10"/>
  <c r="AA254" i="10" s="1"/>
  <c r="V254" i="10"/>
  <c r="W254" i="10" s="1"/>
  <c r="S254" i="10"/>
  <c r="R254" i="10"/>
  <c r="O254" i="10"/>
  <c r="N254" i="10"/>
  <c r="J254" i="10"/>
  <c r="K254" i="10" s="1"/>
  <c r="F254" i="10"/>
  <c r="G254" i="10" s="1"/>
  <c r="C254" i="10"/>
  <c r="B254" i="10"/>
  <c r="DY253" i="10"/>
  <c r="AD253" i="10"/>
  <c r="V253" i="10"/>
  <c r="W253" i="10" s="1"/>
  <c r="S253" i="10"/>
  <c r="R253" i="10"/>
  <c r="C253" i="10"/>
  <c r="B253" i="10"/>
  <c r="DY252" i="10"/>
  <c r="AI252" i="10"/>
  <c r="AH252" i="10"/>
  <c r="AD252" i="10"/>
  <c r="AE252" i="10" s="1"/>
  <c r="Z252" i="10"/>
  <c r="AA252" i="10" s="1"/>
  <c r="V252" i="10"/>
  <c r="W252" i="10" s="1"/>
  <c r="S252" i="10"/>
  <c r="R252" i="10"/>
  <c r="O252" i="10"/>
  <c r="N252" i="10"/>
  <c r="J252" i="10"/>
  <c r="K252" i="10" s="1"/>
  <c r="G252" i="10"/>
  <c r="F252" i="10"/>
  <c r="C252" i="10"/>
  <c r="B252" i="10"/>
  <c r="DY251" i="10"/>
  <c r="AH251" i="10"/>
  <c r="AI251" i="10" s="1"/>
  <c r="AD251" i="10"/>
  <c r="AE251" i="10" s="1"/>
  <c r="Z251" i="10"/>
  <c r="AA251" i="10" s="1"/>
  <c r="W251" i="10"/>
  <c r="V251" i="10"/>
  <c r="S251" i="10"/>
  <c r="R251" i="10"/>
  <c r="O251" i="10"/>
  <c r="N251" i="10"/>
  <c r="J251" i="10"/>
  <c r="K251" i="10" s="1"/>
  <c r="G251" i="10"/>
  <c r="F251" i="10"/>
  <c r="C251" i="10"/>
  <c r="B251" i="10"/>
  <c r="DY250" i="10"/>
  <c r="AI250" i="10"/>
  <c r="AH250" i="10"/>
  <c r="AD250" i="10"/>
  <c r="AE250" i="10" s="1"/>
  <c r="Z250" i="10"/>
  <c r="AA250" i="10" s="1"/>
  <c r="V250" i="10"/>
  <c r="W250" i="10" s="1"/>
  <c r="R250" i="10"/>
  <c r="S250" i="10" s="1"/>
  <c r="N250" i="10"/>
  <c r="O250" i="10" s="1"/>
  <c r="K250" i="10"/>
  <c r="J250" i="10"/>
  <c r="F250" i="10"/>
  <c r="G250" i="10" s="1"/>
  <c r="C250" i="10"/>
  <c r="B250" i="10"/>
  <c r="DY249" i="10"/>
  <c r="AI249" i="10"/>
  <c r="AH249" i="10"/>
  <c r="AE249" i="10"/>
  <c r="AD249" i="10"/>
  <c r="Z249" i="10"/>
  <c r="AA249" i="10" s="1"/>
  <c r="V249" i="10"/>
  <c r="W249" i="10" s="1"/>
  <c r="S249" i="10"/>
  <c r="R249" i="10"/>
  <c r="O249" i="10"/>
  <c r="N249" i="10"/>
  <c r="K249" i="10"/>
  <c r="J249" i="10"/>
  <c r="G249" i="10"/>
  <c r="F249" i="10"/>
  <c r="C249" i="10"/>
  <c r="B249" i="10"/>
  <c r="DY248" i="10"/>
  <c r="AH248" i="10"/>
  <c r="AI248" i="10" s="1"/>
  <c r="AD248" i="10"/>
  <c r="AE248" i="10" s="1"/>
  <c r="AA248" i="10"/>
  <c r="Z248" i="10"/>
  <c r="V248" i="10"/>
  <c r="W248" i="10" s="1"/>
  <c r="S248" i="10"/>
  <c r="R248" i="10"/>
  <c r="O248" i="10"/>
  <c r="N248" i="10"/>
  <c r="J248" i="10"/>
  <c r="K248" i="10" s="1"/>
  <c r="F248" i="10"/>
  <c r="G248" i="10" s="1"/>
  <c r="C248" i="10"/>
  <c r="B248" i="10"/>
  <c r="DY247" i="10"/>
  <c r="AH247" i="10"/>
  <c r="AI247" i="10" s="1"/>
  <c r="AD247" i="10"/>
  <c r="AE247" i="10" s="1"/>
  <c r="AA247" i="10"/>
  <c r="Z247" i="10"/>
  <c r="V247" i="10"/>
  <c r="W247" i="10" s="1"/>
  <c r="R247" i="10"/>
  <c r="S247" i="10" s="1"/>
  <c r="N247" i="10"/>
  <c r="O247" i="10" s="1"/>
  <c r="K247" i="10"/>
  <c r="J247" i="10"/>
  <c r="G247" i="10"/>
  <c r="F247" i="10"/>
  <c r="C247" i="10"/>
  <c r="B247" i="10"/>
  <c r="DY246" i="10"/>
  <c r="AI246" i="10"/>
  <c r="AH246" i="10"/>
  <c r="AE246" i="10"/>
  <c r="AD246" i="10"/>
  <c r="AA246" i="10"/>
  <c r="Z246" i="10"/>
  <c r="W246" i="10"/>
  <c r="V246" i="10"/>
  <c r="R246" i="10"/>
  <c r="S246" i="10" s="1"/>
  <c r="N246" i="10"/>
  <c r="O246" i="10" s="1"/>
  <c r="J246" i="10"/>
  <c r="K246" i="10" s="1"/>
  <c r="G246" i="10"/>
  <c r="F246" i="10"/>
  <c r="C246" i="10"/>
  <c r="B246" i="10"/>
  <c r="DY245" i="10"/>
  <c r="AH245" i="10"/>
  <c r="AI245" i="10" s="1"/>
  <c r="AD245" i="10"/>
  <c r="AE245" i="10" s="1"/>
  <c r="AA245" i="10"/>
  <c r="Z245" i="10"/>
  <c r="W245" i="10"/>
  <c r="V245" i="10"/>
  <c r="S245" i="10"/>
  <c r="R245" i="10"/>
  <c r="O245" i="10"/>
  <c r="N245" i="10"/>
  <c r="J245" i="10"/>
  <c r="K245" i="10" s="1"/>
  <c r="G245" i="10"/>
  <c r="F245" i="10"/>
  <c r="C245" i="10"/>
  <c r="B245" i="10"/>
  <c r="DY244" i="10"/>
  <c r="AH244" i="10"/>
  <c r="AI244" i="10" s="1"/>
  <c r="AD244" i="10"/>
  <c r="AE244" i="10" s="1"/>
  <c r="Z244" i="10"/>
  <c r="AA244" i="10" s="1"/>
  <c r="V244" i="10"/>
  <c r="W244" i="10" s="1"/>
  <c r="R244" i="10"/>
  <c r="S244" i="10" s="1"/>
  <c r="N244" i="10"/>
  <c r="O244" i="10" s="1"/>
  <c r="K244" i="10"/>
  <c r="J244" i="10"/>
  <c r="G244" i="10"/>
  <c r="F244" i="10"/>
  <c r="C244" i="10"/>
  <c r="B244" i="10"/>
  <c r="DY243" i="10"/>
  <c r="V243" i="10"/>
  <c r="W243" i="10" s="1"/>
  <c r="S243" i="10"/>
  <c r="R243" i="10"/>
  <c r="J243" i="10"/>
  <c r="K243" i="10" s="1"/>
  <c r="C243" i="10"/>
  <c r="B243" i="10"/>
  <c r="DY242" i="10"/>
  <c r="AH242" i="10"/>
  <c r="AI242" i="10" s="1"/>
  <c r="AE242" i="10"/>
  <c r="AD242" i="10"/>
  <c r="Z242" i="10"/>
  <c r="AA242" i="10" s="1"/>
  <c r="W242" i="10"/>
  <c r="V242" i="10"/>
  <c r="S242" i="10"/>
  <c r="R242" i="10"/>
  <c r="N242" i="10"/>
  <c r="O242" i="10" s="1"/>
  <c r="J242" i="10"/>
  <c r="K242" i="10" s="1"/>
  <c r="F242" i="10"/>
  <c r="G242" i="10" s="1"/>
  <c r="C242" i="10"/>
  <c r="B242" i="10"/>
  <c r="DY241" i="10"/>
  <c r="AI241" i="10"/>
  <c r="AH241" i="10"/>
  <c r="AE241" i="10"/>
  <c r="AD241" i="10"/>
  <c r="Z241" i="10"/>
  <c r="AA241" i="10" s="1"/>
  <c r="V241" i="10"/>
  <c r="W241" i="10" s="1"/>
  <c r="S241" i="10"/>
  <c r="R241" i="10"/>
  <c r="O241" i="10"/>
  <c r="N241" i="10"/>
  <c r="K241" i="10"/>
  <c r="J241" i="10"/>
  <c r="F241" i="10"/>
  <c r="G241" i="10" s="1"/>
  <c r="C241" i="10"/>
  <c r="B241" i="10"/>
  <c r="DY240" i="10"/>
  <c r="AI240" i="10"/>
  <c r="AH240" i="10"/>
  <c r="AE240" i="10"/>
  <c r="AD240" i="10"/>
  <c r="Z240" i="10"/>
  <c r="AA240" i="10" s="1"/>
  <c r="V240" i="10"/>
  <c r="W240" i="10" s="1"/>
  <c r="R240" i="10"/>
  <c r="S240" i="10" s="1"/>
  <c r="N240" i="10"/>
  <c r="O240" i="10" s="1"/>
  <c r="J240" i="10"/>
  <c r="K240" i="10" s="1"/>
  <c r="G240" i="10"/>
  <c r="F240" i="10"/>
  <c r="C240" i="10"/>
  <c r="B240" i="10"/>
  <c r="DY239" i="10"/>
  <c r="AH239" i="10"/>
  <c r="AI239" i="10" s="1"/>
  <c r="AE239" i="10"/>
  <c r="AD239" i="10"/>
  <c r="AA239" i="10"/>
  <c r="Z239" i="10"/>
  <c r="W239" i="10"/>
  <c r="V239" i="10"/>
  <c r="S239" i="10"/>
  <c r="R239" i="10"/>
  <c r="N239" i="10"/>
  <c r="O239" i="10" s="1"/>
  <c r="K239" i="10"/>
  <c r="J239" i="10"/>
  <c r="F239" i="10"/>
  <c r="G239" i="10" s="1"/>
  <c r="C239" i="10"/>
  <c r="B239" i="10"/>
  <c r="DY238" i="10"/>
  <c r="AI238" i="10"/>
  <c r="AH238" i="10"/>
  <c r="AD238" i="10"/>
  <c r="AE238" i="10" s="1"/>
  <c r="Z238" i="10"/>
  <c r="AA238" i="10" s="1"/>
  <c r="V238" i="10"/>
  <c r="W238" i="10" s="1"/>
  <c r="S238" i="10"/>
  <c r="R238" i="10"/>
  <c r="O238" i="10"/>
  <c r="N238" i="10"/>
  <c r="K238" i="10"/>
  <c r="J238" i="10"/>
  <c r="F238" i="10"/>
  <c r="G238" i="10" s="1"/>
  <c r="C238" i="10"/>
  <c r="B238" i="10"/>
  <c r="DY237" i="10"/>
  <c r="AI237" i="10"/>
  <c r="AH237" i="10"/>
  <c r="AE237" i="10"/>
  <c r="AD237" i="10"/>
  <c r="Z237" i="10"/>
  <c r="AA237" i="10" s="1"/>
  <c r="W237" i="10"/>
  <c r="V237" i="10"/>
  <c r="R237" i="10"/>
  <c r="S237" i="10" s="1"/>
  <c r="N237" i="10"/>
  <c r="O237" i="10" s="1"/>
  <c r="J237" i="10"/>
  <c r="K237" i="10" s="1"/>
  <c r="G237" i="10"/>
  <c r="F237" i="10"/>
  <c r="C237" i="10"/>
  <c r="B237" i="10"/>
  <c r="DY236" i="10"/>
  <c r="AH236" i="10"/>
  <c r="AI236" i="10" s="1"/>
  <c r="AD236" i="10"/>
  <c r="AE236" i="10" s="1"/>
  <c r="AA236" i="10"/>
  <c r="Z236" i="10"/>
  <c r="W236" i="10"/>
  <c r="V236" i="10"/>
  <c r="S236" i="10"/>
  <c r="R236" i="10"/>
  <c r="N236" i="10"/>
  <c r="O236" i="10" s="1"/>
  <c r="J236" i="10"/>
  <c r="K236" i="10" s="1"/>
  <c r="F236" i="10"/>
  <c r="G236" i="10" s="1"/>
  <c r="C236" i="10"/>
  <c r="B236" i="10"/>
  <c r="DY235" i="10"/>
  <c r="AI235" i="10"/>
  <c r="AH235" i="10"/>
  <c r="AD235" i="10"/>
  <c r="AE235" i="10" s="1"/>
  <c r="Z235" i="10"/>
  <c r="AA235" i="10" s="1"/>
  <c r="V235" i="10"/>
  <c r="W235" i="10" s="1"/>
  <c r="S235" i="10"/>
  <c r="R235" i="10"/>
  <c r="O235" i="10"/>
  <c r="N235" i="10"/>
  <c r="K235" i="10"/>
  <c r="J235" i="10"/>
  <c r="F235" i="10"/>
  <c r="G235" i="10" s="1"/>
  <c r="C235" i="10"/>
  <c r="B235" i="10"/>
  <c r="DY234" i="10"/>
  <c r="AI234" i="10"/>
  <c r="AH234" i="10"/>
  <c r="AE234" i="10"/>
  <c r="AD234" i="10"/>
  <c r="Z234" i="10"/>
  <c r="AA234" i="10" s="1"/>
  <c r="V234" i="10"/>
  <c r="W234" i="10" s="1"/>
  <c r="R234" i="10"/>
  <c r="S234" i="10" s="1"/>
  <c r="N234" i="10"/>
  <c r="O234" i="10" s="1"/>
  <c r="J234" i="10"/>
  <c r="K234" i="10" s="1"/>
  <c r="G234" i="10"/>
  <c r="F234" i="10"/>
  <c r="C234" i="10"/>
  <c r="B234" i="10"/>
  <c r="DY233" i="10"/>
  <c r="AH233" i="10"/>
  <c r="AI233" i="10" s="1"/>
  <c r="AE233" i="10"/>
  <c r="AD233" i="10"/>
  <c r="AA233" i="10"/>
  <c r="Z233" i="10"/>
  <c r="V233" i="10"/>
  <c r="W233" i="10" s="1"/>
  <c r="S233" i="10"/>
  <c r="R233" i="10"/>
  <c r="O233" i="10"/>
  <c r="N233" i="10"/>
  <c r="J233" i="10"/>
  <c r="K233" i="10" s="1"/>
  <c r="F233" i="10"/>
  <c r="G233" i="10" s="1"/>
  <c r="C233" i="10"/>
  <c r="B233" i="10"/>
  <c r="DY232" i="10"/>
  <c r="AH232" i="10"/>
  <c r="AI232" i="10" s="1"/>
  <c r="AD232" i="10"/>
  <c r="AE232" i="10" s="1"/>
  <c r="Z232" i="10"/>
  <c r="AA232" i="10" s="1"/>
  <c r="W232" i="10"/>
  <c r="V232" i="10"/>
  <c r="S232" i="10"/>
  <c r="R232" i="10"/>
  <c r="O232" i="10"/>
  <c r="N232" i="10"/>
  <c r="K232" i="10"/>
  <c r="J232" i="10"/>
  <c r="F232" i="10"/>
  <c r="G232" i="10" s="1"/>
  <c r="C232" i="10"/>
  <c r="B232" i="10"/>
  <c r="DY231" i="10"/>
  <c r="AH231" i="10"/>
  <c r="AI231" i="10" s="1"/>
  <c r="AD231" i="10"/>
  <c r="AE231" i="10" s="1"/>
  <c r="AA231" i="10"/>
  <c r="Z231" i="10"/>
  <c r="V231" i="10"/>
  <c r="W231" i="10" s="1"/>
  <c r="R231" i="10"/>
  <c r="S231" i="10" s="1"/>
  <c r="N231" i="10"/>
  <c r="O231" i="10" s="1"/>
  <c r="K231" i="10"/>
  <c r="J231" i="10"/>
  <c r="G231" i="10"/>
  <c r="F231" i="10"/>
  <c r="C231" i="10"/>
  <c r="B231" i="10"/>
  <c r="DY230" i="10"/>
  <c r="AH230" i="10"/>
  <c r="AI230" i="10" s="1"/>
  <c r="AE230" i="10"/>
  <c r="AD230" i="10"/>
  <c r="AA230" i="10"/>
  <c r="Z230" i="10"/>
  <c r="V230" i="10"/>
  <c r="W230" i="10" s="1"/>
  <c r="S230" i="10"/>
  <c r="R230" i="10"/>
  <c r="N230" i="10"/>
  <c r="O230" i="10" s="1"/>
  <c r="J230" i="10"/>
  <c r="K230" i="10" s="1"/>
  <c r="F230" i="10"/>
  <c r="G230" i="10" s="1"/>
  <c r="C230" i="10"/>
  <c r="B230" i="10"/>
  <c r="DY229" i="10"/>
  <c r="AH229" i="10"/>
  <c r="AI229" i="10" s="1"/>
  <c r="AD229" i="10"/>
  <c r="AE229" i="10" s="1"/>
  <c r="Z229" i="10"/>
  <c r="AA229" i="10" s="1"/>
  <c r="W229" i="10"/>
  <c r="V229" i="10"/>
  <c r="S229" i="10"/>
  <c r="R229" i="10"/>
  <c r="N229" i="10"/>
  <c r="O229" i="10" s="1"/>
  <c r="K229" i="10"/>
  <c r="J229" i="10"/>
  <c r="G229" i="10"/>
  <c r="F229" i="10"/>
  <c r="C229" i="10"/>
  <c r="B229" i="10"/>
  <c r="DY228" i="10"/>
  <c r="AI228" i="10"/>
  <c r="AH228" i="10"/>
  <c r="AD228" i="10"/>
  <c r="AE228" i="10" s="1"/>
  <c r="Z228" i="10"/>
  <c r="AA228" i="10" s="1"/>
  <c r="V228" i="10"/>
  <c r="W228" i="10" s="1"/>
  <c r="S228" i="10"/>
  <c r="R228" i="10"/>
  <c r="N228" i="10"/>
  <c r="O228" i="10" s="1"/>
  <c r="K228" i="10"/>
  <c r="J228" i="10"/>
  <c r="G228" i="10"/>
  <c r="F228" i="10"/>
  <c r="C228" i="10"/>
  <c r="B228" i="10"/>
  <c r="DY227" i="10"/>
  <c r="AI227" i="10"/>
  <c r="AH227" i="10"/>
  <c r="AE227" i="10"/>
  <c r="AD227" i="10"/>
  <c r="Z227" i="10"/>
  <c r="AA227" i="10" s="1"/>
  <c r="V227" i="10"/>
  <c r="W227" i="10" s="1"/>
  <c r="S227" i="10"/>
  <c r="R227" i="10"/>
  <c r="N227" i="10"/>
  <c r="O227" i="10" s="1"/>
  <c r="J227" i="10"/>
  <c r="K227" i="10" s="1"/>
  <c r="F227" i="10"/>
  <c r="G227" i="10" s="1"/>
  <c r="C227" i="10"/>
  <c r="B227" i="10"/>
  <c r="DY226" i="10"/>
  <c r="AH226" i="10"/>
  <c r="AI226" i="10" s="1"/>
  <c r="AE226" i="10"/>
  <c r="AD226" i="10"/>
  <c r="Z226" i="10"/>
  <c r="AA226" i="10" s="1"/>
  <c r="W226" i="10"/>
  <c r="V226" i="10"/>
  <c r="S226" i="10"/>
  <c r="R226" i="10"/>
  <c r="N226" i="10"/>
  <c r="O226" i="10" s="1"/>
  <c r="J226" i="10"/>
  <c r="K226" i="10" s="1"/>
  <c r="F226" i="10"/>
  <c r="G226" i="10" s="1"/>
  <c r="C226" i="10"/>
  <c r="B226" i="10"/>
  <c r="DY225" i="10"/>
  <c r="Z225" i="10"/>
  <c r="AA225" i="10" s="1"/>
  <c r="V225" i="10"/>
  <c r="W225" i="10" s="1"/>
  <c r="R225" i="10"/>
  <c r="S225" i="10" s="1"/>
  <c r="C225" i="10"/>
  <c r="B225" i="10"/>
  <c r="DY224" i="10"/>
  <c r="AI224" i="10"/>
  <c r="AH224" i="10"/>
  <c r="AE224" i="10"/>
  <c r="AD224" i="10"/>
  <c r="Z224" i="10"/>
  <c r="AA224" i="10" s="1"/>
  <c r="V224" i="10"/>
  <c r="W224" i="10" s="1"/>
  <c r="R224" i="10"/>
  <c r="S224" i="10" s="1"/>
  <c r="N224" i="10"/>
  <c r="O224" i="10" s="1"/>
  <c r="J224" i="10"/>
  <c r="K224" i="10" s="1"/>
  <c r="F224" i="10"/>
  <c r="G224" i="10" s="1"/>
  <c r="C224" i="10"/>
  <c r="B224" i="10"/>
  <c r="DY223" i="10"/>
  <c r="AH223" i="10"/>
  <c r="AI223" i="10" s="1"/>
  <c r="AE223" i="10"/>
  <c r="AD223" i="10"/>
  <c r="AA223" i="10"/>
  <c r="Z223" i="10"/>
  <c r="W223" i="10"/>
  <c r="V223" i="10"/>
  <c r="S223" i="10"/>
  <c r="R223" i="10"/>
  <c r="O223" i="10"/>
  <c r="N223" i="10"/>
  <c r="J223" i="10"/>
  <c r="K223" i="10" s="1"/>
  <c r="F223" i="10"/>
  <c r="G223" i="10" s="1"/>
  <c r="C223" i="10"/>
  <c r="B223" i="10"/>
  <c r="DY222" i="10"/>
  <c r="AI222" i="10"/>
  <c r="AH222" i="10"/>
  <c r="AD222" i="10"/>
  <c r="AE222" i="10" s="1"/>
  <c r="Z222" i="10"/>
  <c r="AA222" i="10" s="1"/>
  <c r="V222" i="10"/>
  <c r="W222" i="10" s="1"/>
  <c r="S222" i="10"/>
  <c r="R222" i="10"/>
  <c r="O222" i="10"/>
  <c r="N222" i="10"/>
  <c r="K222" i="10"/>
  <c r="J222" i="10"/>
  <c r="G222" i="10"/>
  <c r="F222" i="10"/>
  <c r="C222" i="10"/>
  <c r="B222" i="10"/>
  <c r="DY221" i="10"/>
  <c r="AI221" i="10"/>
  <c r="AH221" i="10"/>
  <c r="AE221" i="10"/>
  <c r="AD221" i="10"/>
  <c r="Z221" i="10"/>
  <c r="AA221" i="10" s="1"/>
  <c r="V221" i="10"/>
  <c r="W221" i="10" s="1"/>
  <c r="R221" i="10"/>
  <c r="S221" i="10" s="1"/>
  <c r="N221" i="10"/>
  <c r="O221" i="10" s="1"/>
  <c r="J221" i="10"/>
  <c r="K221" i="10" s="1"/>
  <c r="G221" i="10"/>
  <c r="F221" i="10"/>
  <c r="C221" i="10"/>
  <c r="B221" i="10"/>
  <c r="DY220" i="10"/>
  <c r="AH220" i="10"/>
  <c r="AI220" i="10" s="1"/>
  <c r="AD220" i="10"/>
  <c r="AE220" i="10" s="1"/>
  <c r="AA220" i="10"/>
  <c r="Z220" i="10"/>
  <c r="W220" i="10"/>
  <c r="V220" i="10"/>
  <c r="R220" i="10"/>
  <c r="S220" i="10" s="1"/>
  <c r="O220" i="10"/>
  <c r="N220" i="10"/>
  <c r="J220" i="10"/>
  <c r="K220" i="10" s="1"/>
  <c r="F220" i="10"/>
  <c r="G220" i="10" s="1"/>
  <c r="C220" i="10"/>
  <c r="B220" i="10"/>
  <c r="DY219" i="10"/>
  <c r="AI219" i="10"/>
  <c r="AH219" i="10"/>
  <c r="AD219" i="10"/>
  <c r="AE219" i="10" s="1"/>
  <c r="Z219" i="10"/>
  <c r="AA219" i="10" s="1"/>
  <c r="V219" i="10"/>
  <c r="W219" i="10" s="1"/>
  <c r="S219" i="10"/>
  <c r="R219" i="10"/>
  <c r="O219" i="10"/>
  <c r="N219" i="10"/>
  <c r="K219" i="10"/>
  <c r="J219" i="10"/>
  <c r="F219" i="10"/>
  <c r="G219" i="10" s="1"/>
  <c r="C219" i="10"/>
  <c r="B219" i="10"/>
  <c r="DY218" i="10"/>
  <c r="AD218" i="10"/>
  <c r="AE218" i="10" s="1"/>
  <c r="Z218" i="10"/>
  <c r="AA218" i="10" s="1"/>
  <c r="V218" i="10"/>
  <c r="W218" i="10" s="1"/>
  <c r="R218" i="10"/>
  <c r="S218" i="10" s="1"/>
  <c r="N218" i="10"/>
  <c r="O218" i="10" s="1"/>
  <c r="K218" i="10"/>
  <c r="J218" i="10"/>
  <c r="G218" i="10"/>
  <c r="F218" i="10"/>
  <c r="C218" i="10"/>
  <c r="AH218" i="10" s="1"/>
  <c r="AI218" i="10" s="1"/>
  <c r="B218" i="10"/>
  <c r="DY217" i="10"/>
  <c r="AH217" i="10"/>
  <c r="AI217" i="10" s="1"/>
  <c r="AE217" i="10"/>
  <c r="AD217" i="10"/>
  <c r="AA217" i="10"/>
  <c r="Z217" i="10"/>
  <c r="V217" i="10"/>
  <c r="W217" i="10" s="1"/>
  <c r="R217" i="10"/>
  <c r="S217" i="10" s="1"/>
  <c r="N217" i="10"/>
  <c r="O217" i="10" s="1"/>
  <c r="J217" i="10"/>
  <c r="K217" i="10" s="1"/>
  <c r="F217" i="10"/>
  <c r="G217" i="10" s="1"/>
  <c r="C217" i="10"/>
  <c r="B217" i="10"/>
  <c r="DY216" i="10"/>
  <c r="AH216" i="10"/>
  <c r="AI216" i="10" s="1"/>
  <c r="AD216" i="10"/>
  <c r="AE216" i="10" s="1"/>
  <c r="Z216" i="10"/>
  <c r="AA216" i="10" s="1"/>
  <c r="W216" i="10"/>
  <c r="V216" i="10"/>
  <c r="S216" i="10"/>
  <c r="R216" i="10"/>
  <c r="O216" i="10"/>
  <c r="N216" i="10"/>
  <c r="J216" i="10"/>
  <c r="K216" i="10" s="1"/>
  <c r="F216" i="10"/>
  <c r="G216" i="10" s="1"/>
  <c r="C216" i="10"/>
  <c r="B216" i="10"/>
  <c r="DY215" i="10"/>
  <c r="AI215" i="10"/>
  <c r="AH215" i="10"/>
  <c r="AD215" i="10"/>
  <c r="AE215" i="10" s="1"/>
  <c r="Z215" i="10"/>
  <c r="AA215" i="10" s="1"/>
  <c r="V215" i="10"/>
  <c r="W215" i="10" s="1"/>
  <c r="R215" i="10"/>
  <c r="S215" i="10" s="1"/>
  <c r="N215" i="10"/>
  <c r="O215" i="10" s="1"/>
  <c r="K215" i="10"/>
  <c r="J215" i="10"/>
  <c r="G215" i="10"/>
  <c r="F215" i="10"/>
  <c r="C215" i="10"/>
  <c r="B215" i="10"/>
  <c r="DY214" i="10"/>
  <c r="AH214" i="10"/>
  <c r="AI214" i="10" s="1"/>
  <c r="AE214" i="10"/>
  <c r="AD214" i="10"/>
  <c r="AA214" i="10"/>
  <c r="Z214" i="10"/>
  <c r="W214" i="10"/>
  <c r="V214" i="10"/>
  <c r="S214" i="10"/>
  <c r="R214" i="10"/>
  <c r="N214" i="10"/>
  <c r="O214" i="10" s="1"/>
  <c r="J214" i="10"/>
  <c r="K214" i="10" s="1"/>
  <c r="G214" i="10"/>
  <c r="F214" i="10"/>
  <c r="C214" i="10"/>
  <c r="B214" i="10"/>
  <c r="DY213" i="10"/>
  <c r="AH213" i="10"/>
  <c r="AI213" i="10" s="1"/>
  <c r="AD213" i="10"/>
  <c r="AE213" i="10" s="1"/>
  <c r="Z213" i="10"/>
  <c r="AA213" i="10" s="1"/>
  <c r="W213" i="10"/>
  <c r="V213" i="10"/>
  <c r="S213" i="10"/>
  <c r="R213" i="10"/>
  <c r="O213" i="10"/>
  <c r="N213" i="10"/>
  <c r="J213" i="10"/>
  <c r="K213" i="10" s="1"/>
  <c r="F213" i="10"/>
  <c r="G213" i="10" s="1"/>
  <c r="C213" i="10"/>
  <c r="B213" i="10"/>
  <c r="DY212" i="10"/>
  <c r="AI212" i="10"/>
  <c r="AH212" i="10"/>
  <c r="AD212" i="10"/>
  <c r="AE212" i="10" s="1"/>
  <c r="Z212" i="10"/>
  <c r="AA212" i="10" s="1"/>
  <c r="V212" i="10"/>
  <c r="W212" i="10" s="1"/>
  <c r="R212" i="10"/>
  <c r="S212" i="10" s="1"/>
  <c r="N212" i="10"/>
  <c r="O212" i="10" s="1"/>
  <c r="K212" i="10"/>
  <c r="J212" i="10"/>
  <c r="G212" i="10"/>
  <c r="F212" i="10"/>
  <c r="C212" i="10"/>
  <c r="B212" i="10"/>
  <c r="DY211" i="10"/>
  <c r="AI211" i="10"/>
  <c r="AH211" i="10"/>
  <c r="AE211" i="10"/>
  <c r="AD211" i="10"/>
  <c r="Z211" i="10"/>
  <c r="AA211" i="10" s="1"/>
  <c r="W211" i="10"/>
  <c r="V211" i="10"/>
  <c r="R211" i="10"/>
  <c r="S211" i="10" s="1"/>
  <c r="N211" i="10"/>
  <c r="O211" i="10" s="1"/>
  <c r="J211" i="10"/>
  <c r="K211" i="10" s="1"/>
  <c r="G211" i="10"/>
  <c r="F211" i="10"/>
  <c r="C211" i="10"/>
  <c r="B211" i="10"/>
  <c r="DY210" i="10"/>
  <c r="AH210" i="10"/>
  <c r="AI210" i="10" s="1"/>
  <c r="AD210" i="10"/>
  <c r="AE210" i="10" s="1"/>
  <c r="Z210" i="10"/>
  <c r="AA210" i="10" s="1"/>
  <c r="W210" i="10"/>
  <c r="V210" i="10"/>
  <c r="S210" i="10"/>
  <c r="R210" i="10"/>
  <c r="N210" i="10"/>
  <c r="O210" i="10" s="1"/>
  <c r="K210" i="10"/>
  <c r="J210" i="10"/>
  <c r="F210" i="10"/>
  <c r="G210" i="10" s="1"/>
  <c r="C210" i="10"/>
  <c r="B210" i="10"/>
  <c r="DY209" i="10"/>
  <c r="AH209" i="10"/>
  <c r="AI209" i="10" s="1"/>
  <c r="AD209" i="10"/>
  <c r="AE209" i="10" s="1"/>
  <c r="Z209" i="10"/>
  <c r="AA209" i="10" s="1"/>
  <c r="V209" i="10"/>
  <c r="W209" i="10" s="1"/>
  <c r="R209" i="10"/>
  <c r="S209" i="10" s="1"/>
  <c r="O209" i="10"/>
  <c r="N209" i="10"/>
  <c r="K209" i="10"/>
  <c r="J209" i="10"/>
  <c r="G209" i="10"/>
  <c r="F209" i="10"/>
  <c r="C209" i="10"/>
  <c r="B209" i="10"/>
  <c r="DY208" i="10"/>
  <c r="AI208" i="10"/>
  <c r="AH208" i="10"/>
  <c r="AE208" i="10"/>
  <c r="AD208" i="10"/>
  <c r="Z208" i="10"/>
  <c r="AA208" i="10" s="1"/>
  <c r="W208" i="10"/>
  <c r="V208" i="10"/>
  <c r="R208" i="10"/>
  <c r="S208" i="10" s="1"/>
  <c r="N208" i="10"/>
  <c r="O208" i="10" s="1"/>
  <c r="J208" i="10"/>
  <c r="K208" i="10" s="1"/>
  <c r="G208" i="10"/>
  <c r="F208" i="10"/>
  <c r="C208" i="10"/>
  <c r="B208" i="10"/>
  <c r="DY207" i="10"/>
  <c r="AH207" i="10"/>
  <c r="AI207" i="10" s="1"/>
  <c r="AD207" i="10"/>
  <c r="AE207" i="10" s="1"/>
  <c r="AA207" i="10"/>
  <c r="Z207" i="10"/>
  <c r="W207" i="10"/>
  <c r="V207" i="10"/>
  <c r="R207" i="10"/>
  <c r="S207" i="10" s="1"/>
  <c r="N207" i="10"/>
  <c r="O207" i="10" s="1"/>
  <c r="K207" i="10"/>
  <c r="J207" i="10"/>
  <c r="F207" i="10"/>
  <c r="G207" i="10" s="1"/>
  <c r="C207" i="10"/>
  <c r="B207" i="10"/>
  <c r="DY206" i="10"/>
  <c r="AI206" i="10"/>
  <c r="AH206" i="10"/>
  <c r="AD206" i="10"/>
  <c r="AE206" i="10" s="1"/>
  <c r="Z206" i="10"/>
  <c r="AA206" i="10" s="1"/>
  <c r="W206" i="10"/>
  <c r="V206" i="10"/>
  <c r="S206" i="10"/>
  <c r="R206" i="10"/>
  <c r="O206" i="10"/>
  <c r="N206" i="10"/>
  <c r="K206" i="10"/>
  <c r="J206" i="10"/>
  <c r="F206" i="10"/>
  <c r="G206" i="10" s="1"/>
  <c r="C206" i="10"/>
  <c r="B206" i="10"/>
  <c r="DY205" i="10"/>
  <c r="AI205" i="10"/>
  <c r="AH205" i="10"/>
  <c r="AD205" i="10"/>
  <c r="AE205" i="10" s="1"/>
  <c r="Z205" i="10"/>
  <c r="AA205" i="10" s="1"/>
  <c r="W205" i="10"/>
  <c r="V205" i="10"/>
  <c r="R205" i="10"/>
  <c r="S205" i="10" s="1"/>
  <c r="N205" i="10"/>
  <c r="O205" i="10" s="1"/>
  <c r="J205" i="10"/>
  <c r="K205" i="10" s="1"/>
  <c r="G205" i="10"/>
  <c r="F205" i="10"/>
  <c r="C205" i="10"/>
  <c r="B205" i="10"/>
  <c r="DY204" i="10"/>
  <c r="AH204" i="10"/>
  <c r="AI204" i="10" s="1"/>
  <c r="AE204" i="10"/>
  <c r="AD204" i="10"/>
  <c r="AA204" i="10"/>
  <c r="Z204" i="10"/>
  <c r="W204" i="10"/>
  <c r="V204" i="10"/>
  <c r="S204" i="10"/>
  <c r="R204" i="10"/>
  <c r="N204" i="10"/>
  <c r="O204" i="10" s="1"/>
  <c r="J204" i="10"/>
  <c r="K204" i="10" s="1"/>
  <c r="F204" i="10"/>
  <c r="G204" i="10" s="1"/>
  <c r="C204" i="10"/>
  <c r="B204" i="10"/>
  <c r="DY203" i="10"/>
  <c r="AH203" i="10"/>
  <c r="AI203" i="10" s="1"/>
  <c r="AD203" i="10"/>
  <c r="AE203" i="10" s="1"/>
  <c r="Z203" i="10"/>
  <c r="AA203" i="10" s="1"/>
  <c r="W203" i="10"/>
  <c r="V203" i="10"/>
  <c r="S203" i="10"/>
  <c r="R203" i="10"/>
  <c r="O203" i="10"/>
  <c r="N203" i="10"/>
  <c r="K203" i="10"/>
  <c r="J203" i="10"/>
  <c r="F203" i="10"/>
  <c r="G203" i="10" s="1"/>
  <c r="C203" i="10"/>
  <c r="B203" i="10"/>
  <c r="DY202" i="10"/>
  <c r="AI202" i="10"/>
  <c r="AH202" i="10"/>
  <c r="AE202" i="10"/>
  <c r="AD202" i="10"/>
  <c r="AA202" i="10"/>
  <c r="Z202" i="10"/>
  <c r="V202" i="10"/>
  <c r="W202" i="10" s="1"/>
  <c r="R202" i="10"/>
  <c r="S202" i="10" s="1"/>
  <c r="N202" i="10"/>
  <c r="O202" i="10" s="1"/>
  <c r="K202" i="10"/>
  <c r="J202" i="10"/>
  <c r="G202" i="10"/>
  <c r="F202" i="10"/>
  <c r="C202" i="10"/>
  <c r="B202" i="10"/>
  <c r="DY201" i="10"/>
  <c r="AH201" i="10"/>
  <c r="AI201" i="10" s="1"/>
  <c r="AE201" i="10"/>
  <c r="AD201" i="10"/>
  <c r="AA201" i="10"/>
  <c r="Z201" i="10"/>
  <c r="V201" i="10"/>
  <c r="W201" i="10" s="1"/>
  <c r="R201" i="10"/>
  <c r="S201" i="10" s="1"/>
  <c r="N201" i="10"/>
  <c r="O201" i="10" s="1"/>
  <c r="J201" i="10"/>
  <c r="K201" i="10" s="1"/>
  <c r="F201" i="10"/>
  <c r="G201" i="10" s="1"/>
  <c r="C201" i="10"/>
  <c r="B201" i="10"/>
  <c r="DY200" i="10"/>
  <c r="AH200" i="10"/>
  <c r="AI200" i="10" s="1"/>
  <c r="AD200" i="10"/>
  <c r="AE200" i="10" s="1"/>
  <c r="AA200" i="10"/>
  <c r="Z200" i="10"/>
  <c r="W200" i="10"/>
  <c r="V200" i="10"/>
  <c r="S200" i="10"/>
  <c r="R200" i="10"/>
  <c r="O200" i="10"/>
  <c r="N200" i="10"/>
  <c r="J200" i="10"/>
  <c r="K200" i="10" s="1"/>
  <c r="F200" i="10"/>
  <c r="G200" i="10" s="1"/>
  <c r="C200" i="10"/>
  <c r="B200" i="10"/>
  <c r="DY199" i="10"/>
  <c r="AH199" i="10"/>
  <c r="AI199" i="10" s="1"/>
  <c r="AE199" i="10"/>
  <c r="AD199" i="10"/>
  <c r="Z199" i="10"/>
  <c r="AA199" i="10" s="1"/>
  <c r="V199" i="10"/>
  <c r="W199" i="10" s="1"/>
  <c r="R199" i="10"/>
  <c r="S199" i="10" s="1"/>
  <c r="N199" i="10"/>
  <c r="O199" i="10" s="1"/>
  <c r="K199" i="10"/>
  <c r="J199" i="10"/>
  <c r="G199" i="10"/>
  <c r="F199" i="10"/>
  <c r="C199" i="10"/>
  <c r="B199" i="10"/>
  <c r="DY198" i="10"/>
  <c r="AH198" i="10"/>
  <c r="AI198" i="10" s="1"/>
  <c r="AE198" i="10"/>
  <c r="AD198" i="10"/>
  <c r="AA198" i="10"/>
  <c r="Z198" i="10"/>
  <c r="W198" i="10"/>
  <c r="V198" i="10"/>
  <c r="R198" i="10"/>
  <c r="S198" i="10" s="1"/>
  <c r="N198" i="10"/>
  <c r="O198" i="10" s="1"/>
  <c r="J198" i="10"/>
  <c r="K198" i="10" s="1"/>
  <c r="G198" i="10"/>
  <c r="F198" i="10"/>
  <c r="C198" i="10"/>
  <c r="B198" i="10"/>
  <c r="DY197" i="10"/>
  <c r="AH197" i="10"/>
  <c r="AI197" i="10" s="1"/>
  <c r="AD197" i="10"/>
  <c r="AE197" i="10" s="1"/>
  <c r="Z197" i="10"/>
  <c r="AA197" i="10" s="1"/>
  <c r="W197" i="10"/>
  <c r="V197" i="10"/>
  <c r="S197" i="10"/>
  <c r="R197" i="10"/>
  <c r="O197" i="10"/>
  <c r="N197" i="10"/>
  <c r="J197" i="10"/>
  <c r="K197" i="10" s="1"/>
  <c r="F197" i="10"/>
  <c r="G197" i="10" s="1"/>
  <c r="C197" i="10"/>
  <c r="B197" i="10"/>
  <c r="DY196" i="10"/>
  <c r="AI196" i="10"/>
  <c r="AH196" i="10"/>
  <c r="AD196" i="10"/>
  <c r="AE196" i="10" s="1"/>
  <c r="Z196" i="10"/>
  <c r="AA196" i="10" s="1"/>
  <c r="V196" i="10"/>
  <c r="W196" i="10" s="1"/>
  <c r="R196" i="10"/>
  <c r="S196" i="10" s="1"/>
  <c r="N196" i="10"/>
  <c r="O196" i="10" s="1"/>
  <c r="K196" i="10"/>
  <c r="J196" i="10"/>
  <c r="G196" i="10"/>
  <c r="F196" i="10"/>
  <c r="C196" i="10"/>
  <c r="B196" i="10"/>
  <c r="DY195" i="10"/>
  <c r="AI195" i="10"/>
  <c r="AH195" i="10"/>
  <c r="AE195" i="10"/>
  <c r="AD195" i="10"/>
  <c r="Z195" i="10"/>
  <c r="AA195" i="10" s="1"/>
  <c r="W195" i="10"/>
  <c r="V195" i="10"/>
  <c r="R195" i="10"/>
  <c r="S195" i="10" s="1"/>
  <c r="N195" i="10"/>
  <c r="O195" i="10" s="1"/>
  <c r="J195" i="10"/>
  <c r="K195" i="10" s="1"/>
  <c r="F195" i="10"/>
  <c r="G195" i="10" s="1"/>
  <c r="C195" i="10"/>
  <c r="B195" i="10"/>
  <c r="DY194" i="10"/>
  <c r="AH194" i="10"/>
  <c r="AI194" i="10" s="1"/>
  <c r="AD194" i="10"/>
  <c r="AE194" i="10" s="1"/>
  <c r="Z194" i="10"/>
  <c r="AA194" i="10" s="1"/>
  <c r="W194" i="10"/>
  <c r="V194" i="10"/>
  <c r="S194" i="10"/>
  <c r="R194" i="10"/>
  <c r="N194" i="10"/>
  <c r="O194" i="10" s="1"/>
  <c r="J194" i="10"/>
  <c r="K194" i="10" s="1"/>
  <c r="F194" i="10"/>
  <c r="G194" i="10" s="1"/>
  <c r="C194" i="10"/>
  <c r="B194" i="10"/>
  <c r="DY193" i="10"/>
  <c r="AH193" i="10"/>
  <c r="AI193" i="10" s="1"/>
  <c r="AD193" i="10"/>
  <c r="AE193" i="10" s="1"/>
  <c r="Z193" i="10"/>
  <c r="AA193" i="10" s="1"/>
  <c r="V193" i="10"/>
  <c r="W193" i="10" s="1"/>
  <c r="R193" i="10"/>
  <c r="S193" i="10" s="1"/>
  <c r="O193" i="10"/>
  <c r="N193" i="10"/>
  <c r="K193" i="10"/>
  <c r="J193" i="10"/>
  <c r="G193" i="10"/>
  <c r="F193" i="10"/>
  <c r="C193" i="10"/>
  <c r="B193" i="10"/>
  <c r="DY192" i="10"/>
  <c r="AI192" i="10"/>
  <c r="AH192" i="10"/>
  <c r="AE192" i="10"/>
  <c r="AD192" i="10"/>
  <c r="Z192" i="10"/>
  <c r="AA192" i="10" s="1"/>
  <c r="W192" i="10"/>
  <c r="V192" i="10"/>
  <c r="R192" i="10"/>
  <c r="S192" i="10" s="1"/>
  <c r="N192" i="10"/>
  <c r="O192" i="10" s="1"/>
  <c r="K192" i="10"/>
  <c r="J192" i="10"/>
  <c r="G192" i="10"/>
  <c r="F192" i="10"/>
  <c r="C192" i="10"/>
  <c r="B192" i="10"/>
  <c r="DY191" i="10"/>
  <c r="AH191" i="10"/>
  <c r="AI191" i="10" s="1"/>
  <c r="AE191" i="10"/>
  <c r="AD191" i="10"/>
  <c r="AA191" i="10"/>
  <c r="Z191" i="10"/>
  <c r="W191" i="10"/>
  <c r="V191" i="10"/>
  <c r="S191" i="10"/>
  <c r="R191" i="10"/>
  <c r="O191" i="10"/>
  <c r="N191" i="10"/>
  <c r="K191" i="10"/>
  <c r="J191" i="10"/>
  <c r="F191" i="10"/>
  <c r="G191" i="10" s="1"/>
  <c r="C191" i="10"/>
  <c r="B191" i="10"/>
  <c r="DY190" i="10"/>
  <c r="AI190" i="10"/>
  <c r="AH190" i="10"/>
  <c r="AD190" i="10"/>
  <c r="AE190" i="10" s="1"/>
  <c r="Z190" i="10"/>
  <c r="AA190" i="10" s="1"/>
  <c r="W190" i="10"/>
  <c r="V190" i="10"/>
  <c r="S190" i="10"/>
  <c r="R190" i="10"/>
  <c r="O190" i="10"/>
  <c r="N190" i="10"/>
  <c r="K190" i="10"/>
  <c r="J190" i="10"/>
  <c r="F190" i="10"/>
  <c r="G190" i="10" s="1"/>
  <c r="C190" i="10"/>
  <c r="B190" i="10"/>
  <c r="DY189" i="10"/>
  <c r="AI189" i="10"/>
  <c r="AH189" i="10"/>
  <c r="AE189" i="10"/>
  <c r="AD189" i="10"/>
  <c r="Z189" i="10"/>
  <c r="AA189" i="10" s="1"/>
  <c r="W189" i="10"/>
  <c r="V189" i="10"/>
  <c r="R189" i="10"/>
  <c r="S189" i="10" s="1"/>
  <c r="N189" i="10"/>
  <c r="O189" i="10" s="1"/>
  <c r="J189" i="10"/>
  <c r="K189" i="10" s="1"/>
  <c r="G189" i="10"/>
  <c r="F189" i="10"/>
  <c r="C189" i="10"/>
  <c r="B189" i="10"/>
  <c r="DY188" i="10"/>
  <c r="AH188" i="10"/>
  <c r="AI188" i="10" s="1"/>
  <c r="AE188" i="10"/>
  <c r="AD188" i="10"/>
  <c r="AA188" i="10"/>
  <c r="Z188" i="10"/>
  <c r="W188" i="10"/>
  <c r="V188" i="10"/>
  <c r="S188" i="10"/>
  <c r="R188" i="10"/>
  <c r="N188" i="10"/>
  <c r="O188" i="10" s="1"/>
  <c r="K188" i="10"/>
  <c r="J188" i="10"/>
  <c r="F188" i="10"/>
  <c r="G188" i="10" s="1"/>
  <c r="C188" i="10"/>
  <c r="B188" i="10"/>
  <c r="DY187" i="10"/>
  <c r="AI187" i="10"/>
  <c r="AH187" i="10"/>
  <c r="AD187" i="10"/>
  <c r="AE187" i="10" s="1"/>
  <c r="Z187" i="10"/>
  <c r="AA187" i="10" s="1"/>
  <c r="V187" i="10"/>
  <c r="W187" i="10" s="1"/>
  <c r="S187" i="10"/>
  <c r="R187" i="10"/>
  <c r="O187" i="10"/>
  <c r="N187" i="10"/>
  <c r="K187" i="10"/>
  <c r="J187" i="10"/>
  <c r="F187" i="10"/>
  <c r="G187" i="10" s="1"/>
  <c r="C187" i="10"/>
  <c r="B187" i="10"/>
  <c r="DY186" i="10"/>
  <c r="AI186" i="10"/>
  <c r="AH186" i="10"/>
  <c r="AE186" i="10"/>
  <c r="AD186" i="10"/>
  <c r="Z186" i="10"/>
  <c r="AA186" i="10" s="1"/>
  <c r="V186" i="10"/>
  <c r="W186" i="10" s="1"/>
  <c r="R186" i="10"/>
  <c r="S186" i="10" s="1"/>
  <c r="O186" i="10"/>
  <c r="N186" i="10"/>
  <c r="K186" i="10"/>
  <c r="J186" i="10"/>
  <c r="F186" i="10"/>
  <c r="G186" i="10" s="1"/>
  <c r="C186" i="10"/>
  <c r="B186" i="10"/>
  <c r="DY185" i="10"/>
  <c r="AI185" i="10"/>
  <c r="AH185" i="10"/>
  <c r="AE185" i="10"/>
  <c r="AD185" i="10"/>
  <c r="AA185" i="10"/>
  <c r="Z185" i="10"/>
  <c r="W185" i="10"/>
  <c r="V185" i="10"/>
  <c r="R185" i="10"/>
  <c r="S185" i="10" s="1"/>
  <c r="O185" i="10"/>
  <c r="N185" i="10"/>
  <c r="J185" i="10"/>
  <c r="K185" i="10" s="1"/>
  <c r="F185" i="10"/>
  <c r="G185" i="10" s="1"/>
  <c r="C185" i="10"/>
  <c r="B185" i="10"/>
  <c r="DY184" i="10"/>
  <c r="AH184" i="10"/>
  <c r="AI184" i="10" s="1"/>
  <c r="AD184" i="10"/>
  <c r="AE184" i="10" s="1"/>
  <c r="Z184" i="10"/>
  <c r="AA184" i="10" s="1"/>
  <c r="W184" i="10"/>
  <c r="V184" i="10"/>
  <c r="R184" i="10"/>
  <c r="S184" i="10" s="1"/>
  <c r="O184" i="10"/>
  <c r="N184" i="10"/>
  <c r="K184" i="10"/>
  <c r="J184" i="10"/>
  <c r="F184" i="10"/>
  <c r="G184" i="10" s="1"/>
  <c r="C184" i="10"/>
  <c r="B184" i="10"/>
  <c r="DY183" i="10"/>
  <c r="AH183" i="10"/>
  <c r="AI183" i="10" s="1"/>
  <c r="AD183" i="10"/>
  <c r="AE183" i="10" s="1"/>
  <c r="Z183" i="10"/>
  <c r="AA183" i="10" s="1"/>
  <c r="W183" i="10"/>
  <c r="V183" i="10"/>
  <c r="R183" i="10"/>
  <c r="S183" i="10" s="1"/>
  <c r="O183" i="10"/>
  <c r="N183" i="10"/>
  <c r="J183" i="10"/>
  <c r="K183" i="10" s="1"/>
  <c r="G183" i="10"/>
  <c r="F183" i="10"/>
  <c r="C183" i="10"/>
  <c r="B183" i="10"/>
  <c r="DY182" i="10"/>
  <c r="AI182" i="10"/>
  <c r="AH182" i="10"/>
  <c r="AD182" i="10"/>
  <c r="AE182" i="10" s="1"/>
  <c r="AA182" i="10"/>
  <c r="Z182" i="10"/>
  <c r="V182" i="10"/>
  <c r="W182" i="10" s="1"/>
  <c r="R182" i="10"/>
  <c r="S182" i="10" s="1"/>
  <c r="O182" i="10"/>
  <c r="N182" i="10"/>
  <c r="J182" i="10"/>
  <c r="K182" i="10" s="1"/>
  <c r="G182" i="10"/>
  <c r="F182" i="10"/>
  <c r="C182" i="10"/>
  <c r="B182" i="10"/>
  <c r="DY181" i="10"/>
  <c r="AH181" i="10"/>
  <c r="AI181" i="10" s="1"/>
  <c r="AD181" i="10"/>
  <c r="AE181" i="10" s="1"/>
  <c r="Z181" i="10"/>
  <c r="AA181" i="10" s="1"/>
  <c r="W181" i="10"/>
  <c r="V181" i="10"/>
  <c r="S181" i="10"/>
  <c r="R181" i="10"/>
  <c r="N181" i="10"/>
  <c r="O181" i="10" s="1"/>
  <c r="K181" i="10"/>
  <c r="J181" i="10"/>
  <c r="F181" i="10"/>
  <c r="G181" i="10" s="1"/>
  <c r="C181" i="10"/>
  <c r="B181" i="10"/>
  <c r="DY180" i="10"/>
  <c r="AI180" i="10"/>
  <c r="AH180" i="10"/>
  <c r="AD180" i="10"/>
  <c r="AE180" i="10" s="1"/>
  <c r="Z180" i="10"/>
  <c r="AA180" i="10" s="1"/>
  <c r="V180" i="10"/>
  <c r="W180" i="10" s="1"/>
  <c r="R180" i="10"/>
  <c r="S180" i="10" s="1"/>
  <c r="O180" i="10"/>
  <c r="N180" i="10"/>
  <c r="J180" i="10"/>
  <c r="K180" i="10" s="1"/>
  <c r="G180" i="10"/>
  <c r="F180" i="10"/>
  <c r="C180" i="10"/>
  <c r="B180" i="10"/>
  <c r="DY179" i="10"/>
  <c r="AH179" i="10"/>
  <c r="AI179" i="10" s="1"/>
  <c r="AE179" i="10"/>
  <c r="AD179" i="10"/>
  <c r="AA179" i="10"/>
  <c r="Z179" i="10"/>
  <c r="V179" i="10"/>
  <c r="W179" i="10" s="1"/>
  <c r="R179" i="10"/>
  <c r="S179" i="10" s="1"/>
  <c r="O179" i="10"/>
  <c r="N179" i="10"/>
  <c r="J179" i="10"/>
  <c r="K179" i="10" s="1"/>
  <c r="F179" i="10"/>
  <c r="G179" i="10" s="1"/>
  <c r="C179" i="10"/>
  <c r="B179" i="10"/>
  <c r="DY178" i="10"/>
  <c r="AH178" i="10"/>
  <c r="AI178" i="10" s="1"/>
  <c r="AD178" i="10"/>
  <c r="AE178" i="10" s="1"/>
  <c r="AA178" i="10"/>
  <c r="Z178" i="10"/>
  <c r="W178" i="10"/>
  <c r="V178" i="10"/>
  <c r="S178" i="10"/>
  <c r="R178" i="10"/>
  <c r="O178" i="10"/>
  <c r="N178" i="10"/>
  <c r="J178" i="10"/>
  <c r="K178" i="10" s="1"/>
  <c r="F178" i="10"/>
  <c r="G178" i="10" s="1"/>
  <c r="C178" i="10"/>
  <c r="B178" i="10"/>
  <c r="DY177" i="10"/>
  <c r="AH177" i="10"/>
  <c r="AI177" i="10" s="1"/>
  <c r="AE177" i="10"/>
  <c r="AD177" i="10"/>
  <c r="Z177" i="10"/>
  <c r="AA177" i="10" s="1"/>
  <c r="V177" i="10"/>
  <c r="W177" i="10" s="1"/>
  <c r="S177" i="10"/>
  <c r="R177" i="10"/>
  <c r="N177" i="10"/>
  <c r="O177" i="10" s="1"/>
  <c r="K177" i="10"/>
  <c r="J177" i="10"/>
  <c r="G177" i="10"/>
  <c r="F177" i="10"/>
  <c r="C177" i="10"/>
  <c r="B177" i="10"/>
  <c r="DY176" i="10"/>
  <c r="AH176" i="10"/>
  <c r="AI176" i="10" s="1"/>
  <c r="AE176" i="10"/>
  <c r="AD176" i="10"/>
  <c r="AA176" i="10"/>
  <c r="Z176" i="10"/>
  <c r="V176" i="10"/>
  <c r="W176" i="10" s="1"/>
  <c r="S176" i="10"/>
  <c r="R176" i="10"/>
  <c r="N176" i="10"/>
  <c r="O176" i="10" s="1"/>
  <c r="K176" i="10"/>
  <c r="J176" i="10"/>
  <c r="G176" i="10"/>
  <c r="F176" i="10"/>
  <c r="C176" i="10"/>
  <c r="B176" i="10"/>
  <c r="DY175" i="10"/>
  <c r="AH175" i="10"/>
  <c r="AI175" i="10" s="1"/>
  <c r="AD175" i="10"/>
  <c r="AE175" i="10" s="1"/>
  <c r="AA175" i="10"/>
  <c r="Z175" i="10"/>
  <c r="W175" i="10"/>
  <c r="V175" i="10"/>
  <c r="R175" i="10"/>
  <c r="S175" i="10" s="1"/>
  <c r="O175" i="10"/>
  <c r="N175" i="10"/>
  <c r="J175" i="10"/>
  <c r="K175" i="10" s="1"/>
  <c r="G175" i="10"/>
  <c r="F175" i="10"/>
  <c r="C175" i="10"/>
  <c r="B175" i="10"/>
  <c r="DY174" i="10"/>
  <c r="AI174" i="10"/>
  <c r="AH174" i="10"/>
  <c r="AD174" i="10"/>
  <c r="AE174" i="10" s="1"/>
  <c r="Z174" i="10"/>
  <c r="AA174" i="10" s="1"/>
  <c r="V174" i="10"/>
  <c r="W174" i="10" s="1"/>
  <c r="S174" i="10"/>
  <c r="R174" i="10"/>
  <c r="N174" i="10"/>
  <c r="O174" i="10" s="1"/>
  <c r="J174" i="10"/>
  <c r="K174" i="10" s="1"/>
  <c r="G174" i="10"/>
  <c r="F174" i="10"/>
  <c r="C174" i="10"/>
  <c r="B174" i="10"/>
  <c r="DY173" i="10"/>
  <c r="AI173" i="10"/>
  <c r="AH173" i="10"/>
  <c r="AE173" i="10"/>
  <c r="AD173" i="10"/>
  <c r="Z173" i="10"/>
  <c r="AA173" i="10" s="1"/>
  <c r="V173" i="10"/>
  <c r="W173" i="10" s="1"/>
  <c r="R173" i="10"/>
  <c r="S173" i="10" s="1"/>
  <c r="N173" i="10"/>
  <c r="O173" i="10" s="1"/>
  <c r="J173" i="10"/>
  <c r="K173" i="10" s="1"/>
  <c r="F173" i="10"/>
  <c r="G173" i="10" s="1"/>
  <c r="C173" i="10"/>
  <c r="B173" i="10"/>
  <c r="DY172" i="10"/>
  <c r="AH172" i="10"/>
  <c r="AI172" i="10" s="1"/>
  <c r="AE172" i="10"/>
  <c r="AD172" i="10"/>
  <c r="Z172" i="10"/>
  <c r="AA172" i="10" s="1"/>
  <c r="V172" i="10"/>
  <c r="W172" i="10" s="1"/>
  <c r="S172" i="10"/>
  <c r="R172" i="10"/>
  <c r="N172" i="10"/>
  <c r="O172" i="10" s="1"/>
  <c r="K172" i="10"/>
  <c r="J172" i="10"/>
  <c r="F172" i="10"/>
  <c r="G172" i="10" s="1"/>
  <c r="C172" i="10"/>
  <c r="B172" i="10"/>
  <c r="DY171" i="10"/>
  <c r="AI171" i="10"/>
  <c r="AH171" i="10"/>
  <c r="AE171" i="10"/>
  <c r="AD171" i="10"/>
  <c r="AA171" i="10"/>
  <c r="Z171" i="10"/>
  <c r="W171" i="10"/>
  <c r="V171" i="10"/>
  <c r="R171" i="10"/>
  <c r="S171" i="10" s="1"/>
  <c r="O171" i="10"/>
  <c r="N171" i="10"/>
  <c r="J171" i="10"/>
  <c r="K171" i="10" s="1"/>
  <c r="F171" i="10"/>
  <c r="G171" i="10" s="1"/>
  <c r="C171" i="10"/>
  <c r="B171" i="10"/>
  <c r="DY170" i="10"/>
  <c r="AH170" i="10"/>
  <c r="AI170" i="10" s="1"/>
  <c r="AD170" i="10"/>
  <c r="AE170" i="10" s="1"/>
  <c r="Z170" i="10"/>
  <c r="AA170" i="10" s="1"/>
  <c r="V170" i="10"/>
  <c r="W170" i="10" s="1"/>
  <c r="R170" i="10"/>
  <c r="S170" i="10" s="1"/>
  <c r="O170" i="10"/>
  <c r="N170" i="10"/>
  <c r="J170" i="10"/>
  <c r="K170" i="10" s="1"/>
  <c r="G170" i="10"/>
  <c r="F170" i="10"/>
  <c r="C170" i="10"/>
  <c r="B170" i="10"/>
  <c r="DY169" i="10"/>
  <c r="AH169" i="10"/>
  <c r="AI169" i="10" s="1"/>
  <c r="AD169" i="10"/>
  <c r="AE169" i="10" s="1"/>
  <c r="AA169" i="10"/>
  <c r="Z169" i="10"/>
  <c r="V169" i="10"/>
  <c r="W169" i="10" s="1"/>
  <c r="S169" i="10"/>
  <c r="R169" i="10"/>
  <c r="O169" i="10"/>
  <c r="N169" i="10"/>
  <c r="J169" i="10"/>
  <c r="K169" i="10" s="1"/>
  <c r="G169" i="10"/>
  <c r="F169" i="10"/>
  <c r="C169" i="10"/>
  <c r="B169" i="10"/>
  <c r="DY168" i="10"/>
  <c r="AH168" i="10"/>
  <c r="AI168" i="10" s="1"/>
  <c r="AE168" i="10"/>
  <c r="AD168" i="10"/>
  <c r="AA168" i="10"/>
  <c r="Z168" i="10"/>
  <c r="V168" i="10"/>
  <c r="W168" i="10" s="1"/>
  <c r="S168" i="10"/>
  <c r="R168" i="10"/>
  <c r="O168" i="10"/>
  <c r="N168" i="10"/>
  <c r="J168" i="10"/>
  <c r="K168" i="10" s="1"/>
  <c r="G168" i="10"/>
  <c r="F168" i="10"/>
  <c r="C168" i="10"/>
  <c r="B168" i="10"/>
  <c r="DY167" i="10"/>
  <c r="AH167" i="10"/>
  <c r="AI167" i="10" s="1"/>
  <c r="AE167" i="10"/>
  <c r="AD167" i="10"/>
  <c r="Z167" i="10"/>
  <c r="AA167" i="10" s="1"/>
  <c r="V167" i="10"/>
  <c r="W167" i="10" s="1"/>
  <c r="R167" i="10"/>
  <c r="S167" i="10" s="1"/>
  <c r="O167" i="10"/>
  <c r="N167" i="10"/>
  <c r="J167" i="10"/>
  <c r="K167" i="10" s="1"/>
  <c r="F167" i="10"/>
  <c r="G167" i="10" s="1"/>
  <c r="C167" i="10"/>
  <c r="B167" i="10"/>
  <c r="DY166" i="10"/>
  <c r="AH166" i="10"/>
  <c r="AI166" i="10" s="1"/>
  <c r="AE166" i="10"/>
  <c r="AD166" i="10"/>
  <c r="Z166" i="10"/>
  <c r="AA166" i="10" s="1"/>
  <c r="V166" i="10"/>
  <c r="W166" i="10" s="1"/>
  <c r="S166" i="10"/>
  <c r="R166" i="10"/>
  <c r="N166" i="10"/>
  <c r="O166" i="10" s="1"/>
  <c r="K166" i="10"/>
  <c r="J166" i="10"/>
  <c r="F166" i="10"/>
  <c r="G166" i="10" s="1"/>
  <c r="C166" i="10"/>
  <c r="B166" i="10"/>
  <c r="DY165" i="10"/>
  <c r="AH165" i="10"/>
  <c r="AI165" i="10" s="1"/>
  <c r="AE165" i="10"/>
  <c r="AD165" i="10"/>
  <c r="Z165" i="10"/>
  <c r="AA165" i="10" s="1"/>
  <c r="V165" i="10"/>
  <c r="W165" i="10" s="1"/>
  <c r="S165" i="10"/>
  <c r="R165" i="10"/>
  <c r="N165" i="10"/>
  <c r="O165" i="10" s="1"/>
  <c r="K165" i="10"/>
  <c r="J165" i="10"/>
  <c r="F165" i="10"/>
  <c r="G165" i="10" s="1"/>
  <c r="C165" i="10"/>
  <c r="B165" i="10"/>
  <c r="DY164" i="10"/>
  <c r="AH164" i="10"/>
  <c r="AI164" i="10" s="1"/>
  <c r="AE164" i="10"/>
  <c r="AD164" i="10"/>
  <c r="Z164" i="10"/>
  <c r="AA164" i="10" s="1"/>
  <c r="W164" i="10"/>
  <c r="V164" i="10"/>
  <c r="S164" i="10"/>
  <c r="R164" i="10"/>
  <c r="N164" i="10"/>
  <c r="O164" i="10" s="1"/>
  <c r="K164" i="10"/>
  <c r="J164" i="10"/>
  <c r="G164" i="10"/>
  <c r="F164" i="10"/>
  <c r="C164" i="10"/>
  <c r="B164" i="10"/>
  <c r="DY163" i="10"/>
  <c r="AH163" i="10"/>
  <c r="AI163" i="10" s="1"/>
  <c r="AD163" i="10"/>
  <c r="AE163" i="10" s="1"/>
  <c r="Z163" i="10"/>
  <c r="AA163" i="10" s="1"/>
  <c r="W163" i="10"/>
  <c r="V163" i="10"/>
  <c r="S163" i="10"/>
  <c r="R163" i="10"/>
  <c r="N163" i="10"/>
  <c r="O163" i="10" s="1"/>
  <c r="J163" i="10"/>
  <c r="K163" i="10" s="1"/>
  <c r="G163" i="10"/>
  <c r="F163" i="10"/>
  <c r="C163" i="10"/>
  <c r="B163" i="10"/>
  <c r="DY162" i="10"/>
  <c r="AI162" i="10"/>
  <c r="AH162" i="10"/>
  <c r="AD162" i="10"/>
  <c r="AE162" i="10" s="1"/>
  <c r="Z162" i="10"/>
  <c r="AA162" i="10" s="1"/>
  <c r="W162" i="10"/>
  <c r="V162" i="10"/>
  <c r="R162" i="10"/>
  <c r="S162" i="10" s="1"/>
  <c r="N162" i="10"/>
  <c r="O162" i="10" s="1"/>
  <c r="K162" i="10"/>
  <c r="J162" i="10"/>
  <c r="F162" i="10"/>
  <c r="G162" i="10" s="1"/>
  <c r="C162" i="10"/>
  <c r="B162" i="10"/>
  <c r="DY161" i="10"/>
  <c r="AI161" i="10"/>
  <c r="AH161" i="10"/>
  <c r="AD161" i="10"/>
  <c r="AE161" i="10" s="1"/>
  <c r="Z161" i="10"/>
  <c r="AA161" i="10" s="1"/>
  <c r="W161" i="10"/>
  <c r="V161" i="10"/>
  <c r="S161" i="10"/>
  <c r="R161" i="10"/>
  <c r="N161" i="10"/>
  <c r="O161" i="10" s="1"/>
  <c r="K161" i="10"/>
  <c r="J161" i="10"/>
  <c r="F161" i="10"/>
  <c r="G161" i="10" s="1"/>
  <c r="C161" i="10"/>
  <c r="B161" i="10"/>
  <c r="DY160" i="10"/>
  <c r="AI160" i="10"/>
  <c r="AH160" i="10"/>
  <c r="AD160" i="10"/>
  <c r="AE160" i="10" s="1"/>
  <c r="AA160" i="10"/>
  <c r="Z160" i="10"/>
  <c r="W160" i="10"/>
  <c r="V160" i="10"/>
  <c r="R160" i="10"/>
  <c r="S160" i="10" s="1"/>
  <c r="O160" i="10"/>
  <c r="N160" i="10"/>
  <c r="K160" i="10"/>
  <c r="J160" i="10"/>
  <c r="F160" i="10"/>
  <c r="G160" i="10" s="1"/>
  <c r="C160" i="10"/>
  <c r="B160" i="10"/>
  <c r="DY159" i="10"/>
  <c r="AH159" i="10"/>
  <c r="AI159" i="10" s="1"/>
  <c r="AD159" i="10"/>
  <c r="AE159" i="10" s="1"/>
  <c r="Z159" i="10"/>
  <c r="AA159" i="10" s="1"/>
  <c r="V159" i="10"/>
  <c r="W159" i="10" s="1"/>
  <c r="R159" i="10"/>
  <c r="S159" i="10" s="1"/>
  <c r="O159" i="10"/>
  <c r="N159" i="10"/>
  <c r="K159" i="10"/>
  <c r="J159" i="10"/>
  <c r="F159" i="10"/>
  <c r="G159" i="10" s="1"/>
  <c r="C159" i="10"/>
  <c r="B159" i="10"/>
  <c r="DY158" i="10"/>
  <c r="AI158" i="10"/>
  <c r="AH158" i="10"/>
  <c r="AD158" i="10"/>
  <c r="AE158" i="10" s="1"/>
  <c r="AA158" i="10"/>
  <c r="Z158" i="10"/>
  <c r="V158" i="10"/>
  <c r="W158" i="10" s="1"/>
  <c r="R158" i="10"/>
  <c r="S158" i="10" s="1"/>
  <c r="O158" i="10"/>
  <c r="N158" i="10"/>
  <c r="K158" i="10"/>
  <c r="J158" i="10"/>
  <c r="G158" i="10"/>
  <c r="F158" i="10"/>
  <c r="C158" i="10"/>
  <c r="B158" i="10"/>
  <c r="DY157" i="10"/>
  <c r="AH157" i="10"/>
  <c r="AI157" i="10" s="1"/>
  <c r="AD157" i="10"/>
  <c r="AE157" i="10" s="1"/>
  <c r="AA157" i="10"/>
  <c r="Z157" i="10"/>
  <c r="W157" i="10"/>
  <c r="V157" i="10"/>
  <c r="R157" i="10"/>
  <c r="S157" i="10" s="1"/>
  <c r="O157" i="10"/>
  <c r="N157" i="10"/>
  <c r="J157" i="10"/>
  <c r="K157" i="10" s="1"/>
  <c r="F157" i="10"/>
  <c r="G157" i="10" s="1"/>
  <c r="C157" i="10"/>
  <c r="B157" i="10"/>
  <c r="DY156" i="10"/>
  <c r="AH156" i="10"/>
  <c r="AI156" i="10" s="1"/>
  <c r="AD156" i="10"/>
  <c r="AE156" i="10" s="1"/>
  <c r="AA156" i="10"/>
  <c r="Z156" i="10"/>
  <c r="W156" i="10"/>
  <c r="V156" i="10"/>
  <c r="R156" i="10"/>
  <c r="S156" i="10" s="1"/>
  <c r="O156" i="10"/>
  <c r="N156" i="10"/>
  <c r="J156" i="10"/>
  <c r="K156" i="10" s="1"/>
  <c r="G156" i="10"/>
  <c r="F156" i="10"/>
  <c r="C156" i="10"/>
  <c r="B156" i="10"/>
  <c r="DY155" i="10"/>
  <c r="AH155" i="10"/>
  <c r="AI155" i="10" s="1"/>
  <c r="AD155" i="10"/>
  <c r="AE155" i="10" s="1"/>
  <c r="Z155" i="10"/>
  <c r="AA155" i="10" s="1"/>
  <c r="V155" i="10"/>
  <c r="W155" i="10" s="1"/>
  <c r="R155" i="10"/>
  <c r="S155" i="10" s="1"/>
  <c r="O155" i="10"/>
  <c r="N155" i="10"/>
  <c r="J155" i="10"/>
  <c r="K155" i="10" s="1"/>
  <c r="G155" i="10"/>
  <c r="F155" i="10"/>
  <c r="C155" i="10"/>
  <c r="B155" i="10"/>
  <c r="DY154" i="10"/>
  <c r="AH154" i="10"/>
  <c r="AI154" i="10" s="1"/>
  <c r="AE154" i="10"/>
  <c r="AD154" i="10"/>
  <c r="AA154" i="10"/>
  <c r="Z154" i="10"/>
  <c r="V154" i="10"/>
  <c r="W154" i="10" s="1"/>
  <c r="S154" i="10"/>
  <c r="R154" i="10"/>
  <c r="N154" i="10"/>
  <c r="O154" i="10" s="1"/>
  <c r="J154" i="10"/>
  <c r="K154" i="10" s="1"/>
  <c r="G154" i="10"/>
  <c r="F154" i="10"/>
  <c r="C154" i="10"/>
  <c r="B154" i="10"/>
  <c r="DY153" i="10"/>
  <c r="AI153" i="10"/>
  <c r="AH153" i="10"/>
  <c r="AD153" i="10"/>
  <c r="AE153" i="10" s="1"/>
  <c r="AA153" i="10"/>
  <c r="Z153" i="10"/>
  <c r="V153" i="10"/>
  <c r="W153" i="10" s="1"/>
  <c r="S153" i="10"/>
  <c r="R153" i="10"/>
  <c r="N153" i="10"/>
  <c r="O153" i="10" s="1"/>
  <c r="J153" i="10"/>
  <c r="K153" i="10" s="1"/>
  <c r="G153" i="10"/>
  <c r="F153" i="10"/>
  <c r="C153" i="10"/>
  <c r="B153" i="10"/>
  <c r="DY152" i="10"/>
  <c r="AH152" i="10"/>
  <c r="AI152" i="10" s="1"/>
  <c r="AE152" i="10"/>
  <c r="AD152" i="10"/>
  <c r="AA152" i="10"/>
  <c r="Z152" i="10"/>
  <c r="V152" i="10"/>
  <c r="W152" i="10" s="1"/>
  <c r="S152" i="10"/>
  <c r="R152" i="10"/>
  <c r="N152" i="10"/>
  <c r="O152" i="10" s="1"/>
  <c r="J152" i="10"/>
  <c r="K152" i="10" s="1"/>
  <c r="G152" i="10"/>
  <c r="F152" i="10"/>
  <c r="C152" i="10"/>
  <c r="B152" i="10"/>
  <c r="DY151" i="10"/>
  <c r="AH151" i="10"/>
  <c r="AI151" i="10" s="1"/>
  <c r="AE151" i="10"/>
  <c r="AD151" i="10"/>
  <c r="Z151" i="10"/>
  <c r="AA151" i="10" s="1"/>
  <c r="V151" i="10"/>
  <c r="W151" i="10" s="1"/>
  <c r="S151" i="10"/>
  <c r="R151" i="10"/>
  <c r="O151" i="10"/>
  <c r="N151" i="10"/>
  <c r="J151" i="10"/>
  <c r="K151" i="10" s="1"/>
  <c r="F151" i="10"/>
  <c r="G151" i="10" s="1"/>
  <c r="C151" i="10"/>
  <c r="B151" i="10"/>
  <c r="DY150" i="10"/>
  <c r="AH150" i="10"/>
  <c r="AI150" i="10" s="1"/>
  <c r="AE150" i="10"/>
  <c r="AD150" i="10"/>
  <c r="Z150" i="10"/>
  <c r="AA150" i="10" s="1"/>
  <c r="W150" i="10"/>
  <c r="V150" i="10"/>
  <c r="S150" i="10"/>
  <c r="R150" i="10"/>
  <c r="N150" i="10"/>
  <c r="O150" i="10" s="1"/>
  <c r="K150" i="10"/>
  <c r="J150" i="10"/>
  <c r="F150" i="10"/>
  <c r="G150" i="10" s="1"/>
  <c r="C150" i="10"/>
  <c r="B150" i="10"/>
  <c r="DY149" i="10"/>
  <c r="AH149" i="10"/>
  <c r="AI149" i="10" s="1"/>
  <c r="AE149" i="10"/>
  <c r="AD149" i="10"/>
  <c r="Z149" i="10"/>
  <c r="AA149" i="10" s="1"/>
  <c r="V149" i="10"/>
  <c r="W149" i="10" s="1"/>
  <c r="R149" i="10"/>
  <c r="S149" i="10" s="1"/>
  <c r="N149" i="10"/>
  <c r="O149" i="10" s="1"/>
  <c r="K149" i="10"/>
  <c r="J149" i="10"/>
  <c r="F149" i="10"/>
  <c r="G149" i="10" s="1"/>
  <c r="C149" i="10"/>
  <c r="B149" i="10"/>
  <c r="DY148" i="10"/>
  <c r="AH148" i="10"/>
  <c r="AI148" i="10" s="1"/>
  <c r="AE148" i="10"/>
  <c r="AD148" i="10"/>
  <c r="Z148" i="10"/>
  <c r="AA148" i="10" s="1"/>
  <c r="W148" i="10"/>
  <c r="V148" i="10"/>
  <c r="S148" i="10"/>
  <c r="R148" i="10"/>
  <c r="N148" i="10"/>
  <c r="O148" i="10" s="1"/>
  <c r="K148" i="10"/>
  <c r="J148" i="10"/>
  <c r="F148" i="10"/>
  <c r="G148" i="10" s="1"/>
  <c r="C148" i="10"/>
  <c r="B148" i="10"/>
  <c r="DY147" i="10"/>
  <c r="AH147" i="10"/>
  <c r="AI147" i="10" s="1"/>
  <c r="AD147" i="10"/>
  <c r="AE147" i="10" s="1"/>
  <c r="Z147" i="10"/>
  <c r="AA147" i="10" s="1"/>
  <c r="W147" i="10"/>
  <c r="V147" i="10"/>
  <c r="S147" i="10"/>
  <c r="R147" i="10"/>
  <c r="N147" i="10"/>
  <c r="O147" i="10" s="1"/>
  <c r="J147" i="10"/>
  <c r="K147" i="10" s="1"/>
  <c r="F147" i="10"/>
  <c r="G147" i="10" s="1"/>
  <c r="C147" i="10"/>
  <c r="B147" i="10"/>
  <c r="DY146" i="10"/>
  <c r="AI146" i="10"/>
  <c r="AH146" i="10"/>
  <c r="AD146" i="10"/>
  <c r="AE146" i="10" s="1"/>
  <c r="Z146" i="10"/>
  <c r="AA146" i="10" s="1"/>
  <c r="W146" i="10"/>
  <c r="V146" i="10"/>
  <c r="R146" i="10"/>
  <c r="S146" i="10" s="1"/>
  <c r="N146" i="10"/>
  <c r="O146" i="10" s="1"/>
  <c r="K146" i="10"/>
  <c r="J146" i="10"/>
  <c r="F146" i="10"/>
  <c r="G146" i="10" s="1"/>
  <c r="C146" i="10"/>
  <c r="B146" i="10"/>
  <c r="DY145" i="10"/>
  <c r="AI145" i="10"/>
  <c r="AH145" i="10"/>
  <c r="AE145" i="10"/>
  <c r="AD145" i="10"/>
  <c r="Z145" i="10"/>
  <c r="AA145" i="10" s="1"/>
  <c r="W145" i="10"/>
  <c r="V145" i="10"/>
  <c r="S145" i="10"/>
  <c r="R145" i="10"/>
  <c r="N145" i="10"/>
  <c r="O145" i="10" s="1"/>
  <c r="J145" i="10"/>
  <c r="K145" i="10" s="1"/>
  <c r="F145" i="10"/>
  <c r="G145" i="10" s="1"/>
  <c r="C145" i="10"/>
  <c r="B145" i="10"/>
  <c r="DY144" i="10"/>
  <c r="AI144" i="10"/>
  <c r="AH144" i="10"/>
  <c r="AE144" i="10"/>
  <c r="AD144" i="10"/>
  <c r="Z144" i="10"/>
  <c r="AA144" i="10" s="1"/>
  <c r="W144" i="10"/>
  <c r="V144" i="10"/>
  <c r="R144" i="10"/>
  <c r="S144" i="10" s="1"/>
  <c r="O144" i="10"/>
  <c r="N144" i="10"/>
  <c r="J144" i="10"/>
  <c r="K144" i="10" s="1"/>
  <c r="F144" i="10"/>
  <c r="G144" i="10" s="1"/>
  <c r="C144" i="10"/>
  <c r="B144" i="10"/>
  <c r="DY143" i="10"/>
  <c r="AH143" i="10"/>
  <c r="AI143" i="10" s="1"/>
  <c r="AE143" i="10"/>
  <c r="AD143" i="10"/>
  <c r="Z143" i="10"/>
  <c r="AA143" i="10" s="1"/>
  <c r="V143" i="10"/>
  <c r="W143" i="10" s="1"/>
  <c r="R143" i="10"/>
  <c r="S143" i="10" s="1"/>
  <c r="O143" i="10"/>
  <c r="N143" i="10"/>
  <c r="J143" i="10"/>
  <c r="K143" i="10" s="1"/>
  <c r="F143" i="10"/>
  <c r="G143" i="10" s="1"/>
  <c r="C143" i="10"/>
  <c r="B143" i="10"/>
  <c r="DY142" i="10"/>
  <c r="AI142" i="10"/>
  <c r="AH142" i="10"/>
  <c r="AD142" i="10"/>
  <c r="AE142" i="10" s="1"/>
  <c r="AA142" i="10"/>
  <c r="Z142" i="10"/>
  <c r="V142" i="10"/>
  <c r="W142" i="10" s="1"/>
  <c r="R142" i="10"/>
  <c r="S142" i="10" s="1"/>
  <c r="O142" i="10"/>
  <c r="N142" i="10"/>
  <c r="J142" i="10"/>
  <c r="K142" i="10" s="1"/>
  <c r="G142" i="10"/>
  <c r="F142" i="10"/>
  <c r="C142" i="10"/>
  <c r="B142" i="10"/>
  <c r="DY141" i="10"/>
  <c r="AI141" i="10"/>
  <c r="AH141" i="10"/>
  <c r="AD141" i="10"/>
  <c r="AE141" i="10" s="1"/>
  <c r="AA141" i="10"/>
  <c r="Z141" i="10"/>
  <c r="W141" i="10"/>
  <c r="V141" i="10"/>
  <c r="R141" i="10"/>
  <c r="S141" i="10" s="1"/>
  <c r="N141" i="10"/>
  <c r="O141" i="10" s="1"/>
  <c r="K141" i="10"/>
  <c r="J141" i="10"/>
  <c r="F141" i="10"/>
  <c r="G141" i="10" s="1"/>
  <c r="C141" i="10"/>
  <c r="B141" i="10"/>
  <c r="DY140" i="10"/>
  <c r="AI140" i="10"/>
  <c r="AH140" i="10"/>
  <c r="AD140" i="10"/>
  <c r="AE140" i="10" s="1"/>
  <c r="AA140" i="10"/>
  <c r="Z140" i="10"/>
  <c r="W140" i="10"/>
  <c r="V140" i="10"/>
  <c r="R140" i="10"/>
  <c r="S140" i="10" s="1"/>
  <c r="O140" i="10"/>
  <c r="N140" i="10"/>
  <c r="J140" i="10"/>
  <c r="K140" i="10" s="1"/>
  <c r="G140" i="10"/>
  <c r="F140" i="10"/>
  <c r="C140" i="10"/>
  <c r="B140" i="10"/>
  <c r="DY139" i="10"/>
  <c r="AI139" i="10"/>
  <c r="AH139" i="10"/>
  <c r="AD139" i="10"/>
  <c r="AE139" i="10" s="1"/>
  <c r="Z139" i="10"/>
  <c r="AA139" i="10" s="1"/>
  <c r="V139" i="10"/>
  <c r="W139" i="10" s="1"/>
  <c r="R139" i="10"/>
  <c r="S139" i="10" s="1"/>
  <c r="N139" i="10"/>
  <c r="O139" i="10" s="1"/>
  <c r="J139" i="10"/>
  <c r="K139" i="10" s="1"/>
  <c r="G139" i="10"/>
  <c r="F139" i="10"/>
  <c r="C139" i="10"/>
  <c r="B139" i="10"/>
  <c r="DY138" i="10"/>
  <c r="AI138" i="10"/>
  <c r="AH138" i="10"/>
  <c r="AE138" i="10"/>
  <c r="AD138" i="10"/>
  <c r="AA138" i="10"/>
  <c r="Z138" i="10"/>
  <c r="V138" i="10"/>
  <c r="W138" i="10" s="1"/>
  <c r="S138" i="10"/>
  <c r="R138" i="10"/>
  <c r="O138" i="10"/>
  <c r="N138" i="10"/>
  <c r="J138" i="10"/>
  <c r="K138" i="10" s="1"/>
  <c r="G138" i="10"/>
  <c r="F138" i="10"/>
  <c r="C138" i="10"/>
  <c r="B138" i="10"/>
  <c r="DY137" i="10"/>
  <c r="AH137" i="10"/>
  <c r="AI137" i="10" s="1"/>
  <c r="AD137" i="10"/>
  <c r="AE137" i="10" s="1"/>
  <c r="AA137" i="10"/>
  <c r="Z137" i="10"/>
  <c r="V137" i="10"/>
  <c r="W137" i="10" s="1"/>
  <c r="S137" i="10"/>
  <c r="R137" i="10"/>
  <c r="O137" i="10"/>
  <c r="N137" i="10"/>
  <c r="J137" i="10"/>
  <c r="K137" i="10" s="1"/>
  <c r="G137" i="10"/>
  <c r="F137" i="10"/>
  <c r="C137" i="10"/>
  <c r="B137" i="10"/>
  <c r="DY136" i="10"/>
  <c r="AH136" i="10"/>
  <c r="AI136" i="10" s="1"/>
  <c r="AE136" i="10"/>
  <c r="AD136" i="10"/>
  <c r="AA136" i="10"/>
  <c r="Z136" i="10"/>
  <c r="V136" i="10"/>
  <c r="W136" i="10" s="1"/>
  <c r="S136" i="10"/>
  <c r="R136" i="10"/>
  <c r="O136" i="10"/>
  <c r="N136" i="10"/>
  <c r="J136" i="10"/>
  <c r="K136" i="10" s="1"/>
  <c r="G136" i="10"/>
  <c r="F136" i="10"/>
  <c r="C136" i="10"/>
  <c r="B136" i="10"/>
  <c r="DY135" i="10"/>
  <c r="AH135" i="10"/>
  <c r="AI135" i="10" s="1"/>
  <c r="AE135" i="10"/>
  <c r="AD135" i="10"/>
  <c r="Z135" i="10"/>
  <c r="AA135" i="10" s="1"/>
  <c r="V135" i="10"/>
  <c r="W135" i="10" s="1"/>
  <c r="R135" i="10"/>
  <c r="S135" i="10" s="1"/>
  <c r="N135" i="10"/>
  <c r="O135" i="10" s="1"/>
  <c r="J135" i="10"/>
  <c r="K135" i="10" s="1"/>
  <c r="F135" i="10"/>
  <c r="G135" i="10" s="1"/>
  <c r="C135" i="10"/>
  <c r="B135" i="10"/>
  <c r="DY134" i="10"/>
  <c r="AH134" i="10"/>
  <c r="AI134" i="10" s="1"/>
  <c r="AE134" i="10"/>
  <c r="AD134" i="10"/>
  <c r="Z134" i="10"/>
  <c r="AA134" i="10" s="1"/>
  <c r="V134" i="10"/>
  <c r="W134" i="10" s="1"/>
  <c r="S134" i="10"/>
  <c r="R134" i="10"/>
  <c r="N134" i="10"/>
  <c r="O134" i="10" s="1"/>
  <c r="K134" i="10"/>
  <c r="J134" i="10"/>
  <c r="F134" i="10"/>
  <c r="G134" i="10" s="1"/>
  <c r="C134" i="10"/>
  <c r="B134" i="10"/>
  <c r="DY133" i="10"/>
  <c r="AH133" i="10"/>
  <c r="AI133" i="10" s="1"/>
  <c r="AE133" i="10"/>
  <c r="AD133" i="10"/>
  <c r="Z133" i="10"/>
  <c r="AA133" i="10" s="1"/>
  <c r="V133" i="10"/>
  <c r="W133" i="10" s="1"/>
  <c r="R133" i="10"/>
  <c r="S133" i="10" s="1"/>
  <c r="N133" i="10"/>
  <c r="O133" i="10" s="1"/>
  <c r="K133" i="10"/>
  <c r="J133" i="10"/>
  <c r="F133" i="10"/>
  <c r="G133" i="10" s="1"/>
  <c r="C133" i="10"/>
  <c r="B133" i="10"/>
  <c r="DY132" i="10"/>
  <c r="AH132" i="10"/>
  <c r="AI132" i="10" s="1"/>
  <c r="AE132" i="10"/>
  <c r="AD132" i="10"/>
  <c r="Z132" i="10"/>
  <c r="AA132" i="10" s="1"/>
  <c r="W132" i="10"/>
  <c r="V132" i="10"/>
  <c r="S132" i="10"/>
  <c r="R132" i="10"/>
  <c r="N132" i="10"/>
  <c r="O132" i="10" s="1"/>
  <c r="K132" i="10"/>
  <c r="J132" i="10"/>
  <c r="G132" i="10"/>
  <c r="F132" i="10"/>
  <c r="C132" i="10"/>
  <c r="B132" i="10"/>
  <c r="DY131" i="10"/>
  <c r="AH131" i="10"/>
  <c r="AI131" i="10" s="1"/>
  <c r="AD131" i="10"/>
  <c r="AE131" i="10" s="1"/>
  <c r="Z131" i="10"/>
  <c r="AA131" i="10" s="1"/>
  <c r="W131" i="10"/>
  <c r="V131" i="10"/>
  <c r="R131" i="10"/>
  <c r="S131" i="10" s="1"/>
  <c r="N131" i="10"/>
  <c r="O131" i="10" s="1"/>
  <c r="J131" i="10"/>
  <c r="K131" i="10" s="1"/>
  <c r="G131" i="10"/>
  <c r="F131" i="10"/>
  <c r="C131" i="10"/>
  <c r="B131" i="10"/>
  <c r="DY130" i="10"/>
  <c r="AI130" i="10"/>
  <c r="AH130" i="10"/>
  <c r="AD130" i="10"/>
  <c r="AE130" i="10" s="1"/>
  <c r="Z130" i="10"/>
  <c r="AA130" i="10" s="1"/>
  <c r="W130" i="10"/>
  <c r="V130" i="10"/>
  <c r="R130" i="10"/>
  <c r="S130" i="10" s="1"/>
  <c r="N130" i="10"/>
  <c r="O130" i="10" s="1"/>
  <c r="K130" i="10"/>
  <c r="J130" i="10"/>
  <c r="F130" i="10"/>
  <c r="G130" i="10" s="1"/>
  <c r="C130" i="10"/>
  <c r="B130" i="10"/>
  <c r="DY129" i="10"/>
  <c r="AI129" i="10"/>
  <c r="AH129" i="10"/>
  <c r="AD129" i="10"/>
  <c r="AE129" i="10" s="1"/>
  <c r="Z129" i="10"/>
  <c r="AA129" i="10" s="1"/>
  <c r="V129" i="10"/>
  <c r="W129" i="10" s="1"/>
  <c r="S129" i="10"/>
  <c r="R129" i="10"/>
  <c r="N129" i="10"/>
  <c r="O129" i="10" s="1"/>
  <c r="K129" i="10"/>
  <c r="J129" i="10"/>
  <c r="F129" i="10"/>
  <c r="G129" i="10" s="1"/>
  <c r="C129" i="10"/>
  <c r="B129" i="10"/>
  <c r="DY128" i="10"/>
  <c r="AI128" i="10"/>
  <c r="AH128" i="10"/>
  <c r="AD128" i="10"/>
  <c r="AE128" i="10" s="1"/>
  <c r="Z128" i="10"/>
  <c r="AA128" i="10" s="1"/>
  <c r="W128" i="10"/>
  <c r="V128" i="10"/>
  <c r="R128" i="10"/>
  <c r="S128" i="10" s="1"/>
  <c r="O128" i="10"/>
  <c r="N128" i="10"/>
  <c r="K128" i="10"/>
  <c r="J128" i="10"/>
  <c r="F128" i="10"/>
  <c r="G128" i="10" s="1"/>
  <c r="C128" i="10"/>
  <c r="B128" i="10"/>
  <c r="DY127" i="10"/>
  <c r="AH127" i="10"/>
  <c r="AI127" i="10" s="1"/>
  <c r="AD127" i="10"/>
  <c r="AE127" i="10" s="1"/>
  <c r="Z127" i="10"/>
  <c r="AA127" i="10" s="1"/>
  <c r="V127" i="10"/>
  <c r="W127" i="10" s="1"/>
  <c r="R127" i="10"/>
  <c r="S127" i="10" s="1"/>
  <c r="O127" i="10"/>
  <c r="N127" i="10"/>
  <c r="K127" i="10"/>
  <c r="J127" i="10"/>
  <c r="F127" i="10"/>
  <c r="G127" i="10" s="1"/>
  <c r="C127" i="10"/>
  <c r="B127" i="10"/>
  <c r="DY126" i="10"/>
  <c r="AD126" i="10"/>
  <c r="AE126" i="10" s="1"/>
  <c r="V126" i="10"/>
  <c r="W126" i="10" s="1"/>
  <c r="R126" i="10"/>
  <c r="S126" i="10" s="1"/>
  <c r="J126" i="10"/>
  <c r="K126" i="10" s="1"/>
  <c r="G126" i="10"/>
  <c r="F126" i="10"/>
  <c r="C126" i="10"/>
  <c r="B126" i="10"/>
  <c r="DY125" i="10"/>
  <c r="AI125" i="10"/>
  <c r="AH125" i="10"/>
  <c r="AD125" i="10"/>
  <c r="AE125" i="10" s="1"/>
  <c r="AA125" i="10"/>
  <c r="Z125" i="10"/>
  <c r="V125" i="10"/>
  <c r="W125" i="10" s="1"/>
  <c r="R125" i="10"/>
  <c r="S125" i="10" s="1"/>
  <c r="O125" i="10"/>
  <c r="N125" i="10"/>
  <c r="J125" i="10"/>
  <c r="K125" i="10" s="1"/>
  <c r="G125" i="10"/>
  <c r="F125" i="10"/>
  <c r="C125" i="10"/>
  <c r="B125" i="10"/>
  <c r="DY124" i="10"/>
  <c r="AH124" i="10"/>
  <c r="AI124" i="10" s="1"/>
  <c r="AD124" i="10"/>
  <c r="AE124" i="10" s="1"/>
  <c r="AA124" i="10"/>
  <c r="Z124" i="10"/>
  <c r="V124" i="10"/>
  <c r="W124" i="10" s="1"/>
  <c r="S124" i="10"/>
  <c r="R124" i="10"/>
  <c r="O124" i="10"/>
  <c r="N124" i="10"/>
  <c r="J124" i="10"/>
  <c r="K124" i="10" s="1"/>
  <c r="G124" i="10"/>
  <c r="F124" i="10"/>
  <c r="C124" i="10"/>
  <c r="B124" i="10"/>
  <c r="DY123" i="10"/>
  <c r="AA123" i="10"/>
  <c r="Z123" i="10"/>
  <c r="V123" i="10"/>
  <c r="W123" i="10" s="1"/>
  <c r="S123" i="10"/>
  <c r="R123" i="10"/>
  <c r="N123" i="10"/>
  <c r="O123" i="10" s="1"/>
  <c r="J123" i="10"/>
  <c r="K123" i="10" s="1"/>
  <c r="G123" i="10"/>
  <c r="F123" i="10"/>
  <c r="C123" i="10"/>
  <c r="B123" i="10"/>
  <c r="DY122" i="10"/>
  <c r="AH122" i="10"/>
  <c r="AI122" i="10" s="1"/>
  <c r="AD122" i="10"/>
  <c r="AE122" i="10" s="1"/>
  <c r="AA122" i="10"/>
  <c r="Z122" i="10"/>
  <c r="V122" i="10"/>
  <c r="W122" i="10" s="1"/>
  <c r="S122" i="10"/>
  <c r="R122" i="10"/>
  <c r="O122" i="10"/>
  <c r="N122" i="10"/>
  <c r="J122" i="10"/>
  <c r="K122" i="10" s="1"/>
  <c r="G122" i="10"/>
  <c r="F122" i="10"/>
  <c r="C122" i="10"/>
  <c r="B122" i="10"/>
  <c r="DY121" i="10"/>
  <c r="AH121" i="10"/>
  <c r="AI121" i="10" s="1"/>
  <c r="AE121" i="10"/>
  <c r="AD121" i="10"/>
  <c r="AA121" i="10"/>
  <c r="Z121" i="10"/>
  <c r="V121" i="10"/>
  <c r="W121" i="10" s="1"/>
  <c r="S121" i="10"/>
  <c r="R121" i="10"/>
  <c r="N121" i="10"/>
  <c r="O121" i="10" s="1"/>
  <c r="J121" i="10"/>
  <c r="K121" i="10" s="1"/>
  <c r="G121" i="10"/>
  <c r="F121" i="10"/>
  <c r="C121" i="10"/>
  <c r="B121" i="10"/>
  <c r="DY120" i="10"/>
  <c r="AH120" i="10"/>
  <c r="AI120" i="10" s="1"/>
  <c r="AE120" i="10"/>
  <c r="AD120" i="10"/>
  <c r="AA120" i="10"/>
  <c r="Z120" i="10"/>
  <c r="V120" i="10"/>
  <c r="W120" i="10" s="1"/>
  <c r="S120" i="10"/>
  <c r="R120" i="10"/>
  <c r="N120" i="10"/>
  <c r="O120" i="10" s="1"/>
  <c r="J120" i="10"/>
  <c r="K120" i="10" s="1"/>
  <c r="G120" i="10"/>
  <c r="F120" i="10"/>
  <c r="C120" i="10"/>
  <c r="B120" i="10"/>
  <c r="DY119" i="10"/>
  <c r="AH119" i="10"/>
  <c r="AI119" i="10" s="1"/>
  <c r="AE119" i="10"/>
  <c r="AD119" i="10"/>
  <c r="Z119" i="10"/>
  <c r="AA119" i="10" s="1"/>
  <c r="V119" i="10"/>
  <c r="W119" i="10" s="1"/>
  <c r="S119" i="10"/>
  <c r="R119" i="10"/>
  <c r="N119" i="10"/>
  <c r="O119" i="10" s="1"/>
  <c r="K119" i="10"/>
  <c r="J119" i="10"/>
  <c r="F119" i="10"/>
  <c r="G119" i="10" s="1"/>
  <c r="C119" i="10"/>
  <c r="B119" i="10"/>
  <c r="DY118" i="10"/>
  <c r="AH118" i="10"/>
  <c r="AI118" i="10" s="1"/>
  <c r="AE118" i="10"/>
  <c r="AD118" i="10"/>
  <c r="AA118" i="10"/>
  <c r="Z118" i="10"/>
  <c r="W118" i="10"/>
  <c r="V118" i="10"/>
  <c r="S118" i="10"/>
  <c r="R118" i="10"/>
  <c r="N118" i="10"/>
  <c r="O118" i="10" s="1"/>
  <c r="F118" i="10"/>
  <c r="G118" i="10" s="1"/>
  <c r="C118" i="10"/>
  <c r="J118" i="10" s="1"/>
  <c r="K118" i="10" s="1"/>
  <c r="B118" i="10"/>
  <c r="DY117" i="10"/>
  <c r="AH117" i="10"/>
  <c r="AI117" i="10" s="1"/>
  <c r="AE117" i="10"/>
  <c r="AD117" i="10"/>
  <c r="Z117" i="10"/>
  <c r="AA117" i="10" s="1"/>
  <c r="W117" i="10"/>
  <c r="V117" i="10"/>
  <c r="R117" i="10"/>
  <c r="S117" i="10" s="1"/>
  <c r="N117" i="10"/>
  <c r="O117" i="10" s="1"/>
  <c r="K117" i="10"/>
  <c r="J117" i="10"/>
  <c r="F117" i="10"/>
  <c r="G117" i="10" s="1"/>
  <c r="C117" i="10"/>
  <c r="B117" i="10"/>
  <c r="DY116" i="10"/>
  <c r="AI116" i="10"/>
  <c r="AH116" i="10"/>
  <c r="AE116" i="10"/>
  <c r="AD116" i="10"/>
  <c r="Z116" i="10"/>
  <c r="AA116" i="10" s="1"/>
  <c r="W116" i="10"/>
  <c r="V116" i="10"/>
  <c r="R116" i="10"/>
  <c r="S116" i="10" s="1"/>
  <c r="N116" i="10"/>
  <c r="O116" i="10" s="1"/>
  <c r="K116" i="10"/>
  <c r="J116" i="10"/>
  <c r="F116" i="10"/>
  <c r="G116" i="10" s="1"/>
  <c r="C116" i="10"/>
  <c r="B116" i="10"/>
  <c r="DY115" i="10"/>
  <c r="AI115" i="10"/>
  <c r="AH115" i="10"/>
  <c r="AD115" i="10"/>
  <c r="AE115" i="10" s="1"/>
  <c r="Z115" i="10"/>
  <c r="AA115" i="10" s="1"/>
  <c r="W115" i="10"/>
  <c r="V115" i="10"/>
  <c r="S115" i="10"/>
  <c r="R115" i="10"/>
  <c r="N115" i="10"/>
  <c r="O115" i="10" s="1"/>
  <c r="J115" i="10"/>
  <c r="K115" i="10" s="1"/>
  <c r="F115" i="10"/>
  <c r="G115" i="10" s="1"/>
  <c r="C115" i="10"/>
  <c r="B115" i="10"/>
  <c r="DY114" i="10"/>
  <c r="AI114" i="10"/>
  <c r="AH114" i="10"/>
  <c r="AE114" i="10"/>
  <c r="AD114" i="10"/>
  <c r="Z114" i="10"/>
  <c r="AA114" i="10" s="1"/>
  <c r="W114" i="10"/>
  <c r="V114" i="10"/>
  <c r="R114" i="10"/>
  <c r="S114" i="10" s="1"/>
  <c r="N114" i="10"/>
  <c r="O114" i="10" s="1"/>
  <c r="K114" i="10"/>
  <c r="J114" i="10"/>
  <c r="F114" i="10"/>
  <c r="G114" i="10" s="1"/>
  <c r="C114" i="10"/>
  <c r="B114" i="10"/>
  <c r="DY113" i="10"/>
  <c r="AI113" i="10"/>
  <c r="AH113" i="10"/>
  <c r="AD113" i="10"/>
  <c r="AE113" i="10" s="1"/>
  <c r="Z113" i="10"/>
  <c r="AA113" i="10" s="1"/>
  <c r="W113" i="10"/>
  <c r="V113" i="10"/>
  <c r="R113" i="10"/>
  <c r="S113" i="10" s="1"/>
  <c r="O113" i="10"/>
  <c r="N113" i="10"/>
  <c r="J113" i="10"/>
  <c r="K113" i="10" s="1"/>
  <c r="F113" i="10"/>
  <c r="G113" i="10" s="1"/>
  <c r="C113" i="10"/>
  <c r="B113" i="10"/>
  <c r="DY112" i="10"/>
  <c r="AI112" i="10"/>
  <c r="AH112" i="10"/>
  <c r="AD112" i="10"/>
  <c r="AE112" i="10" s="1"/>
  <c r="AA112" i="10"/>
  <c r="Z112" i="10"/>
  <c r="W112" i="10"/>
  <c r="V112" i="10"/>
  <c r="R112" i="10"/>
  <c r="S112" i="10" s="1"/>
  <c r="O112" i="10"/>
  <c r="N112" i="10"/>
  <c r="J112" i="10"/>
  <c r="K112" i="10" s="1"/>
  <c r="F112" i="10"/>
  <c r="G112" i="10" s="1"/>
  <c r="C112" i="10"/>
  <c r="B112" i="10"/>
  <c r="DY111" i="10"/>
  <c r="AH111" i="10"/>
  <c r="AI111" i="10" s="1"/>
  <c r="AD111" i="10"/>
  <c r="AE111" i="10" s="1"/>
  <c r="AA111" i="10"/>
  <c r="Z111" i="10"/>
  <c r="V111" i="10"/>
  <c r="W111" i="10" s="1"/>
  <c r="R111" i="10"/>
  <c r="S111" i="10" s="1"/>
  <c r="O111" i="10"/>
  <c r="N111" i="10"/>
  <c r="J111" i="10"/>
  <c r="K111" i="10" s="1"/>
  <c r="F111" i="10"/>
  <c r="G111" i="10" s="1"/>
  <c r="C111" i="10"/>
  <c r="B111" i="10"/>
  <c r="DY110" i="10"/>
  <c r="AI110" i="10"/>
  <c r="AH110" i="10"/>
  <c r="AD110" i="10"/>
  <c r="AE110" i="10" s="1"/>
  <c r="AA110" i="10"/>
  <c r="Z110" i="10"/>
  <c r="V110" i="10"/>
  <c r="W110" i="10" s="1"/>
  <c r="R110" i="10"/>
  <c r="S110" i="10" s="1"/>
  <c r="O110" i="10"/>
  <c r="N110" i="10"/>
  <c r="K110" i="10"/>
  <c r="J110" i="10"/>
  <c r="F110" i="10"/>
  <c r="G110" i="10" s="1"/>
  <c r="C110" i="10"/>
  <c r="B110" i="10"/>
  <c r="DY109" i="10"/>
  <c r="AH109" i="10"/>
  <c r="AI109" i="10" s="1"/>
  <c r="AD109" i="10"/>
  <c r="AE109" i="10" s="1"/>
  <c r="AA109" i="10"/>
  <c r="Z109" i="10"/>
  <c r="V109" i="10"/>
  <c r="W109" i="10" s="1"/>
  <c r="R109" i="10"/>
  <c r="S109" i="10" s="1"/>
  <c r="N109" i="10"/>
  <c r="O109" i="10" s="1"/>
  <c r="J109" i="10"/>
  <c r="K109" i="10" s="1"/>
  <c r="G109" i="10"/>
  <c r="F109" i="10"/>
  <c r="C109" i="10"/>
  <c r="B109" i="10"/>
  <c r="DY108" i="10"/>
  <c r="AI108" i="10"/>
  <c r="AH108" i="10"/>
  <c r="AD108" i="10"/>
  <c r="AE108" i="10" s="1"/>
  <c r="AA108" i="10"/>
  <c r="Z108" i="10"/>
  <c r="W108" i="10"/>
  <c r="V108" i="10"/>
  <c r="R108" i="10"/>
  <c r="S108" i="10" s="1"/>
  <c r="O108" i="10"/>
  <c r="N108" i="10"/>
  <c r="J108" i="10"/>
  <c r="K108" i="10" s="1"/>
  <c r="G108" i="10"/>
  <c r="F108" i="10"/>
  <c r="C108" i="10"/>
  <c r="B108" i="10"/>
  <c r="DY107" i="10"/>
  <c r="AH107" i="10"/>
  <c r="AI107" i="10" s="1"/>
  <c r="AD107" i="10"/>
  <c r="AE107" i="10" s="1"/>
  <c r="Z107" i="10"/>
  <c r="AA107" i="10" s="1"/>
  <c r="W107" i="10"/>
  <c r="V107" i="10"/>
  <c r="S107" i="10"/>
  <c r="R107" i="10"/>
  <c r="N107" i="10"/>
  <c r="O107" i="10" s="1"/>
  <c r="J107" i="10"/>
  <c r="K107" i="10" s="1"/>
  <c r="G107" i="10"/>
  <c r="F107" i="10"/>
  <c r="C107" i="10"/>
  <c r="B107" i="10"/>
  <c r="DY106" i="10"/>
  <c r="AH106" i="10"/>
  <c r="AI106" i="10" s="1"/>
  <c r="AE106" i="10"/>
  <c r="AD106" i="10"/>
  <c r="AA106" i="10"/>
  <c r="Z106" i="10"/>
  <c r="V106" i="10"/>
  <c r="W106" i="10" s="1"/>
  <c r="S106" i="10"/>
  <c r="R106" i="10"/>
  <c r="N106" i="10"/>
  <c r="O106" i="10" s="1"/>
  <c r="J106" i="10"/>
  <c r="K106" i="10" s="1"/>
  <c r="G106" i="10"/>
  <c r="F106" i="10"/>
  <c r="C106" i="10"/>
  <c r="B106" i="10"/>
  <c r="DY105" i="10"/>
  <c r="V105" i="10"/>
  <c r="W105" i="10" s="1"/>
  <c r="S105" i="10"/>
  <c r="R105" i="10"/>
  <c r="N105" i="10"/>
  <c r="O105" i="10" s="1"/>
  <c r="C105" i="10"/>
  <c r="AD105" i="10" s="1"/>
  <c r="AE105" i="10" s="1"/>
  <c r="B105" i="10"/>
  <c r="DY104" i="10"/>
  <c r="AH104" i="10"/>
  <c r="AI104" i="10" s="1"/>
  <c r="AE104" i="10"/>
  <c r="AD104" i="10"/>
  <c r="Z104" i="10"/>
  <c r="AA104" i="10" s="1"/>
  <c r="V104" i="10"/>
  <c r="W104" i="10" s="1"/>
  <c r="S104" i="10"/>
  <c r="R104" i="10"/>
  <c r="O104" i="10"/>
  <c r="N104" i="10"/>
  <c r="K104" i="10"/>
  <c r="J104" i="10"/>
  <c r="F104" i="10"/>
  <c r="G104" i="10" s="1"/>
  <c r="C104" i="10"/>
  <c r="B104" i="10"/>
  <c r="DY103" i="10"/>
  <c r="AH103" i="10"/>
  <c r="AI103" i="10" s="1"/>
  <c r="AE103" i="10"/>
  <c r="AD103" i="10"/>
  <c r="AA103" i="10"/>
  <c r="Z103" i="10"/>
  <c r="V103" i="10"/>
  <c r="W103" i="10" s="1"/>
  <c r="S103" i="10"/>
  <c r="R103" i="10"/>
  <c r="N103" i="10"/>
  <c r="O103" i="10" s="1"/>
  <c r="K103" i="10"/>
  <c r="J103" i="10"/>
  <c r="F103" i="10"/>
  <c r="G103" i="10" s="1"/>
  <c r="C103" i="10"/>
  <c r="B103" i="10"/>
  <c r="DY102" i="10"/>
  <c r="AH102" i="10"/>
  <c r="AI102" i="10" s="1"/>
  <c r="AE102" i="10"/>
  <c r="AA102" i="10"/>
  <c r="Z102" i="10"/>
  <c r="V102" i="10"/>
  <c r="W102" i="10" s="1"/>
  <c r="S102" i="10"/>
  <c r="R102" i="10"/>
  <c r="N102" i="10"/>
  <c r="O102" i="10" s="1"/>
  <c r="K102" i="10"/>
  <c r="J102" i="10"/>
  <c r="F102" i="10"/>
  <c r="G102" i="10" s="1"/>
  <c r="C102" i="10"/>
  <c r="AD102" i="10" s="1"/>
  <c r="B102" i="10"/>
  <c r="DY101" i="10"/>
  <c r="AH101" i="10"/>
  <c r="AI101" i="10" s="1"/>
  <c r="AD101" i="10"/>
  <c r="AE101" i="10" s="1"/>
  <c r="Z101" i="10"/>
  <c r="AA101" i="10" s="1"/>
  <c r="W101" i="10"/>
  <c r="V101" i="10"/>
  <c r="R101" i="10"/>
  <c r="S101" i="10" s="1"/>
  <c r="N101" i="10"/>
  <c r="O101" i="10" s="1"/>
  <c r="K101" i="10"/>
  <c r="J101" i="10"/>
  <c r="G101" i="10"/>
  <c r="F101" i="10"/>
  <c r="C101" i="10"/>
  <c r="B101" i="10"/>
  <c r="DY100" i="10"/>
  <c r="AH100" i="10"/>
  <c r="AI100" i="10" s="1"/>
  <c r="AD100" i="10"/>
  <c r="AE100" i="10" s="1"/>
  <c r="Z100" i="10"/>
  <c r="AA100" i="10" s="1"/>
  <c r="W100" i="10"/>
  <c r="V100" i="10"/>
  <c r="S100" i="10"/>
  <c r="R100" i="10"/>
  <c r="N100" i="10"/>
  <c r="O100" i="10" s="1"/>
  <c r="K100" i="10"/>
  <c r="J100" i="10"/>
  <c r="F100" i="10"/>
  <c r="G100" i="10" s="1"/>
  <c r="C100" i="10"/>
  <c r="B100" i="10"/>
  <c r="DY99" i="10"/>
  <c r="AI99" i="10"/>
  <c r="AH99" i="10"/>
  <c r="AD99" i="10"/>
  <c r="AE99" i="10" s="1"/>
  <c r="Z99" i="10"/>
  <c r="AA99" i="10" s="1"/>
  <c r="W99" i="10"/>
  <c r="V99" i="10"/>
  <c r="R99" i="10"/>
  <c r="S99" i="10" s="1"/>
  <c r="N99" i="10"/>
  <c r="O99" i="10" s="1"/>
  <c r="K99" i="10"/>
  <c r="J99" i="10"/>
  <c r="F99" i="10"/>
  <c r="G99" i="10" s="1"/>
  <c r="C99" i="10"/>
  <c r="B99" i="10"/>
  <c r="DY98" i="10"/>
  <c r="AI98" i="10"/>
  <c r="AH98" i="10"/>
  <c r="AD98" i="10"/>
  <c r="AE98" i="10" s="1"/>
  <c r="AA98" i="10"/>
  <c r="Z98" i="10"/>
  <c r="W98" i="10"/>
  <c r="V98" i="10"/>
  <c r="R98" i="10"/>
  <c r="S98" i="10" s="1"/>
  <c r="N98" i="10"/>
  <c r="O98" i="10" s="1"/>
  <c r="J98" i="10"/>
  <c r="K98" i="10" s="1"/>
  <c r="F98" i="10"/>
  <c r="G98" i="10" s="1"/>
  <c r="C98" i="10"/>
  <c r="B98" i="10"/>
  <c r="DY97" i="10"/>
  <c r="AI97" i="10"/>
  <c r="AH97" i="10"/>
  <c r="AD97" i="10"/>
  <c r="AE97" i="10" s="1"/>
  <c r="Z97" i="10"/>
  <c r="AA97" i="10" s="1"/>
  <c r="V97" i="10"/>
  <c r="W97" i="10" s="1"/>
  <c r="S97" i="10"/>
  <c r="R97" i="10"/>
  <c r="O97" i="10"/>
  <c r="N97" i="10"/>
  <c r="K97" i="10"/>
  <c r="J97" i="10"/>
  <c r="F97" i="10"/>
  <c r="G97" i="10" s="1"/>
  <c r="C97" i="10"/>
  <c r="B97" i="10"/>
  <c r="DY96" i="10"/>
  <c r="AI96" i="10"/>
  <c r="AH96" i="10"/>
  <c r="AE96" i="10"/>
  <c r="AD96" i="10"/>
  <c r="Z96" i="10"/>
  <c r="AA96" i="10" s="1"/>
  <c r="W96" i="10"/>
  <c r="V96" i="10"/>
  <c r="R96" i="10"/>
  <c r="S96" i="10" s="1"/>
  <c r="O96" i="10"/>
  <c r="N96" i="10"/>
  <c r="J96" i="10"/>
  <c r="K96" i="10" s="1"/>
  <c r="G96" i="10"/>
  <c r="F96" i="10"/>
  <c r="C96" i="10"/>
  <c r="B96" i="10"/>
  <c r="DY95" i="10"/>
  <c r="AI95" i="10"/>
  <c r="AH95" i="10"/>
  <c r="AD95" i="10"/>
  <c r="AE95" i="10" s="1"/>
  <c r="AA95" i="10"/>
  <c r="Z95" i="10"/>
  <c r="V95" i="10"/>
  <c r="W95" i="10" s="1"/>
  <c r="R95" i="10"/>
  <c r="S95" i="10" s="1"/>
  <c r="N95" i="10"/>
  <c r="O95" i="10" s="1"/>
  <c r="K95" i="10"/>
  <c r="J95" i="10"/>
  <c r="F95" i="10"/>
  <c r="G95" i="10" s="1"/>
  <c r="C95" i="10"/>
  <c r="B95" i="10"/>
  <c r="DY94" i="10"/>
  <c r="AH94" i="10"/>
  <c r="AI94" i="10" s="1"/>
  <c r="AD94" i="10"/>
  <c r="AE94" i="10" s="1"/>
  <c r="AA94" i="10"/>
  <c r="Z94" i="10"/>
  <c r="V94" i="10"/>
  <c r="W94" i="10" s="1"/>
  <c r="R94" i="10"/>
  <c r="S94" i="10" s="1"/>
  <c r="O94" i="10"/>
  <c r="N94" i="10"/>
  <c r="K94" i="10"/>
  <c r="J94" i="10"/>
  <c r="G94" i="10"/>
  <c r="F94" i="10"/>
  <c r="C94" i="10"/>
  <c r="B94" i="10"/>
  <c r="DY93" i="10"/>
  <c r="AH93" i="10"/>
  <c r="AI93" i="10" s="1"/>
  <c r="Z93" i="10"/>
  <c r="AA93" i="10" s="1"/>
  <c r="V93" i="10"/>
  <c r="W93" i="10" s="1"/>
  <c r="R93" i="10"/>
  <c r="S93" i="10" s="1"/>
  <c r="N93" i="10"/>
  <c r="O93" i="10" s="1"/>
  <c r="K93" i="10"/>
  <c r="J93" i="10"/>
  <c r="G93" i="10"/>
  <c r="F93" i="10"/>
  <c r="C93" i="10"/>
  <c r="AD93" i="10" s="1"/>
  <c r="AE93" i="10" s="1"/>
  <c r="B93" i="10"/>
  <c r="DY92" i="10"/>
  <c r="AI92" i="10"/>
  <c r="AH92" i="10"/>
  <c r="AD92" i="10"/>
  <c r="AE92" i="10" s="1"/>
  <c r="AA92" i="10"/>
  <c r="Z92" i="10"/>
  <c r="W92" i="10"/>
  <c r="V92" i="10"/>
  <c r="R92" i="10"/>
  <c r="S92" i="10" s="1"/>
  <c r="N92" i="10"/>
  <c r="O92" i="10" s="1"/>
  <c r="K92" i="10"/>
  <c r="J92" i="10"/>
  <c r="G92" i="10"/>
  <c r="F92" i="10"/>
  <c r="C92" i="10"/>
  <c r="B92" i="10"/>
  <c r="DY91" i="10"/>
  <c r="AH91" i="10"/>
  <c r="AI91" i="10" s="1"/>
  <c r="AD91" i="10"/>
  <c r="AE91" i="10" s="1"/>
  <c r="AA91" i="10"/>
  <c r="Z91" i="10"/>
  <c r="V91" i="10"/>
  <c r="W91" i="10" s="1"/>
  <c r="R91" i="10"/>
  <c r="S91" i="10" s="1"/>
  <c r="O91" i="10"/>
  <c r="N91" i="10"/>
  <c r="J91" i="10"/>
  <c r="K91" i="10" s="1"/>
  <c r="G91" i="10"/>
  <c r="F91" i="10"/>
  <c r="C91" i="10"/>
  <c r="B91" i="10"/>
  <c r="DY90" i="10"/>
  <c r="AH90" i="10"/>
  <c r="AI90" i="10" s="1"/>
  <c r="AE90" i="10"/>
  <c r="AD90" i="10"/>
  <c r="Z90" i="10"/>
  <c r="AA90" i="10" s="1"/>
  <c r="V90" i="10"/>
  <c r="W90" i="10" s="1"/>
  <c r="S90" i="10"/>
  <c r="R90" i="10"/>
  <c r="O90" i="10"/>
  <c r="N90" i="10"/>
  <c r="K90" i="10"/>
  <c r="J90" i="10"/>
  <c r="G90" i="10"/>
  <c r="F90" i="10"/>
  <c r="C90" i="10"/>
  <c r="B90" i="10"/>
  <c r="DY89" i="10"/>
  <c r="AH89" i="10"/>
  <c r="AI89" i="10" s="1"/>
  <c r="AE89" i="10"/>
  <c r="AD89" i="10"/>
  <c r="AA89" i="10"/>
  <c r="Z89" i="10"/>
  <c r="V89" i="10"/>
  <c r="W89" i="10" s="1"/>
  <c r="S89" i="10"/>
  <c r="R89" i="10"/>
  <c r="O89" i="10"/>
  <c r="N89" i="10"/>
  <c r="J89" i="10"/>
  <c r="K89" i="10" s="1"/>
  <c r="F89" i="10"/>
  <c r="G89" i="10" s="1"/>
  <c r="C89" i="10"/>
  <c r="B89" i="10"/>
  <c r="DY88" i="10"/>
  <c r="AH88" i="10"/>
  <c r="AI88" i="10" s="1"/>
  <c r="AE88" i="10"/>
  <c r="AD88" i="10"/>
  <c r="AA88" i="10"/>
  <c r="Z88" i="10"/>
  <c r="W88" i="10"/>
  <c r="V88" i="10"/>
  <c r="S88" i="10"/>
  <c r="R88" i="10"/>
  <c r="N88" i="10"/>
  <c r="O88" i="10" s="1"/>
  <c r="J88" i="10"/>
  <c r="K88" i="10" s="1"/>
  <c r="G88" i="10"/>
  <c r="F88" i="10"/>
  <c r="C88" i="10"/>
  <c r="B88" i="10"/>
  <c r="DY87" i="10"/>
  <c r="AH87" i="10"/>
  <c r="AI87" i="10" s="1"/>
  <c r="AE87" i="10"/>
  <c r="AD87" i="10"/>
  <c r="AA87" i="10"/>
  <c r="Z87" i="10"/>
  <c r="V87" i="10"/>
  <c r="W87" i="10" s="1"/>
  <c r="R87" i="10"/>
  <c r="S87" i="10" s="1"/>
  <c r="N87" i="10"/>
  <c r="O87" i="10" s="1"/>
  <c r="J87" i="10"/>
  <c r="K87" i="10" s="1"/>
  <c r="G87" i="10"/>
  <c r="F87" i="10"/>
  <c r="C87" i="10"/>
  <c r="B87" i="10"/>
  <c r="DY86" i="10"/>
  <c r="AI86" i="10"/>
  <c r="AH86" i="10"/>
  <c r="AE86" i="10"/>
  <c r="AD86" i="10"/>
  <c r="AA86" i="10"/>
  <c r="Z86" i="10"/>
  <c r="W86" i="10"/>
  <c r="V86" i="10"/>
  <c r="R86" i="10"/>
  <c r="S86" i="10" s="1"/>
  <c r="N86" i="10"/>
  <c r="O86" i="10" s="1"/>
  <c r="K86" i="10"/>
  <c r="J86" i="10"/>
  <c r="G86" i="10"/>
  <c r="F86" i="10"/>
  <c r="C86" i="10"/>
  <c r="B86" i="10"/>
  <c r="DY85" i="10"/>
  <c r="AH85" i="10"/>
  <c r="AI85" i="10" s="1"/>
  <c r="AE85" i="10"/>
  <c r="AD85" i="10"/>
  <c r="AA85" i="10"/>
  <c r="Z85" i="10"/>
  <c r="V85" i="10"/>
  <c r="W85" i="10" s="1"/>
  <c r="R85" i="10"/>
  <c r="S85" i="10" s="1"/>
  <c r="N85" i="10"/>
  <c r="O85" i="10" s="1"/>
  <c r="J85" i="10"/>
  <c r="K85" i="10" s="1"/>
  <c r="F85" i="10"/>
  <c r="G85" i="10" s="1"/>
  <c r="C85" i="10"/>
  <c r="B85" i="10"/>
  <c r="DY84" i="10"/>
  <c r="AI84" i="10"/>
  <c r="AH84" i="10"/>
  <c r="AE84" i="10"/>
  <c r="AD84" i="10"/>
  <c r="Z84" i="10"/>
  <c r="AA84" i="10" s="1"/>
  <c r="W84" i="10"/>
  <c r="V84" i="10"/>
  <c r="R84" i="10"/>
  <c r="S84" i="10" s="1"/>
  <c r="O84" i="10"/>
  <c r="N84" i="10"/>
  <c r="K84" i="10"/>
  <c r="J84" i="10"/>
  <c r="F84" i="10"/>
  <c r="G84" i="10" s="1"/>
  <c r="C84" i="10"/>
  <c r="B84" i="10"/>
  <c r="DY83" i="10"/>
  <c r="AH83" i="10"/>
  <c r="AI83" i="10" s="1"/>
  <c r="AD83" i="10"/>
  <c r="AE83" i="10" s="1"/>
  <c r="Z83" i="10"/>
  <c r="AA83" i="10" s="1"/>
  <c r="V83" i="10"/>
  <c r="W83" i="10" s="1"/>
  <c r="S83" i="10"/>
  <c r="R83" i="10"/>
  <c r="N83" i="10"/>
  <c r="O83" i="10" s="1"/>
  <c r="J83" i="10"/>
  <c r="K83" i="10" s="1"/>
  <c r="F83" i="10"/>
  <c r="G83" i="10" s="1"/>
  <c r="C83" i="10"/>
  <c r="B83" i="10"/>
  <c r="DY82" i="10"/>
  <c r="Z82" i="10"/>
  <c r="AA82" i="10" s="1"/>
  <c r="W82" i="10"/>
  <c r="V82" i="10"/>
  <c r="S82" i="10"/>
  <c r="R82" i="10"/>
  <c r="F82" i="10"/>
  <c r="G82" i="10" s="1"/>
  <c r="C82" i="10"/>
  <c r="AH82" i="10" s="1"/>
  <c r="AI82" i="10" s="1"/>
  <c r="B82" i="10"/>
  <c r="DY81" i="10"/>
  <c r="AH81" i="10"/>
  <c r="AI81" i="10" s="1"/>
  <c r="AD81" i="10"/>
  <c r="AE81" i="10" s="1"/>
  <c r="Z81" i="10"/>
  <c r="AA81" i="10" s="1"/>
  <c r="V81" i="10"/>
  <c r="W81" i="10" s="1"/>
  <c r="R81" i="10"/>
  <c r="S81" i="10" s="1"/>
  <c r="N81" i="10"/>
  <c r="O81" i="10" s="1"/>
  <c r="J81" i="10"/>
  <c r="K81" i="10" s="1"/>
  <c r="F81" i="10"/>
  <c r="G81" i="10" s="1"/>
  <c r="C81" i="10"/>
  <c r="B81" i="10"/>
  <c r="DY80" i="10"/>
  <c r="AI80" i="10"/>
  <c r="AH80" i="10"/>
  <c r="AD80" i="10"/>
  <c r="AE80" i="10" s="1"/>
  <c r="Z80" i="10"/>
  <c r="AA80" i="10" s="1"/>
  <c r="V80" i="10"/>
  <c r="W80" i="10" s="1"/>
  <c r="R80" i="10"/>
  <c r="S80" i="10" s="1"/>
  <c r="O80" i="10"/>
  <c r="N80" i="10"/>
  <c r="J80" i="10"/>
  <c r="K80" i="10" s="1"/>
  <c r="G80" i="10"/>
  <c r="F80" i="10"/>
  <c r="C80" i="10"/>
  <c r="B80" i="10"/>
  <c r="DY79" i="10"/>
  <c r="AH79" i="10"/>
  <c r="AI79" i="10" s="1"/>
  <c r="AE79" i="10"/>
  <c r="W79" i="10"/>
  <c r="V79" i="10"/>
  <c r="R79" i="10"/>
  <c r="S79" i="10" s="1"/>
  <c r="J79" i="10"/>
  <c r="K79" i="10" s="1"/>
  <c r="F79" i="10"/>
  <c r="G79" i="10" s="1"/>
  <c r="C79" i="10"/>
  <c r="AD79" i="10" s="1"/>
  <c r="B79" i="10"/>
  <c r="DY78" i="10"/>
  <c r="AH78" i="10"/>
  <c r="AI78" i="10" s="1"/>
  <c r="AD78" i="10"/>
  <c r="AE78" i="10" s="1"/>
  <c r="AA78" i="10"/>
  <c r="Z78" i="10"/>
  <c r="V78" i="10"/>
  <c r="W78" i="10" s="1"/>
  <c r="S78" i="10"/>
  <c r="R78" i="10"/>
  <c r="O78" i="10"/>
  <c r="N78" i="10"/>
  <c r="J78" i="10"/>
  <c r="K78" i="10" s="1"/>
  <c r="G78" i="10"/>
  <c r="F78" i="10"/>
  <c r="C78" i="10"/>
  <c r="B78" i="10"/>
  <c r="DY77" i="10"/>
  <c r="AH77" i="10"/>
  <c r="AI77" i="10" s="1"/>
  <c r="AD77" i="10"/>
  <c r="AE77" i="10" s="1"/>
  <c r="V77" i="10"/>
  <c r="W77" i="10" s="1"/>
  <c r="R77" i="10"/>
  <c r="S77" i="10" s="1"/>
  <c r="O77" i="10"/>
  <c r="N77" i="10"/>
  <c r="J77" i="10"/>
  <c r="K77" i="10" s="1"/>
  <c r="G77" i="10"/>
  <c r="F77" i="10"/>
  <c r="C77" i="10"/>
  <c r="Z77" i="10" s="1"/>
  <c r="AA77" i="10" s="1"/>
  <c r="B77" i="10"/>
  <c r="DY76" i="10"/>
  <c r="AH76" i="10"/>
  <c r="AI76" i="10" s="1"/>
  <c r="AD76" i="10"/>
  <c r="AE76" i="10" s="1"/>
  <c r="AA76" i="10"/>
  <c r="V76" i="10"/>
  <c r="W76" i="10" s="1"/>
  <c r="R76" i="10"/>
  <c r="S76" i="10" s="1"/>
  <c r="N76" i="10"/>
  <c r="O76" i="10" s="1"/>
  <c r="K76" i="10"/>
  <c r="J76" i="10"/>
  <c r="G76" i="10"/>
  <c r="F76" i="10"/>
  <c r="C76" i="10"/>
  <c r="Z76" i="10" s="1"/>
  <c r="B76" i="10"/>
  <c r="DY75" i="10"/>
  <c r="AH75" i="10"/>
  <c r="AI75" i="10" s="1"/>
  <c r="AD75" i="10"/>
  <c r="AE75" i="10" s="1"/>
  <c r="Z75" i="10"/>
  <c r="AA75" i="10" s="1"/>
  <c r="W75" i="10"/>
  <c r="V75" i="10"/>
  <c r="S75" i="10"/>
  <c r="R75" i="10"/>
  <c r="N75" i="10"/>
  <c r="O75" i="10" s="1"/>
  <c r="J75" i="10"/>
  <c r="K75" i="10" s="1"/>
  <c r="F75" i="10"/>
  <c r="G75" i="10" s="1"/>
  <c r="C75" i="10"/>
  <c r="B75" i="10"/>
  <c r="DY74" i="10"/>
  <c r="AH74" i="10"/>
  <c r="AI74" i="10" s="1"/>
  <c r="AE74" i="10"/>
  <c r="AD74" i="10"/>
  <c r="Z74" i="10"/>
  <c r="AA74" i="10" s="1"/>
  <c r="V74" i="10"/>
  <c r="W74" i="10" s="1"/>
  <c r="S74" i="10"/>
  <c r="R74" i="10"/>
  <c r="O74" i="10"/>
  <c r="N74" i="10"/>
  <c r="J74" i="10"/>
  <c r="K74" i="10" s="1"/>
  <c r="G74" i="10"/>
  <c r="F74" i="10"/>
  <c r="C74" i="10"/>
  <c r="B74" i="10"/>
  <c r="DY73" i="10"/>
  <c r="AH73" i="10"/>
  <c r="AI73" i="10" s="1"/>
  <c r="AE73" i="10"/>
  <c r="AD73" i="10"/>
  <c r="AA73" i="10"/>
  <c r="Z73" i="10"/>
  <c r="V73" i="10"/>
  <c r="W73" i="10" s="1"/>
  <c r="S73" i="10"/>
  <c r="R73" i="10"/>
  <c r="N73" i="10"/>
  <c r="O73" i="10" s="1"/>
  <c r="J73" i="10"/>
  <c r="K73" i="10" s="1"/>
  <c r="F73" i="10"/>
  <c r="G73" i="10" s="1"/>
  <c r="C73" i="10"/>
  <c r="B73" i="10"/>
  <c r="DY72" i="10"/>
  <c r="AH72" i="10"/>
  <c r="AI72" i="10" s="1"/>
  <c r="AE72" i="10"/>
  <c r="AD72" i="10"/>
  <c r="AA72" i="10"/>
  <c r="Z72" i="10"/>
  <c r="W72" i="10"/>
  <c r="V72" i="10"/>
  <c r="S72" i="10"/>
  <c r="R72" i="10"/>
  <c r="O72" i="10"/>
  <c r="N72" i="10"/>
  <c r="J72" i="10"/>
  <c r="K72" i="10" s="1"/>
  <c r="F72" i="10"/>
  <c r="G72" i="10" s="1"/>
  <c r="C72" i="10"/>
  <c r="B72" i="10"/>
  <c r="DY71" i="10"/>
  <c r="AH71" i="10"/>
  <c r="AI71" i="10" s="1"/>
  <c r="AD71" i="10"/>
  <c r="AE71" i="10" s="1"/>
  <c r="Z71" i="10"/>
  <c r="AA71" i="10" s="1"/>
  <c r="W71" i="10"/>
  <c r="V71" i="10"/>
  <c r="R71" i="10"/>
  <c r="S71" i="10" s="1"/>
  <c r="N71" i="10"/>
  <c r="O71" i="10" s="1"/>
  <c r="J71" i="10"/>
  <c r="K71" i="10" s="1"/>
  <c r="G71" i="10"/>
  <c r="F71" i="10"/>
  <c r="C71" i="10"/>
  <c r="B71" i="10"/>
  <c r="DY70" i="10"/>
  <c r="AI70" i="10"/>
  <c r="AH70" i="10"/>
  <c r="AD70" i="10"/>
  <c r="AE70" i="10" s="1"/>
  <c r="AA70" i="10"/>
  <c r="Z70" i="10"/>
  <c r="W70" i="10"/>
  <c r="V70" i="10"/>
  <c r="R70" i="10"/>
  <c r="S70" i="10" s="1"/>
  <c r="N70" i="10"/>
  <c r="O70" i="10" s="1"/>
  <c r="J70" i="10"/>
  <c r="K70" i="10" s="1"/>
  <c r="G70" i="10"/>
  <c r="F70" i="10"/>
  <c r="C70" i="10"/>
  <c r="B70" i="10"/>
  <c r="DY69" i="10"/>
  <c r="AI69" i="10"/>
  <c r="AH69" i="10"/>
  <c r="AD69" i="10"/>
  <c r="AE69" i="10" s="1"/>
  <c r="AA69" i="10"/>
  <c r="Z69" i="10"/>
  <c r="V69" i="10"/>
  <c r="W69" i="10" s="1"/>
  <c r="R69" i="10"/>
  <c r="S69" i="10" s="1"/>
  <c r="N69" i="10"/>
  <c r="O69" i="10" s="1"/>
  <c r="K69" i="10"/>
  <c r="J69" i="10"/>
  <c r="F69" i="10"/>
  <c r="G69" i="10" s="1"/>
  <c r="C69" i="10"/>
  <c r="B69" i="10"/>
  <c r="DY68" i="10"/>
  <c r="AI68" i="10"/>
  <c r="AH68" i="10"/>
  <c r="AE68" i="10"/>
  <c r="AD68" i="10"/>
  <c r="Z68" i="10"/>
  <c r="AA68" i="10" s="1"/>
  <c r="V68" i="10"/>
  <c r="W68" i="10" s="1"/>
  <c r="R68" i="10"/>
  <c r="S68" i="10" s="1"/>
  <c r="O68" i="10"/>
  <c r="N68" i="10"/>
  <c r="K68" i="10"/>
  <c r="J68" i="10"/>
  <c r="G68" i="10"/>
  <c r="F68" i="10"/>
  <c r="C68" i="10"/>
  <c r="B68" i="10"/>
  <c r="DY67" i="10"/>
  <c r="AH67" i="10"/>
  <c r="AI67" i="10" s="1"/>
  <c r="AD67" i="10"/>
  <c r="AE67" i="10" s="1"/>
  <c r="AA67" i="10"/>
  <c r="Z67" i="10"/>
  <c r="V67" i="10"/>
  <c r="W67" i="10" s="1"/>
  <c r="R67" i="10"/>
  <c r="S67" i="10" s="1"/>
  <c r="O67" i="10"/>
  <c r="N67" i="10"/>
  <c r="J67" i="10"/>
  <c r="K67" i="10" s="1"/>
  <c r="G67" i="10"/>
  <c r="F67" i="10"/>
  <c r="C67" i="10"/>
  <c r="B67" i="10"/>
  <c r="DY66" i="10"/>
  <c r="AH66" i="10"/>
  <c r="AI66" i="10" s="1"/>
  <c r="AD66" i="10"/>
  <c r="AE66" i="10" s="1"/>
  <c r="AA66" i="10"/>
  <c r="Z66" i="10"/>
  <c r="W66" i="10"/>
  <c r="V66" i="10"/>
  <c r="S66" i="10"/>
  <c r="R66" i="10"/>
  <c r="N66" i="10"/>
  <c r="O66" i="10" s="1"/>
  <c r="K66" i="10"/>
  <c r="J66" i="10"/>
  <c r="G66" i="10"/>
  <c r="F66" i="10"/>
  <c r="C66" i="10"/>
  <c r="B66" i="10"/>
  <c r="DY65" i="10"/>
  <c r="AI65" i="10"/>
  <c r="AH65" i="10"/>
  <c r="AD65" i="10"/>
  <c r="AE65" i="10" s="1"/>
  <c r="AA65" i="10"/>
  <c r="Z65" i="10"/>
  <c r="V65" i="10"/>
  <c r="W65" i="10" s="1"/>
  <c r="R65" i="10"/>
  <c r="S65" i="10" s="1"/>
  <c r="O65" i="10"/>
  <c r="N65" i="10"/>
  <c r="J65" i="10"/>
  <c r="K65" i="10" s="1"/>
  <c r="F65" i="10"/>
  <c r="G65" i="10" s="1"/>
  <c r="C65" i="10"/>
  <c r="B65" i="10"/>
  <c r="DY64" i="10"/>
  <c r="AH64" i="10"/>
  <c r="AI64" i="10" s="1"/>
  <c r="AE64" i="10"/>
  <c r="AD64" i="10"/>
  <c r="AA64" i="10"/>
  <c r="Z64" i="10"/>
  <c r="V64" i="10"/>
  <c r="W64" i="10" s="1"/>
  <c r="S64" i="10"/>
  <c r="R64" i="10"/>
  <c r="O64" i="10"/>
  <c r="N64" i="10"/>
  <c r="J64" i="10"/>
  <c r="K64" i="10" s="1"/>
  <c r="G64" i="10"/>
  <c r="F64" i="10"/>
  <c r="C64" i="10"/>
  <c r="B64" i="10"/>
  <c r="DY63" i="10"/>
  <c r="AH63" i="10"/>
  <c r="AI63" i="10" s="1"/>
  <c r="AE63" i="10"/>
  <c r="AD63" i="10"/>
  <c r="Z63" i="10"/>
  <c r="AA63" i="10" s="1"/>
  <c r="W63" i="10"/>
  <c r="V63" i="10"/>
  <c r="S63" i="10"/>
  <c r="R63" i="10"/>
  <c r="N63" i="10"/>
  <c r="O63" i="10" s="1"/>
  <c r="J63" i="10"/>
  <c r="K63" i="10" s="1"/>
  <c r="G63" i="10"/>
  <c r="F63" i="10"/>
  <c r="C63" i="10"/>
  <c r="B63" i="10"/>
  <c r="DY62" i="10"/>
  <c r="AI62" i="10"/>
  <c r="AH62" i="10"/>
  <c r="AD62" i="10"/>
  <c r="AE62" i="10" s="1"/>
  <c r="AA62" i="10"/>
  <c r="Z62" i="10"/>
  <c r="W62" i="10"/>
  <c r="V62" i="10"/>
  <c r="S62" i="10"/>
  <c r="R62" i="10"/>
  <c r="N62" i="10"/>
  <c r="O62" i="10" s="1"/>
  <c r="K62" i="10"/>
  <c r="J62" i="10"/>
  <c r="C62" i="10"/>
  <c r="F62" i="10" s="1"/>
  <c r="G62" i="10" s="1"/>
  <c r="B62" i="10"/>
  <c r="DY61" i="10"/>
  <c r="AI61" i="10"/>
  <c r="AH61" i="10"/>
  <c r="AD61" i="10"/>
  <c r="AE61" i="10" s="1"/>
  <c r="Z61" i="10"/>
  <c r="AA61" i="10" s="1"/>
  <c r="V61" i="10"/>
  <c r="W61" i="10" s="1"/>
  <c r="R61" i="10"/>
  <c r="S61" i="10" s="1"/>
  <c r="N61" i="10"/>
  <c r="O61" i="10" s="1"/>
  <c r="J61" i="10"/>
  <c r="K61" i="10" s="1"/>
  <c r="F61" i="10"/>
  <c r="G61" i="10" s="1"/>
  <c r="C61" i="10"/>
  <c r="B61" i="10"/>
  <c r="DY60" i="10"/>
  <c r="AI60" i="10"/>
  <c r="AH60" i="10"/>
  <c r="AE60" i="10"/>
  <c r="AD60" i="10"/>
  <c r="Z60" i="10"/>
  <c r="AA60" i="10" s="1"/>
  <c r="W60" i="10"/>
  <c r="V60" i="10"/>
  <c r="S60" i="10"/>
  <c r="R60" i="10"/>
  <c r="O60" i="10"/>
  <c r="N60" i="10"/>
  <c r="K60" i="10"/>
  <c r="J60" i="10"/>
  <c r="F60" i="10"/>
  <c r="G60" i="10" s="1"/>
  <c r="C60" i="10"/>
  <c r="B60" i="10"/>
  <c r="DY59" i="10"/>
  <c r="AH59" i="10"/>
  <c r="AI59" i="10" s="1"/>
  <c r="AD59" i="10"/>
  <c r="AE59" i="10" s="1"/>
  <c r="Z59" i="10"/>
  <c r="AA59" i="10" s="1"/>
  <c r="W59" i="10"/>
  <c r="V59" i="10"/>
  <c r="R59" i="10"/>
  <c r="S59" i="10" s="1"/>
  <c r="N59" i="10"/>
  <c r="O59" i="10" s="1"/>
  <c r="J59" i="10"/>
  <c r="K59" i="10" s="1"/>
  <c r="G59" i="10"/>
  <c r="F59" i="10"/>
  <c r="C59" i="10"/>
  <c r="B59" i="10"/>
  <c r="DY58" i="10"/>
  <c r="AI58" i="10"/>
  <c r="AH58" i="10"/>
  <c r="AD58" i="10"/>
  <c r="AE58" i="10" s="1"/>
  <c r="AA58" i="10"/>
  <c r="Z58" i="10"/>
  <c r="W58" i="10"/>
  <c r="V58" i="10"/>
  <c r="S58" i="10"/>
  <c r="R58" i="10"/>
  <c r="N58" i="10"/>
  <c r="O58" i="10" s="1"/>
  <c r="K58" i="10"/>
  <c r="J58" i="10"/>
  <c r="G58" i="10"/>
  <c r="F58" i="10"/>
  <c r="C58" i="10"/>
  <c r="B58" i="10"/>
  <c r="DY57" i="10"/>
  <c r="AI57" i="10"/>
  <c r="AH57" i="10"/>
  <c r="AD57" i="10"/>
  <c r="AE57" i="10" s="1"/>
  <c r="Z57" i="10"/>
  <c r="AA57" i="10" s="1"/>
  <c r="V57" i="10"/>
  <c r="W57" i="10" s="1"/>
  <c r="S57" i="10"/>
  <c r="R57" i="10"/>
  <c r="N57" i="10"/>
  <c r="O57" i="10" s="1"/>
  <c r="K57" i="10"/>
  <c r="J57" i="10"/>
  <c r="F57" i="10"/>
  <c r="G57" i="10" s="1"/>
  <c r="C57" i="10"/>
  <c r="B57" i="10"/>
  <c r="DY56" i="10"/>
  <c r="AI56" i="10"/>
  <c r="AH56" i="10"/>
  <c r="AE56" i="10"/>
  <c r="AD56" i="10"/>
  <c r="AA56" i="10"/>
  <c r="Z56" i="10"/>
  <c r="W56" i="10"/>
  <c r="V56" i="10"/>
  <c r="S56" i="10"/>
  <c r="R56" i="10"/>
  <c r="O56" i="10"/>
  <c r="N56" i="10"/>
  <c r="J56" i="10"/>
  <c r="K56" i="10" s="1"/>
  <c r="F56" i="10"/>
  <c r="G56" i="10" s="1"/>
  <c r="C56" i="10"/>
  <c r="B56" i="10"/>
  <c r="DY55" i="10"/>
  <c r="AH55" i="10"/>
  <c r="AI55" i="10" s="1"/>
  <c r="AD55" i="10"/>
  <c r="AE55" i="10" s="1"/>
  <c r="Z55" i="10"/>
  <c r="AA55" i="10" s="1"/>
  <c r="W55" i="10"/>
  <c r="V55" i="10"/>
  <c r="R55" i="10"/>
  <c r="S55" i="10" s="1"/>
  <c r="N55" i="10"/>
  <c r="O55" i="10" s="1"/>
  <c r="J55" i="10"/>
  <c r="K55" i="10" s="1"/>
  <c r="G55" i="10"/>
  <c r="F55" i="10"/>
  <c r="C55" i="10"/>
  <c r="B55" i="10"/>
  <c r="DY54" i="10"/>
  <c r="AI54" i="10"/>
  <c r="AH54" i="10"/>
  <c r="AD54" i="10"/>
  <c r="AE54" i="10" s="1"/>
  <c r="AA54" i="10"/>
  <c r="Z54" i="10"/>
  <c r="W54" i="10"/>
  <c r="V54" i="10"/>
  <c r="R54" i="10"/>
  <c r="S54" i="10" s="1"/>
  <c r="N54" i="10"/>
  <c r="O54" i="10" s="1"/>
  <c r="K54" i="10"/>
  <c r="J54" i="10"/>
  <c r="G54" i="10"/>
  <c r="F54" i="10"/>
  <c r="C54" i="10"/>
  <c r="B54" i="10"/>
  <c r="DY53" i="10"/>
  <c r="AI53" i="10"/>
  <c r="AH53" i="10"/>
  <c r="AD53" i="10"/>
  <c r="AE53" i="10" s="1"/>
  <c r="AA53" i="10"/>
  <c r="Z53" i="10"/>
  <c r="V53" i="10"/>
  <c r="W53" i="10" s="1"/>
  <c r="R53" i="10"/>
  <c r="S53" i="10" s="1"/>
  <c r="O53" i="10"/>
  <c r="N53" i="10"/>
  <c r="K53" i="10"/>
  <c r="J53" i="10"/>
  <c r="F53" i="10"/>
  <c r="G53" i="10" s="1"/>
  <c r="C53" i="10"/>
  <c r="B53" i="10"/>
  <c r="DY52" i="10"/>
  <c r="AI52" i="10"/>
  <c r="AH52" i="10"/>
  <c r="AE52" i="10"/>
  <c r="AD52" i="10"/>
  <c r="Z52" i="10"/>
  <c r="AA52" i="10" s="1"/>
  <c r="V52" i="10"/>
  <c r="W52" i="10" s="1"/>
  <c r="S52" i="10"/>
  <c r="R52" i="10"/>
  <c r="O52" i="10"/>
  <c r="N52" i="10"/>
  <c r="K52" i="10"/>
  <c r="J52" i="10"/>
  <c r="G52" i="10"/>
  <c r="F52" i="10"/>
  <c r="C52" i="10"/>
  <c r="B52" i="10"/>
  <c r="DY51" i="10"/>
  <c r="AH51" i="10"/>
  <c r="AI51" i="10" s="1"/>
  <c r="AD51" i="10"/>
  <c r="AE51" i="10" s="1"/>
  <c r="AA51" i="10"/>
  <c r="Z51" i="10"/>
  <c r="V51" i="10"/>
  <c r="W51" i="10" s="1"/>
  <c r="R51" i="10"/>
  <c r="S51" i="10" s="1"/>
  <c r="O51" i="10"/>
  <c r="N51" i="10"/>
  <c r="J51" i="10"/>
  <c r="K51" i="10" s="1"/>
  <c r="G51" i="10"/>
  <c r="F51" i="10"/>
  <c r="C51" i="10"/>
  <c r="B51" i="10"/>
  <c r="DY50" i="10"/>
  <c r="AH50" i="10"/>
  <c r="AI50" i="10" s="1"/>
  <c r="AD50" i="10"/>
  <c r="AE50" i="10" s="1"/>
  <c r="AA50" i="10"/>
  <c r="Z50" i="10"/>
  <c r="W50" i="10"/>
  <c r="V50" i="10"/>
  <c r="S50" i="10"/>
  <c r="R50" i="10"/>
  <c r="N50" i="10"/>
  <c r="O50" i="10" s="1"/>
  <c r="K50" i="10"/>
  <c r="J50" i="10"/>
  <c r="G50" i="10"/>
  <c r="F50" i="10"/>
  <c r="C50" i="10"/>
  <c r="B50" i="10"/>
  <c r="DY49" i="10"/>
  <c r="AI49" i="10"/>
  <c r="AH49" i="10"/>
  <c r="AD49" i="10"/>
  <c r="AE49" i="10" s="1"/>
  <c r="AA49" i="10"/>
  <c r="Z49" i="10"/>
  <c r="V49" i="10"/>
  <c r="W49" i="10" s="1"/>
  <c r="R49" i="10"/>
  <c r="S49" i="10" s="1"/>
  <c r="O49" i="10"/>
  <c r="N49" i="10"/>
  <c r="J49" i="10"/>
  <c r="K49" i="10" s="1"/>
  <c r="F49" i="10"/>
  <c r="G49" i="10" s="1"/>
  <c r="C49" i="10"/>
  <c r="B49" i="10"/>
  <c r="DY48" i="10"/>
  <c r="AI48" i="10"/>
  <c r="AH48" i="10"/>
  <c r="AE48" i="10"/>
  <c r="AD48" i="10"/>
  <c r="AA48" i="10"/>
  <c r="Z48" i="10"/>
  <c r="V48" i="10"/>
  <c r="W48" i="10" s="1"/>
  <c r="S48" i="10"/>
  <c r="R48" i="10"/>
  <c r="O48" i="10"/>
  <c r="N48" i="10"/>
  <c r="J48" i="10"/>
  <c r="K48" i="10" s="1"/>
  <c r="G48" i="10"/>
  <c r="F48" i="10"/>
  <c r="C48" i="10"/>
  <c r="B48" i="10"/>
  <c r="DY47" i="10"/>
  <c r="AH47" i="10"/>
  <c r="AI47" i="10" s="1"/>
  <c r="AE47" i="10"/>
  <c r="AD47" i="10"/>
  <c r="Z47" i="10"/>
  <c r="AA47" i="10" s="1"/>
  <c r="W47" i="10"/>
  <c r="V47" i="10"/>
  <c r="S47" i="10"/>
  <c r="R47" i="10"/>
  <c r="N47" i="10"/>
  <c r="O47" i="10" s="1"/>
  <c r="J47" i="10"/>
  <c r="K47" i="10" s="1"/>
  <c r="G47" i="10"/>
  <c r="F47" i="10"/>
  <c r="C47" i="10"/>
  <c r="B47" i="10"/>
  <c r="DY46" i="10"/>
  <c r="AI46" i="10"/>
  <c r="AH46" i="10"/>
  <c r="AD46" i="10"/>
  <c r="AE46" i="10" s="1"/>
  <c r="W46" i="10"/>
  <c r="V46" i="10"/>
  <c r="S46" i="10"/>
  <c r="R46" i="10"/>
  <c r="N46" i="10"/>
  <c r="O46" i="10" s="1"/>
  <c r="K46" i="10"/>
  <c r="J46" i="10"/>
  <c r="G46" i="10"/>
  <c r="F46" i="10"/>
  <c r="C46" i="10"/>
  <c r="Z46" i="10" s="1"/>
  <c r="AA46" i="10" s="1"/>
  <c r="B46" i="10"/>
  <c r="DY45" i="10"/>
  <c r="AI45" i="10"/>
  <c r="AH45" i="10"/>
  <c r="AD45" i="10"/>
  <c r="AE45" i="10" s="1"/>
  <c r="Z45" i="10"/>
  <c r="AA45" i="10" s="1"/>
  <c r="V45" i="10"/>
  <c r="W45" i="10" s="1"/>
  <c r="R45" i="10"/>
  <c r="S45" i="10" s="1"/>
  <c r="N45" i="10"/>
  <c r="O45" i="10" s="1"/>
  <c r="J45" i="10"/>
  <c r="K45" i="10" s="1"/>
  <c r="F45" i="10"/>
  <c r="G45" i="10" s="1"/>
  <c r="C45" i="10"/>
  <c r="B45" i="10"/>
  <c r="DY44" i="10"/>
  <c r="AI44" i="10"/>
  <c r="AH44" i="10"/>
  <c r="AE44" i="10"/>
  <c r="AD44" i="10"/>
  <c r="Z44" i="10"/>
  <c r="AA44" i="10" s="1"/>
  <c r="W44" i="10"/>
  <c r="V44" i="10"/>
  <c r="S44" i="10"/>
  <c r="R44" i="10"/>
  <c r="O44" i="10"/>
  <c r="N44" i="10"/>
  <c r="K44" i="10"/>
  <c r="J44" i="10"/>
  <c r="F44" i="10"/>
  <c r="G44" i="10" s="1"/>
  <c r="C44" i="10"/>
  <c r="B44" i="10"/>
  <c r="DY43" i="10"/>
  <c r="AH43" i="10"/>
  <c r="AI43" i="10" s="1"/>
  <c r="AD43" i="10"/>
  <c r="AE43" i="10" s="1"/>
  <c r="Z43" i="10"/>
  <c r="AA43" i="10" s="1"/>
  <c r="W43" i="10"/>
  <c r="V43" i="10"/>
  <c r="R43" i="10"/>
  <c r="S43" i="10" s="1"/>
  <c r="N43" i="10"/>
  <c r="O43" i="10" s="1"/>
  <c r="J43" i="10"/>
  <c r="K43" i="10" s="1"/>
  <c r="G43" i="10"/>
  <c r="F43" i="10"/>
  <c r="C43" i="10"/>
  <c r="B43" i="10"/>
  <c r="DY42" i="10"/>
  <c r="AI42" i="10"/>
  <c r="AH42" i="10"/>
  <c r="AD42" i="10"/>
  <c r="AE42" i="10" s="1"/>
  <c r="AA42" i="10"/>
  <c r="Z42" i="10"/>
  <c r="W42" i="10"/>
  <c r="V42" i="10"/>
  <c r="S42" i="10"/>
  <c r="R42" i="10"/>
  <c r="N42" i="10"/>
  <c r="O42" i="10" s="1"/>
  <c r="K42" i="10"/>
  <c r="J42" i="10"/>
  <c r="G42" i="10"/>
  <c r="F42" i="10"/>
  <c r="C42" i="10"/>
  <c r="B42" i="10"/>
  <c r="DY41" i="10"/>
  <c r="AI41" i="10"/>
  <c r="AH41" i="10"/>
  <c r="AD41" i="10"/>
  <c r="AE41" i="10" s="1"/>
  <c r="Z41" i="10"/>
  <c r="AA41" i="10" s="1"/>
  <c r="V41" i="10"/>
  <c r="W41" i="10" s="1"/>
  <c r="S41" i="10"/>
  <c r="R41" i="10"/>
  <c r="N41" i="10"/>
  <c r="O41" i="10" s="1"/>
  <c r="K41" i="10"/>
  <c r="J41" i="10"/>
  <c r="F41" i="10"/>
  <c r="G41" i="10" s="1"/>
  <c r="C41" i="10"/>
  <c r="B41" i="10"/>
  <c r="DY40" i="10"/>
  <c r="AI40" i="10"/>
  <c r="AH40" i="10"/>
  <c r="AE40" i="10"/>
  <c r="AD40" i="10"/>
  <c r="AA40" i="10"/>
  <c r="Z40" i="10"/>
  <c r="W40" i="10"/>
  <c r="V40" i="10"/>
  <c r="S40" i="10"/>
  <c r="R40" i="10"/>
  <c r="O40" i="10"/>
  <c r="N40" i="10"/>
  <c r="J40" i="10"/>
  <c r="K40" i="10" s="1"/>
  <c r="F40" i="10"/>
  <c r="G40" i="10" s="1"/>
  <c r="C40" i="10"/>
  <c r="B40" i="10"/>
  <c r="DY39" i="10"/>
  <c r="AH39" i="10"/>
  <c r="AI39" i="10" s="1"/>
  <c r="AD39" i="10"/>
  <c r="AE39" i="10" s="1"/>
  <c r="Z39" i="10"/>
  <c r="AA39" i="10" s="1"/>
  <c r="W39" i="10"/>
  <c r="V39" i="10"/>
  <c r="R39" i="10"/>
  <c r="S39" i="10" s="1"/>
  <c r="N39" i="10"/>
  <c r="O39" i="10" s="1"/>
  <c r="J39" i="10"/>
  <c r="K39" i="10" s="1"/>
  <c r="G39" i="10"/>
  <c r="F39" i="10"/>
  <c r="C39" i="10"/>
  <c r="B39" i="10"/>
  <c r="DY38" i="10"/>
  <c r="AI38" i="10"/>
  <c r="AH38" i="10"/>
  <c r="AD38" i="10"/>
  <c r="AE38" i="10" s="1"/>
  <c r="AA38" i="10"/>
  <c r="Z38" i="10"/>
  <c r="W38" i="10"/>
  <c r="V38" i="10"/>
  <c r="R38" i="10"/>
  <c r="S38" i="10" s="1"/>
  <c r="N38" i="10"/>
  <c r="O38" i="10" s="1"/>
  <c r="K38" i="10"/>
  <c r="J38" i="10"/>
  <c r="G38" i="10"/>
  <c r="F38" i="10"/>
  <c r="C38" i="10"/>
  <c r="B38" i="10"/>
  <c r="DY37" i="10"/>
  <c r="AI37" i="10"/>
  <c r="AH37" i="10"/>
  <c r="AD37" i="10"/>
  <c r="AE37" i="10" s="1"/>
  <c r="AA37" i="10"/>
  <c r="Z37" i="10"/>
  <c r="V37" i="10"/>
  <c r="W37" i="10" s="1"/>
  <c r="R37" i="10"/>
  <c r="S37" i="10" s="1"/>
  <c r="O37" i="10"/>
  <c r="N37" i="10"/>
  <c r="K37" i="10"/>
  <c r="J37" i="10"/>
  <c r="F37" i="10"/>
  <c r="G37" i="10" s="1"/>
  <c r="C37" i="10"/>
  <c r="B37" i="10"/>
  <c r="DY36" i="10"/>
  <c r="AI36" i="10"/>
  <c r="AH36" i="10"/>
  <c r="AE36" i="10"/>
  <c r="AD36" i="10"/>
  <c r="Z36" i="10"/>
  <c r="AA36" i="10" s="1"/>
  <c r="V36" i="10"/>
  <c r="W36" i="10" s="1"/>
  <c r="S36" i="10"/>
  <c r="R36" i="10"/>
  <c r="O36" i="10"/>
  <c r="N36" i="10"/>
  <c r="K36" i="10"/>
  <c r="J36" i="10"/>
  <c r="G36" i="10"/>
  <c r="F36" i="10"/>
  <c r="C36" i="10"/>
  <c r="B36" i="10"/>
  <c r="DY35" i="10"/>
  <c r="AH35" i="10"/>
  <c r="AI35" i="10" s="1"/>
  <c r="AD35" i="10"/>
  <c r="AE35" i="10" s="1"/>
  <c r="AA35" i="10"/>
  <c r="Z35" i="10"/>
  <c r="V35" i="10"/>
  <c r="W35" i="10" s="1"/>
  <c r="R35" i="10"/>
  <c r="S35" i="10" s="1"/>
  <c r="O35" i="10"/>
  <c r="N35" i="10"/>
  <c r="J35" i="10"/>
  <c r="K35" i="10" s="1"/>
  <c r="G35" i="10"/>
  <c r="F35" i="10"/>
  <c r="C35" i="10"/>
  <c r="B35" i="10"/>
  <c r="DY34" i="10"/>
  <c r="AH34" i="10"/>
  <c r="AI34" i="10" s="1"/>
  <c r="AD34" i="10"/>
  <c r="AE34" i="10" s="1"/>
  <c r="AA34" i="10"/>
  <c r="Z34" i="10"/>
  <c r="W34" i="10"/>
  <c r="V34" i="10"/>
  <c r="S34" i="10"/>
  <c r="R34" i="10"/>
  <c r="N34" i="10"/>
  <c r="O34" i="10" s="1"/>
  <c r="K34" i="10"/>
  <c r="J34" i="10"/>
  <c r="G34" i="10"/>
  <c r="F34" i="10"/>
  <c r="C34" i="10"/>
  <c r="B34" i="10"/>
  <c r="DY33" i="10"/>
  <c r="AI33" i="10"/>
  <c r="AH33" i="10"/>
  <c r="AD33" i="10"/>
  <c r="AE33" i="10" s="1"/>
  <c r="AA33" i="10"/>
  <c r="Z33" i="10"/>
  <c r="V33" i="10"/>
  <c r="W33" i="10" s="1"/>
  <c r="R33" i="10"/>
  <c r="S33" i="10" s="1"/>
  <c r="O33" i="10"/>
  <c r="N33" i="10"/>
  <c r="J33" i="10"/>
  <c r="K33" i="10" s="1"/>
  <c r="F33" i="10"/>
  <c r="G33" i="10" s="1"/>
  <c r="C33" i="10"/>
  <c r="B33" i="10"/>
  <c r="DY32" i="10"/>
  <c r="AI32" i="10"/>
  <c r="AH32" i="10"/>
  <c r="Z32" i="10"/>
  <c r="AA32" i="10" s="1"/>
  <c r="V32" i="10"/>
  <c r="W32" i="10" s="1"/>
  <c r="S32" i="10"/>
  <c r="R32" i="10"/>
  <c r="N32" i="10"/>
  <c r="O32" i="10" s="1"/>
  <c r="J32" i="10"/>
  <c r="K32" i="10" s="1"/>
  <c r="G32" i="10"/>
  <c r="F32" i="10"/>
  <c r="C32" i="10"/>
  <c r="AD32" i="10" s="1"/>
  <c r="AE32" i="10" s="1"/>
  <c r="B32" i="10"/>
  <c r="DY31" i="10"/>
  <c r="AH31" i="10"/>
  <c r="AI31" i="10" s="1"/>
  <c r="AD31" i="10"/>
  <c r="AE31" i="10" s="1"/>
  <c r="Z31" i="10"/>
  <c r="AA31" i="10" s="1"/>
  <c r="W31" i="10"/>
  <c r="V31" i="10"/>
  <c r="R31" i="10"/>
  <c r="S31" i="10" s="1"/>
  <c r="N31" i="10"/>
  <c r="O31" i="10" s="1"/>
  <c r="J31" i="10"/>
  <c r="K31" i="10" s="1"/>
  <c r="F31" i="10"/>
  <c r="G31" i="10" s="1"/>
  <c r="C31" i="10"/>
  <c r="B31" i="10"/>
  <c r="DY30" i="10"/>
  <c r="AH30" i="10"/>
  <c r="AI30" i="10" s="1"/>
  <c r="AD30" i="10"/>
  <c r="AE30" i="10" s="1"/>
  <c r="AA30" i="10"/>
  <c r="Z30" i="10"/>
  <c r="V30" i="10"/>
  <c r="W30" i="10" s="1"/>
  <c r="S30" i="10"/>
  <c r="R30" i="10"/>
  <c r="N30" i="10"/>
  <c r="O30" i="10" s="1"/>
  <c r="K30" i="10"/>
  <c r="J30" i="10"/>
  <c r="F30" i="10"/>
  <c r="G30" i="10" s="1"/>
  <c r="C30" i="10"/>
  <c r="B30" i="10"/>
  <c r="DY29" i="10"/>
  <c r="AH29" i="10"/>
  <c r="AI29" i="10" s="1"/>
  <c r="AE29" i="10"/>
  <c r="AD29" i="10"/>
  <c r="AA29" i="10"/>
  <c r="Z29" i="10"/>
  <c r="V29" i="10"/>
  <c r="W29" i="10" s="1"/>
  <c r="R29" i="10"/>
  <c r="S29" i="10" s="1"/>
  <c r="N29" i="10"/>
  <c r="O29" i="10" s="1"/>
  <c r="K29" i="10"/>
  <c r="J29" i="10"/>
  <c r="G29" i="10"/>
  <c r="F29" i="10"/>
  <c r="C29" i="10"/>
  <c r="B29" i="10"/>
  <c r="DY28" i="10"/>
  <c r="AI28" i="10"/>
  <c r="AH28" i="10"/>
  <c r="AE28" i="10"/>
  <c r="AD28" i="10"/>
  <c r="Z28" i="10"/>
  <c r="AA28" i="10" s="1"/>
  <c r="W28" i="10"/>
  <c r="V28" i="10"/>
  <c r="S28" i="10"/>
  <c r="R28" i="10"/>
  <c r="N28" i="10"/>
  <c r="O28" i="10" s="1"/>
  <c r="J28" i="10"/>
  <c r="K28" i="10" s="1"/>
  <c r="F28" i="10"/>
  <c r="G28" i="10" s="1"/>
  <c r="C28" i="10"/>
  <c r="B28" i="10"/>
  <c r="DY27" i="10"/>
  <c r="AH27" i="10"/>
  <c r="AI27" i="10" s="1"/>
  <c r="AD27" i="10"/>
  <c r="AE27" i="10" s="1"/>
  <c r="Z27" i="10"/>
  <c r="AA27" i="10" s="1"/>
  <c r="V27" i="10"/>
  <c r="W27" i="10" s="1"/>
  <c r="S27" i="10"/>
  <c r="R27" i="10"/>
  <c r="O27" i="10"/>
  <c r="N27" i="10"/>
  <c r="K27" i="10"/>
  <c r="J27" i="10"/>
  <c r="F27" i="10"/>
  <c r="G27" i="10" s="1"/>
  <c r="C27" i="10"/>
  <c r="B27" i="10"/>
  <c r="DY26" i="10"/>
  <c r="AI26" i="10"/>
  <c r="AH26" i="10"/>
  <c r="AD26" i="10"/>
  <c r="AE26" i="10" s="1"/>
  <c r="AA26" i="10"/>
  <c r="Z26" i="10"/>
  <c r="V26" i="10"/>
  <c r="W26" i="10" s="1"/>
  <c r="R26" i="10"/>
  <c r="S26" i="10" s="1"/>
  <c r="N26" i="10"/>
  <c r="O26" i="10" s="1"/>
  <c r="K26" i="10"/>
  <c r="J26" i="10"/>
  <c r="F26" i="10"/>
  <c r="G26" i="10" s="1"/>
  <c r="C26" i="10"/>
  <c r="B26" i="10"/>
  <c r="DY25" i="10"/>
  <c r="AH25" i="10"/>
  <c r="AI25" i="10" s="1"/>
  <c r="AE25" i="10"/>
  <c r="AD25" i="10"/>
  <c r="AA25" i="10"/>
  <c r="Z25" i="10"/>
  <c r="W25" i="10"/>
  <c r="V25" i="10"/>
  <c r="R25" i="10"/>
  <c r="S25" i="10" s="1"/>
  <c r="N25" i="10"/>
  <c r="O25" i="10" s="1"/>
  <c r="J25" i="10"/>
  <c r="K25" i="10" s="1"/>
  <c r="F25" i="10"/>
  <c r="G25" i="10" s="1"/>
  <c r="C25" i="10"/>
  <c r="B25" i="10"/>
  <c r="DY24" i="10"/>
  <c r="AI24" i="10"/>
  <c r="AH24" i="10"/>
  <c r="AD24" i="10"/>
  <c r="AE24" i="10" s="1"/>
  <c r="Z24" i="10"/>
  <c r="AA24" i="10" s="1"/>
  <c r="W24" i="10"/>
  <c r="V24" i="10"/>
  <c r="S24" i="10"/>
  <c r="R24" i="10"/>
  <c r="O24" i="10"/>
  <c r="N24" i="10"/>
  <c r="J24" i="10"/>
  <c r="K24" i="10" s="1"/>
  <c r="F24" i="10"/>
  <c r="G24" i="10" s="1"/>
  <c r="C24" i="10"/>
  <c r="B24" i="10"/>
  <c r="DY23" i="10"/>
  <c r="AI23" i="10"/>
  <c r="AH23" i="10"/>
  <c r="AE23" i="10"/>
  <c r="AD23" i="10"/>
  <c r="Z23" i="10"/>
  <c r="AA23" i="10" s="1"/>
  <c r="W23" i="10"/>
  <c r="V23" i="10"/>
  <c r="R23" i="10"/>
  <c r="S23" i="10" s="1"/>
  <c r="O23" i="10"/>
  <c r="N23" i="10"/>
  <c r="J23" i="10"/>
  <c r="K23" i="10" s="1"/>
  <c r="F23" i="10"/>
  <c r="G23" i="10" s="1"/>
  <c r="C23" i="10"/>
  <c r="B23" i="10"/>
  <c r="DY22" i="10"/>
  <c r="AI22" i="10"/>
  <c r="AH22" i="10"/>
  <c r="AD22" i="10"/>
  <c r="AE22" i="10" s="1"/>
  <c r="AA22" i="10"/>
  <c r="Z22" i="10"/>
  <c r="V22" i="10"/>
  <c r="W22" i="10" s="1"/>
  <c r="R22" i="10"/>
  <c r="S22" i="10" s="1"/>
  <c r="N22" i="10"/>
  <c r="O22" i="10" s="1"/>
  <c r="K22" i="10"/>
  <c r="J22" i="10"/>
  <c r="F22" i="10"/>
  <c r="G22" i="10" s="1"/>
  <c r="C22" i="10"/>
  <c r="B22" i="10"/>
  <c r="DY21" i="10"/>
  <c r="AH21" i="10"/>
  <c r="AI21" i="10" s="1"/>
  <c r="Z21" i="10"/>
  <c r="AA21" i="10" s="1"/>
  <c r="V21" i="10"/>
  <c r="W21" i="10" s="1"/>
  <c r="R21" i="10"/>
  <c r="S21" i="10" s="1"/>
  <c r="O21" i="10"/>
  <c r="J21" i="10"/>
  <c r="K21" i="10" s="1"/>
  <c r="C21" i="10"/>
  <c r="N21" i="10" s="1"/>
  <c r="B21" i="10"/>
  <c r="DY20" i="10"/>
  <c r="AI20" i="10"/>
  <c r="AH20" i="10"/>
  <c r="AD20" i="10"/>
  <c r="AE20" i="10" s="1"/>
  <c r="Z20" i="10"/>
  <c r="AA20" i="10" s="1"/>
  <c r="V20" i="10"/>
  <c r="W20" i="10" s="1"/>
  <c r="S20" i="10"/>
  <c r="R20" i="10"/>
  <c r="O20" i="10"/>
  <c r="N20" i="10"/>
  <c r="J20" i="10"/>
  <c r="K20" i="10" s="1"/>
  <c r="G20" i="10"/>
  <c r="F20" i="10"/>
  <c r="C20" i="10"/>
  <c r="B20" i="10"/>
  <c r="DY19" i="10"/>
  <c r="Z19" i="10"/>
  <c r="AA19" i="10" s="1"/>
  <c r="W19" i="10"/>
  <c r="V19" i="10"/>
  <c r="R19" i="10"/>
  <c r="S19" i="10" s="1"/>
  <c r="F19" i="10"/>
  <c r="G19" i="10" s="1"/>
  <c r="C19" i="10"/>
  <c r="AD19" i="10" s="1"/>
  <c r="AE19" i="10" s="1"/>
  <c r="B19" i="10"/>
  <c r="DY18" i="10"/>
  <c r="AH18" i="10"/>
  <c r="AI18" i="10" s="1"/>
  <c r="AD18" i="10"/>
  <c r="AE18" i="10" s="1"/>
  <c r="AA18" i="10"/>
  <c r="Z18" i="10"/>
  <c r="V18" i="10"/>
  <c r="W18" i="10" s="1"/>
  <c r="S18" i="10"/>
  <c r="R18" i="10"/>
  <c r="N18" i="10"/>
  <c r="O18" i="10" s="1"/>
  <c r="K18" i="10"/>
  <c r="J18" i="10"/>
  <c r="F18" i="10"/>
  <c r="G18" i="10" s="1"/>
  <c r="C18" i="10"/>
  <c r="B18" i="10"/>
  <c r="DY17" i="10"/>
  <c r="AH17" i="10"/>
  <c r="AI17" i="10" s="1"/>
  <c r="AD17" i="10"/>
  <c r="AE17" i="10" s="1"/>
  <c r="Z17" i="10"/>
  <c r="AA17" i="10" s="1"/>
  <c r="V17" i="10"/>
  <c r="W17" i="10" s="1"/>
  <c r="S17" i="10"/>
  <c r="R17" i="10"/>
  <c r="N17" i="10"/>
  <c r="O17" i="10" s="1"/>
  <c r="K17" i="10"/>
  <c r="J17" i="10"/>
  <c r="G17" i="10"/>
  <c r="F17" i="10"/>
  <c r="C17" i="10"/>
  <c r="B17" i="10"/>
  <c r="DY16" i="10"/>
  <c r="AI16" i="10"/>
  <c r="AH16" i="10"/>
  <c r="AE16" i="10"/>
  <c r="AD16" i="10"/>
  <c r="Z16" i="10"/>
  <c r="AA16" i="10" s="1"/>
  <c r="V16" i="10"/>
  <c r="W16" i="10" s="1"/>
  <c r="S16" i="10"/>
  <c r="R16" i="10"/>
  <c r="N16" i="10"/>
  <c r="O16" i="10" s="1"/>
  <c r="J16" i="10"/>
  <c r="K16" i="10" s="1"/>
  <c r="G16" i="10"/>
  <c r="F16" i="10"/>
  <c r="C16" i="10"/>
  <c r="B16" i="10"/>
  <c r="DY15" i="10"/>
  <c r="AH15" i="10"/>
  <c r="AI15" i="10" s="1"/>
  <c r="AD15" i="10"/>
  <c r="AE15" i="10" s="1"/>
  <c r="Z15" i="10"/>
  <c r="AA15" i="10" s="1"/>
  <c r="W15" i="10"/>
  <c r="V15" i="10"/>
  <c r="R15" i="10"/>
  <c r="S15" i="10" s="1"/>
  <c r="N15" i="10"/>
  <c r="O15" i="10" s="1"/>
  <c r="J15" i="10"/>
  <c r="K15" i="10" s="1"/>
  <c r="F15" i="10"/>
  <c r="G15" i="10" s="1"/>
  <c r="C15" i="10"/>
  <c r="B15" i="10"/>
  <c r="DY14" i="10"/>
  <c r="AH14" i="10"/>
  <c r="AI14" i="10" s="1"/>
  <c r="AD14" i="10"/>
  <c r="AE14" i="10" s="1"/>
  <c r="AA14" i="10"/>
  <c r="Z14" i="10"/>
  <c r="V14" i="10"/>
  <c r="W14" i="10" s="1"/>
  <c r="S14" i="10"/>
  <c r="R14" i="10"/>
  <c r="N14" i="10"/>
  <c r="O14" i="10" s="1"/>
  <c r="K14" i="10"/>
  <c r="J14" i="10"/>
  <c r="F14" i="10"/>
  <c r="G14" i="10" s="1"/>
  <c r="C14" i="10"/>
  <c r="B14" i="10"/>
  <c r="DY13" i="10"/>
  <c r="AH13" i="10"/>
  <c r="AI13" i="10" s="1"/>
  <c r="AE13" i="10"/>
  <c r="AD13" i="10"/>
  <c r="AA13" i="10"/>
  <c r="Z13" i="10"/>
  <c r="V13" i="10"/>
  <c r="W13" i="10" s="1"/>
  <c r="R13" i="10"/>
  <c r="S13" i="10" s="1"/>
  <c r="N13" i="10"/>
  <c r="O13" i="10" s="1"/>
  <c r="K13" i="10"/>
  <c r="J13" i="10"/>
  <c r="G13" i="10"/>
  <c r="F13" i="10"/>
  <c r="C13" i="10"/>
  <c r="B13" i="10"/>
  <c r="DY12" i="10"/>
  <c r="AI12" i="10"/>
  <c r="AH12" i="10"/>
  <c r="AE12" i="10"/>
  <c r="AD12" i="10"/>
  <c r="W12" i="10"/>
  <c r="V12" i="10"/>
  <c r="S12" i="10"/>
  <c r="R12" i="10"/>
  <c r="N12" i="10"/>
  <c r="O12" i="10" s="1"/>
  <c r="J12" i="10"/>
  <c r="K12" i="10" s="1"/>
  <c r="F12" i="10"/>
  <c r="G12" i="10" s="1"/>
  <c r="C12" i="10"/>
  <c r="Z12" i="10" s="1"/>
  <c r="AA12" i="10" s="1"/>
  <c r="B12" i="10"/>
  <c r="DY11" i="10"/>
  <c r="AH11" i="10"/>
  <c r="AI11" i="10" s="1"/>
  <c r="AD11" i="10"/>
  <c r="AE11" i="10" s="1"/>
  <c r="Z11" i="10"/>
  <c r="AA11" i="10" s="1"/>
  <c r="V11" i="10"/>
  <c r="W11" i="10" s="1"/>
  <c r="S11" i="10"/>
  <c r="R11" i="10"/>
  <c r="O11" i="10"/>
  <c r="N11" i="10"/>
  <c r="K11" i="10"/>
  <c r="J11" i="10"/>
  <c r="F11" i="10"/>
  <c r="G11" i="10" s="1"/>
  <c r="C11" i="10"/>
  <c r="B11" i="10"/>
  <c r="DY10" i="10"/>
  <c r="AD10" i="10"/>
  <c r="AE10" i="10" s="1"/>
  <c r="Z10" i="10"/>
  <c r="AA10" i="10" s="1"/>
  <c r="W10" i="10"/>
  <c r="V10" i="10"/>
  <c r="S10" i="10"/>
  <c r="R10" i="10"/>
  <c r="G10" i="10"/>
  <c r="F10" i="10"/>
  <c r="C10" i="10"/>
  <c r="B10" i="10"/>
  <c r="DY9" i="10"/>
  <c r="DY8" i="10"/>
  <c r="DY7" i="10"/>
  <c r="DY6" i="10"/>
  <c r="DY5" i="10"/>
  <c r="DY4" i="10"/>
  <c r="CU99" i="8"/>
  <c r="CT99" i="8"/>
  <c r="CQ99" i="8"/>
  <c r="CP99" i="8"/>
  <c r="CL99" i="8"/>
  <c r="CM99" i="8" s="1"/>
  <c r="CI99" i="8"/>
  <c r="CH99" i="8"/>
  <c r="CD99" i="8"/>
  <c r="CE99" i="8" s="1"/>
  <c r="CA99" i="8"/>
  <c r="BZ99" i="8"/>
  <c r="BV99" i="8"/>
  <c r="BW99" i="8" s="1"/>
  <c r="BR99" i="8"/>
  <c r="BS99" i="8" s="1"/>
  <c r="BO99" i="8"/>
  <c r="BN99" i="8"/>
  <c r="BK99" i="8"/>
  <c r="BJ99" i="8"/>
  <c r="BF99" i="8"/>
  <c r="BG99" i="8" s="1"/>
  <c r="BB99" i="8"/>
  <c r="BC99" i="8" s="1"/>
  <c r="AX99" i="8"/>
  <c r="AY99" i="8" s="1"/>
  <c r="AU99" i="8"/>
  <c r="AT99" i="8"/>
  <c r="AQ99" i="8"/>
  <c r="AP99" i="8"/>
  <c r="AL99" i="8"/>
  <c r="AM99" i="8" s="1"/>
  <c r="AH99" i="8"/>
  <c r="AI99" i="8" s="1"/>
  <c r="AE99" i="8"/>
  <c r="AD99" i="8"/>
  <c r="Z99" i="8"/>
  <c r="AA99" i="8" s="1"/>
  <c r="V99" i="8"/>
  <c r="W99" i="8" s="1"/>
  <c r="R99" i="8"/>
  <c r="S99" i="8" s="1"/>
  <c r="N99" i="8"/>
  <c r="O99" i="8" s="1"/>
  <c r="K99" i="8"/>
  <c r="J99" i="8"/>
  <c r="G99" i="8"/>
  <c r="F99" i="8"/>
  <c r="CT98" i="8"/>
  <c r="CU98" i="8" s="1"/>
  <c r="CP98" i="8"/>
  <c r="CQ98" i="8" s="1"/>
  <c r="CL98" i="8"/>
  <c r="CM98" i="8" s="1"/>
  <c r="CH98" i="8"/>
  <c r="CI98" i="8" s="1"/>
  <c r="CD98" i="8"/>
  <c r="CE98" i="8" s="1"/>
  <c r="CA98" i="8"/>
  <c r="BZ98" i="8"/>
  <c r="BV98" i="8"/>
  <c r="BW98" i="8" s="1"/>
  <c r="BS98" i="8"/>
  <c r="BR98" i="8"/>
  <c r="BO98" i="8"/>
  <c r="BN98" i="8"/>
  <c r="BJ98" i="8"/>
  <c r="BK98" i="8" s="1"/>
  <c r="BF98" i="8"/>
  <c r="BG98" i="8" s="1"/>
  <c r="BC98" i="8"/>
  <c r="BB98" i="8"/>
  <c r="AX98" i="8"/>
  <c r="AY98" i="8" s="1"/>
  <c r="AU98" i="8"/>
  <c r="AT98" i="8"/>
  <c r="AQ98" i="8"/>
  <c r="AP98" i="8"/>
  <c r="AL98" i="8"/>
  <c r="AM98" i="8" s="1"/>
  <c r="AI98" i="8"/>
  <c r="AH98" i="8"/>
  <c r="AE98" i="8"/>
  <c r="AD98" i="8"/>
  <c r="Z98" i="8"/>
  <c r="AA98" i="8" s="1"/>
  <c r="V98" i="8"/>
  <c r="W98" i="8" s="1"/>
  <c r="R98" i="8"/>
  <c r="S98" i="8" s="1"/>
  <c r="O98" i="8"/>
  <c r="N98" i="8"/>
  <c r="K98" i="8"/>
  <c r="J98" i="8"/>
  <c r="G98" i="8"/>
  <c r="F98" i="8"/>
  <c r="CT97" i="8"/>
  <c r="CU97" i="8" s="1"/>
  <c r="CQ97" i="8"/>
  <c r="CP97" i="8"/>
  <c r="CL97" i="8"/>
  <c r="CM97" i="8" s="1"/>
  <c r="CH97" i="8"/>
  <c r="CI97" i="8" s="1"/>
  <c r="CD97" i="8"/>
  <c r="CE97" i="8" s="1"/>
  <c r="BZ97" i="8"/>
  <c r="CA97" i="8" s="1"/>
  <c r="BW97" i="8"/>
  <c r="BV97" i="8"/>
  <c r="BS97" i="8"/>
  <c r="BR97" i="8"/>
  <c r="BO97" i="8"/>
  <c r="BN97" i="8"/>
  <c r="BJ97" i="8"/>
  <c r="BK97" i="8" s="1"/>
  <c r="BF97" i="8"/>
  <c r="BG97" i="8" s="1"/>
  <c r="BB97" i="8"/>
  <c r="BC97" i="8" s="1"/>
  <c r="AX97" i="8"/>
  <c r="AY97" i="8" s="1"/>
  <c r="AT97" i="8"/>
  <c r="AU97" i="8" s="1"/>
  <c r="AP97" i="8"/>
  <c r="AQ97" i="8" s="1"/>
  <c r="AM97" i="8"/>
  <c r="AL97" i="8"/>
  <c r="AI97" i="8"/>
  <c r="AH97" i="8"/>
  <c r="AE97" i="8"/>
  <c r="AD97" i="8"/>
  <c r="Z97" i="8"/>
  <c r="AA97" i="8" s="1"/>
  <c r="W97" i="8"/>
  <c r="V97" i="8"/>
  <c r="R97" i="8"/>
  <c r="S97" i="8" s="1"/>
  <c r="O97" i="8"/>
  <c r="N97" i="8"/>
  <c r="J97" i="8"/>
  <c r="K97" i="8" s="1"/>
  <c r="F97" i="8"/>
  <c r="G97" i="8" s="1"/>
  <c r="CU96" i="8"/>
  <c r="CT96" i="8"/>
  <c r="CQ96" i="8"/>
  <c r="CP96" i="8"/>
  <c r="CL96" i="8"/>
  <c r="CM96" i="8" s="1"/>
  <c r="CH96" i="8"/>
  <c r="CI96" i="8" s="1"/>
  <c r="CD96" i="8"/>
  <c r="CE96" i="8" s="1"/>
  <c r="CA96" i="8"/>
  <c r="BZ96" i="8"/>
  <c r="BW96" i="8"/>
  <c r="BV96" i="8"/>
  <c r="BR96" i="8"/>
  <c r="BS96" i="8" s="1"/>
  <c r="BN96" i="8"/>
  <c r="BO96" i="8" s="1"/>
  <c r="BK96" i="8"/>
  <c r="BJ96" i="8"/>
  <c r="BF96" i="8"/>
  <c r="BG96" i="8" s="1"/>
  <c r="BB96" i="8"/>
  <c r="BC96" i="8" s="1"/>
  <c r="AX96" i="8"/>
  <c r="AY96" i="8" s="1"/>
  <c r="AT96" i="8"/>
  <c r="AU96" i="8" s="1"/>
  <c r="AQ96" i="8"/>
  <c r="AP96" i="8"/>
  <c r="AM96" i="8"/>
  <c r="AL96" i="8"/>
  <c r="AH96" i="8"/>
  <c r="AI96" i="8" s="1"/>
  <c r="AD96" i="8"/>
  <c r="AE96" i="8" s="1"/>
  <c r="Z96" i="8"/>
  <c r="AA96" i="8" s="1"/>
  <c r="V96" i="8"/>
  <c r="W96" i="8" s="1"/>
  <c r="R96" i="8"/>
  <c r="S96" i="8" s="1"/>
  <c r="O96" i="8"/>
  <c r="N96" i="8"/>
  <c r="J96" i="8"/>
  <c r="K96" i="8" s="1"/>
  <c r="G96" i="8"/>
  <c r="F96" i="8"/>
  <c r="CU95" i="8"/>
  <c r="CT95" i="8"/>
  <c r="CP95" i="8"/>
  <c r="CQ95" i="8" s="1"/>
  <c r="CL95" i="8"/>
  <c r="CM95" i="8" s="1"/>
  <c r="CI95" i="8"/>
  <c r="CH95" i="8"/>
  <c r="CD95" i="8"/>
  <c r="CE95" i="8" s="1"/>
  <c r="CA95" i="8"/>
  <c r="BZ95" i="8"/>
  <c r="BW95" i="8"/>
  <c r="BV95" i="8"/>
  <c r="BR95" i="8"/>
  <c r="BS95" i="8" s="1"/>
  <c r="BO95" i="8"/>
  <c r="BN95" i="8"/>
  <c r="BK95" i="8"/>
  <c r="BJ95" i="8"/>
  <c r="BF95" i="8"/>
  <c r="BG95" i="8" s="1"/>
  <c r="BB95" i="8"/>
  <c r="BC95" i="8" s="1"/>
  <c r="AX95" i="8"/>
  <c r="AY95" i="8" s="1"/>
  <c r="AU95" i="8"/>
  <c r="AT95" i="8"/>
  <c r="AQ95" i="8"/>
  <c r="AP95" i="8"/>
  <c r="AM95" i="8"/>
  <c r="AL95" i="8"/>
  <c r="AH95" i="8"/>
  <c r="AI95" i="8" s="1"/>
  <c r="AE95" i="8"/>
  <c r="AD95" i="8"/>
  <c r="Z95" i="8"/>
  <c r="AA95" i="8" s="1"/>
  <c r="V95" i="8"/>
  <c r="W95" i="8" s="1"/>
  <c r="R95" i="8"/>
  <c r="S95" i="8" s="1"/>
  <c r="N95" i="8"/>
  <c r="O95" i="8" s="1"/>
  <c r="K95" i="8"/>
  <c r="J95" i="8"/>
  <c r="G95" i="8"/>
  <c r="F95" i="8"/>
  <c r="CU94" i="8"/>
  <c r="CT94" i="8"/>
  <c r="CP94" i="8"/>
  <c r="CQ94" i="8" s="1"/>
  <c r="CL94" i="8"/>
  <c r="CM94" i="8" s="1"/>
  <c r="CH94" i="8"/>
  <c r="CI94" i="8" s="1"/>
  <c r="CD94" i="8"/>
  <c r="CE94" i="8" s="1"/>
  <c r="BZ94" i="8"/>
  <c r="CA94" i="8" s="1"/>
  <c r="BV94" i="8"/>
  <c r="BW94" i="8" s="1"/>
  <c r="BS94" i="8"/>
  <c r="BR94" i="8"/>
  <c r="BO94" i="8"/>
  <c r="BN94" i="8"/>
  <c r="BK94" i="8"/>
  <c r="BJ94" i="8"/>
  <c r="BF94" i="8"/>
  <c r="BG94" i="8" s="1"/>
  <c r="BC94" i="8"/>
  <c r="BB94" i="8"/>
  <c r="AX94" i="8"/>
  <c r="AY94" i="8" s="1"/>
  <c r="AU94" i="8"/>
  <c r="AT94" i="8"/>
  <c r="AP94" i="8"/>
  <c r="AQ94" i="8" s="1"/>
  <c r="AL94" i="8"/>
  <c r="AM94" i="8" s="1"/>
  <c r="AI94" i="8"/>
  <c r="AH94" i="8"/>
  <c r="AE94" i="8"/>
  <c r="AD94" i="8"/>
  <c r="Z94" i="8"/>
  <c r="AA94" i="8" s="1"/>
  <c r="V94" i="8"/>
  <c r="W94" i="8" s="1"/>
  <c r="S94" i="8"/>
  <c r="R94" i="8"/>
  <c r="N94" i="8"/>
  <c r="O94" i="8" s="1"/>
  <c r="J94" i="8"/>
  <c r="K94" i="8" s="1"/>
  <c r="F94" i="8"/>
  <c r="G94" i="8" s="1"/>
  <c r="CU93" i="8"/>
  <c r="CT93" i="8"/>
  <c r="CP93" i="8"/>
  <c r="CQ93" i="8" s="1"/>
  <c r="CL93" i="8"/>
  <c r="CM93" i="8" s="1"/>
  <c r="CI93" i="8"/>
  <c r="CH93" i="8"/>
  <c r="CD93" i="8"/>
  <c r="CE93" i="8" s="1"/>
  <c r="CA93" i="8"/>
  <c r="BZ93" i="8"/>
  <c r="BW93" i="8"/>
  <c r="BV93" i="8"/>
  <c r="BR93" i="8"/>
  <c r="BS93" i="8" s="1"/>
  <c r="BN93" i="8"/>
  <c r="BO93" i="8" s="1"/>
  <c r="BK93" i="8"/>
  <c r="BJ93" i="8"/>
  <c r="BG93" i="8"/>
  <c r="BF93" i="8"/>
  <c r="BC93" i="8"/>
  <c r="BB93" i="8"/>
  <c r="AX93" i="8"/>
  <c r="AY93" i="8" s="1"/>
  <c r="AU93" i="8"/>
  <c r="AT93" i="8"/>
  <c r="AQ93" i="8"/>
  <c r="AP93" i="8"/>
  <c r="AL93" i="8"/>
  <c r="AM93" i="8" s="1"/>
  <c r="AH93" i="8"/>
  <c r="AI93" i="8" s="1"/>
  <c r="AE93" i="8"/>
  <c r="AD93" i="8"/>
  <c r="AA93" i="8"/>
  <c r="Z93" i="8"/>
  <c r="W93" i="8"/>
  <c r="V93" i="8"/>
  <c r="R93" i="8"/>
  <c r="S93" i="8" s="1"/>
  <c r="O93" i="8"/>
  <c r="N93" i="8"/>
  <c r="K93" i="8"/>
  <c r="J93" i="8"/>
  <c r="F93" i="8"/>
  <c r="G93" i="8" s="1"/>
  <c r="CT92" i="8"/>
  <c r="CU92" i="8" s="1"/>
  <c r="CQ92" i="8"/>
  <c r="CP92" i="8"/>
  <c r="CM92" i="8"/>
  <c r="CL92" i="8"/>
  <c r="CI92" i="8"/>
  <c r="CH92" i="8"/>
  <c r="CD92" i="8"/>
  <c r="CE92" i="8" s="1"/>
  <c r="CA92" i="8"/>
  <c r="BZ92" i="8"/>
  <c r="BW92" i="8"/>
  <c r="BV92" i="8"/>
  <c r="BR92" i="8"/>
  <c r="BS92" i="8" s="1"/>
  <c r="BN92" i="8"/>
  <c r="BO92" i="8" s="1"/>
  <c r="BK92" i="8"/>
  <c r="BJ92" i="8"/>
  <c r="BG92" i="8"/>
  <c r="BF92" i="8"/>
  <c r="BC92" i="8"/>
  <c r="BB92" i="8"/>
  <c r="AX92" i="8"/>
  <c r="AY92" i="8" s="1"/>
  <c r="AU92" i="8"/>
  <c r="AT92" i="8"/>
  <c r="AQ92" i="8"/>
  <c r="AP92" i="8"/>
  <c r="AL92" i="8"/>
  <c r="AM92" i="8" s="1"/>
  <c r="AH92" i="8"/>
  <c r="AI92" i="8" s="1"/>
  <c r="AE92" i="8"/>
  <c r="AD92" i="8"/>
  <c r="AA92" i="8"/>
  <c r="Z92" i="8"/>
  <c r="W92" i="8"/>
  <c r="V92" i="8"/>
  <c r="R92" i="8"/>
  <c r="S92" i="8" s="1"/>
  <c r="O92" i="8"/>
  <c r="N92" i="8"/>
  <c r="K92" i="8"/>
  <c r="J92" i="8"/>
  <c r="F92" i="8"/>
  <c r="G92" i="8" s="1"/>
  <c r="CT91" i="8"/>
  <c r="CU91" i="8" s="1"/>
  <c r="CQ91" i="8"/>
  <c r="CP91" i="8"/>
  <c r="CM91" i="8"/>
  <c r="CL91" i="8"/>
  <c r="CI91" i="8"/>
  <c r="CH91" i="8"/>
  <c r="CD91" i="8"/>
  <c r="CE91" i="8" s="1"/>
  <c r="CA91" i="8"/>
  <c r="BZ91" i="8"/>
  <c r="BW91" i="8"/>
  <c r="BV91" i="8"/>
  <c r="BR91" i="8"/>
  <c r="BS91" i="8" s="1"/>
  <c r="BN91" i="8"/>
  <c r="BO91" i="8" s="1"/>
  <c r="BK91" i="8"/>
  <c r="BJ91" i="8"/>
  <c r="BG91" i="8"/>
  <c r="BF91" i="8"/>
  <c r="BC91" i="8"/>
  <c r="BB91" i="8"/>
  <c r="AX91" i="8"/>
  <c r="AY91" i="8" s="1"/>
  <c r="AU91" i="8"/>
  <c r="AT91" i="8"/>
  <c r="AQ91" i="8"/>
  <c r="AP91" i="8"/>
  <c r="AL91" i="8"/>
  <c r="AM91" i="8" s="1"/>
  <c r="AH91" i="8"/>
  <c r="AI91" i="8" s="1"/>
  <c r="AE91" i="8"/>
  <c r="AD91" i="8"/>
  <c r="AA91" i="8"/>
  <c r="Z91" i="8"/>
  <c r="W91" i="8"/>
  <c r="V91" i="8"/>
  <c r="R91" i="8"/>
  <c r="S91" i="8" s="1"/>
  <c r="O91" i="8"/>
  <c r="N91" i="8"/>
  <c r="K91" i="8"/>
  <c r="J91" i="8"/>
  <c r="F91" i="8"/>
  <c r="G91" i="8" s="1"/>
  <c r="CT90" i="8"/>
  <c r="CU90" i="8" s="1"/>
  <c r="CQ90" i="8"/>
  <c r="CP90" i="8"/>
  <c r="CM90" i="8"/>
  <c r="CL90" i="8"/>
  <c r="CI90" i="8"/>
  <c r="CH90" i="8"/>
  <c r="CD90" i="8"/>
  <c r="CE90" i="8" s="1"/>
  <c r="CA90" i="8"/>
  <c r="BZ90" i="8"/>
  <c r="BW90" i="8"/>
  <c r="BV90" i="8"/>
  <c r="BR90" i="8"/>
  <c r="BS90" i="8" s="1"/>
  <c r="BN90" i="8"/>
  <c r="BO90" i="8" s="1"/>
  <c r="BK90" i="8"/>
  <c r="BJ90" i="8"/>
  <c r="BG90" i="8"/>
  <c r="BF90" i="8"/>
  <c r="BC90" i="8"/>
  <c r="BB90" i="8"/>
  <c r="AX90" i="8"/>
  <c r="AY90" i="8" s="1"/>
  <c r="AU90" i="8"/>
  <c r="AT90" i="8"/>
  <c r="AQ90" i="8"/>
  <c r="AP90" i="8"/>
  <c r="AL90" i="8"/>
  <c r="AM90" i="8" s="1"/>
  <c r="AH90" i="8"/>
  <c r="AI90" i="8" s="1"/>
  <c r="AE90" i="8"/>
  <c r="AD90" i="8"/>
  <c r="AA90" i="8"/>
  <c r="Z90" i="8"/>
  <c r="W90" i="8"/>
  <c r="V90" i="8"/>
  <c r="R90" i="8"/>
  <c r="S90" i="8" s="1"/>
  <c r="O90" i="8"/>
  <c r="N90" i="8"/>
  <c r="K90" i="8"/>
  <c r="J90" i="8"/>
  <c r="F90" i="8"/>
  <c r="G90" i="8" s="1"/>
  <c r="CT89" i="8"/>
  <c r="CU89" i="8" s="1"/>
  <c r="CQ89" i="8"/>
  <c r="CP89" i="8"/>
  <c r="CM89" i="8"/>
  <c r="CL89" i="8"/>
  <c r="CI89" i="8"/>
  <c r="CH89" i="8"/>
  <c r="CD89" i="8"/>
  <c r="CE89" i="8" s="1"/>
  <c r="CA89" i="8"/>
  <c r="BZ89" i="8"/>
  <c r="BW89" i="8"/>
  <c r="BV89" i="8"/>
  <c r="BR89" i="8"/>
  <c r="BS89" i="8" s="1"/>
  <c r="BN89" i="8"/>
  <c r="BO89" i="8" s="1"/>
  <c r="BK89" i="8"/>
  <c r="BJ89" i="8"/>
  <c r="BG89" i="8"/>
  <c r="BF89" i="8"/>
  <c r="BC89" i="8"/>
  <c r="BB89" i="8"/>
  <c r="AX89" i="8"/>
  <c r="AY89" i="8" s="1"/>
  <c r="AU89" i="8"/>
  <c r="AT89" i="8"/>
  <c r="AQ89" i="8"/>
  <c r="AP89" i="8"/>
  <c r="AL89" i="8"/>
  <c r="AM89" i="8" s="1"/>
  <c r="AH89" i="8"/>
  <c r="AI89" i="8" s="1"/>
  <c r="AE89" i="8"/>
  <c r="AD89" i="8"/>
  <c r="AA89" i="8"/>
  <c r="Z89" i="8"/>
  <c r="W89" i="8"/>
  <c r="V89" i="8"/>
  <c r="R89" i="8"/>
  <c r="S89" i="8" s="1"/>
  <c r="O89" i="8"/>
  <c r="N89" i="8"/>
  <c r="K89" i="8"/>
  <c r="J89" i="8"/>
  <c r="F89" i="8"/>
  <c r="G89" i="8" s="1"/>
  <c r="CT88" i="8"/>
  <c r="CU88" i="8" s="1"/>
  <c r="CQ88" i="8"/>
  <c r="CP88" i="8"/>
  <c r="CM88" i="8"/>
  <c r="CL88" i="8"/>
  <c r="CI88" i="8"/>
  <c r="CH88" i="8"/>
  <c r="CD88" i="8"/>
  <c r="CE88" i="8" s="1"/>
  <c r="BZ88" i="8"/>
  <c r="CA88" i="8" s="1"/>
  <c r="BW88" i="8"/>
  <c r="BV88" i="8"/>
  <c r="BR88" i="8"/>
  <c r="BS88" i="8" s="1"/>
  <c r="BN88" i="8"/>
  <c r="BO88" i="8" s="1"/>
  <c r="BK88" i="8"/>
  <c r="BJ88" i="8"/>
  <c r="BG88" i="8"/>
  <c r="BF88" i="8"/>
  <c r="BC88" i="8"/>
  <c r="BB88" i="8"/>
  <c r="AX88" i="8"/>
  <c r="AY88" i="8" s="1"/>
  <c r="AT88" i="8"/>
  <c r="AU88" i="8" s="1"/>
  <c r="AQ88" i="8"/>
  <c r="AP88" i="8"/>
  <c r="AL88" i="8"/>
  <c r="AM88" i="8" s="1"/>
  <c r="AH88" i="8"/>
  <c r="AI88" i="8" s="1"/>
  <c r="AE88" i="8"/>
  <c r="AD88" i="8"/>
  <c r="Z88" i="8"/>
  <c r="AA88" i="8" s="1"/>
  <c r="W88" i="8"/>
  <c r="V88" i="8"/>
  <c r="R88" i="8"/>
  <c r="S88" i="8" s="1"/>
  <c r="N88" i="8"/>
  <c r="O88" i="8" s="1"/>
  <c r="K88" i="8"/>
  <c r="J88" i="8"/>
  <c r="F88" i="8"/>
  <c r="G88" i="8" s="1"/>
  <c r="CT87" i="8"/>
  <c r="CU87" i="8" s="1"/>
  <c r="CQ87" i="8"/>
  <c r="CP87" i="8"/>
  <c r="CL87" i="8"/>
  <c r="CM87" i="8" s="1"/>
  <c r="CI87" i="8"/>
  <c r="CH87" i="8"/>
  <c r="CD87" i="8"/>
  <c r="CE87" i="8" s="1"/>
  <c r="BZ87" i="8"/>
  <c r="CA87" i="8" s="1"/>
  <c r="BW87" i="8"/>
  <c r="BV87" i="8"/>
  <c r="BR87" i="8"/>
  <c r="BS87" i="8" s="1"/>
  <c r="BN87" i="8"/>
  <c r="BO87" i="8" s="1"/>
  <c r="BK87" i="8"/>
  <c r="BJ87" i="8"/>
  <c r="BF87" i="8"/>
  <c r="BG87" i="8" s="1"/>
  <c r="BC87" i="8"/>
  <c r="BB87" i="8"/>
  <c r="AX87" i="8"/>
  <c r="AY87" i="8" s="1"/>
  <c r="AU87" i="8"/>
  <c r="AT87" i="8"/>
  <c r="AQ87" i="8"/>
  <c r="AP87" i="8"/>
  <c r="AL87" i="8"/>
  <c r="AM87" i="8" s="1"/>
  <c r="AH87" i="8"/>
  <c r="AI87" i="8" s="1"/>
  <c r="AE87" i="8"/>
  <c r="AD87" i="8"/>
  <c r="AA87" i="8"/>
  <c r="Z87" i="8"/>
  <c r="W87" i="8"/>
  <c r="V87" i="8"/>
  <c r="R87" i="8"/>
  <c r="S87" i="8" s="1"/>
  <c r="O87" i="8"/>
  <c r="N87" i="8"/>
  <c r="K87" i="8"/>
  <c r="J87" i="8"/>
  <c r="F87" i="8"/>
  <c r="G87" i="8" s="1"/>
  <c r="CT86" i="8"/>
  <c r="CU86" i="8" s="1"/>
  <c r="CQ86" i="8"/>
  <c r="CP86" i="8"/>
  <c r="CM86" i="8"/>
  <c r="CL86" i="8"/>
  <c r="CI86" i="8"/>
  <c r="CH86" i="8"/>
  <c r="CD86" i="8"/>
  <c r="CE86" i="8" s="1"/>
  <c r="CA86" i="8"/>
  <c r="BZ86" i="8"/>
  <c r="BW86" i="8"/>
  <c r="BV86" i="8"/>
  <c r="BR86" i="8"/>
  <c r="BS86" i="8" s="1"/>
  <c r="BN86" i="8"/>
  <c r="BO86" i="8" s="1"/>
  <c r="BK86" i="8"/>
  <c r="BJ86" i="8"/>
  <c r="BG86" i="8"/>
  <c r="BF86" i="8"/>
  <c r="BC86" i="8"/>
  <c r="BB86" i="8"/>
  <c r="AX86" i="8"/>
  <c r="AY86" i="8" s="1"/>
  <c r="AU86" i="8"/>
  <c r="AT86" i="8"/>
  <c r="AQ86" i="8"/>
  <c r="AP86" i="8"/>
  <c r="AL86" i="8"/>
  <c r="AM86" i="8" s="1"/>
  <c r="AH86" i="8"/>
  <c r="AI86" i="8" s="1"/>
  <c r="AE86" i="8"/>
  <c r="AD86" i="8"/>
  <c r="AA86" i="8"/>
  <c r="Z86" i="8"/>
  <c r="W86" i="8"/>
  <c r="V86" i="8"/>
  <c r="R86" i="8"/>
  <c r="S86" i="8" s="1"/>
  <c r="O86" i="8"/>
  <c r="N86" i="8"/>
  <c r="K86" i="8"/>
  <c r="J86" i="8"/>
  <c r="F86" i="8"/>
  <c r="G86" i="8" s="1"/>
  <c r="CT85" i="8"/>
  <c r="CU85" i="8" s="1"/>
  <c r="CQ85" i="8"/>
  <c r="CP85" i="8"/>
  <c r="CL85" i="8"/>
  <c r="CM85" i="8" s="1"/>
  <c r="CI85" i="8"/>
  <c r="CH85" i="8"/>
  <c r="CD85" i="8"/>
  <c r="CE85" i="8" s="1"/>
  <c r="BZ85" i="8"/>
  <c r="CA85" i="8" s="1"/>
  <c r="BW85" i="8"/>
  <c r="BV85" i="8"/>
  <c r="BR85" i="8"/>
  <c r="BS85" i="8" s="1"/>
  <c r="BN85" i="8"/>
  <c r="BO85" i="8" s="1"/>
  <c r="BK85" i="8"/>
  <c r="BJ85" i="8"/>
  <c r="BF85" i="8"/>
  <c r="BG85" i="8" s="1"/>
  <c r="BC85" i="8"/>
  <c r="BB85" i="8"/>
  <c r="AX85" i="8"/>
  <c r="AY85" i="8" s="1"/>
  <c r="AT85" i="8"/>
  <c r="AU85" i="8" s="1"/>
  <c r="AQ85" i="8"/>
  <c r="AP85" i="8"/>
  <c r="AL85" i="8"/>
  <c r="AM85" i="8" s="1"/>
  <c r="AH85" i="8"/>
  <c r="AI85" i="8" s="1"/>
  <c r="AE85" i="8"/>
  <c r="AD85" i="8"/>
  <c r="Z85" i="8"/>
  <c r="AA85" i="8" s="1"/>
  <c r="W85" i="8"/>
  <c r="V85" i="8"/>
  <c r="R85" i="8"/>
  <c r="S85" i="8" s="1"/>
  <c r="N85" i="8"/>
  <c r="O85" i="8" s="1"/>
  <c r="K85" i="8"/>
  <c r="J85" i="8"/>
  <c r="F85" i="8"/>
  <c r="G85" i="8" s="1"/>
  <c r="CT84" i="8"/>
  <c r="CU84" i="8" s="1"/>
  <c r="CP84" i="8"/>
  <c r="CQ84" i="8" s="1"/>
  <c r="CL84" i="8"/>
  <c r="CM84" i="8" s="1"/>
  <c r="CI84" i="8"/>
  <c r="CH84" i="8"/>
  <c r="CD84" i="8"/>
  <c r="CE84" i="8" s="1"/>
  <c r="CA84" i="8"/>
  <c r="BZ84" i="8"/>
  <c r="BW84" i="8"/>
  <c r="BV84" i="8"/>
  <c r="BR84" i="8"/>
  <c r="BS84" i="8" s="1"/>
  <c r="BN84" i="8"/>
  <c r="BO84" i="8" s="1"/>
  <c r="BJ84" i="8"/>
  <c r="BK84" i="8" s="1"/>
  <c r="BG84" i="8"/>
  <c r="BF84" i="8"/>
  <c r="BC84" i="8"/>
  <c r="BB84" i="8"/>
  <c r="AX84" i="8"/>
  <c r="AY84" i="8" s="1"/>
  <c r="AU84" i="8"/>
  <c r="AT84" i="8"/>
  <c r="AQ84" i="8"/>
  <c r="AP84" i="8"/>
  <c r="AL84" i="8"/>
  <c r="AM84" i="8" s="1"/>
  <c r="AH84" i="8"/>
  <c r="AI84" i="8" s="1"/>
  <c r="AD84" i="8"/>
  <c r="AE84" i="8" s="1"/>
  <c r="AA84" i="8"/>
  <c r="Z84" i="8"/>
  <c r="W84" i="8"/>
  <c r="V84" i="8"/>
  <c r="R84" i="8"/>
  <c r="S84" i="8" s="1"/>
  <c r="O84" i="8"/>
  <c r="N84" i="8"/>
  <c r="K84" i="8"/>
  <c r="J84" i="8"/>
  <c r="F84" i="8"/>
  <c r="G84" i="8" s="1"/>
  <c r="CT83" i="8"/>
  <c r="CU83" i="8" s="1"/>
  <c r="CQ83" i="8"/>
  <c r="CP83" i="8"/>
  <c r="CM83" i="8"/>
  <c r="CL83" i="8"/>
  <c r="CI83" i="8"/>
  <c r="CH83" i="8"/>
  <c r="CD83" i="8"/>
  <c r="CE83" i="8" s="1"/>
  <c r="CA83" i="8"/>
  <c r="BZ83" i="8"/>
  <c r="BW83" i="8"/>
  <c r="BV83" i="8"/>
  <c r="BR83" i="8"/>
  <c r="BS83" i="8" s="1"/>
  <c r="BN83" i="8"/>
  <c r="BO83" i="8" s="1"/>
  <c r="BK83" i="8"/>
  <c r="BJ83" i="8"/>
  <c r="BG83" i="8"/>
  <c r="BF83" i="8"/>
  <c r="BC83" i="8"/>
  <c r="BB83" i="8"/>
  <c r="AX83" i="8"/>
  <c r="AY83" i="8" s="1"/>
  <c r="AT83" i="8"/>
  <c r="AU83" i="8" s="1"/>
  <c r="AQ83" i="8"/>
  <c r="AP83" i="8"/>
  <c r="AL83" i="8"/>
  <c r="AM83" i="8" s="1"/>
  <c r="AH83" i="8"/>
  <c r="AI83" i="8" s="1"/>
  <c r="AE83" i="8"/>
  <c r="AD83" i="8"/>
  <c r="AA83" i="8"/>
  <c r="Z83" i="8"/>
  <c r="W83" i="8"/>
  <c r="V83" i="8"/>
  <c r="R83" i="8"/>
  <c r="S83" i="8" s="1"/>
  <c r="N83" i="8"/>
  <c r="O83" i="8" s="1"/>
  <c r="K83" i="8"/>
  <c r="J83" i="8"/>
  <c r="F83" i="8"/>
  <c r="G83" i="8" s="1"/>
  <c r="CT82" i="8"/>
  <c r="CU82" i="8" s="1"/>
  <c r="CQ82" i="8"/>
  <c r="CP82" i="8"/>
  <c r="CL82" i="8"/>
  <c r="CM82" i="8" s="1"/>
  <c r="CI82" i="8"/>
  <c r="CH82" i="8"/>
  <c r="CD82" i="8"/>
  <c r="CE82" i="8" s="1"/>
  <c r="BZ82" i="8"/>
  <c r="CA82" i="8" s="1"/>
  <c r="BW82" i="8"/>
  <c r="BV82" i="8"/>
  <c r="BR82" i="8"/>
  <c r="BS82" i="8" s="1"/>
  <c r="BN82" i="8"/>
  <c r="BO82" i="8" s="1"/>
  <c r="BK82" i="8"/>
  <c r="BJ82" i="8"/>
  <c r="BG82" i="8"/>
  <c r="BF82" i="8"/>
  <c r="BC82" i="8"/>
  <c r="BB82" i="8"/>
  <c r="AX82" i="8"/>
  <c r="AY82" i="8" s="1"/>
  <c r="AU82" i="8"/>
  <c r="AT82" i="8"/>
  <c r="AQ82" i="8"/>
  <c r="AP82" i="8"/>
  <c r="AL82" i="8"/>
  <c r="AM82" i="8" s="1"/>
  <c r="AH82" i="8"/>
  <c r="AI82" i="8" s="1"/>
  <c r="AD82" i="8"/>
  <c r="AE82" i="8" s="1"/>
  <c r="AA82" i="8"/>
  <c r="Z82" i="8"/>
  <c r="W82" i="8"/>
  <c r="V82" i="8"/>
  <c r="R82" i="8"/>
  <c r="S82" i="8" s="1"/>
  <c r="O82" i="8"/>
  <c r="N82" i="8"/>
  <c r="K82" i="8"/>
  <c r="J82" i="8"/>
  <c r="F82" i="8"/>
  <c r="G82" i="8" s="1"/>
  <c r="CU81" i="8"/>
  <c r="CT81" i="8"/>
  <c r="CP81" i="8"/>
  <c r="CQ81" i="8" s="1"/>
  <c r="CL81" i="8"/>
  <c r="CM81" i="8" s="1"/>
  <c r="CI81" i="8"/>
  <c r="CH81" i="8"/>
  <c r="CD81" i="8"/>
  <c r="CE81" i="8" s="1"/>
  <c r="CA81" i="8"/>
  <c r="BZ81" i="8"/>
  <c r="BW81" i="8"/>
  <c r="BV81" i="8"/>
  <c r="BR81" i="8"/>
  <c r="BS81" i="8" s="1"/>
  <c r="BO81" i="8"/>
  <c r="BN81" i="8"/>
  <c r="BK81" i="8"/>
  <c r="BJ81" i="8"/>
  <c r="BF81" i="8"/>
  <c r="BG81" i="8" s="1"/>
  <c r="BC81" i="8"/>
  <c r="BB81" i="8"/>
  <c r="AX81" i="8"/>
  <c r="AY81" i="8" s="1"/>
  <c r="AT81" i="8"/>
  <c r="AU81" i="8" s="1"/>
  <c r="AQ81" i="8"/>
  <c r="AP81" i="8"/>
  <c r="AL81" i="8"/>
  <c r="AM81" i="8" s="1"/>
  <c r="AH81" i="8"/>
  <c r="AI81" i="8" s="1"/>
  <c r="AE81" i="8"/>
  <c r="AD81" i="8"/>
  <c r="AA81" i="8"/>
  <c r="Z81" i="8"/>
  <c r="W81" i="8"/>
  <c r="V81" i="8"/>
  <c r="R81" i="8"/>
  <c r="S81" i="8" s="1"/>
  <c r="N81" i="8"/>
  <c r="O81" i="8" s="1"/>
  <c r="K81" i="8"/>
  <c r="J81" i="8"/>
  <c r="F81" i="8"/>
  <c r="G81" i="8" s="1"/>
  <c r="CT80" i="8"/>
  <c r="CU80" i="8" s="1"/>
  <c r="CP80" i="8"/>
  <c r="CQ80" i="8" s="1"/>
  <c r="CM80" i="8"/>
  <c r="CL80" i="8"/>
  <c r="CI80" i="8"/>
  <c r="CH80" i="8"/>
  <c r="CD80" i="8"/>
  <c r="CE80" i="8" s="1"/>
  <c r="CA80" i="8"/>
  <c r="BZ80" i="8"/>
  <c r="BW80" i="8"/>
  <c r="BV80" i="8"/>
  <c r="BR80" i="8"/>
  <c r="BS80" i="8" s="1"/>
  <c r="BO80" i="8"/>
  <c r="BN80" i="8"/>
  <c r="BJ80" i="8"/>
  <c r="BK80" i="8" s="1"/>
  <c r="BF80" i="8"/>
  <c r="BG80" i="8" s="1"/>
  <c r="BC80" i="8"/>
  <c r="BB80" i="8"/>
  <c r="AX80" i="8"/>
  <c r="AY80" i="8" s="1"/>
  <c r="AU80" i="8"/>
  <c r="AT80" i="8"/>
  <c r="AQ80" i="8"/>
  <c r="AP80" i="8"/>
  <c r="AL80" i="8"/>
  <c r="AM80" i="8" s="1"/>
  <c r="AI80" i="8"/>
  <c r="AH80" i="8"/>
  <c r="AE80" i="8"/>
  <c r="AD80" i="8"/>
  <c r="Z80" i="8"/>
  <c r="AA80" i="8" s="1"/>
  <c r="W80" i="8"/>
  <c r="V80" i="8"/>
  <c r="R80" i="8"/>
  <c r="S80" i="8" s="1"/>
  <c r="N80" i="8"/>
  <c r="O80" i="8" s="1"/>
  <c r="K80" i="8"/>
  <c r="J80" i="8"/>
  <c r="F80" i="8"/>
  <c r="G80" i="8" s="1"/>
  <c r="CT79" i="8"/>
  <c r="CU79" i="8" s="1"/>
  <c r="CQ79" i="8"/>
  <c r="CP79" i="8"/>
  <c r="CM79" i="8"/>
  <c r="CL79" i="8"/>
  <c r="CI79" i="8"/>
  <c r="CH79" i="8"/>
  <c r="CD79" i="8"/>
  <c r="CE79" i="8" s="1"/>
  <c r="CA79" i="8"/>
  <c r="BZ79" i="8"/>
  <c r="BW79" i="8"/>
  <c r="BV79" i="8"/>
  <c r="BR79" i="8"/>
  <c r="BS79" i="8" s="1"/>
  <c r="BN79" i="8"/>
  <c r="BO79" i="8" s="1"/>
  <c r="BJ79" i="8"/>
  <c r="BK79" i="8" s="1"/>
  <c r="BG79" i="8"/>
  <c r="BF79" i="8"/>
  <c r="BC79" i="8"/>
  <c r="BB79" i="8"/>
  <c r="AX79" i="8"/>
  <c r="AY79" i="8" s="1"/>
  <c r="AU79" i="8"/>
  <c r="AT79" i="8"/>
  <c r="AQ79" i="8"/>
  <c r="AP79" i="8"/>
  <c r="AL79" i="8"/>
  <c r="AM79" i="8" s="1"/>
  <c r="AI79" i="8"/>
  <c r="AH79" i="8"/>
  <c r="AD79" i="8"/>
  <c r="AE79" i="8" s="1"/>
  <c r="Z79" i="8"/>
  <c r="AA79" i="8" s="1"/>
  <c r="W79" i="8"/>
  <c r="V79" i="8"/>
  <c r="R79" i="8"/>
  <c r="S79" i="8" s="1"/>
  <c r="O79" i="8"/>
  <c r="N79" i="8"/>
  <c r="K79" i="8"/>
  <c r="J79" i="8"/>
  <c r="F79" i="8"/>
  <c r="G79" i="8" s="1"/>
  <c r="CU78" i="8"/>
  <c r="CT78" i="8"/>
  <c r="CQ78" i="8"/>
  <c r="CP78" i="8"/>
  <c r="CL78" i="8"/>
  <c r="CM78" i="8" s="1"/>
  <c r="CI78" i="8"/>
  <c r="CH78" i="8"/>
  <c r="CD78" i="8"/>
  <c r="CE78" i="8" s="1"/>
  <c r="BZ78" i="8"/>
  <c r="CA78" i="8" s="1"/>
  <c r="BW78" i="8"/>
  <c r="BV78" i="8"/>
  <c r="BR78" i="8"/>
  <c r="BS78" i="8" s="1"/>
  <c r="BN78" i="8"/>
  <c r="BO78" i="8" s="1"/>
  <c r="BK78" i="8"/>
  <c r="BJ78" i="8"/>
  <c r="BG78" i="8"/>
  <c r="BF78" i="8"/>
  <c r="BC78" i="8"/>
  <c r="BB78" i="8"/>
  <c r="AX78" i="8"/>
  <c r="AY78" i="8" s="1"/>
  <c r="AT78" i="8"/>
  <c r="AU78" i="8" s="1"/>
  <c r="AQ78" i="8"/>
  <c r="AP78" i="8"/>
  <c r="AL78" i="8"/>
  <c r="AM78" i="8" s="1"/>
  <c r="AH78" i="8"/>
  <c r="AI78" i="8" s="1"/>
  <c r="AD78" i="8"/>
  <c r="AE78" i="8" s="1"/>
  <c r="AA78" i="8"/>
  <c r="Z78" i="8"/>
  <c r="W78" i="8"/>
  <c r="V78" i="8"/>
  <c r="R78" i="8"/>
  <c r="S78" i="8" s="1"/>
  <c r="O78" i="8"/>
  <c r="N78" i="8"/>
  <c r="K78" i="8"/>
  <c r="J78" i="8"/>
  <c r="F78" i="8"/>
  <c r="G78" i="8" s="1"/>
  <c r="CU77" i="8"/>
  <c r="CT77" i="8"/>
  <c r="CP77" i="8"/>
  <c r="CQ77" i="8" s="1"/>
  <c r="CL77" i="8"/>
  <c r="CM77" i="8" s="1"/>
  <c r="CI77" i="8"/>
  <c r="CH77" i="8"/>
  <c r="CD77" i="8"/>
  <c r="CE77" i="8" s="1"/>
  <c r="CA77" i="8"/>
  <c r="BZ77" i="8"/>
  <c r="BW77" i="8"/>
  <c r="BV77" i="8"/>
  <c r="BR77" i="8"/>
  <c r="BS77" i="8" s="1"/>
  <c r="BO77" i="8"/>
  <c r="BN77" i="8"/>
  <c r="BK77" i="8"/>
  <c r="BJ77" i="8"/>
  <c r="BF77" i="8"/>
  <c r="BG77" i="8" s="1"/>
  <c r="BC77" i="8"/>
  <c r="BB77" i="8"/>
  <c r="AX77" i="8"/>
  <c r="AY77" i="8" s="1"/>
  <c r="AT77" i="8"/>
  <c r="AU77" i="8" s="1"/>
  <c r="AQ77" i="8"/>
  <c r="AP77" i="8"/>
  <c r="AL77" i="8"/>
  <c r="AM77" i="8" s="1"/>
  <c r="AH77" i="8"/>
  <c r="AI77" i="8" s="1"/>
  <c r="AE77" i="8"/>
  <c r="AD77" i="8"/>
  <c r="AA77" i="8"/>
  <c r="Z77" i="8"/>
  <c r="W77" i="8"/>
  <c r="V77" i="8"/>
  <c r="R77" i="8"/>
  <c r="S77" i="8" s="1"/>
  <c r="O77" i="8"/>
  <c r="N77" i="8"/>
  <c r="K77" i="8"/>
  <c r="J77" i="8"/>
  <c r="F77" i="8"/>
  <c r="G77" i="8" s="1"/>
  <c r="CT76" i="8"/>
  <c r="CU76" i="8" s="1"/>
  <c r="CP76" i="8"/>
  <c r="CQ76" i="8" s="1"/>
  <c r="CM76" i="8"/>
  <c r="CL76" i="8"/>
  <c r="CI76" i="8"/>
  <c r="CH76" i="8"/>
  <c r="CD76" i="8"/>
  <c r="CE76" i="8" s="1"/>
  <c r="CA76" i="8"/>
  <c r="BZ76" i="8"/>
  <c r="BW76" i="8"/>
  <c r="BV76" i="8"/>
  <c r="BR76" i="8"/>
  <c r="BS76" i="8" s="1"/>
  <c r="BO76" i="8"/>
  <c r="BN76" i="8"/>
  <c r="BJ76" i="8"/>
  <c r="BK76" i="8" s="1"/>
  <c r="BF76" i="8"/>
  <c r="BG76" i="8" s="1"/>
  <c r="BC76" i="8"/>
  <c r="BB76" i="8"/>
  <c r="AX76" i="8"/>
  <c r="AY76" i="8" s="1"/>
  <c r="AU76" i="8"/>
  <c r="AT76" i="8"/>
  <c r="AQ76" i="8"/>
  <c r="AP76" i="8"/>
  <c r="AL76" i="8"/>
  <c r="AM76" i="8" s="1"/>
  <c r="AI76" i="8"/>
  <c r="AH76" i="8"/>
  <c r="AE76" i="8"/>
  <c r="AD76" i="8"/>
  <c r="Z76" i="8"/>
  <c r="AA76" i="8" s="1"/>
  <c r="W76" i="8"/>
  <c r="V76" i="8"/>
  <c r="R76" i="8"/>
  <c r="S76" i="8" s="1"/>
  <c r="N76" i="8"/>
  <c r="O76" i="8" s="1"/>
  <c r="K76" i="8"/>
  <c r="J76" i="8"/>
  <c r="F76" i="8"/>
  <c r="G76" i="8" s="1"/>
  <c r="CT75" i="8"/>
  <c r="CU75" i="8" s="1"/>
  <c r="CQ75" i="8"/>
  <c r="CP75" i="8"/>
  <c r="CM75" i="8"/>
  <c r="CL75" i="8"/>
  <c r="CI75" i="8"/>
  <c r="CH75" i="8"/>
  <c r="CD75" i="8"/>
  <c r="CE75" i="8" s="1"/>
  <c r="BZ75" i="8"/>
  <c r="CA75" i="8" s="1"/>
  <c r="BW75" i="8"/>
  <c r="BV75" i="8"/>
  <c r="BR75" i="8"/>
  <c r="BS75" i="8" s="1"/>
  <c r="BN75" i="8"/>
  <c r="BO75" i="8" s="1"/>
  <c r="BJ75" i="8"/>
  <c r="BK75" i="8" s="1"/>
  <c r="BG75" i="8"/>
  <c r="BF75" i="8"/>
  <c r="BC75" i="8"/>
  <c r="BB75" i="8"/>
  <c r="AX75" i="8"/>
  <c r="AY75" i="8" s="1"/>
  <c r="AU75" i="8"/>
  <c r="AT75" i="8"/>
  <c r="AQ75" i="8"/>
  <c r="AP75" i="8"/>
  <c r="AL75" i="8"/>
  <c r="AM75" i="8" s="1"/>
  <c r="AI75" i="8"/>
  <c r="AH75" i="8"/>
  <c r="AD75" i="8"/>
  <c r="AE75" i="8" s="1"/>
  <c r="Z75" i="8"/>
  <c r="AA75" i="8" s="1"/>
  <c r="W75" i="8"/>
  <c r="V75" i="8"/>
  <c r="R75" i="8"/>
  <c r="S75" i="8" s="1"/>
  <c r="O75" i="8"/>
  <c r="N75" i="8"/>
  <c r="K75" i="8"/>
  <c r="J75" i="8"/>
  <c r="F75" i="8"/>
  <c r="G75" i="8" s="1"/>
  <c r="CU74" i="8"/>
  <c r="CT74" i="8"/>
  <c r="CQ74" i="8"/>
  <c r="CP74" i="8"/>
  <c r="CL74" i="8"/>
  <c r="CM74" i="8" s="1"/>
  <c r="CI74" i="8"/>
  <c r="CH74" i="8"/>
  <c r="CD74" i="8"/>
  <c r="CE74" i="8" s="1"/>
  <c r="BZ74" i="8"/>
  <c r="CA74" i="8" s="1"/>
  <c r="BW74" i="8"/>
  <c r="BV74" i="8"/>
  <c r="BR74" i="8"/>
  <c r="BS74" i="8" s="1"/>
  <c r="BN74" i="8"/>
  <c r="BO74" i="8" s="1"/>
  <c r="BK74" i="8"/>
  <c r="BJ74" i="8"/>
  <c r="BG74" i="8"/>
  <c r="BF74" i="8"/>
  <c r="BC74" i="8"/>
  <c r="BB74" i="8"/>
  <c r="AX74" i="8"/>
  <c r="AY74" i="8" s="1"/>
  <c r="AU74" i="8"/>
  <c r="AT74" i="8"/>
  <c r="AQ74" i="8"/>
  <c r="AP74" i="8"/>
  <c r="AL74" i="8"/>
  <c r="AM74" i="8" s="1"/>
  <c r="AH74" i="8"/>
  <c r="AI74" i="8" s="1"/>
  <c r="AD74" i="8"/>
  <c r="AE74" i="8" s="1"/>
  <c r="AA74" i="8"/>
  <c r="Z74" i="8"/>
  <c r="W74" i="8"/>
  <c r="V74" i="8"/>
  <c r="R74" i="8"/>
  <c r="S74" i="8" s="1"/>
  <c r="O74" i="8"/>
  <c r="N74" i="8"/>
  <c r="K74" i="8"/>
  <c r="J74" i="8"/>
  <c r="F74" i="8"/>
  <c r="G74" i="8" s="1"/>
  <c r="CU73" i="8"/>
  <c r="CT73" i="8"/>
  <c r="CP73" i="8"/>
  <c r="CQ73" i="8" s="1"/>
  <c r="CL73" i="8"/>
  <c r="CM73" i="8" s="1"/>
  <c r="CI73" i="8"/>
  <c r="CH73" i="8"/>
  <c r="CD73" i="8"/>
  <c r="CE73" i="8" s="1"/>
  <c r="CA73" i="8"/>
  <c r="BZ73" i="8"/>
  <c r="BW73" i="8"/>
  <c r="BV73" i="8"/>
  <c r="BR73" i="8"/>
  <c r="BS73" i="8" s="1"/>
  <c r="BO73" i="8"/>
  <c r="BN73" i="8"/>
  <c r="BK73" i="8"/>
  <c r="BJ73" i="8"/>
  <c r="BF73" i="8"/>
  <c r="BG73" i="8" s="1"/>
  <c r="BC73" i="8"/>
  <c r="BB73" i="8"/>
  <c r="AX73" i="8"/>
  <c r="AY73" i="8" s="1"/>
  <c r="AT73" i="8"/>
  <c r="AU73" i="8" s="1"/>
  <c r="AQ73" i="8"/>
  <c r="AP73" i="8"/>
  <c r="AL73" i="8"/>
  <c r="AM73" i="8" s="1"/>
  <c r="AH73" i="8"/>
  <c r="AI73" i="8" s="1"/>
  <c r="AE73" i="8"/>
  <c r="AD73" i="8"/>
  <c r="AA73" i="8"/>
  <c r="Z73" i="8"/>
  <c r="W73" i="8"/>
  <c r="V73" i="8"/>
  <c r="R73" i="8"/>
  <c r="S73" i="8" s="1"/>
  <c r="N73" i="8"/>
  <c r="O73" i="8" s="1"/>
  <c r="K73" i="8"/>
  <c r="J73" i="8"/>
  <c r="F73" i="8"/>
  <c r="G73" i="8" s="1"/>
  <c r="CT72" i="8"/>
  <c r="CU72" i="8" s="1"/>
  <c r="CP72" i="8"/>
  <c r="CQ72" i="8" s="1"/>
  <c r="CL72" i="8"/>
  <c r="CM72" i="8" s="1"/>
  <c r="CI72" i="8"/>
  <c r="CH72" i="8"/>
  <c r="CD72" i="8"/>
  <c r="CE72" i="8" s="1"/>
  <c r="CA72" i="8"/>
  <c r="BZ72" i="8"/>
  <c r="BW72" i="8"/>
  <c r="BV72" i="8"/>
  <c r="BR72" i="8"/>
  <c r="BS72" i="8" s="1"/>
  <c r="BO72" i="8"/>
  <c r="BN72" i="8"/>
  <c r="BJ72" i="8"/>
  <c r="BK72" i="8" s="1"/>
  <c r="BF72" i="8"/>
  <c r="BG72" i="8" s="1"/>
  <c r="BC72" i="8"/>
  <c r="BB72" i="8"/>
  <c r="AX72" i="8"/>
  <c r="AY72" i="8" s="1"/>
  <c r="AU72" i="8"/>
  <c r="AT72" i="8"/>
  <c r="AQ72" i="8"/>
  <c r="AP72" i="8"/>
  <c r="AL72" i="8"/>
  <c r="AM72" i="8" s="1"/>
  <c r="AI72" i="8"/>
  <c r="AH72" i="8"/>
  <c r="AE72" i="8"/>
  <c r="AD72" i="8"/>
  <c r="Z72" i="8"/>
  <c r="AA72" i="8" s="1"/>
  <c r="W72" i="8"/>
  <c r="V72" i="8"/>
  <c r="R72" i="8"/>
  <c r="S72" i="8" s="1"/>
  <c r="N72" i="8"/>
  <c r="O72" i="8" s="1"/>
  <c r="K72" i="8"/>
  <c r="J72" i="8"/>
  <c r="F72" i="8"/>
  <c r="G72" i="8" s="1"/>
  <c r="CT71" i="8"/>
  <c r="CU71" i="8" s="1"/>
  <c r="CQ71" i="8"/>
  <c r="CP71" i="8"/>
  <c r="CM71" i="8"/>
  <c r="CL71" i="8"/>
  <c r="CI71" i="8"/>
  <c r="CH71" i="8"/>
  <c r="CD71" i="8"/>
  <c r="CE71" i="8" s="1"/>
  <c r="CA71" i="8"/>
  <c r="BZ71" i="8"/>
  <c r="BW71" i="8"/>
  <c r="BV71" i="8"/>
  <c r="BR71" i="8"/>
  <c r="BS71" i="8" s="1"/>
  <c r="BN71" i="8"/>
  <c r="BO71" i="8" s="1"/>
  <c r="BJ71" i="8"/>
  <c r="BK71" i="8" s="1"/>
  <c r="BG71" i="8"/>
  <c r="BF71" i="8"/>
  <c r="BC71" i="8"/>
  <c r="BB71" i="8"/>
  <c r="AX71" i="8"/>
  <c r="AY71" i="8" s="1"/>
  <c r="AU71" i="8"/>
  <c r="AT71" i="8"/>
  <c r="AQ71" i="8"/>
  <c r="AP71" i="8"/>
  <c r="AL71" i="8"/>
  <c r="AM71" i="8" s="1"/>
  <c r="AI71" i="8"/>
  <c r="AH71" i="8"/>
  <c r="AD71" i="8"/>
  <c r="AE71" i="8" s="1"/>
  <c r="Z71" i="8"/>
  <c r="AA71" i="8" s="1"/>
  <c r="W71" i="8"/>
  <c r="V71" i="8"/>
  <c r="R71" i="8"/>
  <c r="S71" i="8" s="1"/>
  <c r="O71" i="8"/>
  <c r="N71" i="8"/>
  <c r="K71" i="8"/>
  <c r="J71" i="8"/>
  <c r="F71" i="8"/>
  <c r="G71" i="8" s="1"/>
  <c r="CU70" i="8"/>
  <c r="CT70" i="8"/>
  <c r="CQ70" i="8"/>
  <c r="CP70" i="8"/>
  <c r="CL70" i="8"/>
  <c r="CM70" i="8" s="1"/>
  <c r="CI70" i="8"/>
  <c r="CH70" i="8"/>
  <c r="CD70" i="8"/>
  <c r="CE70" i="8" s="1"/>
  <c r="BZ70" i="8"/>
  <c r="CA70" i="8" s="1"/>
  <c r="BW70" i="8"/>
  <c r="BV70" i="8"/>
  <c r="BR70" i="8"/>
  <c r="BS70" i="8" s="1"/>
  <c r="BN70" i="8"/>
  <c r="BO70" i="8" s="1"/>
  <c r="BK70" i="8"/>
  <c r="BJ70" i="8"/>
  <c r="BG70" i="8"/>
  <c r="BF70" i="8"/>
  <c r="BC70" i="8"/>
  <c r="BB70" i="8"/>
  <c r="AX70" i="8"/>
  <c r="AY70" i="8" s="1"/>
  <c r="AT70" i="8"/>
  <c r="AU70" i="8" s="1"/>
  <c r="AQ70" i="8"/>
  <c r="AP70" i="8"/>
  <c r="AL70" i="8"/>
  <c r="AM70" i="8" s="1"/>
  <c r="AH70" i="8"/>
  <c r="AI70" i="8" s="1"/>
  <c r="AD70" i="8"/>
  <c r="AE70" i="8" s="1"/>
  <c r="Z70" i="8"/>
  <c r="AA70" i="8" s="1"/>
  <c r="W70" i="8"/>
  <c r="V70" i="8"/>
  <c r="R70" i="8"/>
  <c r="S70" i="8" s="1"/>
  <c r="O70" i="8"/>
  <c r="N70" i="8"/>
  <c r="K70" i="8"/>
  <c r="J70" i="8"/>
  <c r="F70" i="8"/>
  <c r="G70" i="8" s="1"/>
  <c r="CU69" i="8"/>
  <c r="CT69" i="8"/>
  <c r="CP69" i="8"/>
  <c r="CQ69" i="8" s="1"/>
  <c r="CL69" i="8"/>
  <c r="CM69" i="8" s="1"/>
  <c r="CI69" i="8"/>
  <c r="CH69" i="8"/>
  <c r="CD69" i="8"/>
  <c r="CE69" i="8" s="1"/>
  <c r="CA69" i="8"/>
  <c r="BZ69" i="8"/>
  <c r="BW69" i="8"/>
  <c r="BV69" i="8"/>
  <c r="BR69" i="8"/>
  <c r="BS69" i="8" s="1"/>
  <c r="BO69" i="8"/>
  <c r="BN69" i="8"/>
  <c r="BK69" i="8"/>
  <c r="BJ69" i="8"/>
  <c r="BF69" i="8"/>
  <c r="BG69" i="8" s="1"/>
  <c r="BC69" i="8"/>
  <c r="BB69" i="8"/>
  <c r="AX69" i="8"/>
  <c r="AY69" i="8" s="1"/>
  <c r="AU69" i="8"/>
  <c r="AT69" i="8"/>
  <c r="AQ69" i="8"/>
  <c r="AP69" i="8"/>
  <c r="AL69" i="8"/>
  <c r="AM69" i="8" s="1"/>
  <c r="AH69" i="8"/>
  <c r="AI69" i="8" s="1"/>
  <c r="AE69" i="8"/>
  <c r="AD69" i="8"/>
  <c r="AA69" i="8"/>
  <c r="Z69" i="8"/>
  <c r="W69" i="8"/>
  <c r="V69" i="8"/>
  <c r="R69" i="8"/>
  <c r="S69" i="8" s="1"/>
  <c r="O69" i="8"/>
  <c r="N69" i="8"/>
  <c r="K69" i="8"/>
  <c r="J69" i="8"/>
  <c r="F69" i="8"/>
  <c r="G69" i="8" s="1"/>
  <c r="CT68" i="8"/>
  <c r="CU68" i="8" s="1"/>
  <c r="CP68" i="8"/>
  <c r="CQ68" i="8" s="1"/>
  <c r="CM68" i="8"/>
  <c r="CL68" i="8"/>
  <c r="CI68" i="8"/>
  <c r="CH68" i="8"/>
  <c r="CD68" i="8"/>
  <c r="CE68" i="8" s="1"/>
  <c r="CA68" i="8"/>
  <c r="BZ68" i="8"/>
  <c r="BW68" i="8"/>
  <c r="BV68" i="8"/>
  <c r="BR68" i="8"/>
  <c r="BS68" i="8" s="1"/>
  <c r="BO68" i="8"/>
  <c r="BN68" i="8"/>
  <c r="BJ68" i="8"/>
  <c r="BK68" i="8" s="1"/>
  <c r="BF68" i="8"/>
  <c r="BG68" i="8" s="1"/>
  <c r="BC68" i="8"/>
  <c r="BB68" i="8"/>
  <c r="AX68" i="8"/>
  <c r="AY68" i="8" s="1"/>
  <c r="AU68" i="8"/>
  <c r="AT68" i="8"/>
  <c r="AQ68" i="8"/>
  <c r="AP68" i="8"/>
  <c r="AL68" i="8"/>
  <c r="AM68" i="8" s="1"/>
  <c r="AH68" i="8"/>
  <c r="AI68" i="8" s="1"/>
  <c r="AE68" i="8"/>
  <c r="AD68" i="8"/>
  <c r="Z68" i="8"/>
  <c r="AA68" i="8" s="1"/>
  <c r="W68" i="8"/>
  <c r="V68" i="8"/>
  <c r="R68" i="8"/>
  <c r="S68" i="8" s="1"/>
  <c r="N68" i="8"/>
  <c r="O68" i="8" s="1"/>
  <c r="K68" i="8"/>
  <c r="J68" i="8"/>
  <c r="F68" i="8"/>
  <c r="G68" i="8" s="1"/>
  <c r="CT67" i="8"/>
  <c r="CU67" i="8" s="1"/>
  <c r="CP67" i="8"/>
  <c r="CQ67" i="8" s="1"/>
  <c r="CM67" i="8"/>
  <c r="CL67" i="8"/>
  <c r="CI67" i="8"/>
  <c r="CH67" i="8"/>
  <c r="CD67" i="8"/>
  <c r="CE67" i="8" s="1"/>
  <c r="BZ67" i="8"/>
  <c r="CA67" i="8" s="1"/>
  <c r="BW67" i="8"/>
  <c r="BV67" i="8"/>
  <c r="BR67" i="8"/>
  <c r="BS67" i="8" s="1"/>
  <c r="BN67" i="8"/>
  <c r="BO67" i="8" s="1"/>
  <c r="BJ67" i="8"/>
  <c r="BK67" i="8" s="1"/>
  <c r="BF67" i="8"/>
  <c r="BG67" i="8" s="1"/>
  <c r="BC67" i="8"/>
  <c r="BB67" i="8"/>
  <c r="AX67" i="8"/>
  <c r="AY67" i="8" s="1"/>
  <c r="AU67" i="8"/>
  <c r="AT67" i="8"/>
  <c r="AQ67" i="8"/>
  <c r="AP67" i="8"/>
  <c r="AL67" i="8"/>
  <c r="AM67" i="8" s="1"/>
  <c r="AH67" i="8"/>
  <c r="AI67" i="8" s="1"/>
  <c r="AD67" i="8"/>
  <c r="AE67" i="8" s="1"/>
  <c r="Z67" i="8"/>
  <c r="AA67" i="8" s="1"/>
  <c r="W67" i="8"/>
  <c r="V67" i="8"/>
  <c r="R67" i="8"/>
  <c r="S67" i="8" s="1"/>
  <c r="O67" i="8"/>
  <c r="N67" i="8"/>
  <c r="K67" i="8"/>
  <c r="J67" i="8"/>
  <c r="F67" i="8"/>
  <c r="G67" i="8" s="1"/>
  <c r="CU66" i="8"/>
  <c r="CT66" i="8"/>
  <c r="CP66" i="8"/>
  <c r="CQ66" i="8" s="1"/>
  <c r="CL66" i="8"/>
  <c r="CM66" i="8" s="1"/>
  <c r="CI66" i="8"/>
  <c r="CH66" i="8"/>
  <c r="CD66" i="8"/>
  <c r="CE66" i="8" s="1"/>
  <c r="BZ66" i="8"/>
  <c r="CA66" i="8" s="1"/>
  <c r="BW66" i="8"/>
  <c r="BV66" i="8"/>
  <c r="BR66" i="8"/>
  <c r="BS66" i="8" s="1"/>
  <c r="BN66" i="8"/>
  <c r="BO66" i="8" s="1"/>
  <c r="BK66" i="8"/>
  <c r="BJ66" i="8"/>
  <c r="BF66" i="8"/>
  <c r="BG66" i="8" s="1"/>
  <c r="BC66" i="8"/>
  <c r="BB66" i="8"/>
  <c r="AX66" i="8"/>
  <c r="AY66" i="8" s="1"/>
  <c r="AU66" i="8"/>
  <c r="AT66" i="8"/>
  <c r="AQ66" i="8"/>
  <c r="AP66" i="8"/>
  <c r="AL66" i="8"/>
  <c r="AM66" i="8" s="1"/>
  <c r="AH66" i="8"/>
  <c r="AI66" i="8" s="1"/>
  <c r="AD66" i="8"/>
  <c r="AE66" i="8" s="1"/>
  <c r="AA66" i="8"/>
  <c r="Z66" i="8"/>
  <c r="W66" i="8"/>
  <c r="V66" i="8"/>
  <c r="R66" i="8"/>
  <c r="S66" i="8" s="1"/>
  <c r="O66" i="8"/>
  <c r="N66" i="8"/>
  <c r="K66" i="8"/>
  <c r="J66" i="8"/>
  <c r="F66" i="8"/>
  <c r="G66" i="8" s="1"/>
  <c r="CU65" i="8"/>
  <c r="CT65" i="8"/>
  <c r="CP65" i="8"/>
  <c r="CQ65" i="8" s="1"/>
  <c r="CL65" i="8"/>
  <c r="CM65" i="8" s="1"/>
  <c r="CI65" i="8"/>
  <c r="CH65" i="8"/>
  <c r="CD65" i="8"/>
  <c r="CE65" i="8" s="1"/>
  <c r="CA65" i="8"/>
  <c r="BZ65" i="8"/>
  <c r="BW65" i="8"/>
  <c r="BV65" i="8"/>
  <c r="BR65" i="8"/>
  <c r="BS65" i="8" s="1"/>
  <c r="BN65" i="8"/>
  <c r="BO65" i="8" s="1"/>
  <c r="BK65" i="8"/>
  <c r="BJ65" i="8"/>
  <c r="BF65" i="8"/>
  <c r="BG65" i="8" s="1"/>
  <c r="BC65" i="8"/>
  <c r="BB65" i="8"/>
  <c r="AX65" i="8"/>
  <c r="AY65" i="8" s="1"/>
  <c r="AT65" i="8"/>
  <c r="AU65" i="8" s="1"/>
  <c r="AQ65" i="8"/>
  <c r="AP65" i="8"/>
  <c r="AL65" i="8"/>
  <c r="AM65" i="8" s="1"/>
  <c r="AH65" i="8"/>
  <c r="AI65" i="8" s="1"/>
  <c r="AD65" i="8"/>
  <c r="AE65" i="8" s="1"/>
  <c r="AA65" i="8"/>
  <c r="Z65" i="8"/>
  <c r="W65" i="8"/>
  <c r="V65" i="8"/>
  <c r="R65" i="8"/>
  <c r="S65" i="8" s="1"/>
  <c r="N65" i="8"/>
  <c r="O65" i="8" s="1"/>
  <c r="K65" i="8"/>
  <c r="J65" i="8"/>
  <c r="F65" i="8"/>
  <c r="G65" i="8" s="1"/>
  <c r="CT64" i="8"/>
  <c r="CU64" i="8" s="1"/>
  <c r="CP64" i="8"/>
  <c r="CQ64" i="8" s="1"/>
  <c r="CL64" i="8"/>
  <c r="CM64" i="8" s="1"/>
  <c r="CI64" i="8"/>
  <c r="CH64" i="8"/>
  <c r="CD64" i="8"/>
  <c r="CE64" i="8" s="1"/>
  <c r="CA64" i="8"/>
  <c r="BZ64" i="8"/>
  <c r="BW64" i="8"/>
  <c r="BV64" i="8"/>
  <c r="BR64" i="8"/>
  <c r="BS64" i="8" s="1"/>
  <c r="BN64" i="8"/>
  <c r="BO64" i="8" s="1"/>
  <c r="BJ64" i="8"/>
  <c r="BK64" i="8" s="1"/>
  <c r="BF64" i="8"/>
  <c r="BG64" i="8" s="1"/>
  <c r="BC64" i="8"/>
  <c r="BB64" i="8"/>
  <c r="AX64" i="8"/>
  <c r="AY64" i="8" s="1"/>
  <c r="AU64" i="8"/>
  <c r="AT64" i="8"/>
  <c r="AQ64" i="8"/>
  <c r="AP64" i="8"/>
  <c r="AL64" i="8"/>
  <c r="AM64" i="8" s="1"/>
  <c r="AI64" i="8"/>
  <c r="AH64" i="8"/>
  <c r="AD64" i="8"/>
  <c r="AE64" i="8" s="1"/>
  <c r="Z64" i="8"/>
  <c r="AA64" i="8" s="1"/>
  <c r="W64" i="8"/>
  <c r="V64" i="8"/>
  <c r="R64" i="8"/>
  <c r="S64" i="8" s="1"/>
  <c r="O64" i="8"/>
  <c r="N64" i="8"/>
  <c r="K64" i="8"/>
  <c r="J64" i="8"/>
  <c r="F64" i="8"/>
  <c r="G64" i="8" s="1"/>
  <c r="CT63" i="8"/>
  <c r="CU63" i="8" s="1"/>
  <c r="CQ63" i="8"/>
  <c r="CP63" i="8"/>
  <c r="CL63" i="8"/>
  <c r="CM63" i="8" s="1"/>
  <c r="CI63" i="8"/>
  <c r="CH63" i="8"/>
  <c r="CD63" i="8"/>
  <c r="CE63" i="8" s="1"/>
  <c r="CA63" i="8"/>
  <c r="BZ63" i="8"/>
  <c r="BW63" i="8"/>
  <c r="BV63" i="8"/>
  <c r="BR63" i="8"/>
  <c r="BS63" i="8" s="1"/>
  <c r="BN63" i="8"/>
  <c r="BO63" i="8" s="1"/>
  <c r="BJ63" i="8"/>
  <c r="BK63" i="8" s="1"/>
  <c r="BG63" i="8"/>
  <c r="BF63" i="8"/>
  <c r="BC63" i="8"/>
  <c r="BB63" i="8"/>
  <c r="AX63" i="8"/>
  <c r="AY63" i="8" s="1"/>
  <c r="AU63" i="8"/>
  <c r="AT63" i="8"/>
  <c r="AQ63" i="8"/>
  <c r="AP63" i="8"/>
  <c r="AL63" i="8"/>
  <c r="AM63" i="8" s="1"/>
  <c r="AI63" i="8"/>
  <c r="AH63" i="8"/>
  <c r="AD63" i="8"/>
  <c r="AE63" i="8" s="1"/>
  <c r="Z63" i="8"/>
  <c r="AA63" i="8" s="1"/>
  <c r="W63" i="8"/>
  <c r="V63" i="8"/>
  <c r="R63" i="8"/>
  <c r="S63" i="8" s="1"/>
  <c r="O63" i="8"/>
  <c r="N63" i="8"/>
  <c r="K63" i="8"/>
  <c r="J63" i="8"/>
  <c r="F63" i="8"/>
  <c r="G63" i="8" s="1"/>
  <c r="CT62" i="8"/>
  <c r="CU62" i="8" s="1"/>
  <c r="CQ62" i="8"/>
  <c r="CP62" i="8"/>
  <c r="CL62" i="8"/>
  <c r="CM62" i="8" s="1"/>
  <c r="CI62" i="8"/>
  <c r="CH62" i="8"/>
  <c r="CD62" i="8"/>
  <c r="CE62" i="8" s="1"/>
  <c r="BZ62" i="8"/>
  <c r="CA62" i="8" s="1"/>
  <c r="BW62" i="8"/>
  <c r="BV62" i="8"/>
  <c r="BR62" i="8"/>
  <c r="BS62" i="8" s="1"/>
  <c r="BN62" i="8"/>
  <c r="BO62" i="8" s="1"/>
  <c r="BJ62" i="8"/>
  <c r="BK62" i="8" s="1"/>
  <c r="BG62" i="8"/>
  <c r="BF62" i="8"/>
  <c r="BC62" i="8"/>
  <c r="BB62" i="8"/>
  <c r="AX62" i="8"/>
  <c r="AY62" i="8" s="1"/>
  <c r="AT62" i="8"/>
  <c r="AU62" i="8" s="1"/>
  <c r="AQ62" i="8"/>
  <c r="AP62" i="8"/>
  <c r="AL62" i="8"/>
  <c r="AM62" i="8" s="1"/>
  <c r="AH62" i="8"/>
  <c r="AI62" i="8" s="1"/>
  <c r="AD62" i="8"/>
  <c r="AE62" i="8" s="1"/>
  <c r="Z62" i="8"/>
  <c r="AA62" i="8" s="1"/>
  <c r="W62" i="8"/>
  <c r="V62" i="8"/>
  <c r="R62" i="8"/>
  <c r="S62" i="8" s="1"/>
  <c r="O62" i="8"/>
  <c r="N62" i="8"/>
  <c r="K62" i="8"/>
  <c r="J62" i="8"/>
  <c r="F62" i="8"/>
  <c r="G62" i="8" s="1"/>
  <c r="CT61" i="8"/>
  <c r="CU61" i="8" s="1"/>
  <c r="CP61" i="8"/>
  <c r="CQ61" i="8" s="1"/>
  <c r="CL61" i="8"/>
  <c r="CM61" i="8" s="1"/>
  <c r="CI61" i="8"/>
  <c r="CH61" i="8"/>
  <c r="CD61" i="8"/>
  <c r="CE61" i="8" s="1"/>
  <c r="CA61" i="8"/>
  <c r="BZ61" i="8"/>
  <c r="BW61" i="8"/>
  <c r="BV61" i="8"/>
  <c r="BR61" i="8"/>
  <c r="BS61" i="8" s="1"/>
  <c r="BO61" i="8"/>
  <c r="BN61" i="8"/>
  <c r="BJ61" i="8"/>
  <c r="BK61" i="8" s="1"/>
  <c r="BF61" i="8"/>
  <c r="BG61" i="8" s="1"/>
  <c r="BC61" i="8"/>
  <c r="BB61" i="8"/>
  <c r="AX61" i="8"/>
  <c r="AY61" i="8" s="1"/>
  <c r="AU61" i="8"/>
  <c r="AT61" i="8"/>
  <c r="AQ61" i="8"/>
  <c r="AP61" i="8"/>
  <c r="AL61" i="8"/>
  <c r="AM61" i="8" s="1"/>
  <c r="AH61" i="8"/>
  <c r="AI61" i="8" s="1"/>
  <c r="AE61" i="8"/>
  <c r="AD61" i="8"/>
  <c r="Z61" i="8"/>
  <c r="AA61" i="8" s="1"/>
  <c r="W61" i="8"/>
  <c r="V61" i="8"/>
  <c r="R61" i="8"/>
  <c r="S61" i="8" s="1"/>
  <c r="O61" i="8"/>
  <c r="N61" i="8"/>
  <c r="K61" i="8"/>
  <c r="J61" i="8"/>
  <c r="F61" i="8"/>
  <c r="G61" i="8" s="1"/>
  <c r="CT60" i="8"/>
  <c r="CU60" i="8" s="1"/>
  <c r="CP60" i="8"/>
  <c r="CQ60" i="8" s="1"/>
  <c r="CM60" i="8"/>
  <c r="CL60" i="8"/>
  <c r="CI60" i="8"/>
  <c r="CH60" i="8"/>
  <c r="CD60" i="8"/>
  <c r="CE60" i="8" s="1"/>
  <c r="CA60" i="8"/>
  <c r="BZ60" i="8"/>
  <c r="BW60" i="8"/>
  <c r="BV60" i="8"/>
  <c r="BR60" i="8"/>
  <c r="BS60" i="8" s="1"/>
  <c r="BO60" i="8"/>
  <c r="BN60" i="8"/>
  <c r="BJ60" i="8"/>
  <c r="BK60" i="8" s="1"/>
  <c r="BF60" i="8"/>
  <c r="BG60" i="8" s="1"/>
  <c r="BC60" i="8"/>
  <c r="BB60" i="8"/>
  <c r="AX60" i="8"/>
  <c r="AY60" i="8" s="1"/>
  <c r="AU60" i="8"/>
  <c r="AT60" i="8"/>
  <c r="AQ60" i="8"/>
  <c r="AP60" i="8"/>
  <c r="AL60" i="8"/>
  <c r="AM60" i="8" s="1"/>
  <c r="AH60" i="8"/>
  <c r="AI60" i="8" s="1"/>
  <c r="AE60" i="8"/>
  <c r="AD60" i="8"/>
  <c r="Z60" i="8"/>
  <c r="AA60" i="8" s="1"/>
  <c r="W60" i="8"/>
  <c r="V60" i="8"/>
  <c r="R60" i="8"/>
  <c r="S60" i="8" s="1"/>
  <c r="N60" i="8"/>
  <c r="O60" i="8" s="1"/>
  <c r="K60" i="8"/>
  <c r="J60" i="8"/>
  <c r="F60" i="8"/>
  <c r="G60" i="8" s="1"/>
  <c r="CT59" i="8"/>
  <c r="CU59" i="8" s="1"/>
  <c r="CP59" i="8"/>
  <c r="CQ59" i="8" s="1"/>
  <c r="CM59" i="8"/>
  <c r="CL59" i="8"/>
  <c r="CI59" i="8"/>
  <c r="CH59" i="8"/>
  <c r="CD59" i="8"/>
  <c r="CE59" i="8" s="1"/>
  <c r="BZ59" i="8"/>
  <c r="CA59" i="8" s="1"/>
  <c r="BW59" i="8"/>
  <c r="BV59" i="8"/>
  <c r="BR59" i="8"/>
  <c r="BS59" i="8" s="1"/>
  <c r="BN59" i="8"/>
  <c r="BO59" i="8" s="1"/>
  <c r="BJ59" i="8"/>
  <c r="BK59" i="8" s="1"/>
  <c r="BF59" i="8"/>
  <c r="BG59" i="8" s="1"/>
  <c r="BC59" i="8"/>
  <c r="BB59" i="8"/>
  <c r="AX59" i="8"/>
  <c r="AY59" i="8" s="1"/>
  <c r="AU59" i="8"/>
  <c r="AT59" i="8"/>
  <c r="AQ59" i="8"/>
  <c r="AP59" i="8"/>
  <c r="AL59" i="8"/>
  <c r="AM59" i="8" s="1"/>
  <c r="AI59" i="8"/>
  <c r="AH59" i="8"/>
  <c r="AD59" i="8"/>
  <c r="AE59" i="8" s="1"/>
  <c r="Z59" i="8"/>
  <c r="AA59" i="8" s="1"/>
  <c r="W59" i="8"/>
  <c r="V59" i="8"/>
  <c r="R59" i="8"/>
  <c r="S59" i="8" s="1"/>
  <c r="O59" i="8"/>
  <c r="N59" i="8"/>
  <c r="K59" i="8"/>
  <c r="J59" i="8"/>
  <c r="F59" i="8"/>
  <c r="G59" i="8" s="1"/>
  <c r="CU58" i="8"/>
  <c r="CT58" i="8"/>
  <c r="CQ58" i="8"/>
  <c r="CP58" i="8"/>
  <c r="CM58" i="8"/>
  <c r="CL58" i="8"/>
  <c r="CI58" i="8"/>
  <c r="CH58" i="8"/>
  <c r="CD58" i="8"/>
  <c r="CE58" i="8" s="1"/>
  <c r="BZ58" i="8"/>
  <c r="CA58" i="8" s="1"/>
  <c r="BW58" i="8"/>
  <c r="BV58" i="8"/>
  <c r="BR58" i="8"/>
  <c r="BS58" i="8" s="1"/>
  <c r="BN58" i="8"/>
  <c r="BO58" i="8" s="1"/>
  <c r="BK58" i="8"/>
  <c r="BJ58" i="8"/>
  <c r="BG58" i="8"/>
  <c r="BF58" i="8"/>
  <c r="BC58" i="8"/>
  <c r="BB58" i="8"/>
  <c r="AX58" i="8"/>
  <c r="AY58" i="8" s="1"/>
  <c r="AU58" i="8"/>
  <c r="AT58" i="8"/>
  <c r="AQ58" i="8"/>
  <c r="AP58" i="8"/>
  <c r="AL58" i="8"/>
  <c r="AM58" i="8" s="1"/>
  <c r="AH58" i="8"/>
  <c r="AI58" i="8" s="1"/>
  <c r="AD58" i="8"/>
  <c r="AE58" i="8" s="1"/>
  <c r="AA58" i="8"/>
  <c r="Z58" i="8"/>
  <c r="W58" i="8"/>
  <c r="V58" i="8"/>
  <c r="R58" i="8"/>
  <c r="O58" i="8"/>
  <c r="N58" i="8"/>
  <c r="K58" i="8"/>
  <c r="J58" i="8"/>
  <c r="G58" i="8"/>
  <c r="F58" i="8"/>
  <c r="CU57" i="8"/>
  <c r="CT57" i="8"/>
  <c r="CQ57" i="8"/>
  <c r="CP57" i="8"/>
  <c r="CL57" i="8"/>
  <c r="CM57" i="8" s="1"/>
  <c r="CH57" i="8"/>
  <c r="CI57" i="8" s="1"/>
  <c r="CE57" i="8"/>
  <c r="CD57" i="8"/>
  <c r="CA57" i="8"/>
  <c r="BZ57" i="8"/>
  <c r="BW57" i="8"/>
  <c r="BV57" i="8"/>
  <c r="BS57" i="8"/>
  <c r="BR57" i="8"/>
  <c r="BO57" i="8"/>
  <c r="BN57" i="8"/>
  <c r="BK57" i="8"/>
  <c r="BJ57" i="8"/>
  <c r="BF57" i="8"/>
  <c r="BG57" i="8" s="1"/>
  <c r="BB57" i="8"/>
  <c r="BC57" i="8" s="1"/>
  <c r="AY57" i="8"/>
  <c r="AX57" i="8"/>
  <c r="AU57" i="8"/>
  <c r="AT57" i="8"/>
  <c r="AQ57" i="8"/>
  <c r="AP57" i="8"/>
  <c r="AM57" i="8"/>
  <c r="AL57" i="8"/>
  <c r="AI57" i="8"/>
  <c r="AH57" i="8"/>
  <c r="AE57" i="8"/>
  <c r="AD57" i="8"/>
  <c r="Z57" i="8"/>
  <c r="AA57" i="8" s="1"/>
  <c r="V57" i="8"/>
  <c r="W57" i="8" s="1"/>
  <c r="S57" i="8"/>
  <c r="R57" i="8"/>
  <c r="O57" i="8"/>
  <c r="N57" i="8"/>
  <c r="K57" i="8"/>
  <c r="J57" i="8"/>
  <c r="G57" i="8"/>
  <c r="F57" i="8"/>
  <c r="CU56" i="8"/>
  <c r="CT56" i="8"/>
  <c r="CQ56" i="8"/>
  <c r="CP56" i="8"/>
  <c r="CL56" i="8"/>
  <c r="CM56" i="8" s="1"/>
  <c r="CH56" i="8"/>
  <c r="CI56" i="8" s="1"/>
  <c r="CE56" i="8"/>
  <c r="CD56" i="8"/>
  <c r="CA56" i="8"/>
  <c r="BZ56" i="8"/>
  <c r="BW56" i="8"/>
  <c r="BV56" i="8"/>
  <c r="BS56" i="8"/>
  <c r="BR56" i="8"/>
  <c r="BO56" i="8"/>
  <c r="BN56" i="8"/>
  <c r="BK56" i="8"/>
  <c r="BJ56" i="8"/>
  <c r="BF56" i="8"/>
  <c r="BG56" i="8" s="1"/>
  <c r="BB56" i="8"/>
  <c r="BC56" i="8" s="1"/>
  <c r="AY56" i="8"/>
  <c r="AX56" i="8"/>
  <c r="AU56" i="8"/>
  <c r="AT56" i="8"/>
  <c r="AQ56" i="8"/>
  <c r="AP56" i="8"/>
  <c r="AM56" i="8"/>
  <c r="AL56" i="8"/>
  <c r="AI56" i="8"/>
  <c r="AH56" i="8"/>
  <c r="AE56" i="8"/>
  <c r="AD56" i="8"/>
  <c r="Z56" i="8"/>
  <c r="AA56" i="8" s="1"/>
  <c r="V56" i="8"/>
  <c r="W56" i="8" s="1"/>
  <c r="S56" i="8"/>
  <c r="R56" i="8"/>
  <c r="O56" i="8"/>
  <c r="N56" i="8"/>
  <c r="K56" i="8"/>
  <c r="J56" i="8"/>
  <c r="G56" i="8"/>
  <c r="F56" i="8"/>
  <c r="CU55" i="8"/>
  <c r="CT55" i="8"/>
  <c r="CQ55" i="8"/>
  <c r="CP55" i="8"/>
  <c r="CL55" i="8"/>
  <c r="CM55" i="8" s="1"/>
  <c r="CH55" i="8"/>
  <c r="CI55" i="8" s="1"/>
  <c r="CE55" i="8"/>
  <c r="CD55" i="8"/>
  <c r="CA55" i="8"/>
  <c r="BZ55" i="8"/>
  <c r="BW55" i="8"/>
  <c r="BV55" i="8"/>
  <c r="BS55" i="8"/>
  <c r="BR55" i="8"/>
  <c r="BO55" i="8"/>
  <c r="BN55" i="8"/>
  <c r="BK55" i="8"/>
  <c r="BJ55" i="8"/>
  <c r="BF55" i="8"/>
  <c r="BG55" i="8" s="1"/>
  <c r="BB55" i="8"/>
  <c r="BC55" i="8" s="1"/>
  <c r="AY55" i="8"/>
  <c r="AX55" i="8"/>
  <c r="AU55" i="8"/>
  <c r="AT55" i="8"/>
  <c r="AQ55" i="8"/>
  <c r="AP55" i="8"/>
  <c r="AM55" i="8"/>
  <c r="AL55" i="8"/>
  <c r="AI55" i="8"/>
  <c r="AH55" i="8"/>
  <c r="AE55" i="8"/>
  <c r="AD55" i="8"/>
  <c r="Z55" i="8"/>
  <c r="AA55" i="8" s="1"/>
  <c r="V55" i="8"/>
  <c r="W55" i="8" s="1"/>
  <c r="S55" i="8"/>
  <c r="R55" i="8"/>
  <c r="O55" i="8"/>
  <c r="N55" i="8"/>
  <c r="K55" i="8"/>
  <c r="J55" i="8"/>
  <c r="G55" i="8"/>
  <c r="F55" i="8"/>
  <c r="CU54" i="8"/>
  <c r="CT54" i="8"/>
  <c r="CQ54" i="8"/>
  <c r="CP54" i="8"/>
  <c r="CL54" i="8"/>
  <c r="CM54" i="8" s="1"/>
  <c r="CH54" i="8"/>
  <c r="CI54" i="8" s="1"/>
  <c r="CE54" i="8"/>
  <c r="CD54" i="8"/>
  <c r="CA54" i="8"/>
  <c r="BZ54" i="8"/>
  <c r="BW54" i="8"/>
  <c r="BV54" i="8"/>
  <c r="BS54" i="8"/>
  <c r="BR54" i="8"/>
  <c r="BO54" i="8"/>
  <c r="BN54" i="8"/>
  <c r="BK54" i="8"/>
  <c r="BJ54" i="8"/>
  <c r="BF54" i="8"/>
  <c r="BG54" i="8" s="1"/>
  <c r="BB54" i="8"/>
  <c r="BC54" i="8" s="1"/>
  <c r="AY54" i="8"/>
  <c r="AX54" i="8"/>
  <c r="AU54" i="8"/>
  <c r="AT54" i="8"/>
  <c r="AQ54" i="8"/>
  <c r="AP54" i="8"/>
  <c r="AM54" i="8"/>
  <c r="AL54" i="8"/>
  <c r="AI54" i="8"/>
  <c r="AH54" i="8"/>
  <c r="AE54" i="8"/>
  <c r="AD54" i="8"/>
  <c r="Z54" i="8"/>
  <c r="AA54" i="8" s="1"/>
  <c r="V54" i="8"/>
  <c r="W54" i="8" s="1"/>
  <c r="S54" i="8"/>
  <c r="R54" i="8"/>
  <c r="O54" i="8"/>
  <c r="N54" i="8"/>
  <c r="K54" i="8"/>
  <c r="J54" i="8"/>
  <c r="G54" i="8"/>
  <c r="F54" i="8"/>
  <c r="CU53" i="8"/>
  <c r="CT53" i="8"/>
  <c r="CQ53" i="8"/>
  <c r="CP53" i="8"/>
  <c r="CL53" i="8"/>
  <c r="CM53" i="8" s="1"/>
  <c r="CH53" i="8"/>
  <c r="CI53" i="8" s="1"/>
  <c r="CE53" i="8"/>
  <c r="CD53" i="8"/>
  <c r="CA53" i="8"/>
  <c r="BZ53" i="8"/>
  <c r="BW53" i="8"/>
  <c r="BV53" i="8"/>
  <c r="BS53" i="8"/>
  <c r="BR53" i="8"/>
  <c r="BO53" i="8"/>
  <c r="BN53" i="8"/>
  <c r="BK53" i="8"/>
  <c r="BJ53" i="8"/>
  <c r="BF53" i="8"/>
  <c r="BG53" i="8" s="1"/>
  <c r="BB53" i="8"/>
  <c r="BC53" i="8" s="1"/>
  <c r="AY53" i="8"/>
  <c r="AX53" i="8"/>
  <c r="AU53" i="8"/>
  <c r="AT53" i="8"/>
  <c r="AQ53" i="8"/>
  <c r="AP53" i="8"/>
  <c r="AM53" i="8"/>
  <c r="AL53" i="8"/>
  <c r="AI53" i="8"/>
  <c r="AH53" i="8"/>
  <c r="AE53" i="8"/>
  <c r="AD53" i="8"/>
  <c r="Z53" i="8"/>
  <c r="AA53" i="8" s="1"/>
  <c r="V53" i="8"/>
  <c r="W53" i="8" s="1"/>
  <c r="S53" i="8"/>
  <c r="R53" i="8"/>
  <c r="O53" i="8"/>
  <c r="N53" i="8"/>
  <c r="K53" i="8"/>
  <c r="J53" i="8"/>
  <c r="G53" i="8"/>
  <c r="F53" i="8"/>
  <c r="CU52" i="8"/>
  <c r="CT52" i="8"/>
  <c r="CQ52" i="8"/>
  <c r="CP52" i="8"/>
  <c r="CL52" i="8"/>
  <c r="CM52" i="8" s="1"/>
  <c r="CH52" i="8"/>
  <c r="CI52" i="8" s="1"/>
  <c r="CE52" i="8"/>
  <c r="CD52" i="8"/>
  <c r="CA52" i="8"/>
  <c r="BZ52" i="8"/>
  <c r="BW52" i="8"/>
  <c r="BV52" i="8"/>
  <c r="BS52" i="8"/>
  <c r="BR52" i="8"/>
  <c r="BO52" i="8"/>
  <c r="BN52" i="8"/>
  <c r="BK52" i="8"/>
  <c r="BJ52" i="8"/>
  <c r="BF52" i="8"/>
  <c r="BG52" i="8" s="1"/>
  <c r="BB52" i="8"/>
  <c r="BC52" i="8" s="1"/>
  <c r="AY52" i="8"/>
  <c r="AX52" i="8"/>
  <c r="AU52" i="8"/>
  <c r="AT52" i="8"/>
  <c r="AQ52" i="8"/>
  <c r="AP52" i="8"/>
  <c r="AM52" i="8"/>
  <c r="AL52" i="8"/>
  <c r="AI52" i="8"/>
  <c r="AH52" i="8"/>
  <c r="AE52" i="8"/>
  <c r="AD52" i="8"/>
  <c r="Z52" i="8"/>
  <c r="AA52" i="8" s="1"/>
  <c r="V52" i="8"/>
  <c r="W52" i="8" s="1"/>
  <c r="S52" i="8"/>
  <c r="R52" i="8"/>
  <c r="O52" i="8"/>
  <c r="N52" i="8"/>
  <c r="K52" i="8"/>
  <c r="J52" i="8"/>
  <c r="G52" i="8"/>
  <c r="F52" i="8"/>
  <c r="CU51" i="8"/>
  <c r="CT51" i="8"/>
  <c r="CQ51" i="8"/>
  <c r="CP51" i="8"/>
  <c r="CL51" i="8"/>
  <c r="CM51" i="8" s="1"/>
  <c r="CH51" i="8"/>
  <c r="CI51" i="8" s="1"/>
  <c r="CE51" i="8"/>
  <c r="CD51" i="8"/>
  <c r="CA51" i="8"/>
  <c r="BZ51" i="8"/>
  <c r="BW51" i="8"/>
  <c r="BV51" i="8"/>
  <c r="BS51" i="8"/>
  <c r="BR51" i="8"/>
  <c r="BO51" i="8"/>
  <c r="BN51" i="8"/>
  <c r="BK51" i="8"/>
  <c r="BJ51" i="8"/>
  <c r="BF51" i="8"/>
  <c r="BG51" i="8" s="1"/>
  <c r="BB51" i="8"/>
  <c r="BC51" i="8" s="1"/>
  <c r="AY51" i="8"/>
  <c r="AX51" i="8"/>
  <c r="AU51" i="8"/>
  <c r="AT51" i="8"/>
  <c r="AQ51" i="8"/>
  <c r="AP51" i="8"/>
  <c r="AM51" i="8"/>
  <c r="AL51" i="8"/>
  <c r="AI51" i="8"/>
  <c r="AH51" i="8"/>
  <c r="AE51" i="8"/>
  <c r="AD51" i="8"/>
  <c r="Z51" i="8"/>
  <c r="AA51" i="8" s="1"/>
  <c r="V51" i="8"/>
  <c r="W51" i="8" s="1"/>
  <c r="S51" i="8"/>
  <c r="R51" i="8"/>
  <c r="O51" i="8"/>
  <c r="N51" i="8"/>
  <c r="K51" i="8"/>
  <c r="J51" i="8"/>
  <c r="G51" i="8"/>
  <c r="F51" i="8"/>
  <c r="CU50" i="8"/>
  <c r="CT50" i="8"/>
  <c r="CQ50" i="8"/>
  <c r="CP50" i="8"/>
  <c r="CL50" i="8"/>
  <c r="CM50" i="8" s="1"/>
  <c r="CH50" i="8"/>
  <c r="CI50" i="8" s="1"/>
  <c r="CE50" i="8"/>
  <c r="CD50" i="8"/>
  <c r="CA50" i="8"/>
  <c r="BZ50" i="8"/>
  <c r="BW50" i="8"/>
  <c r="BV50" i="8"/>
  <c r="BS50" i="8"/>
  <c r="BR50" i="8"/>
  <c r="BO50" i="8"/>
  <c r="BN50" i="8"/>
  <c r="BK50" i="8"/>
  <c r="BJ50" i="8"/>
  <c r="BF50" i="8"/>
  <c r="BG50" i="8" s="1"/>
  <c r="BB50" i="8"/>
  <c r="BC50" i="8" s="1"/>
  <c r="AY50" i="8"/>
  <c r="AX50" i="8"/>
  <c r="AU50" i="8"/>
  <c r="AT50" i="8"/>
  <c r="AQ50" i="8"/>
  <c r="AP50" i="8"/>
  <c r="AM50" i="8"/>
  <c r="AL50" i="8"/>
  <c r="AI50" i="8"/>
  <c r="AH50" i="8"/>
  <c r="AE50" i="8"/>
  <c r="AD50" i="8"/>
  <c r="Z50" i="8"/>
  <c r="AA50" i="8" s="1"/>
  <c r="V50" i="8"/>
  <c r="W50" i="8" s="1"/>
  <c r="S50" i="8"/>
  <c r="R50" i="8"/>
  <c r="O50" i="8"/>
  <c r="N50" i="8"/>
  <c r="K50" i="8"/>
  <c r="J50" i="8"/>
  <c r="G50" i="8"/>
  <c r="F50" i="8"/>
  <c r="CU49" i="8"/>
  <c r="CT49" i="8"/>
  <c r="CQ49" i="8"/>
  <c r="CP49" i="8"/>
  <c r="CL49" i="8"/>
  <c r="CM49" i="8" s="1"/>
  <c r="CH49" i="8"/>
  <c r="CI49" i="8" s="1"/>
  <c r="CE49" i="8"/>
  <c r="CD49" i="8"/>
  <c r="CA49" i="8"/>
  <c r="BZ49" i="8"/>
  <c r="BW49" i="8"/>
  <c r="BV49" i="8"/>
  <c r="BS49" i="8"/>
  <c r="BR49" i="8"/>
  <c r="BO49" i="8"/>
  <c r="BN49" i="8"/>
  <c r="BK49" i="8"/>
  <c r="BJ49" i="8"/>
  <c r="BF49" i="8"/>
  <c r="BG49" i="8" s="1"/>
  <c r="BB49" i="8"/>
  <c r="BC49" i="8" s="1"/>
  <c r="AY49" i="8"/>
  <c r="AX49" i="8"/>
  <c r="AU49" i="8"/>
  <c r="AT49" i="8"/>
  <c r="AQ49" i="8"/>
  <c r="AP49" i="8"/>
  <c r="AM49" i="8"/>
  <c r="AL49" i="8"/>
  <c r="AI49" i="8"/>
  <c r="AH49" i="8"/>
  <c r="AE49" i="8"/>
  <c r="AD49" i="8"/>
  <c r="Z49" i="8"/>
  <c r="AA49" i="8" s="1"/>
  <c r="V49" i="8"/>
  <c r="W49" i="8" s="1"/>
  <c r="S49" i="8"/>
  <c r="R49" i="8"/>
  <c r="O49" i="8"/>
  <c r="N49" i="8"/>
  <c r="K49" i="8"/>
  <c r="J49" i="8"/>
  <c r="G49" i="8"/>
  <c r="F49" i="8"/>
  <c r="CU48" i="8"/>
  <c r="CT48" i="8"/>
  <c r="CQ48" i="8"/>
  <c r="CP48" i="8"/>
  <c r="CL48" i="8"/>
  <c r="CM48" i="8" s="1"/>
  <c r="CH48" i="8"/>
  <c r="CI48" i="8" s="1"/>
  <c r="CE48" i="8"/>
  <c r="CD48" i="8"/>
  <c r="CA48" i="8"/>
  <c r="BZ48" i="8"/>
  <c r="BW48" i="8"/>
  <c r="BV48" i="8"/>
  <c r="BS48" i="8"/>
  <c r="BR48" i="8"/>
  <c r="BO48" i="8"/>
  <c r="BN48" i="8"/>
  <c r="BK48" i="8"/>
  <c r="BJ48" i="8"/>
  <c r="BF48" i="8"/>
  <c r="BG48" i="8" s="1"/>
  <c r="BB48" i="8"/>
  <c r="BC48" i="8" s="1"/>
  <c r="AY48" i="8"/>
  <c r="AX48" i="8"/>
  <c r="AU48" i="8"/>
  <c r="AT48" i="8"/>
  <c r="AQ48" i="8"/>
  <c r="AP48" i="8"/>
  <c r="AM48" i="8"/>
  <c r="AL48" i="8"/>
  <c r="AI48" i="8"/>
  <c r="AH48" i="8"/>
  <c r="AE48" i="8"/>
  <c r="AD48" i="8"/>
  <c r="Z48" i="8"/>
  <c r="AA48" i="8" s="1"/>
  <c r="V48" i="8"/>
  <c r="W48" i="8" s="1"/>
  <c r="S48" i="8"/>
  <c r="R48" i="8"/>
  <c r="O48" i="8"/>
  <c r="N48" i="8"/>
  <c r="K48" i="8"/>
  <c r="J48" i="8"/>
  <c r="G48" i="8"/>
  <c r="F48" i="8"/>
  <c r="CU47" i="8"/>
  <c r="CT47" i="8"/>
  <c r="CQ47" i="8"/>
  <c r="CP47" i="8"/>
  <c r="CL47" i="8"/>
  <c r="CM47" i="8" s="1"/>
  <c r="CH47" i="8"/>
  <c r="CI47" i="8" s="1"/>
  <c r="CE47" i="8"/>
  <c r="CD47" i="8"/>
  <c r="CA47" i="8"/>
  <c r="BZ47" i="8"/>
  <c r="BW47" i="8"/>
  <c r="BV47" i="8"/>
  <c r="BS47" i="8"/>
  <c r="BR47" i="8"/>
  <c r="BO47" i="8"/>
  <c r="BN47" i="8"/>
  <c r="BK47" i="8"/>
  <c r="BJ47" i="8"/>
  <c r="BF47" i="8"/>
  <c r="BG47" i="8" s="1"/>
  <c r="BB47" i="8"/>
  <c r="BC47" i="8" s="1"/>
  <c r="AY47" i="8"/>
  <c r="AX47" i="8"/>
  <c r="AU47" i="8"/>
  <c r="AT47" i="8"/>
  <c r="AQ47" i="8"/>
  <c r="AP47" i="8"/>
  <c r="AM47" i="8"/>
  <c r="AL47" i="8"/>
  <c r="AI47" i="8"/>
  <c r="AH47" i="8"/>
  <c r="AE47" i="8"/>
  <c r="AD47" i="8"/>
  <c r="Z47" i="8"/>
  <c r="AA47" i="8" s="1"/>
  <c r="V47" i="8"/>
  <c r="W47" i="8" s="1"/>
  <c r="S47" i="8"/>
  <c r="R47" i="8"/>
  <c r="O47" i="8"/>
  <c r="N47" i="8"/>
  <c r="K47" i="8"/>
  <c r="J47" i="8"/>
  <c r="G47" i="8"/>
  <c r="F47" i="8"/>
  <c r="CU46" i="8"/>
  <c r="CT46" i="8"/>
  <c r="CQ46" i="8"/>
  <c r="CP46" i="8"/>
  <c r="CL46" i="8"/>
  <c r="CM46" i="8" s="1"/>
  <c r="CH46" i="8"/>
  <c r="CI46" i="8" s="1"/>
  <c r="CE46" i="8"/>
  <c r="CD46" i="8"/>
  <c r="CA46" i="8"/>
  <c r="BZ46" i="8"/>
  <c r="BW46" i="8"/>
  <c r="BV46" i="8"/>
  <c r="BS46" i="8"/>
  <c r="BR46" i="8"/>
  <c r="BO46" i="8"/>
  <c r="BN46" i="8"/>
  <c r="BK46" i="8"/>
  <c r="BJ46" i="8"/>
  <c r="BF46" i="8"/>
  <c r="BG46" i="8" s="1"/>
  <c r="BB46" i="8"/>
  <c r="BC46" i="8" s="1"/>
  <c r="AY46" i="8"/>
  <c r="AX46" i="8"/>
  <c r="AU46" i="8"/>
  <c r="AT46" i="8"/>
  <c r="AQ46" i="8"/>
  <c r="AP46" i="8"/>
  <c r="AM46" i="8"/>
  <c r="AL46" i="8"/>
  <c r="AI46" i="8"/>
  <c r="AH46" i="8"/>
  <c r="AE46" i="8"/>
  <c r="AD46" i="8"/>
  <c r="Z46" i="8"/>
  <c r="AA46" i="8" s="1"/>
  <c r="V46" i="8"/>
  <c r="W46" i="8" s="1"/>
  <c r="S46" i="8"/>
  <c r="R46" i="8"/>
  <c r="O46" i="8"/>
  <c r="N46" i="8"/>
  <c r="K46" i="8"/>
  <c r="J46" i="8"/>
  <c r="G46" i="8"/>
  <c r="F46" i="8"/>
  <c r="CU45" i="8"/>
  <c r="CT45" i="8"/>
  <c r="CQ45" i="8"/>
  <c r="CP45" i="8"/>
  <c r="CL45" i="8"/>
  <c r="CM45" i="8" s="1"/>
  <c r="CH45" i="8"/>
  <c r="CI45" i="8" s="1"/>
  <c r="CE45" i="8"/>
  <c r="CD45" i="8"/>
  <c r="CA45" i="8"/>
  <c r="BZ45" i="8"/>
  <c r="BW45" i="8"/>
  <c r="BV45" i="8"/>
  <c r="BS45" i="8"/>
  <c r="BR45" i="8"/>
  <c r="BO45" i="8"/>
  <c r="BN45" i="8"/>
  <c r="BK45" i="8"/>
  <c r="BJ45" i="8"/>
  <c r="BF45" i="8"/>
  <c r="BG45" i="8" s="1"/>
  <c r="BB45" i="8"/>
  <c r="BC45" i="8" s="1"/>
  <c r="AY45" i="8"/>
  <c r="AX45" i="8"/>
  <c r="AU45" i="8"/>
  <c r="AT45" i="8"/>
  <c r="AQ45" i="8"/>
  <c r="AP45" i="8"/>
  <c r="AM45" i="8"/>
  <c r="AL45" i="8"/>
  <c r="AI45" i="8"/>
  <c r="AH45" i="8"/>
  <c r="AE45" i="8"/>
  <c r="AD45" i="8"/>
  <c r="Z45" i="8"/>
  <c r="AA45" i="8" s="1"/>
  <c r="V45" i="8"/>
  <c r="W45" i="8" s="1"/>
  <c r="S45" i="8"/>
  <c r="R45" i="8"/>
  <c r="O45" i="8"/>
  <c r="N45" i="8"/>
  <c r="K45" i="8"/>
  <c r="J45" i="8"/>
  <c r="G45" i="8"/>
  <c r="F45" i="8"/>
  <c r="CU44" i="8"/>
  <c r="CT44" i="8"/>
  <c r="CQ44" i="8"/>
  <c r="CP44" i="8"/>
  <c r="CL44" i="8"/>
  <c r="CM44" i="8" s="1"/>
  <c r="CH44" i="8"/>
  <c r="CI44" i="8" s="1"/>
  <c r="CE44" i="8"/>
  <c r="CD44" i="8"/>
  <c r="CA44" i="8"/>
  <c r="BZ44" i="8"/>
  <c r="BW44" i="8"/>
  <c r="BV44" i="8"/>
  <c r="BS44" i="8"/>
  <c r="BR44" i="8"/>
  <c r="BO44" i="8"/>
  <c r="BN44" i="8"/>
  <c r="BK44" i="8"/>
  <c r="BJ44" i="8"/>
  <c r="BF44" i="8"/>
  <c r="BG44" i="8" s="1"/>
  <c r="BB44" i="8"/>
  <c r="BC44" i="8" s="1"/>
  <c r="AY44" i="8"/>
  <c r="AX44" i="8"/>
  <c r="AU44" i="8"/>
  <c r="AT44" i="8"/>
  <c r="AQ44" i="8"/>
  <c r="AP44" i="8"/>
  <c r="AM44" i="8"/>
  <c r="AL44" i="8"/>
  <c r="AI44" i="8"/>
  <c r="AH44" i="8"/>
  <c r="AE44" i="8"/>
  <c r="AD44" i="8"/>
  <c r="Z44" i="8"/>
  <c r="AA44" i="8" s="1"/>
  <c r="V44" i="8"/>
  <c r="W44" i="8" s="1"/>
  <c r="S44" i="8"/>
  <c r="R44" i="8"/>
  <c r="O44" i="8"/>
  <c r="N44" i="8"/>
  <c r="K44" i="8"/>
  <c r="J44" i="8"/>
  <c r="G44" i="8"/>
  <c r="F44" i="8"/>
  <c r="CU43" i="8"/>
  <c r="CT43" i="8"/>
  <c r="CQ43" i="8"/>
  <c r="CP43" i="8"/>
  <c r="CL43" i="8"/>
  <c r="CM43" i="8" s="1"/>
  <c r="CH43" i="8"/>
  <c r="CI43" i="8" s="1"/>
  <c r="CE43" i="8"/>
  <c r="CD43" i="8"/>
  <c r="CA43" i="8"/>
  <c r="BZ43" i="8"/>
  <c r="BW43" i="8"/>
  <c r="BV43" i="8"/>
  <c r="BS43" i="8"/>
  <c r="BR43" i="8"/>
  <c r="BO43" i="8"/>
  <c r="BN43" i="8"/>
  <c r="BK43" i="8"/>
  <c r="BJ43" i="8"/>
  <c r="BF43" i="8"/>
  <c r="BG43" i="8" s="1"/>
  <c r="BB43" i="8"/>
  <c r="BC43" i="8" s="1"/>
  <c r="AY43" i="8"/>
  <c r="AX43" i="8"/>
  <c r="AU43" i="8"/>
  <c r="AT43" i="8"/>
  <c r="AQ43" i="8"/>
  <c r="AP43" i="8"/>
  <c r="AM43" i="8"/>
  <c r="AL43" i="8"/>
  <c r="AI43" i="8"/>
  <c r="AH43" i="8"/>
  <c r="AE43" i="8"/>
  <c r="AD43" i="8"/>
  <c r="Z43" i="8"/>
  <c r="AA43" i="8" s="1"/>
  <c r="V43" i="8"/>
  <c r="W43" i="8" s="1"/>
  <c r="S43" i="8"/>
  <c r="R43" i="8"/>
  <c r="O43" i="8"/>
  <c r="N43" i="8"/>
  <c r="K43" i="8"/>
  <c r="J43" i="8"/>
  <c r="G43" i="8"/>
  <c r="F43" i="8"/>
  <c r="CU42" i="8"/>
  <c r="CT42" i="8"/>
  <c r="CQ42" i="8"/>
  <c r="CP42" i="8"/>
  <c r="CL42" i="8"/>
  <c r="CM42" i="8" s="1"/>
  <c r="CH42" i="8"/>
  <c r="CI42" i="8" s="1"/>
  <c r="CE42" i="8"/>
  <c r="CD42" i="8"/>
  <c r="CA42" i="8"/>
  <c r="BZ42" i="8"/>
  <c r="BW42" i="8"/>
  <c r="BV42" i="8"/>
  <c r="BS42" i="8"/>
  <c r="BR42" i="8"/>
  <c r="BO42" i="8"/>
  <c r="BN42" i="8"/>
  <c r="BK42" i="8"/>
  <c r="BJ42" i="8"/>
  <c r="BF42" i="8"/>
  <c r="BG42" i="8" s="1"/>
  <c r="BB42" i="8"/>
  <c r="BC42" i="8" s="1"/>
  <c r="AY42" i="8"/>
  <c r="AX42" i="8"/>
  <c r="AU42" i="8"/>
  <c r="AT42" i="8"/>
  <c r="AQ42" i="8"/>
  <c r="AP42" i="8"/>
  <c r="AM42" i="8"/>
  <c r="AL42" i="8"/>
  <c r="AI42" i="8"/>
  <c r="AH42" i="8"/>
  <c r="AE42" i="8"/>
  <c r="AD42" i="8"/>
  <c r="Z42" i="8"/>
  <c r="AA42" i="8" s="1"/>
  <c r="V42" i="8"/>
  <c r="W42" i="8" s="1"/>
  <c r="S42" i="8"/>
  <c r="R42" i="8"/>
  <c r="O42" i="8"/>
  <c r="N42" i="8"/>
  <c r="K42" i="8"/>
  <c r="J42" i="8"/>
  <c r="G42" i="8"/>
  <c r="F42" i="8"/>
  <c r="CU41" i="8"/>
  <c r="CT41" i="8"/>
  <c r="CQ41" i="8"/>
  <c r="CP41" i="8"/>
  <c r="CL41" i="8"/>
  <c r="CM41" i="8" s="1"/>
  <c r="CH41" i="8"/>
  <c r="CI41" i="8" s="1"/>
  <c r="CE41" i="8"/>
  <c r="CD41" i="8"/>
  <c r="CA41" i="8"/>
  <c r="BZ41" i="8"/>
  <c r="BW41" i="8"/>
  <c r="BV41" i="8"/>
  <c r="BS41" i="8"/>
  <c r="BR41" i="8"/>
  <c r="BO41" i="8"/>
  <c r="BN41" i="8"/>
  <c r="BK41" i="8"/>
  <c r="BJ41" i="8"/>
  <c r="BF41" i="8"/>
  <c r="BG41" i="8" s="1"/>
  <c r="BB41" i="8"/>
  <c r="BC41" i="8" s="1"/>
  <c r="AX41" i="8"/>
  <c r="AY41" i="8" s="1"/>
  <c r="AT41" i="8"/>
  <c r="AU41" i="8" s="1"/>
  <c r="AP41" i="8"/>
  <c r="AQ41" i="8" s="1"/>
  <c r="AM41" i="8"/>
  <c r="AL41" i="8"/>
  <c r="AI41" i="8"/>
  <c r="AH41" i="8"/>
  <c r="AD41" i="8"/>
  <c r="AE41" i="8" s="1"/>
  <c r="Z41" i="8"/>
  <c r="AA41" i="8" s="1"/>
  <c r="W41" i="8"/>
  <c r="V41" i="8"/>
  <c r="R41" i="8"/>
  <c r="S41" i="8" s="1"/>
  <c r="O41" i="8"/>
  <c r="N41" i="8"/>
  <c r="K41" i="8"/>
  <c r="J41" i="8"/>
  <c r="G41" i="8"/>
  <c r="F41" i="8"/>
  <c r="CT40" i="8"/>
  <c r="CU40" i="8" s="1"/>
  <c r="CQ40" i="8"/>
  <c r="CP40" i="8"/>
  <c r="CM40" i="8"/>
  <c r="CL40" i="8"/>
  <c r="CH40" i="8"/>
  <c r="CI40" i="8" s="1"/>
  <c r="CD40" i="8"/>
  <c r="CE40" i="8" s="1"/>
  <c r="CA40" i="8"/>
  <c r="BZ40" i="8"/>
  <c r="BV40" i="8"/>
  <c r="BW40" i="8" s="1"/>
  <c r="BS40" i="8"/>
  <c r="BR40" i="8"/>
  <c r="BO40" i="8"/>
  <c r="BN40" i="8"/>
  <c r="BK40" i="8"/>
  <c r="BJ40" i="8"/>
  <c r="BF40" i="8"/>
  <c r="BG40" i="8" s="1"/>
  <c r="BB40" i="8"/>
  <c r="BC40" i="8" s="1"/>
  <c r="AX40" i="8"/>
  <c r="AY40" i="8" s="1"/>
  <c r="AT40" i="8"/>
  <c r="AU40" i="8" s="1"/>
  <c r="AQ40" i="8"/>
  <c r="AP40" i="8"/>
  <c r="AM40" i="8"/>
  <c r="AL40" i="8"/>
  <c r="AI40" i="8"/>
  <c r="AH40" i="8"/>
  <c r="AD40" i="8"/>
  <c r="AE40" i="8" s="1"/>
  <c r="AA40" i="8"/>
  <c r="Z40" i="8"/>
  <c r="W40" i="8"/>
  <c r="V40" i="8"/>
  <c r="R40" i="8"/>
  <c r="S40" i="8" s="1"/>
  <c r="O40" i="8"/>
  <c r="N40" i="8"/>
  <c r="K40" i="8"/>
  <c r="J40" i="8"/>
  <c r="G40" i="8"/>
  <c r="F40" i="8"/>
  <c r="CT39" i="8"/>
  <c r="CU39" i="8" s="1"/>
  <c r="CQ39" i="8"/>
  <c r="CP39" i="8"/>
  <c r="CM39" i="8"/>
  <c r="CL39" i="8"/>
  <c r="CH39" i="8"/>
  <c r="CI39" i="8" s="1"/>
  <c r="CD39" i="8"/>
  <c r="CE39" i="8" s="1"/>
  <c r="BZ39" i="8"/>
  <c r="CA39" i="8" s="1"/>
  <c r="BV39" i="8"/>
  <c r="BW39" i="8" s="1"/>
  <c r="BS39" i="8"/>
  <c r="BR39" i="8"/>
  <c r="BO39" i="8"/>
  <c r="BN39" i="8"/>
  <c r="BK39" i="8"/>
  <c r="BJ39" i="8"/>
  <c r="BF39" i="8"/>
  <c r="BG39" i="8" s="1"/>
  <c r="BC39" i="8"/>
  <c r="BB39" i="8"/>
  <c r="AX39" i="8"/>
  <c r="AY39" i="8" s="1"/>
  <c r="AT39" i="8"/>
  <c r="AU39" i="8" s="1"/>
  <c r="AQ39" i="8"/>
  <c r="AP39" i="8"/>
  <c r="AM39" i="8"/>
  <c r="AL39" i="8"/>
  <c r="AH39" i="8"/>
  <c r="AI39" i="8" s="1"/>
  <c r="AD39" i="8"/>
  <c r="AE39" i="8" s="1"/>
  <c r="AA39" i="8"/>
  <c r="Z39" i="8"/>
  <c r="W39" i="8"/>
  <c r="V39" i="8"/>
  <c r="R39" i="8"/>
  <c r="S39" i="8" s="1"/>
  <c r="O39" i="8"/>
  <c r="N39" i="8"/>
  <c r="J39" i="8"/>
  <c r="K39" i="8" s="1"/>
  <c r="G39" i="8"/>
  <c r="F39" i="8"/>
  <c r="CU38" i="8"/>
  <c r="CT38" i="8"/>
  <c r="CQ38" i="8"/>
  <c r="CP38" i="8"/>
  <c r="CM38" i="8"/>
  <c r="CL38" i="8"/>
  <c r="CH38" i="8"/>
  <c r="CI38" i="8" s="1"/>
  <c r="CD38" i="8"/>
  <c r="CE38" i="8" s="1"/>
  <c r="BZ38" i="8"/>
  <c r="CA38" i="8" s="1"/>
  <c r="BV38" i="8"/>
  <c r="BW38" i="8" s="1"/>
  <c r="BS38" i="8"/>
  <c r="BR38" i="8"/>
  <c r="BO38" i="8"/>
  <c r="BN38" i="8"/>
  <c r="BJ38" i="8"/>
  <c r="BK38" i="8" s="1"/>
  <c r="BF38" i="8"/>
  <c r="BG38" i="8" s="1"/>
  <c r="BC38" i="8"/>
  <c r="BB38" i="8"/>
  <c r="AX38" i="8"/>
  <c r="AY38" i="8" s="1"/>
  <c r="AU38" i="8"/>
  <c r="AT38" i="8"/>
  <c r="AQ38" i="8"/>
  <c r="AP38" i="8"/>
  <c r="AM38" i="8"/>
  <c r="AL38" i="8"/>
  <c r="AH38" i="8"/>
  <c r="AI38" i="8" s="1"/>
  <c r="AE38" i="8"/>
  <c r="AD38" i="8"/>
  <c r="AA38" i="8"/>
  <c r="Z38" i="8"/>
  <c r="W38" i="8"/>
  <c r="V38" i="8"/>
  <c r="R38" i="8"/>
  <c r="S38" i="8" s="1"/>
  <c r="O38" i="8"/>
  <c r="N38" i="8"/>
  <c r="J38" i="8"/>
  <c r="K38" i="8" s="1"/>
  <c r="G38" i="8"/>
  <c r="F38" i="8"/>
  <c r="CU37" i="8"/>
  <c r="CT37" i="8"/>
  <c r="CQ37" i="8"/>
  <c r="CP37" i="8"/>
  <c r="CL37" i="8"/>
  <c r="CM37" i="8" s="1"/>
  <c r="CH37" i="8"/>
  <c r="CI37" i="8" s="1"/>
  <c r="CD37" i="8"/>
  <c r="CE37" i="8" s="1"/>
  <c r="BZ37" i="8"/>
  <c r="CA37" i="8" s="1"/>
  <c r="BW37" i="8"/>
  <c r="BV37" i="8"/>
  <c r="BS37" i="8"/>
  <c r="BR37" i="8"/>
  <c r="BN37" i="8"/>
  <c r="BO37" i="8" s="1"/>
  <c r="BJ37" i="8"/>
  <c r="BK37" i="8" s="1"/>
  <c r="BG37" i="8"/>
  <c r="BF37" i="8"/>
  <c r="BC37" i="8"/>
  <c r="BB37" i="8"/>
  <c r="AX37" i="8"/>
  <c r="AY37" i="8" s="1"/>
  <c r="AU37" i="8"/>
  <c r="AT37" i="8"/>
  <c r="AQ37" i="8"/>
  <c r="AP37" i="8"/>
  <c r="AM37" i="8"/>
  <c r="AL37" i="8"/>
  <c r="AH37" i="8"/>
  <c r="AI37" i="8" s="1"/>
  <c r="AE37" i="8"/>
  <c r="AD37" i="8"/>
  <c r="AA37" i="8"/>
  <c r="Z37" i="8"/>
  <c r="V37" i="8"/>
  <c r="W37" i="8" s="1"/>
  <c r="R37" i="8"/>
  <c r="S37" i="8" s="1"/>
  <c r="O37" i="8"/>
  <c r="N37" i="8"/>
  <c r="J37" i="8"/>
  <c r="K37" i="8" s="1"/>
  <c r="G37" i="8"/>
  <c r="F37" i="8"/>
  <c r="CU36" i="8"/>
  <c r="CT36" i="8"/>
  <c r="CP36" i="8"/>
  <c r="CQ36" i="8" s="1"/>
  <c r="CL36" i="8"/>
  <c r="CM36" i="8" s="1"/>
  <c r="CI36" i="8"/>
  <c r="CH36" i="8"/>
  <c r="CD36" i="8"/>
  <c r="CE36" i="8" s="1"/>
  <c r="BZ36" i="8"/>
  <c r="CA36" i="8" s="1"/>
  <c r="BW36" i="8"/>
  <c r="BV36" i="8"/>
  <c r="BS36" i="8"/>
  <c r="BR36" i="8"/>
  <c r="BN36" i="8"/>
  <c r="BO36" i="8" s="1"/>
  <c r="BJ36" i="8"/>
  <c r="BK36" i="8" s="1"/>
  <c r="BG36" i="8"/>
  <c r="BF36" i="8"/>
  <c r="BC36" i="8"/>
  <c r="BB36" i="8"/>
  <c r="AX36" i="8"/>
  <c r="AY36" i="8" s="1"/>
  <c r="AU36" i="8"/>
  <c r="AT36" i="8"/>
  <c r="AQ36" i="8"/>
  <c r="AP36" i="8"/>
  <c r="AM36" i="8"/>
  <c r="AL36" i="8"/>
  <c r="AI36" i="8"/>
  <c r="AH36" i="8"/>
  <c r="AE36" i="8"/>
  <c r="AD36" i="8"/>
  <c r="Z36" i="8"/>
  <c r="AA36" i="8" s="1"/>
  <c r="V36" i="8"/>
  <c r="W36" i="8" s="1"/>
  <c r="R36" i="8"/>
  <c r="S36" i="8" s="1"/>
  <c r="N36" i="8"/>
  <c r="O36" i="8" s="1"/>
  <c r="J36" i="8"/>
  <c r="K36" i="8" s="1"/>
  <c r="G36" i="8"/>
  <c r="F36" i="8"/>
  <c r="CU35" i="8"/>
  <c r="CT35" i="8"/>
  <c r="CP35" i="8"/>
  <c r="CQ35" i="8" s="1"/>
  <c r="CL35" i="8"/>
  <c r="CM35" i="8" s="1"/>
  <c r="CI35" i="8"/>
  <c r="CH35" i="8"/>
  <c r="CD35" i="8"/>
  <c r="CE35" i="8" s="1"/>
  <c r="CA35" i="8"/>
  <c r="BZ35" i="8"/>
  <c r="BW35" i="8"/>
  <c r="BV35" i="8"/>
  <c r="BS35" i="8"/>
  <c r="BR35" i="8"/>
  <c r="BN35" i="8"/>
  <c r="BO35" i="8" s="1"/>
  <c r="BK35" i="8"/>
  <c r="BJ35" i="8"/>
  <c r="BG35" i="8"/>
  <c r="BF35" i="8"/>
  <c r="BB35" i="8"/>
  <c r="BC35" i="8" s="1"/>
  <c r="AX35" i="8"/>
  <c r="AY35" i="8" s="1"/>
  <c r="AU35" i="8"/>
  <c r="AT35" i="8"/>
  <c r="AP35" i="8"/>
  <c r="AQ35" i="8" s="1"/>
  <c r="AM35" i="8"/>
  <c r="AL35" i="8"/>
  <c r="AI35" i="8"/>
  <c r="AH35" i="8"/>
  <c r="AE35" i="8"/>
  <c r="AD35" i="8"/>
  <c r="Z35" i="8"/>
  <c r="AA35" i="8" s="1"/>
  <c r="V35" i="8"/>
  <c r="W35" i="8" s="1"/>
  <c r="R35" i="8"/>
  <c r="S35" i="8" s="1"/>
  <c r="N35" i="8"/>
  <c r="O35" i="8" s="1"/>
  <c r="K35" i="8"/>
  <c r="J35" i="8"/>
  <c r="G35" i="8"/>
  <c r="F35" i="8"/>
  <c r="CU34" i="8"/>
  <c r="CT34" i="8"/>
  <c r="CP34" i="8"/>
  <c r="CQ34" i="8" s="1"/>
  <c r="CM34" i="8"/>
  <c r="CL34" i="8"/>
  <c r="CI34" i="8"/>
  <c r="CH34" i="8"/>
  <c r="CD34" i="8"/>
  <c r="CE34" i="8" s="1"/>
  <c r="CA34" i="8"/>
  <c r="BZ34" i="8"/>
  <c r="BW34" i="8"/>
  <c r="BV34" i="8"/>
  <c r="BS34" i="8"/>
  <c r="BR34" i="8"/>
  <c r="BN34" i="8"/>
  <c r="BO34" i="8" s="1"/>
  <c r="BK34" i="8"/>
  <c r="BJ34" i="8"/>
  <c r="BG34" i="8"/>
  <c r="BF34" i="8"/>
  <c r="BB34" i="8"/>
  <c r="BC34" i="8" s="1"/>
  <c r="AX34" i="8"/>
  <c r="AY34" i="8" s="1"/>
  <c r="AT34" i="8"/>
  <c r="AU34" i="8" s="1"/>
  <c r="AP34" i="8"/>
  <c r="AQ34" i="8" s="1"/>
  <c r="AM34" i="8"/>
  <c r="AL34" i="8"/>
  <c r="AI34" i="8"/>
  <c r="AH34" i="8"/>
  <c r="AD34" i="8"/>
  <c r="AE34" i="8" s="1"/>
  <c r="Z34" i="8"/>
  <c r="AA34" i="8" s="1"/>
  <c r="W34" i="8"/>
  <c r="V34" i="8"/>
  <c r="R34" i="8"/>
  <c r="S34" i="8" s="1"/>
  <c r="N34" i="8"/>
  <c r="O34" i="8" s="1"/>
  <c r="K34" i="8"/>
  <c r="J34" i="8"/>
  <c r="G34" i="8"/>
  <c r="F34" i="8"/>
  <c r="CT33" i="8"/>
  <c r="CU33" i="8" s="1"/>
  <c r="CP33" i="8"/>
  <c r="CQ33" i="8" s="1"/>
  <c r="CM33" i="8"/>
  <c r="CL33" i="8"/>
  <c r="CI33" i="8"/>
  <c r="CH33" i="8"/>
  <c r="CD33" i="8"/>
  <c r="CE33" i="8" s="1"/>
  <c r="CA33" i="8"/>
  <c r="BZ33" i="8"/>
  <c r="BV33" i="8"/>
  <c r="BW33" i="8" s="1"/>
  <c r="BS33" i="8"/>
  <c r="BR33" i="8"/>
  <c r="BO33" i="8"/>
  <c r="BN33" i="8"/>
  <c r="BK33" i="8"/>
  <c r="BJ33" i="8"/>
  <c r="BF33" i="8"/>
  <c r="BG33" i="8" s="1"/>
  <c r="BB33" i="8"/>
  <c r="BC33" i="8" s="1"/>
  <c r="AX33" i="8"/>
  <c r="AY33" i="8" s="1"/>
  <c r="AU33" i="8"/>
  <c r="AT33" i="8"/>
  <c r="AP33" i="8"/>
  <c r="AQ33" i="8" s="1"/>
  <c r="AM33" i="8"/>
  <c r="AL33" i="8"/>
  <c r="AI33" i="8"/>
  <c r="AH33" i="8"/>
  <c r="AD33" i="8"/>
  <c r="AE33" i="8" s="1"/>
  <c r="Z33" i="8"/>
  <c r="AA33" i="8" s="1"/>
  <c r="W33" i="8"/>
  <c r="V33" i="8"/>
  <c r="R33" i="8"/>
  <c r="S33" i="8" s="1"/>
  <c r="N33" i="8"/>
  <c r="O33" i="8" s="1"/>
  <c r="K33" i="8"/>
  <c r="J33" i="8"/>
  <c r="G33" i="8"/>
  <c r="F33" i="8"/>
  <c r="CT32" i="8"/>
  <c r="CU32" i="8" s="1"/>
  <c r="CQ32" i="8"/>
  <c r="CP32" i="8"/>
  <c r="CM32" i="8"/>
  <c r="CL32" i="8"/>
  <c r="CH32" i="8"/>
  <c r="CI32" i="8" s="1"/>
  <c r="CD32" i="8"/>
  <c r="CE32" i="8" s="1"/>
  <c r="CA32" i="8"/>
  <c r="BZ32" i="8"/>
  <c r="BW32" i="8"/>
  <c r="BV32" i="8"/>
  <c r="BS32" i="8"/>
  <c r="BR32" i="8"/>
  <c r="BO32" i="8"/>
  <c r="BN32" i="8"/>
  <c r="BK32" i="8"/>
  <c r="BJ32" i="8"/>
  <c r="BF32" i="8"/>
  <c r="BG32" i="8" s="1"/>
  <c r="BB32" i="8"/>
  <c r="BC32" i="8" s="1"/>
  <c r="AX32" i="8"/>
  <c r="AY32" i="8" s="1"/>
  <c r="AT32" i="8"/>
  <c r="AU32" i="8" s="1"/>
  <c r="AP32" i="8"/>
  <c r="AQ32" i="8" s="1"/>
  <c r="AM32" i="8"/>
  <c r="AL32" i="8"/>
  <c r="AH32" i="8"/>
  <c r="AI32" i="8" s="1"/>
  <c r="AD32" i="8"/>
  <c r="AE32" i="8" s="1"/>
  <c r="AA32" i="8"/>
  <c r="Z32" i="8"/>
  <c r="W32" i="8"/>
  <c r="V32" i="8"/>
  <c r="R32" i="8"/>
  <c r="S32" i="8" s="1"/>
  <c r="O32" i="8"/>
  <c r="N32" i="8"/>
  <c r="K32" i="8"/>
  <c r="J32" i="8"/>
  <c r="G32" i="8"/>
  <c r="F32" i="8"/>
  <c r="CT31" i="8"/>
  <c r="CU31" i="8" s="1"/>
  <c r="CQ31" i="8"/>
  <c r="CP31" i="8"/>
  <c r="CM31" i="8"/>
  <c r="CL31" i="8"/>
  <c r="CH31" i="8"/>
  <c r="CI31" i="8" s="1"/>
  <c r="CD31" i="8"/>
  <c r="CE31" i="8" s="1"/>
  <c r="BZ31" i="8"/>
  <c r="CA31" i="8" s="1"/>
  <c r="BV31" i="8"/>
  <c r="BW31" i="8" s="1"/>
  <c r="BS31" i="8"/>
  <c r="BR31" i="8"/>
  <c r="BO31" i="8"/>
  <c r="BN31" i="8"/>
  <c r="BJ31" i="8"/>
  <c r="BK31" i="8" s="1"/>
  <c r="BF31" i="8"/>
  <c r="BG31" i="8" s="1"/>
  <c r="BC31" i="8"/>
  <c r="BB31" i="8"/>
  <c r="AX31" i="8"/>
  <c r="AY31" i="8" s="1"/>
  <c r="AT31" i="8"/>
  <c r="AU31" i="8" s="1"/>
  <c r="AQ31" i="8"/>
  <c r="AP31" i="8"/>
  <c r="AM31" i="8"/>
  <c r="AL31" i="8"/>
  <c r="AI31" i="8"/>
  <c r="AH31" i="8"/>
  <c r="AD31" i="8"/>
  <c r="AE31" i="8" s="1"/>
  <c r="AA31" i="8"/>
  <c r="Z31" i="8"/>
  <c r="W31" i="8"/>
  <c r="V31" i="8"/>
  <c r="R31" i="8"/>
  <c r="S31" i="8" s="1"/>
  <c r="O31" i="8"/>
  <c r="N31" i="8"/>
  <c r="J31" i="8"/>
  <c r="K31" i="8" s="1"/>
  <c r="G31" i="8"/>
  <c r="F31" i="8"/>
  <c r="CT30" i="8"/>
  <c r="CU30" i="8" s="1"/>
  <c r="CQ30" i="8"/>
  <c r="CP30" i="8"/>
  <c r="CL30" i="8"/>
  <c r="CM30" i="8" s="1"/>
  <c r="CH30" i="8"/>
  <c r="CI30" i="8" s="1"/>
  <c r="CD30" i="8"/>
  <c r="CE30" i="8" s="1"/>
  <c r="BZ30" i="8"/>
  <c r="CA30" i="8" s="1"/>
  <c r="BV30" i="8"/>
  <c r="BW30" i="8" s="1"/>
  <c r="BS30" i="8"/>
  <c r="BR30" i="8"/>
  <c r="BO30" i="8"/>
  <c r="BN30" i="8"/>
  <c r="BK30" i="8"/>
  <c r="BJ30" i="8"/>
  <c r="BF30" i="8"/>
  <c r="BG30" i="8" s="1"/>
  <c r="BC30" i="8"/>
  <c r="BB30" i="8"/>
  <c r="AX30" i="8"/>
  <c r="AY30" i="8" s="1"/>
  <c r="AU30" i="8"/>
  <c r="AT30" i="8"/>
  <c r="AQ30" i="8"/>
  <c r="AP30" i="8"/>
  <c r="AM30" i="8"/>
  <c r="AL30" i="8"/>
  <c r="AH30" i="8"/>
  <c r="AI30" i="8" s="1"/>
  <c r="AD30" i="8"/>
  <c r="AE30" i="8" s="1"/>
  <c r="AA30" i="8"/>
  <c r="Z30" i="8"/>
  <c r="V30" i="8"/>
  <c r="W30" i="8" s="1"/>
  <c r="R30" i="8"/>
  <c r="S30" i="8" s="1"/>
  <c r="O30" i="8"/>
  <c r="N30" i="8"/>
  <c r="J30" i="8"/>
  <c r="K30" i="8" s="1"/>
  <c r="F30" i="8"/>
  <c r="G30" i="8" s="1"/>
  <c r="CT29" i="8"/>
  <c r="CU29" i="8" s="1"/>
  <c r="CP29" i="8"/>
  <c r="CQ29" i="8" s="1"/>
  <c r="CL29" i="8"/>
  <c r="CM29" i="8" s="1"/>
  <c r="CI29" i="8"/>
  <c r="CH29" i="8"/>
  <c r="CD29" i="8"/>
  <c r="CE29" i="8" s="1"/>
  <c r="CA29" i="8"/>
  <c r="BZ29" i="8"/>
  <c r="BW29" i="8"/>
  <c r="BV29" i="8"/>
  <c r="BR29" i="8"/>
  <c r="BS29" i="8" s="1"/>
  <c r="BO29" i="8"/>
  <c r="BN29" i="8"/>
  <c r="BK29" i="8"/>
  <c r="BJ29" i="8"/>
  <c r="BF29" i="8"/>
  <c r="BG29" i="8" s="1"/>
  <c r="BB29" i="8"/>
  <c r="BC29" i="8" s="1"/>
  <c r="AX29" i="8"/>
  <c r="AY29" i="8" s="1"/>
  <c r="AT29" i="8"/>
  <c r="AU29" i="8" s="1"/>
  <c r="AQ29" i="8"/>
  <c r="AP29" i="8"/>
  <c r="AL29" i="8"/>
  <c r="AM29" i="8" s="1"/>
  <c r="AI29" i="8"/>
  <c r="AH29" i="8"/>
  <c r="AE29" i="8"/>
  <c r="AD29" i="8"/>
  <c r="AA29" i="8"/>
  <c r="Z29" i="8"/>
  <c r="V29" i="8"/>
  <c r="W29" i="8" s="1"/>
  <c r="R29" i="8"/>
  <c r="S29" i="8" s="1"/>
  <c r="O29" i="8"/>
  <c r="N29" i="8"/>
  <c r="J29" i="8"/>
  <c r="K29" i="8" s="1"/>
  <c r="F29" i="8"/>
  <c r="G29" i="8" s="1"/>
  <c r="CT28" i="8"/>
  <c r="CU28" i="8" s="1"/>
  <c r="CQ28" i="8"/>
  <c r="CP28" i="8"/>
  <c r="CM28" i="8"/>
  <c r="CL28" i="8"/>
  <c r="CH28" i="8"/>
  <c r="CI28" i="8" s="1"/>
  <c r="CD28" i="8"/>
  <c r="CE28" i="8" s="1"/>
  <c r="CA28" i="8"/>
  <c r="BZ28" i="8"/>
  <c r="BW28" i="8"/>
  <c r="BV28" i="8"/>
  <c r="BR28" i="8"/>
  <c r="BS28" i="8" s="1"/>
  <c r="BN28" i="8"/>
  <c r="BO28" i="8" s="1"/>
  <c r="BJ28" i="8"/>
  <c r="BK28" i="8" s="1"/>
  <c r="BG28" i="8"/>
  <c r="BF28" i="8"/>
  <c r="BC28" i="8"/>
  <c r="BB28" i="8"/>
  <c r="AX28" i="8"/>
  <c r="AY28" i="8" s="1"/>
  <c r="AU28" i="8"/>
  <c r="AT28" i="8"/>
  <c r="AQ28" i="8"/>
  <c r="AP28" i="8"/>
  <c r="AL28" i="8"/>
  <c r="AM28" i="8" s="1"/>
  <c r="AI28" i="8"/>
  <c r="AH28" i="8"/>
  <c r="AD28" i="8"/>
  <c r="AE28" i="8" s="1"/>
  <c r="Z28" i="8"/>
  <c r="AA28" i="8" s="1"/>
  <c r="W28" i="8"/>
  <c r="V28" i="8"/>
  <c r="R28" i="8"/>
  <c r="S28" i="8" s="1"/>
  <c r="N28" i="8"/>
  <c r="O28" i="8" s="1"/>
  <c r="K28" i="8"/>
  <c r="J28" i="8"/>
  <c r="F28" i="8"/>
  <c r="G28" i="8" s="1"/>
  <c r="CT27" i="8"/>
  <c r="CU27" i="8" s="1"/>
  <c r="CQ27" i="8"/>
  <c r="CP27" i="8"/>
  <c r="CL27" i="8"/>
  <c r="CM27" i="8" s="1"/>
  <c r="CH27" i="8"/>
  <c r="CI27" i="8" s="1"/>
  <c r="CD27" i="8"/>
  <c r="CE27" i="8" s="1"/>
  <c r="BZ27" i="8"/>
  <c r="CA27" i="8" s="1"/>
  <c r="BV27" i="8"/>
  <c r="BW27" i="8" s="1"/>
  <c r="BR27" i="8"/>
  <c r="BS27" i="8" s="1"/>
  <c r="BN27" i="8"/>
  <c r="BO27" i="8" s="1"/>
  <c r="BJ27" i="8"/>
  <c r="BK27" i="8" s="1"/>
  <c r="BG27" i="8"/>
  <c r="BF27" i="8"/>
  <c r="BB27" i="8"/>
  <c r="BC27" i="8" s="1"/>
  <c r="AX27" i="8"/>
  <c r="AY27" i="8" s="1"/>
  <c r="AU27" i="8"/>
  <c r="AT27" i="8"/>
  <c r="AP27" i="8"/>
  <c r="AQ27" i="8" s="1"/>
  <c r="AL27" i="8"/>
  <c r="AM27" i="8" s="1"/>
  <c r="AH27" i="8"/>
  <c r="AI27" i="8" s="1"/>
  <c r="AD27" i="8"/>
  <c r="AE27" i="8" s="1"/>
  <c r="Z27" i="8"/>
  <c r="AA27" i="8" s="1"/>
  <c r="W27" i="8"/>
  <c r="V27" i="8"/>
  <c r="R27" i="8"/>
  <c r="S27" i="8" s="1"/>
  <c r="O27" i="8"/>
  <c r="N27" i="8"/>
  <c r="K27" i="8"/>
  <c r="J27" i="8"/>
  <c r="F27" i="8"/>
  <c r="G27" i="8" s="1"/>
  <c r="CU26" i="8"/>
  <c r="CT26" i="8"/>
  <c r="CP26" i="8"/>
  <c r="CQ26" i="8" s="1"/>
  <c r="CL26" i="8"/>
  <c r="CM26" i="8" s="1"/>
  <c r="CH26" i="8"/>
  <c r="CI26" i="8" s="1"/>
  <c r="CD26" i="8"/>
  <c r="CE26" i="8" s="1"/>
  <c r="BZ26" i="8"/>
  <c r="CA26" i="8" s="1"/>
  <c r="BW26" i="8"/>
  <c r="BV26" i="8"/>
  <c r="BR26" i="8"/>
  <c r="BS26" i="8" s="1"/>
  <c r="BO26" i="8"/>
  <c r="BN26" i="8"/>
  <c r="BK26" i="8"/>
  <c r="BJ26" i="8"/>
  <c r="BG26" i="8"/>
  <c r="BF26" i="8"/>
  <c r="BB26" i="8"/>
  <c r="BC26" i="8" s="1"/>
  <c r="AX26" i="8"/>
  <c r="AY26" i="8" s="1"/>
  <c r="AU26" i="8"/>
  <c r="AT26" i="8"/>
  <c r="AP26" i="8"/>
  <c r="AQ26" i="8" s="1"/>
  <c r="AL26" i="8"/>
  <c r="AM26" i="8" s="1"/>
  <c r="AH26" i="8"/>
  <c r="AI26" i="8" s="1"/>
  <c r="AE26" i="8"/>
  <c r="AD26" i="8"/>
  <c r="AA26" i="8"/>
  <c r="Z26" i="8"/>
  <c r="V26" i="8"/>
  <c r="W26" i="8" s="1"/>
  <c r="R26" i="8"/>
  <c r="S26" i="8" s="1"/>
  <c r="O26" i="8"/>
  <c r="N26" i="8"/>
  <c r="K26" i="8"/>
  <c r="J26" i="8"/>
  <c r="F26" i="8"/>
  <c r="G26" i="8" s="1"/>
  <c r="CT25" i="8"/>
  <c r="CU25" i="8" s="1"/>
  <c r="CP25" i="8"/>
  <c r="CQ25" i="8" s="1"/>
  <c r="CM25" i="8"/>
  <c r="CL25" i="8"/>
  <c r="CI25" i="8"/>
  <c r="CH25" i="8"/>
  <c r="CD25" i="8"/>
  <c r="CE25" i="8" s="1"/>
  <c r="CA25" i="8"/>
  <c r="BZ25" i="8"/>
  <c r="BW25" i="8"/>
  <c r="BV25" i="8"/>
  <c r="BR25" i="8"/>
  <c r="BS25" i="8" s="1"/>
  <c r="BO25" i="8"/>
  <c r="BN25" i="8"/>
  <c r="BJ25" i="8"/>
  <c r="BK25" i="8" s="1"/>
  <c r="BF25" i="8"/>
  <c r="BG25" i="8" s="1"/>
  <c r="BC25" i="8"/>
  <c r="BB25" i="8"/>
  <c r="AX25" i="8"/>
  <c r="AY25" i="8" s="1"/>
  <c r="AT25" i="8"/>
  <c r="AU25" i="8" s="1"/>
  <c r="AQ25" i="8"/>
  <c r="AP25" i="8"/>
  <c r="AL25" i="8"/>
  <c r="AM25" i="8" s="1"/>
  <c r="AH25" i="8"/>
  <c r="AI25" i="8" s="1"/>
  <c r="AE25" i="8"/>
  <c r="AD25" i="8"/>
  <c r="Z25" i="8"/>
  <c r="AA25" i="8" s="1"/>
  <c r="V25" i="8"/>
  <c r="W25" i="8" s="1"/>
  <c r="R25" i="8"/>
  <c r="S25" i="8" s="1"/>
  <c r="N25" i="8"/>
  <c r="O25" i="8" s="1"/>
  <c r="J25" i="8"/>
  <c r="K25" i="8" s="1"/>
  <c r="F25" i="8"/>
  <c r="G25" i="8" s="1"/>
  <c r="CT24" i="8"/>
  <c r="CU24" i="8" s="1"/>
  <c r="CP24" i="8"/>
  <c r="CQ24" i="8" s="1"/>
  <c r="CM24" i="8"/>
  <c r="CL24" i="8"/>
  <c r="CH24" i="8"/>
  <c r="CI24" i="8" s="1"/>
  <c r="CD24" i="8"/>
  <c r="CE24" i="8" s="1"/>
  <c r="BZ24" i="8"/>
  <c r="CA24" i="8" s="1"/>
  <c r="BV24" i="8"/>
  <c r="BW24" i="8" s="1"/>
  <c r="BR24" i="8"/>
  <c r="BS24" i="8" s="1"/>
  <c r="BN24" i="8"/>
  <c r="BO24" i="8" s="1"/>
  <c r="BJ24" i="8"/>
  <c r="BK24" i="8" s="1"/>
  <c r="BF24" i="8"/>
  <c r="BG24" i="8" s="1"/>
  <c r="BC24" i="8"/>
  <c r="BB24" i="8"/>
  <c r="AX24" i="8"/>
  <c r="AY24" i="8" s="1"/>
  <c r="AU24" i="8"/>
  <c r="AT24" i="8"/>
  <c r="AP24" i="8"/>
  <c r="AQ24" i="8" s="1"/>
  <c r="AL24" i="8"/>
  <c r="AM24" i="8" s="1"/>
  <c r="AI24" i="8"/>
  <c r="AH24" i="8"/>
  <c r="AD24" i="8"/>
  <c r="AE24" i="8" s="1"/>
  <c r="Z24" i="8"/>
  <c r="AA24" i="8" s="1"/>
  <c r="V24" i="8"/>
  <c r="W24" i="8" s="1"/>
  <c r="R24" i="8"/>
  <c r="S24" i="8" s="1"/>
  <c r="N24" i="8"/>
  <c r="O24" i="8" s="1"/>
  <c r="K24" i="8"/>
  <c r="J24" i="8"/>
  <c r="F24" i="8"/>
  <c r="G24" i="8" s="1"/>
  <c r="CU23" i="8"/>
  <c r="CT23" i="8"/>
  <c r="CQ23" i="8"/>
  <c r="CP23" i="8"/>
  <c r="CL23" i="8"/>
  <c r="CM23" i="8" s="1"/>
  <c r="CH23" i="8"/>
  <c r="CI23" i="8" s="1"/>
  <c r="CD23" i="8"/>
  <c r="CE23" i="8" s="1"/>
  <c r="CA23" i="8"/>
  <c r="BZ23" i="8"/>
  <c r="BV23" i="8"/>
  <c r="BW23" i="8" s="1"/>
  <c r="BR23" i="8"/>
  <c r="BS23" i="8" s="1"/>
  <c r="BN23" i="8"/>
  <c r="BO23" i="8" s="1"/>
  <c r="BK23" i="8"/>
  <c r="BJ23" i="8"/>
  <c r="BG23" i="8"/>
  <c r="BF23" i="8"/>
  <c r="BC23" i="8"/>
  <c r="BB23" i="8"/>
  <c r="AX23" i="8"/>
  <c r="AY23" i="8" s="1"/>
  <c r="AU23" i="8"/>
  <c r="AT23" i="8"/>
  <c r="AQ23" i="8"/>
  <c r="AP23" i="8"/>
  <c r="AL23" i="8"/>
  <c r="AM23" i="8" s="1"/>
  <c r="AH23" i="8"/>
  <c r="AI23" i="8" s="1"/>
  <c r="AD23" i="8"/>
  <c r="AE23" i="8" s="1"/>
  <c r="AA23" i="8"/>
  <c r="Z23" i="8"/>
  <c r="W23" i="8"/>
  <c r="V23" i="8"/>
  <c r="R23" i="8"/>
  <c r="S23" i="8" s="1"/>
  <c r="O23" i="8"/>
  <c r="N23" i="8"/>
  <c r="K23" i="8"/>
  <c r="J23" i="8"/>
  <c r="F23" i="8"/>
  <c r="G23" i="8" s="1"/>
  <c r="CU22" i="8"/>
  <c r="CT22" i="8"/>
  <c r="CP22" i="8"/>
  <c r="CQ22" i="8" s="1"/>
  <c r="CL22" i="8"/>
  <c r="CM22" i="8" s="1"/>
  <c r="CI22" i="8"/>
  <c r="CH22" i="8"/>
  <c r="CD22" i="8"/>
  <c r="CE22" i="8" s="1"/>
  <c r="BZ22" i="8"/>
  <c r="CA22" i="8" s="1"/>
  <c r="BW22" i="8"/>
  <c r="BV22" i="8"/>
  <c r="BR22" i="8"/>
  <c r="BS22" i="8" s="1"/>
  <c r="BN22" i="8"/>
  <c r="BO22" i="8" s="1"/>
  <c r="BK22" i="8"/>
  <c r="BJ22" i="8"/>
  <c r="BF22" i="8"/>
  <c r="BG22" i="8" s="1"/>
  <c r="BB22" i="8"/>
  <c r="BC22" i="8" s="1"/>
  <c r="AX22" i="8"/>
  <c r="AY22" i="8" s="1"/>
  <c r="AT22" i="8"/>
  <c r="AU22" i="8" s="1"/>
  <c r="AP22" i="8"/>
  <c r="AQ22" i="8" s="1"/>
  <c r="AL22" i="8"/>
  <c r="AM22" i="8" s="1"/>
  <c r="AH22" i="8"/>
  <c r="AI22" i="8" s="1"/>
  <c r="AD22" i="8"/>
  <c r="AE22" i="8" s="1"/>
  <c r="AA22" i="8"/>
  <c r="Z22" i="8"/>
  <c r="V22" i="8"/>
  <c r="W22" i="8" s="1"/>
  <c r="R22" i="8"/>
  <c r="S22" i="8" s="1"/>
  <c r="O22" i="8"/>
  <c r="N22" i="8"/>
  <c r="J22" i="8"/>
  <c r="K22" i="8" s="1"/>
  <c r="F22" i="8"/>
  <c r="G22" i="8" s="1"/>
  <c r="CT21" i="8"/>
  <c r="CU21" i="8" s="1"/>
  <c r="CP21" i="8"/>
  <c r="CQ21" i="8" s="1"/>
  <c r="CL21" i="8"/>
  <c r="CM21" i="8" s="1"/>
  <c r="CI21" i="8"/>
  <c r="CH21" i="8"/>
  <c r="CD21" i="8"/>
  <c r="CE21" i="8" s="1"/>
  <c r="CA21" i="8"/>
  <c r="BZ21" i="8"/>
  <c r="BV21" i="8"/>
  <c r="BW21" i="8" s="1"/>
  <c r="BR21" i="8"/>
  <c r="BS21" i="8" s="1"/>
  <c r="BO21" i="8"/>
  <c r="BN21" i="8"/>
  <c r="BJ21" i="8"/>
  <c r="BK21" i="8" s="1"/>
  <c r="BF21" i="8"/>
  <c r="BG21" i="8" s="1"/>
  <c r="BB21" i="8"/>
  <c r="BC21" i="8" s="1"/>
  <c r="AX21" i="8"/>
  <c r="AY21" i="8" s="1"/>
  <c r="AT21" i="8"/>
  <c r="AU21" i="8" s="1"/>
  <c r="AQ21" i="8"/>
  <c r="AP21" i="8"/>
  <c r="AL21" i="8"/>
  <c r="AM21" i="8" s="1"/>
  <c r="AI21" i="8"/>
  <c r="AH21" i="8"/>
  <c r="AE21" i="8"/>
  <c r="AD21" i="8"/>
  <c r="Z21" i="8"/>
  <c r="AA21" i="8" s="1"/>
  <c r="V21" i="8"/>
  <c r="W21" i="8" s="1"/>
  <c r="R21" i="8"/>
  <c r="S21" i="8" s="1"/>
  <c r="O21" i="8"/>
  <c r="N21" i="8"/>
  <c r="J21" i="8"/>
  <c r="K21" i="8" s="1"/>
  <c r="F21" i="8"/>
  <c r="G21" i="8" s="1"/>
  <c r="M26" i="6" s="1"/>
  <c r="CT20" i="8"/>
  <c r="CU20" i="8" s="1"/>
  <c r="CQ20" i="8"/>
  <c r="CP20" i="8"/>
  <c r="CM20" i="8"/>
  <c r="CL20" i="8"/>
  <c r="CH20" i="8"/>
  <c r="CI20" i="8" s="1"/>
  <c r="CD20" i="8"/>
  <c r="CE20" i="8" s="1"/>
  <c r="CA20" i="8"/>
  <c r="BZ20" i="8"/>
  <c r="BW20" i="8"/>
  <c r="BV20" i="8"/>
  <c r="BR20" i="8"/>
  <c r="BS20" i="8" s="1"/>
  <c r="BN20" i="8"/>
  <c r="BO20" i="8" s="1"/>
  <c r="BK20" i="8"/>
  <c r="BJ20" i="8"/>
  <c r="BG20" i="8"/>
  <c r="BF20" i="8"/>
  <c r="BC20" i="8"/>
  <c r="BB20" i="8"/>
  <c r="AX20" i="8"/>
  <c r="AY20" i="8" s="1"/>
  <c r="AU20" i="8"/>
  <c r="AT20" i="8"/>
  <c r="AQ20" i="8"/>
  <c r="AP20" i="8"/>
  <c r="AL20" i="8"/>
  <c r="AM20" i="8" s="1"/>
  <c r="AI20" i="8"/>
  <c r="AH20" i="8"/>
  <c r="AD20" i="8"/>
  <c r="AE20" i="8" s="1"/>
  <c r="Z20" i="8"/>
  <c r="AA20" i="8" s="1"/>
  <c r="W20" i="8"/>
  <c r="V20" i="8"/>
  <c r="R20" i="8"/>
  <c r="S20" i="8" s="1"/>
  <c r="N20" i="8"/>
  <c r="O20" i="8" s="1"/>
  <c r="K20" i="8"/>
  <c r="J20" i="8"/>
  <c r="F20" i="8"/>
  <c r="G20" i="8" s="1"/>
  <c r="CT19" i="8"/>
  <c r="CU19" i="8" s="1"/>
  <c r="CQ19" i="8"/>
  <c r="CP19" i="8"/>
  <c r="CL19" i="8"/>
  <c r="CM19" i="8" s="1"/>
  <c r="CH19" i="8"/>
  <c r="CI19" i="8" s="1"/>
  <c r="CD19" i="8"/>
  <c r="CE19" i="8" s="1"/>
  <c r="BZ19" i="8"/>
  <c r="CA19" i="8" s="1"/>
  <c r="BV19" i="8"/>
  <c r="BW19" i="8" s="1"/>
  <c r="BR19" i="8"/>
  <c r="BS19" i="8" s="1"/>
  <c r="BN19" i="8"/>
  <c r="BO19" i="8" s="1"/>
  <c r="BJ19" i="8"/>
  <c r="BK19" i="8" s="1"/>
  <c r="BG19" i="8"/>
  <c r="BF19" i="8"/>
  <c r="BB19" i="8"/>
  <c r="BC19" i="8" s="1"/>
  <c r="AX19" i="8"/>
  <c r="AY19" i="8" s="1"/>
  <c r="AU19" i="8"/>
  <c r="AT19" i="8"/>
  <c r="AP19" i="8"/>
  <c r="AQ19" i="8" s="1"/>
  <c r="AL19" i="8"/>
  <c r="AM19" i="8" s="1"/>
  <c r="AH19" i="8"/>
  <c r="AI19" i="8" s="1"/>
  <c r="AD19" i="8"/>
  <c r="AE19" i="8" s="1"/>
  <c r="Z19" i="8"/>
  <c r="AA19" i="8" s="1"/>
  <c r="W19" i="8"/>
  <c r="V19" i="8"/>
  <c r="R19" i="8"/>
  <c r="S19" i="8" s="1"/>
  <c r="O19" i="8"/>
  <c r="N19" i="8"/>
  <c r="K19" i="8"/>
  <c r="J19" i="8"/>
  <c r="F19" i="8"/>
  <c r="G19" i="8" s="1"/>
  <c r="CU18" i="8"/>
  <c r="CT18" i="8"/>
  <c r="CQ18" i="8"/>
  <c r="CP18" i="8"/>
  <c r="CM18" i="8"/>
  <c r="CL18" i="8"/>
  <c r="CH18" i="8"/>
  <c r="CI18" i="8" s="1"/>
  <c r="CD18" i="8"/>
  <c r="CE18" i="8" s="1"/>
  <c r="BZ18" i="8"/>
  <c r="CA18" i="8" s="1"/>
  <c r="BW18" i="8"/>
  <c r="BV18" i="8"/>
  <c r="BR18" i="8"/>
  <c r="BS18" i="8" s="1"/>
  <c r="BO18" i="8"/>
  <c r="BN18" i="8"/>
  <c r="BK18" i="8"/>
  <c r="BJ18" i="8"/>
  <c r="BF18" i="8"/>
  <c r="BG18" i="8" s="1"/>
  <c r="BC18" i="8"/>
  <c r="BB18" i="8"/>
  <c r="AX18" i="8"/>
  <c r="AY18" i="8" s="1"/>
  <c r="AU18" i="8"/>
  <c r="AT18" i="8"/>
  <c r="AP18" i="8"/>
  <c r="AQ18" i="8" s="1"/>
  <c r="AL18" i="8"/>
  <c r="AM18" i="8" s="1"/>
  <c r="AI18" i="8"/>
  <c r="AH18" i="8"/>
  <c r="AE18" i="8"/>
  <c r="AD18" i="8"/>
  <c r="AA18" i="8"/>
  <c r="Z18" i="8"/>
  <c r="W18" i="8"/>
  <c r="V18" i="8"/>
  <c r="R18" i="8"/>
  <c r="S18" i="8" s="1"/>
  <c r="O18" i="8"/>
  <c r="N18" i="8"/>
  <c r="K18" i="8"/>
  <c r="J18" i="8"/>
  <c r="F18" i="8"/>
  <c r="G18" i="8" s="1"/>
  <c r="CT17" i="8"/>
  <c r="CU17" i="8" s="1"/>
  <c r="CP17" i="8"/>
  <c r="CQ17" i="8" s="1"/>
  <c r="CM17" i="8"/>
  <c r="CL17" i="8"/>
  <c r="CI17" i="8"/>
  <c r="CH17" i="8"/>
  <c r="CD17" i="8"/>
  <c r="CE17" i="8" s="1"/>
  <c r="CA17" i="8"/>
  <c r="BZ17" i="8"/>
  <c r="BW17" i="8"/>
  <c r="BV17" i="8"/>
  <c r="BR17" i="8"/>
  <c r="BS17" i="8" s="1"/>
  <c r="BO17" i="8"/>
  <c r="BN17" i="8"/>
  <c r="BJ17" i="8"/>
  <c r="BK17" i="8" s="1"/>
  <c r="BG17" i="8"/>
  <c r="BF17" i="8"/>
  <c r="BC17" i="8"/>
  <c r="BB17" i="8"/>
  <c r="AX17" i="8"/>
  <c r="AY17" i="8" s="1"/>
  <c r="AT17" i="8"/>
  <c r="AU17" i="8" s="1"/>
  <c r="AP17" i="8"/>
  <c r="AQ17" i="8" s="1"/>
  <c r="AL17" i="8"/>
  <c r="AM17" i="8" s="1"/>
  <c r="AH17" i="8"/>
  <c r="AI17" i="8" s="1"/>
  <c r="AE17" i="8"/>
  <c r="AD17" i="8"/>
  <c r="Z17" i="8"/>
  <c r="AA17" i="8" s="1"/>
  <c r="W17" i="8"/>
  <c r="V17" i="8"/>
  <c r="R17" i="8"/>
  <c r="S17" i="8" s="1"/>
  <c r="N17" i="8"/>
  <c r="O17" i="8" s="1"/>
  <c r="J17" i="8"/>
  <c r="K17" i="8" s="1"/>
  <c r="F17" i="8"/>
  <c r="G17" i="8" s="1"/>
  <c r="M22" i="6" s="1"/>
  <c r="CT16" i="8"/>
  <c r="CU16" i="8" s="1"/>
  <c r="CP16" i="8"/>
  <c r="CQ16" i="8" s="1"/>
  <c r="CM16" i="8"/>
  <c r="CL16" i="8"/>
  <c r="CH16" i="8"/>
  <c r="CI16" i="8" s="1"/>
  <c r="CD16" i="8"/>
  <c r="CE16" i="8" s="1"/>
  <c r="CA16" i="8"/>
  <c r="BZ16" i="8"/>
  <c r="BV16" i="8"/>
  <c r="BW16" i="8" s="1"/>
  <c r="BR16" i="8"/>
  <c r="BS16" i="8" s="1"/>
  <c r="BN16" i="8"/>
  <c r="BO16" i="8" s="1"/>
  <c r="BK16" i="8"/>
  <c r="BJ16" i="8"/>
  <c r="BF16" i="8"/>
  <c r="BG16" i="8" s="1"/>
  <c r="BC16" i="8"/>
  <c r="BB16" i="8"/>
  <c r="AX16" i="8"/>
  <c r="AY16" i="8" s="1"/>
  <c r="AT16" i="8"/>
  <c r="AU16" i="8" s="1"/>
  <c r="AQ16" i="8"/>
  <c r="AP16" i="8"/>
  <c r="AL16" i="8"/>
  <c r="AM16" i="8" s="1"/>
  <c r="AI16" i="8"/>
  <c r="AH16" i="8"/>
  <c r="AE16" i="8"/>
  <c r="AD16" i="8"/>
  <c r="Z16" i="8"/>
  <c r="AA16" i="8" s="1"/>
  <c r="V16" i="8"/>
  <c r="W16" i="8" s="1"/>
  <c r="R16" i="8"/>
  <c r="S16" i="8" s="1"/>
  <c r="N16" i="8"/>
  <c r="O16" i="8" s="1"/>
  <c r="K16" i="8"/>
  <c r="J16" i="8"/>
  <c r="F16" i="8"/>
  <c r="G16" i="8" s="1"/>
  <c r="CU15" i="8"/>
  <c r="CT15" i="8"/>
  <c r="CQ15" i="8"/>
  <c r="CP15" i="8"/>
  <c r="CM15" i="8"/>
  <c r="CL15" i="8"/>
  <c r="CI15" i="8"/>
  <c r="CH15" i="8"/>
  <c r="CD15" i="8"/>
  <c r="CE15" i="8" s="1"/>
  <c r="CA15" i="8"/>
  <c r="BZ15" i="8"/>
  <c r="BV15" i="8"/>
  <c r="BW15" i="8" s="1"/>
  <c r="BR15" i="8"/>
  <c r="BS15" i="8" s="1"/>
  <c r="BO15" i="8"/>
  <c r="BN15" i="8"/>
  <c r="BK15" i="8"/>
  <c r="BJ15" i="8"/>
  <c r="BG15" i="8"/>
  <c r="BF15" i="8"/>
  <c r="BC15" i="8"/>
  <c r="BB15" i="8"/>
  <c r="AX15" i="8"/>
  <c r="AY15" i="8" s="1"/>
  <c r="AU15" i="8"/>
  <c r="AT15" i="8"/>
  <c r="AQ15" i="8"/>
  <c r="AP15" i="8"/>
  <c r="AL15" i="8"/>
  <c r="AM15" i="8" s="1"/>
  <c r="AH15" i="8"/>
  <c r="AI15" i="8" s="1"/>
  <c r="AD15" i="8"/>
  <c r="AE15" i="8" s="1"/>
  <c r="AA15" i="8"/>
  <c r="Z15" i="8"/>
  <c r="W15" i="8"/>
  <c r="V15" i="8"/>
  <c r="R15" i="8"/>
  <c r="S15" i="8" s="1"/>
  <c r="O15" i="8"/>
  <c r="N15" i="8"/>
  <c r="K15" i="8"/>
  <c r="J15" i="8"/>
  <c r="F15" i="8"/>
  <c r="G15" i="8" s="1"/>
  <c r="CU14" i="8"/>
  <c r="CT14" i="8"/>
  <c r="CP14" i="8"/>
  <c r="CQ14" i="8" s="1"/>
  <c r="CM14" i="8"/>
  <c r="CL14" i="8"/>
  <c r="CI14" i="8"/>
  <c r="CH14" i="8"/>
  <c r="CD14" i="8"/>
  <c r="CE14" i="8" s="1"/>
  <c r="BZ14" i="8"/>
  <c r="CA14" i="8" s="1"/>
  <c r="BW14" i="8"/>
  <c r="BV14" i="8"/>
  <c r="BR14" i="8"/>
  <c r="BS14" i="8" s="1"/>
  <c r="BN14" i="8"/>
  <c r="BO14" i="8" s="1"/>
  <c r="BK14" i="8"/>
  <c r="BJ14" i="8"/>
  <c r="BF14" i="8"/>
  <c r="BG14" i="8" s="1"/>
  <c r="BB14" i="8"/>
  <c r="BC14" i="8" s="1"/>
  <c r="AX14" i="8"/>
  <c r="AY14" i="8" s="1"/>
  <c r="AT14" i="8"/>
  <c r="AU14" i="8" s="1"/>
  <c r="AP14" i="8"/>
  <c r="AQ14" i="8" s="1"/>
  <c r="AL14" i="8"/>
  <c r="AM14" i="8" s="1"/>
  <c r="AI14" i="8"/>
  <c r="AH14" i="8"/>
  <c r="AD14" i="8"/>
  <c r="AE14" i="8" s="1"/>
  <c r="AA14" i="8"/>
  <c r="Z14" i="8"/>
  <c r="V14" i="8"/>
  <c r="W14" i="8" s="1"/>
  <c r="R14" i="8"/>
  <c r="S14" i="8" s="1"/>
  <c r="N14" i="8"/>
  <c r="O14" i="8" s="1"/>
  <c r="J14" i="8"/>
  <c r="K14" i="8" s="1"/>
  <c r="F14" i="8"/>
  <c r="G14" i="8" s="1"/>
  <c r="CU13" i="8"/>
  <c r="CT13" i="8"/>
  <c r="CQ13" i="8"/>
  <c r="CP13" i="8"/>
  <c r="CL13" i="8"/>
  <c r="CM13" i="8" s="1"/>
  <c r="CI13" i="8"/>
  <c r="CH13" i="8"/>
  <c r="CD13" i="8"/>
  <c r="CE13" i="8" s="1"/>
  <c r="CA13" i="8"/>
  <c r="BZ13" i="8"/>
  <c r="BW13" i="8"/>
  <c r="BV13" i="8"/>
  <c r="BR13" i="8"/>
  <c r="BS13" i="8" s="1"/>
  <c r="BO13" i="8"/>
  <c r="BN13" i="8"/>
  <c r="BJ13" i="8"/>
  <c r="BK13" i="8" s="1"/>
  <c r="BF13" i="8"/>
  <c r="BG13" i="8" s="1"/>
  <c r="BB13" i="8"/>
  <c r="BC13" i="8" s="1"/>
  <c r="AX13" i="8"/>
  <c r="AY13" i="8" s="1"/>
  <c r="AT13" i="8"/>
  <c r="AU13" i="8" s="1"/>
  <c r="AP13" i="8"/>
  <c r="AQ13" i="8" s="1"/>
  <c r="AL13" i="8"/>
  <c r="AM13" i="8" s="1"/>
  <c r="AI13" i="8"/>
  <c r="AH13" i="8"/>
  <c r="AE13" i="8"/>
  <c r="AD13" i="8"/>
  <c r="AA13" i="8"/>
  <c r="Z13" i="8"/>
  <c r="V13" i="8"/>
  <c r="W13" i="8" s="1"/>
  <c r="R13" i="8"/>
  <c r="S13" i="8" s="1"/>
  <c r="O13" i="8"/>
  <c r="N13" i="8"/>
  <c r="J13" i="8"/>
  <c r="K13" i="8" s="1"/>
  <c r="F13" i="8"/>
  <c r="G13" i="8" s="1"/>
  <c r="CT12" i="8"/>
  <c r="CU12" i="8" s="1"/>
  <c r="CQ12" i="8"/>
  <c r="CP12" i="8"/>
  <c r="CM12" i="8"/>
  <c r="CL12" i="8"/>
  <c r="CH12" i="8"/>
  <c r="CI12" i="8" s="1"/>
  <c r="CD12" i="8"/>
  <c r="CE12" i="8" s="1"/>
  <c r="CA12" i="8"/>
  <c r="BZ12" i="8"/>
  <c r="BW12" i="8"/>
  <c r="BV12" i="8"/>
  <c r="BR12" i="8"/>
  <c r="BS12" i="8" s="1"/>
  <c r="BN12" i="8"/>
  <c r="BO12" i="8" s="1"/>
  <c r="BK12" i="8"/>
  <c r="BJ12" i="8"/>
  <c r="BG12" i="8"/>
  <c r="BF12" i="8"/>
  <c r="BC12" i="8"/>
  <c r="BB12" i="8"/>
  <c r="AX12" i="8"/>
  <c r="AY12" i="8" s="1"/>
  <c r="AT12" i="8"/>
  <c r="AU12" i="8" s="1"/>
  <c r="AQ12" i="8"/>
  <c r="AP12" i="8"/>
  <c r="AL12" i="8"/>
  <c r="AM12" i="8" s="1"/>
  <c r="AI12" i="8"/>
  <c r="AH12" i="8"/>
  <c r="AD12" i="8"/>
  <c r="AE12" i="8" s="1"/>
  <c r="AA12" i="8"/>
  <c r="Z12" i="8"/>
  <c r="W12" i="8"/>
  <c r="V12" i="8"/>
  <c r="R12" i="8"/>
  <c r="S12" i="8" s="1"/>
  <c r="N12" i="8"/>
  <c r="O12" i="8" s="1"/>
  <c r="K12" i="8"/>
  <c r="J12" i="8"/>
  <c r="F12" i="8"/>
  <c r="G12" i="8" s="1"/>
  <c r="CT11" i="8"/>
  <c r="CU11" i="8" s="1"/>
  <c r="CQ11" i="8"/>
  <c r="CP11" i="8"/>
  <c r="CL11" i="8"/>
  <c r="CM11" i="8" s="1"/>
  <c r="CH11" i="8"/>
  <c r="CI11" i="8" s="1"/>
  <c r="CD11" i="8"/>
  <c r="CE11" i="8" s="1"/>
  <c r="BZ11" i="8"/>
  <c r="CA11" i="8" s="1"/>
  <c r="BV11" i="8"/>
  <c r="BW11" i="8" s="1"/>
  <c r="BR11" i="8"/>
  <c r="BS11" i="8" s="1"/>
  <c r="BN11" i="8"/>
  <c r="BO11" i="8" s="1"/>
  <c r="BJ11" i="8"/>
  <c r="BK11" i="8" s="1"/>
  <c r="BG11" i="8"/>
  <c r="BF11" i="8"/>
  <c r="BB11" i="8"/>
  <c r="BC11" i="8" s="1"/>
  <c r="AX11" i="8"/>
  <c r="AY11" i="8" s="1"/>
  <c r="AT11" i="8"/>
  <c r="AU11" i="8" s="1"/>
  <c r="AP11" i="8"/>
  <c r="AQ11" i="8" s="1"/>
  <c r="AL11" i="8"/>
  <c r="AM11" i="8" s="1"/>
  <c r="AI11" i="8"/>
  <c r="AH11" i="8"/>
  <c r="AE11" i="8"/>
  <c r="AD11" i="8"/>
  <c r="Z11" i="8"/>
  <c r="AA11" i="8" s="1"/>
  <c r="W11" i="8"/>
  <c r="V11" i="8"/>
  <c r="R11" i="8"/>
  <c r="S11" i="8" s="1"/>
  <c r="O11" i="8"/>
  <c r="N11" i="8"/>
  <c r="J11" i="8"/>
  <c r="K11" i="8" s="1"/>
  <c r="F11" i="8"/>
  <c r="G11" i="8" s="1"/>
  <c r="CU10" i="8"/>
  <c r="CT10" i="8"/>
  <c r="CP10" i="8"/>
  <c r="CQ10" i="8" s="1"/>
  <c r="CL10" i="8"/>
  <c r="CM10" i="8" s="1"/>
  <c r="CH10" i="8"/>
  <c r="CI10" i="8" s="1"/>
  <c r="CD10" i="8"/>
  <c r="CE10" i="8" s="1"/>
  <c r="BZ10" i="8"/>
  <c r="CA10" i="8" s="1"/>
  <c r="BW10" i="8"/>
  <c r="BV10" i="8"/>
  <c r="BR10" i="8"/>
  <c r="BS10" i="8" s="1"/>
  <c r="BO10" i="8"/>
  <c r="BN10" i="8"/>
  <c r="BK10" i="8"/>
  <c r="BJ10" i="8"/>
  <c r="BF10" i="8"/>
  <c r="BG10" i="8" s="1"/>
  <c r="BB10" i="8"/>
  <c r="BC10" i="8" s="1"/>
  <c r="AX10" i="8"/>
  <c r="AY10" i="8" s="1"/>
  <c r="AU10" i="8"/>
  <c r="AT10" i="8"/>
  <c r="AP10" i="8"/>
  <c r="AQ10" i="8" s="1"/>
  <c r="AL10" i="8"/>
  <c r="AM10" i="8" s="1"/>
  <c r="AI10" i="8"/>
  <c r="AH10" i="8"/>
  <c r="AE10" i="8"/>
  <c r="AD10" i="8"/>
  <c r="AA10" i="8"/>
  <c r="Z10" i="8"/>
  <c r="V10" i="8"/>
  <c r="W10" i="8" s="1"/>
  <c r="R10" i="8"/>
  <c r="S10" i="8" s="1"/>
  <c r="O10" i="8"/>
  <c r="N10" i="8"/>
  <c r="K10" i="8"/>
  <c r="J10" i="8"/>
  <c r="F10" i="8"/>
  <c r="G10" i="8" s="1"/>
  <c r="CT9" i="8"/>
  <c r="CU9" i="8" s="1"/>
  <c r="CP9" i="8"/>
  <c r="CQ9" i="8" s="1"/>
  <c r="CM9" i="8"/>
  <c r="CL9" i="8"/>
  <c r="CI9" i="8"/>
  <c r="CH9" i="8"/>
  <c r="CE9" i="8"/>
  <c r="CD9" i="8"/>
  <c r="BZ9" i="8"/>
  <c r="CA9" i="8" s="1"/>
  <c r="BV9" i="8"/>
  <c r="BW9" i="8" s="1"/>
  <c r="BR9" i="8"/>
  <c r="BS9" i="8" s="1"/>
  <c r="BN9" i="8"/>
  <c r="BO9" i="8" s="1"/>
  <c r="BK9" i="8"/>
  <c r="BJ9" i="8"/>
  <c r="BG9" i="8"/>
  <c r="BF9" i="8"/>
  <c r="BB9" i="8"/>
  <c r="BC9" i="8" s="1"/>
  <c r="AX9" i="8"/>
  <c r="AY9" i="8" s="1"/>
  <c r="AU9" i="8"/>
  <c r="AT9" i="8"/>
  <c r="AQ9" i="8"/>
  <c r="AP9" i="8"/>
  <c r="AL9" i="8"/>
  <c r="AM9" i="8" s="1"/>
  <c r="AI9" i="8"/>
  <c r="AH9" i="8"/>
  <c r="AD9" i="8"/>
  <c r="AE9" i="8" s="1"/>
  <c r="AA9" i="8"/>
  <c r="Z9" i="8"/>
  <c r="W9" i="8"/>
  <c r="V9" i="8"/>
  <c r="S9" i="8"/>
  <c r="R9" i="8"/>
  <c r="O9" i="8"/>
  <c r="N9" i="8"/>
  <c r="K9" i="8"/>
  <c r="J9" i="8"/>
  <c r="F9" i="8"/>
  <c r="G9" i="8" s="1"/>
  <c r="CU8" i="8"/>
  <c r="CT8" i="8"/>
  <c r="CP8" i="8"/>
  <c r="CQ8" i="8" s="1"/>
  <c r="CM8" i="8"/>
  <c r="CL8" i="8"/>
  <c r="CI8" i="8"/>
  <c r="CH8" i="8"/>
  <c r="CD8" i="8"/>
  <c r="CE8" i="8" s="1"/>
  <c r="BZ8" i="8"/>
  <c r="CA8" i="8" s="1"/>
  <c r="BW8" i="8"/>
  <c r="BV8" i="8"/>
  <c r="BR8" i="8"/>
  <c r="BS8" i="8" s="1"/>
  <c r="BN8" i="8"/>
  <c r="BO8" i="8" s="1"/>
  <c r="BK8" i="8"/>
  <c r="BJ8" i="8"/>
  <c r="BF8" i="8"/>
  <c r="BG8" i="8" s="1"/>
  <c r="BC8" i="8"/>
  <c r="BB8" i="8"/>
  <c r="AY8" i="8"/>
  <c r="AX8" i="8"/>
  <c r="AU8" i="8"/>
  <c r="AT8" i="8"/>
  <c r="AP8" i="8"/>
  <c r="AQ8" i="8" s="1"/>
  <c r="AL8" i="8"/>
  <c r="AM8" i="8" s="1"/>
  <c r="AI8" i="8"/>
  <c r="AH8" i="8"/>
  <c r="AE8" i="8"/>
  <c r="AD8" i="8"/>
  <c r="Z8" i="8"/>
  <c r="AA8" i="8" s="1"/>
  <c r="W8" i="8"/>
  <c r="V8" i="8"/>
  <c r="S8" i="8"/>
  <c r="R8" i="8"/>
  <c r="N8" i="8"/>
  <c r="O8" i="8" s="1"/>
  <c r="J8" i="8"/>
  <c r="K8" i="8" s="1"/>
  <c r="F8" i="8"/>
  <c r="G8" i="8" s="1"/>
  <c r="CU7" i="8"/>
  <c r="CT7" i="8"/>
  <c r="CP7" i="8"/>
  <c r="CQ7" i="8" s="1"/>
  <c r="CM7" i="8"/>
  <c r="CL7" i="8"/>
  <c r="CH7" i="8"/>
  <c r="CI7" i="8" s="1"/>
  <c r="CE7" i="8"/>
  <c r="CD7" i="8"/>
  <c r="CA7" i="8"/>
  <c r="BZ7" i="8"/>
  <c r="BW7" i="8"/>
  <c r="BV7" i="8"/>
  <c r="BR7" i="8"/>
  <c r="BS7" i="8" s="1"/>
  <c r="BN7" i="8"/>
  <c r="BO7" i="8" s="1"/>
  <c r="BK7" i="8"/>
  <c r="BJ7" i="8"/>
  <c r="BG7" i="8"/>
  <c r="BF7" i="8"/>
  <c r="BB7" i="8"/>
  <c r="BC7" i="8" s="1"/>
  <c r="AY7" i="8"/>
  <c r="AX7" i="8"/>
  <c r="AU7" i="8"/>
  <c r="AT7" i="8"/>
  <c r="AP7" i="8"/>
  <c r="AQ7" i="8" s="1"/>
  <c r="AL7" i="8"/>
  <c r="AM7" i="8" s="1"/>
  <c r="AH7" i="8"/>
  <c r="AI7" i="8" s="1"/>
  <c r="AD7" i="8"/>
  <c r="AE7" i="8" s="1"/>
  <c r="Z7" i="8"/>
  <c r="AA7" i="8" s="1"/>
  <c r="W7" i="8"/>
  <c r="V7" i="8"/>
  <c r="R7" i="8"/>
  <c r="S7" i="8" s="1"/>
  <c r="O7" i="8"/>
  <c r="N7" i="8"/>
  <c r="K7" i="8"/>
  <c r="J7" i="8"/>
  <c r="F7" i="8"/>
  <c r="G7" i="8" s="1"/>
  <c r="CT6" i="8"/>
  <c r="CU6" i="8" s="1"/>
  <c r="CQ6" i="8"/>
  <c r="CP6" i="8"/>
  <c r="CM6" i="8"/>
  <c r="CL6" i="8"/>
  <c r="CI6" i="8"/>
  <c r="CH6" i="8"/>
  <c r="CD6" i="8"/>
  <c r="CE6" i="8" s="1"/>
  <c r="BZ6" i="8"/>
  <c r="CA6" i="8" s="1"/>
  <c r="BW6" i="8"/>
  <c r="BV6" i="8"/>
  <c r="BR6" i="8"/>
  <c r="BS6" i="8" s="1"/>
  <c r="BO6" i="8"/>
  <c r="BN6" i="8"/>
  <c r="BK6" i="8"/>
  <c r="BJ6" i="8"/>
  <c r="BG6" i="8"/>
  <c r="BF6" i="8"/>
  <c r="BB6" i="8"/>
  <c r="BC6" i="8" s="1"/>
  <c r="AY6" i="8"/>
  <c r="AX6" i="8"/>
  <c r="AT6" i="8"/>
  <c r="AU6" i="8" s="1"/>
  <c r="AQ6" i="8"/>
  <c r="AP6" i="8"/>
  <c r="AL6" i="8"/>
  <c r="AM6" i="8" s="1"/>
  <c r="AH6" i="8"/>
  <c r="AI6" i="8" s="1"/>
  <c r="AD6" i="8"/>
  <c r="AE6" i="8" s="1"/>
  <c r="AA6" i="8"/>
  <c r="Z6" i="8"/>
  <c r="W6" i="8"/>
  <c r="V6" i="8"/>
  <c r="S6" i="8"/>
  <c r="R6" i="8"/>
  <c r="N6" i="8"/>
  <c r="O6" i="8" s="1"/>
  <c r="K6" i="8"/>
  <c r="J6" i="8"/>
  <c r="F6" i="8"/>
  <c r="G6" i="8" s="1"/>
  <c r="CU5" i="8"/>
  <c r="CT5" i="8"/>
  <c r="CQ5" i="8"/>
  <c r="CP5" i="8"/>
  <c r="CM5" i="8"/>
  <c r="CL5" i="8"/>
  <c r="CI5" i="8"/>
  <c r="CH5" i="8"/>
  <c r="CD5" i="8"/>
  <c r="CE5" i="8" s="1"/>
  <c r="CA5" i="8"/>
  <c r="BZ5" i="8"/>
  <c r="BV5" i="8"/>
  <c r="BW5" i="8" s="1"/>
  <c r="BR5" i="8"/>
  <c r="BS5" i="8" s="1"/>
  <c r="BO5" i="8"/>
  <c r="BN5" i="8"/>
  <c r="BJ5" i="8"/>
  <c r="BK5" i="8" s="1"/>
  <c r="BF5" i="8"/>
  <c r="BG5" i="8" s="1"/>
  <c r="BC5" i="8"/>
  <c r="BB5" i="8"/>
  <c r="AY5" i="8"/>
  <c r="AX5" i="8"/>
  <c r="AU5" i="8"/>
  <c r="AT5" i="8"/>
  <c r="AP5" i="8"/>
  <c r="AQ5" i="8" s="1"/>
  <c r="AL5" i="8"/>
  <c r="AM5" i="8" s="1"/>
  <c r="AI5" i="8"/>
  <c r="AH5" i="8"/>
  <c r="AE5" i="8"/>
  <c r="AD5" i="8"/>
  <c r="AA5" i="8"/>
  <c r="Z5" i="8"/>
  <c r="V5" i="8"/>
  <c r="W5" i="8" s="1"/>
  <c r="S5" i="8"/>
  <c r="R5" i="8"/>
  <c r="N5" i="8"/>
  <c r="O5" i="8" s="1"/>
  <c r="K5" i="8"/>
  <c r="J5" i="8"/>
  <c r="F5" i="8"/>
  <c r="G5" i="8" s="1"/>
  <c r="CU4" i="8"/>
  <c r="CT4" i="8"/>
  <c r="CQ4" i="8"/>
  <c r="CP4" i="8"/>
  <c r="CL4" i="8"/>
  <c r="CM4" i="8" s="1"/>
  <c r="CH4" i="8"/>
  <c r="CI4" i="8" s="1"/>
  <c r="CE4" i="8"/>
  <c r="CD4" i="8"/>
  <c r="CA4" i="8"/>
  <c r="BZ4" i="8"/>
  <c r="BW4" i="8"/>
  <c r="BV4" i="8"/>
  <c r="BR4" i="8"/>
  <c r="BS4" i="8" s="1"/>
  <c r="BN4" i="8"/>
  <c r="BO4" i="8" s="1"/>
  <c r="BK4" i="8"/>
  <c r="BJ4" i="8"/>
  <c r="BG4" i="8"/>
  <c r="BF4" i="8"/>
  <c r="BC4" i="8"/>
  <c r="BB4" i="8"/>
  <c r="AY4" i="8"/>
  <c r="AX4" i="8"/>
  <c r="AU4" i="8"/>
  <c r="AT4" i="8"/>
  <c r="AP4" i="8"/>
  <c r="AQ4" i="8" s="1"/>
  <c r="AL4" i="8"/>
  <c r="AM4" i="8" s="1"/>
  <c r="AH4" i="8"/>
  <c r="AI4" i="8" s="1"/>
  <c r="AD4" i="8"/>
  <c r="AE4" i="8" s="1"/>
  <c r="AA4" i="8"/>
  <c r="Z4" i="8"/>
  <c r="V4" i="8"/>
  <c r="W4" i="8" s="1"/>
  <c r="R4" i="8"/>
  <c r="S4" i="8" s="1"/>
  <c r="N4" i="8"/>
  <c r="O4" i="8" s="1"/>
  <c r="K4" i="8"/>
  <c r="J4" i="8"/>
  <c r="F4" i="8"/>
  <c r="G4" i="8" s="1"/>
  <c r="F1" i="8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BC1" i="8" s="1"/>
  <c r="BD1" i="8" s="1"/>
  <c r="BE1" i="8" s="1"/>
  <c r="BF1" i="8" s="1"/>
  <c r="BG1" i="8" s="1"/>
  <c r="BH1" i="8" s="1"/>
  <c r="BI1" i="8" s="1"/>
  <c r="BJ1" i="8" s="1"/>
  <c r="BK1" i="8" s="1"/>
  <c r="BL1" i="8" s="1"/>
  <c r="BM1" i="8" s="1"/>
  <c r="BN1" i="8" s="1"/>
  <c r="BO1" i="8" s="1"/>
  <c r="BP1" i="8" s="1"/>
  <c r="BQ1" i="8" s="1"/>
  <c r="BR1" i="8" s="1"/>
  <c r="BS1" i="8" s="1"/>
  <c r="BT1" i="8" s="1"/>
  <c r="BU1" i="8" s="1"/>
  <c r="BV1" i="8" s="1"/>
  <c r="BW1" i="8" s="1"/>
  <c r="BX1" i="8" s="1"/>
  <c r="BY1" i="8" s="1"/>
  <c r="BZ1" i="8" s="1"/>
  <c r="CA1" i="8" s="1"/>
  <c r="CB1" i="8" s="1"/>
  <c r="CC1" i="8" s="1"/>
  <c r="CD1" i="8" s="1"/>
  <c r="CE1" i="8" s="1"/>
  <c r="CF1" i="8" s="1"/>
  <c r="CG1" i="8" s="1"/>
  <c r="CH1" i="8" s="1"/>
  <c r="CI1" i="8" s="1"/>
  <c r="CJ1" i="8" s="1"/>
  <c r="CK1" i="8" s="1"/>
  <c r="CL1" i="8" s="1"/>
  <c r="CM1" i="8" s="1"/>
  <c r="CN1" i="8" s="1"/>
  <c r="CO1" i="8" s="1"/>
  <c r="CP1" i="8" s="1"/>
  <c r="CQ1" i="8" s="1"/>
  <c r="CR1" i="8" s="1"/>
  <c r="CS1" i="8" s="1"/>
  <c r="CT1" i="8" s="1"/>
  <c r="CU1" i="8" s="1"/>
  <c r="C1" i="8"/>
  <c r="D1" i="8" s="1"/>
  <c r="E1" i="8" s="1"/>
  <c r="BC47" i="7"/>
  <c r="BA47" i="7"/>
  <c r="AT47" i="7"/>
  <c r="AS47" i="7"/>
  <c r="BC46" i="7"/>
  <c r="AS46" i="7"/>
  <c r="AT46" i="7" s="1"/>
  <c r="BA46" i="7" s="1"/>
  <c r="BC45" i="7"/>
  <c r="AS45" i="7"/>
  <c r="AT45" i="7" s="1"/>
  <c r="BA45" i="7" s="1"/>
  <c r="BC44" i="7"/>
  <c r="AL44" i="7"/>
  <c r="AH44" i="7"/>
  <c r="AS44" i="7" s="1"/>
  <c r="AT44" i="7" s="1"/>
  <c r="BA44" i="7" s="1"/>
  <c r="BC43" i="7"/>
  <c r="BA43" i="7"/>
  <c r="AS43" i="7"/>
  <c r="AT43" i="7" s="1"/>
  <c r="BC42" i="7"/>
  <c r="AS42" i="7"/>
  <c r="AT42" i="7" s="1"/>
  <c r="BA42" i="7" s="1"/>
  <c r="BC41" i="7"/>
  <c r="BA41" i="7"/>
  <c r="AT41" i="7"/>
  <c r="AS41" i="7"/>
  <c r="BC40" i="7"/>
  <c r="AB40" i="7"/>
  <c r="AS40" i="7" s="1"/>
  <c r="AT40" i="7" s="1"/>
  <c r="BA40" i="7" s="1"/>
  <c r="BC39" i="7"/>
  <c r="AO39" i="7"/>
  <c r="AS39" i="7" s="1"/>
  <c r="AT39" i="7" s="1"/>
  <c r="BA39" i="7" s="1"/>
  <c r="BC38" i="7"/>
  <c r="AR38" i="7"/>
  <c r="AS38" i="7" s="1"/>
  <c r="AT38" i="7" s="1"/>
  <c r="BA38" i="7" s="1"/>
  <c r="BC37" i="7"/>
  <c r="AL37" i="7"/>
  <c r="AS37" i="7" s="1"/>
  <c r="AT37" i="7" s="1"/>
  <c r="BA37" i="7" s="1"/>
  <c r="BC36" i="7"/>
  <c r="AS36" i="7"/>
  <c r="AT36" i="7" s="1"/>
  <c r="BA36" i="7" s="1"/>
  <c r="BC35" i="7"/>
  <c r="AS35" i="7"/>
  <c r="AT35" i="7" s="1"/>
  <c r="BA35" i="7" s="1"/>
  <c r="BC34" i="7"/>
  <c r="T34" i="7"/>
  <c r="AS34" i="7" s="1"/>
  <c r="AT34" i="7" s="1"/>
  <c r="BA34" i="7" s="1"/>
  <c r="BC33" i="7"/>
  <c r="AT33" i="7"/>
  <c r="BA33" i="7" s="1"/>
  <c r="AS33" i="7"/>
  <c r="BC32" i="7"/>
  <c r="AH32" i="7"/>
  <c r="AE32" i="7"/>
  <c r="T32" i="7"/>
  <c r="AS32" i="7" s="1"/>
  <c r="AT32" i="7" s="1"/>
  <c r="BA32" i="7" s="1"/>
  <c r="BC31" i="7"/>
  <c r="P31" i="7"/>
  <c r="AS31" i="7" s="1"/>
  <c r="AT31" i="7" s="1"/>
  <c r="BA31" i="7" s="1"/>
  <c r="BC30" i="7"/>
  <c r="BA30" i="7"/>
  <c r="AS30" i="7"/>
  <c r="AT30" i="7" s="1"/>
  <c r="BC29" i="7"/>
  <c r="N29" i="7"/>
  <c r="AS29" i="7" s="1"/>
  <c r="AT29" i="7" s="1"/>
  <c r="BA29" i="7" s="1"/>
  <c r="BC28" i="7"/>
  <c r="AS28" i="7"/>
  <c r="AT28" i="7" s="1"/>
  <c r="BA28" i="7" s="1"/>
  <c r="BC27" i="7"/>
  <c r="AT27" i="7"/>
  <c r="BA27" i="7" s="1"/>
  <c r="AS27" i="7"/>
  <c r="BC26" i="7"/>
  <c r="BA26" i="7"/>
  <c r="AS26" i="7"/>
  <c r="AT26" i="7" s="1"/>
  <c r="BC25" i="7"/>
  <c r="BA25" i="7"/>
  <c r="AT25" i="7"/>
  <c r="AS25" i="7"/>
  <c r="BC24" i="7"/>
  <c r="AE24" i="7"/>
  <c r="AS24" i="7" s="1"/>
  <c r="AT24" i="7" s="1"/>
  <c r="BA24" i="7" s="1"/>
  <c r="BC23" i="7"/>
  <c r="AT23" i="7"/>
  <c r="BA23" i="7" s="1"/>
  <c r="AS23" i="7"/>
  <c r="BC22" i="7"/>
  <c r="AT22" i="7"/>
  <c r="BA22" i="7" s="1"/>
  <c r="AS22" i="7"/>
  <c r="BC21" i="7"/>
  <c r="AE21" i="7"/>
  <c r="AS21" i="7" s="1"/>
  <c r="AT21" i="7" s="1"/>
  <c r="BA21" i="7" s="1"/>
  <c r="BC20" i="7"/>
  <c r="P20" i="7"/>
  <c r="AS20" i="7" s="1"/>
  <c r="AT20" i="7" s="1"/>
  <c r="BA20" i="7" s="1"/>
  <c r="BC19" i="7"/>
  <c r="BA19" i="7"/>
  <c r="AS19" i="7"/>
  <c r="AT19" i="7" s="1"/>
  <c r="BC18" i="7"/>
  <c r="AT18" i="7"/>
  <c r="BA18" i="7" s="1"/>
  <c r="AS18" i="7"/>
  <c r="BC17" i="7"/>
  <c r="AR17" i="7"/>
  <c r="AK17" i="7"/>
  <c r="AD17" i="7"/>
  <c r="AB17" i="7"/>
  <c r="X17" i="7"/>
  <c r="V17" i="7"/>
  <c r="AS17" i="7" s="1"/>
  <c r="AT17" i="7" s="1"/>
  <c r="BA17" i="7" s="1"/>
  <c r="BC16" i="7"/>
  <c r="AS16" i="7"/>
  <c r="AT16" i="7" s="1"/>
  <c r="BA16" i="7" s="1"/>
  <c r="BC15" i="7"/>
  <c r="BA15" i="7"/>
  <c r="AT15" i="7"/>
  <c r="AS15" i="7"/>
  <c r="BC14" i="7"/>
  <c r="AS14" i="7"/>
  <c r="AT14" i="7" s="1"/>
  <c r="BA14" i="7" s="1"/>
  <c r="BC13" i="7"/>
  <c r="AA13" i="7"/>
  <c r="AS13" i="7" s="1"/>
  <c r="AT13" i="7" s="1"/>
  <c r="BA13" i="7" s="1"/>
  <c r="BC12" i="7"/>
  <c r="Q12" i="7"/>
  <c r="AS12" i="7" s="1"/>
  <c r="AT12" i="7" s="1"/>
  <c r="BA12" i="7" s="1"/>
  <c r="BC11" i="7"/>
  <c r="AR11" i="7"/>
  <c r="AS11" i="7" s="1"/>
  <c r="AT11" i="7" s="1"/>
  <c r="BA11" i="7" s="1"/>
  <c r="BC10" i="7"/>
  <c r="AS10" i="7"/>
  <c r="AT10" i="7" s="1"/>
  <c r="BA10" i="7" s="1"/>
  <c r="BC9" i="7"/>
  <c r="AT9" i="7"/>
  <c r="BA9" i="7" s="1"/>
  <c r="AS9" i="7"/>
  <c r="BC8" i="7"/>
  <c r="AS8" i="7"/>
  <c r="AT8" i="7" s="1"/>
  <c r="BA8" i="7" s="1"/>
  <c r="BC7" i="7"/>
  <c r="AS7" i="7"/>
  <c r="AT7" i="7" s="1"/>
  <c r="BA7" i="7" s="1"/>
  <c r="Q6" i="7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O6" i="7"/>
  <c r="P6" i="7" s="1"/>
  <c r="O5" i="7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N5" i="7"/>
  <c r="AT2" i="7"/>
  <c r="AU2" i="7" s="1"/>
  <c r="AV2" i="7" s="1"/>
  <c r="AS2" i="7"/>
  <c r="G2" i="7"/>
  <c r="H2" i="7" s="1"/>
  <c r="I2" i="7" s="1"/>
  <c r="J2" i="7" s="1"/>
  <c r="K2" i="7" s="1"/>
  <c r="L2" i="7" s="1"/>
  <c r="B2" i="7"/>
  <c r="C2" i="7" s="1"/>
  <c r="D2" i="7" s="1"/>
  <c r="E2" i="7" s="1"/>
  <c r="BK49" i="6"/>
  <c r="M49" i="6"/>
  <c r="K49" i="6"/>
  <c r="J49" i="6"/>
  <c r="I49" i="6"/>
  <c r="H49" i="6"/>
  <c r="G49" i="6"/>
  <c r="BK48" i="6"/>
  <c r="M48" i="6"/>
  <c r="BK47" i="6"/>
  <c r="BI47" i="6"/>
  <c r="BA47" i="6"/>
  <c r="BB47" i="6" s="1"/>
  <c r="K47" i="6"/>
  <c r="J47" i="6"/>
  <c r="I47" i="6"/>
  <c r="H47" i="6"/>
  <c r="G47" i="6"/>
  <c r="BK46" i="6"/>
  <c r="M46" i="6"/>
  <c r="K46" i="6"/>
  <c r="J46" i="6"/>
  <c r="I46" i="6"/>
  <c r="H46" i="6"/>
  <c r="G46" i="6"/>
  <c r="D46" i="6"/>
  <c r="BK45" i="6"/>
  <c r="M45" i="6"/>
  <c r="K45" i="6"/>
  <c r="J45" i="6"/>
  <c r="I45" i="6"/>
  <c r="H45" i="6"/>
  <c r="G45" i="6"/>
  <c r="D45" i="6"/>
  <c r="BK44" i="6"/>
  <c r="M44" i="6"/>
  <c r="K44" i="6"/>
  <c r="J44" i="6"/>
  <c r="I44" i="6"/>
  <c r="H44" i="6"/>
  <c r="G44" i="6"/>
  <c r="D44" i="6"/>
  <c r="BK43" i="6"/>
  <c r="BI43" i="6"/>
  <c r="BB43" i="6"/>
  <c r="BA43" i="6"/>
  <c r="K43" i="6"/>
  <c r="J43" i="6"/>
  <c r="I43" i="6"/>
  <c r="H43" i="6"/>
  <c r="G43" i="6"/>
  <c r="D43" i="6"/>
  <c r="BK42" i="6"/>
  <c r="BA42" i="6"/>
  <c r="BB42" i="6" s="1"/>
  <c r="BI42" i="6" s="1"/>
  <c r="K42" i="6"/>
  <c r="J42" i="6"/>
  <c r="I42" i="6"/>
  <c r="H42" i="6"/>
  <c r="G42" i="6"/>
  <c r="D42" i="6"/>
  <c r="BK41" i="6"/>
  <c r="BB41" i="6"/>
  <c r="BI41" i="6" s="1"/>
  <c r="BA41" i="6"/>
  <c r="K41" i="6"/>
  <c r="J41" i="6"/>
  <c r="I41" i="6"/>
  <c r="H41" i="6"/>
  <c r="G41" i="6"/>
  <c r="D41" i="6"/>
  <c r="BK40" i="6"/>
  <c r="M40" i="6"/>
  <c r="K40" i="6"/>
  <c r="J40" i="6"/>
  <c r="I40" i="6"/>
  <c r="H40" i="6"/>
  <c r="G40" i="6"/>
  <c r="D40" i="6"/>
  <c r="BK39" i="6"/>
  <c r="M39" i="6"/>
  <c r="K39" i="6"/>
  <c r="J39" i="6"/>
  <c r="I39" i="6"/>
  <c r="H39" i="6"/>
  <c r="G39" i="6"/>
  <c r="D39" i="6"/>
  <c r="BK38" i="6"/>
  <c r="M38" i="6"/>
  <c r="K38" i="6"/>
  <c r="J38" i="6"/>
  <c r="I38" i="6"/>
  <c r="H38" i="6"/>
  <c r="G38" i="6"/>
  <c r="D38" i="6"/>
  <c r="BK37" i="6"/>
  <c r="M37" i="6"/>
  <c r="K37" i="6"/>
  <c r="J37" i="6"/>
  <c r="I37" i="6"/>
  <c r="H37" i="6"/>
  <c r="G37" i="6"/>
  <c r="D37" i="6"/>
  <c r="BK36" i="6"/>
  <c r="M36" i="6"/>
  <c r="K36" i="6"/>
  <c r="J36" i="6"/>
  <c r="I36" i="6"/>
  <c r="H36" i="6"/>
  <c r="G36" i="6"/>
  <c r="D36" i="6"/>
  <c r="BK35" i="6"/>
  <c r="K35" i="6"/>
  <c r="J35" i="6"/>
  <c r="I35" i="6"/>
  <c r="H35" i="6"/>
  <c r="G35" i="6"/>
  <c r="D35" i="6"/>
  <c r="BK34" i="6"/>
  <c r="M34" i="6"/>
  <c r="K34" i="6"/>
  <c r="J34" i="6"/>
  <c r="I34" i="6"/>
  <c r="H34" i="6"/>
  <c r="G34" i="6"/>
  <c r="D34" i="6"/>
  <c r="BK33" i="6"/>
  <c r="BI33" i="6"/>
  <c r="BB33" i="6"/>
  <c r="BA33" i="6"/>
  <c r="K33" i="6"/>
  <c r="J33" i="6"/>
  <c r="I33" i="6"/>
  <c r="H33" i="6"/>
  <c r="G33" i="6"/>
  <c r="D33" i="6"/>
  <c r="BK32" i="6"/>
  <c r="M32" i="6"/>
  <c r="K32" i="6"/>
  <c r="J32" i="6"/>
  <c r="I32" i="6"/>
  <c r="H32" i="6"/>
  <c r="G32" i="6"/>
  <c r="D32" i="6"/>
  <c r="BK31" i="6"/>
  <c r="M31" i="6"/>
  <c r="K31" i="6"/>
  <c r="J31" i="6"/>
  <c r="I31" i="6"/>
  <c r="H31" i="6"/>
  <c r="G31" i="6"/>
  <c r="D31" i="6"/>
  <c r="BK30" i="6"/>
  <c r="BA30" i="6"/>
  <c r="BB30" i="6" s="1"/>
  <c r="BI30" i="6" s="1"/>
  <c r="K30" i="6"/>
  <c r="J30" i="6"/>
  <c r="I30" i="6"/>
  <c r="H30" i="6"/>
  <c r="G30" i="6"/>
  <c r="D30" i="6"/>
  <c r="BK29" i="6"/>
  <c r="M29" i="6"/>
  <c r="K29" i="6"/>
  <c r="J29" i="6"/>
  <c r="I29" i="6"/>
  <c r="H29" i="6"/>
  <c r="G29" i="6"/>
  <c r="D29" i="6"/>
  <c r="BK28" i="6"/>
  <c r="M28" i="6"/>
  <c r="K28" i="6"/>
  <c r="J28" i="6"/>
  <c r="I28" i="6"/>
  <c r="H28" i="6"/>
  <c r="G28" i="6"/>
  <c r="D28" i="6"/>
  <c r="BK27" i="6"/>
  <c r="M27" i="6"/>
  <c r="K27" i="6"/>
  <c r="J27" i="6"/>
  <c r="I27" i="6"/>
  <c r="H27" i="6"/>
  <c r="G27" i="6"/>
  <c r="D27" i="6"/>
  <c r="BK26" i="6"/>
  <c r="K26" i="6"/>
  <c r="J26" i="6"/>
  <c r="I26" i="6"/>
  <c r="H26" i="6"/>
  <c r="G26" i="6"/>
  <c r="D26" i="6"/>
  <c r="BK25" i="6"/>
  <c r="M25" i="6"/>
  <c r="K25" i="6"/>
  <c r="J25" i="6"/>
  <c r="I25" i="6"/>
  <c r="H25" i="6"/>
  <c r="G25" i="6"/>
  <c r="D25" i="6"/>
  <c r="BK24" i="6"/>
  <c r="M24" i="6"/>
  <c r="K24" i="6"/>
  <c r="J24" i="6"/>
  <c r="I24" i="6"/>
  <c r="H24" i="6"/>
  <c r="G24" i="6"/>
  <c r="D24" i="6"/>
  <c r="BK23" i="6"/>
  <c r="M23" i="6"/>
  <c r="K23" i="6"/>
  <c r="J23" i="6"/>
  <c r="I23" i="6"/>
  <c r="H23" i="6"/>
  <c r="G23" i="6"/>
  <c r="D23" i="6"/>
  <c r="BK22" i="6"/>
  <c r="K22" i="6"/>
  <c r="J22" i="6"/>
  <c r="I22" i="6"/>
  <c r="H22" i="6"/>
  <c r="G22" i="6"/>
  <c r="D22" i="6"/>
  <c r="BK21" i="6"/>
  <c r="BB21" i="6"/>
  <c r="BI21" i="6" s="1"/>
  <c r="BA21" i="6"/>
  <c r="K21" i="6"/>
  <c r="J21" i="6"/>
  <c r="I21" i="6"/>
  <c r="H21" i="6"/>
  <c r="G21" i="6"/>
  <c r="D21" i="6"/>
  <c r="BK20" i="6"/>
  <c r="M20" i="6"/>
  <c r="K20" i="6"/>
  <c r="J20" i="6"/>
  <c r="I20" i="6"/>
  <c r="H20" i="6"/>
  <c r="G20" i="6"/>
  <c r="D20" i="6"/>
  <c r="BK19" i="6"/>
  <c r="M19" i="6"/>
  <c r="K19" i="6"/>
  <c r="J19" i="6"/>
  <c r="I19" i="6"/>
  <c r="H19" i="6"/>
  <c r="G19" i="6"/>
  <c r="D19" i="6"/>
  <c r="BK18" i="6"/>
  <c r="M18" i="6"/>
  <c r="K18" i="6"/>
  <c r="J18" i="6"/>
  <c r="I18" i="6"/>
  <c r="H18" i="6"/>
  <c r="G18" i="6"/>
  <c r="D18" i="6"/>
  <c r="BK17" i="6"/>
  <c r="M17" i="6"/>
  <c r="K17" i="6"/>
  <c r="J17" i="6"/>
  <c r="I17" i="6"/>
  <c r="H17" i="6"/>
  <c r="G17" i="6"/>
  <c r="D17" i="6"/>
  <c r="BK16" i="6"/>
  <c r="BA16" i="6"/>
  <c r="BB16" i="6" s="1"/>
  <c r="BI16" i="6" s="1"/>
  <c r="K16" i="6"/>
  <c r="J16" i="6"/>
  <c r="I16" i="6"/>
  <c r="H16" i="6"/>
  <c r="G16" i="6"/>
  <c r="D16" i="6"/>
  <c r="BK15" i="6"/>
  <c r="K15" i="6"/>
  <c r="J15" i="6"/>
  <c r="I15" i="6"/>
  <c r="H15" i="6"/>
  <c r="G15" i="6"/>
  <c r="D15" i="6"/>
  <c r="BK14" i="6"/>
  <c r="BA14" i="6"/>
  <c r="BB14" i="6" s="1"/>
  <c r="BI14" i="6" s="1"/>
  <c r="K14" i="6"/>
  <c r="J14" i="6"/>
  <c r="I14" i="6"/>
  <c r="H14" i="6"/>
  <c r="G14" i="6"/>
  <c r="D14" i="6"/>
  <c r="BK13" i="6"/>
  <c r="M13" i="6"/>
  <c r="K13" i="6"/>
  <c r="J13" i="6"/>
  <c r="I13" i="6"/>
  <c r="H13" i="6"/>
  <c r="G13" i="6"/>
  <c r="D13" i="6"/>
  <c r="BK12" i="6"/>
  <c r="M12" i="6"/>
  <c r="K12" i="6"/>
  <c r="J12" i="6"/>
  <c r="I12" i="6"/>
  <c r="H12" i="6"/>
  <c r="G12" i="6"/>
  <c r="D12" i="6"/>
  <c r="BK11" i="6"/>
  <c r="M11" i="6"/>
  <c r="K11" i="6"/>
  <c r="J11" i="6"/>
  <c r="I11" i="6"/>
  <c r="H11" i="6"/>
  <c r="G11" i="6"/>
  <c r="D11" i="6"/>
  <c r="BK10" i="6"/>
  <c r="M10" i="6"/>
  <c r="K10" i="6"/>
  <c r="J10" i="6"/>
  <c r="I10" i="6"/>
  <c r="H10" i="6"/>
  <c r="G10" i="6"/>
  <c r="D10" i="6"/>
  <c r="BK9" i="6"/>
  <c r="BA9" i="6"/>
  <c r="BB9" i="6" s="1"/>
  <c r="BI9" i="6" s="1"/>
  <c r="K9" i="6"/>
  <c r="J9" i="6"/>
  <c r="I9" i="6"/>
  <c r="H9" i="6"/>
  <c r="G9" i="6"/>
  <c r="D9" i="6"/>
  <c r="BK8" i="6"/>
  <c r="BA8" i="6"/>
  <c r="BB8" i="6" s="1"/>
  <c r="BI8" i="6" s="1"/>
  <c r="K8" i="6"/>
  <c r="J8" i="6"/>
  <c r="I8" i="6"/>
  <c r="H8" i="6"/>
  <c r="G8" i="6"/>
  <c r="D8" i="6"/>
  <c r="BK7" i="6"/>
  <c r="BA7" i="6"/>
  <c r="BB7" i="6" s="1"/>
  <c r="BI7" i="6" s="1"/>
  <c r="K7" i="6"/>
  <c r="J7" i="6"/>
  <c r="I7" i="6"/>
  <c r="H7" i="6"/>
  <c r="G7" i="6"/>
  <c r="D7" i="6"/>
  <c r="N6" i="6"/>
  <c r="O6" i="6" s="1"/>
  <c r="P6" i="6" s="1"/>
  <c r="Y5" i="6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X5" i="6"/>
  <c r="W5" i="6"/>
  <c r="BC2" i="6"/>
  <c r="BD2" i="6" s="1"/>
  <c r="BB2" i="6"/>
  <c r="BA2" i="6"/>
  <c r="G2" i="6"/>
  <c r="H2" i="6" s="1"/>
  <c r="I2" i="6" s="1"/>
  <c r="J2" i="6" s="1"/>
  <c r="K2" i="6" s="1"/>
  <c r="L2" i="6" s="1"/>
  <c r="D2" i="6"/>
  <c r="E2" i="6" s="1"/>
  <c r="C2" i="6"/>
  <c r="DY3" i="10" s="1"/>
  <c r="B2" i="6"/>
  <c r="AI1" i="6"/>
  <c r="AJ1" i="6" s="1"/>
  <c r="AK1" i="6" s="1"/>
  <c r="AL1" i="6" s="1"/>
  <c r="AM1" i="6" s="1"/>
  <c r="AN1" i="6" s="1"/>
  <c r="AO1" i="6" s="1"/>
  <c r="AP1" i="6" s="1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P34" i="6" l="1"/>
  <c r="P46" i="6"/>
  <c r="P36" i="6"/>
  <c r="P25" i="6"/>
  <c r="P23" i="6"/>
  <c r="P40" i="6"/>
  <c r="P20" i="6"/>
  <c r="P39" i="6"/>
  <c r="P28" i="6"/>
  <c r="P17" i="6"/>
  <c r="P49" i="6"/>
  <c r="P45" i="6"/>
  <c r="P22" i="6"/>
  <c r="P11" i="6"/>
  <c r="P38" i="6"/>
  <c r="P31" i="6"/>
  <c r="P18" i="6"/>
  <c r="P13" i="6"/>
  <c r="P32" i="6"/>
  <c r="P12" i="6"/>
  <c r="P48" i="6"/>
  <c r="Q6" i="6"/>
  <c r="P44" i="6"/>
  <c r="P10" i="6"/>
  <c r="P19" i="6"/>
  <c r="P24" i="6"/>
  <c r="P26" i="6"/>
  <c r="P27" i="6"/>
  <c r="P15" i="6"/>
  <c r="BA15" i="6" s="1"/>
  <c r="BB15" i="6" s="1"/>
  <c r="BI15" i="6" s="1"/>
  <c r="P37" i="6"/>
  <c r="AH19" i="10"/>
  <c r="AI19" i="10" s="1"/>
  <c r="J105" i="10"/>
  <c r="K105" i="10" s="1"/>
  <c r="J10" i="10"/>
  <c r="K10" i="10" s="1"/>
  <c r="AH10" i="10"/>
  <c r="AI10" i="10" s="1"/>
  <c r="AD21" i="10"/>
  <c r="AE21" i="10" s="1"/>
  <c r="J82" i="10"/>
  <c r="K82" i="10" s="1"/>
  <c r="N10" i="10"/>
  <c r="O10" i="10" s="1"/>
  <c r="J19" i="10"/>
  <c r="K19" i="10" s="1"/>
  <c r="N79" i="10"/>
  <c r="O79" i="10" s="1"/>
  <c r="Z105" i="10"/>
  <c r="AA105" i="10" s="1"/>
  <c r="N19" i="10"/>
  <c r="O19" i="10" s="1"/>
  <c r="N82" i="10"/>
  <c r="O82" i="10" s="1"/>
  <c r="F21" i="10"/>
  <c r="G21" i="10" s="1"/>
  <c r="AH105" i="10"/>
  <c r="AI105" i="10" s="1"/>
  <c r="AH123" i="10"/>
  <c r="AI123" i="10" s="1"/>
  <c r="AD123" i="10"/>
  <c r="AE123" i="10" s="1"/>
  <c r="Z79" i="10"/>
  <c r="AA79" i="10" s="1"/>
  <c r="AD82" i="10"/>
  <c r="AE82" i="10" s="1"/>
  <c r="F105" i="10"/>
  <c r="G105" i="10" s="1"/>
  <c r="Z126" i="10"/>
  <c r="AA126" i="10" s="1"/>
  <c r="N126" i="10"/>
  <c r="O126" i="10" s="1"/>
  <c r="AH126" i="10"/>
  <c r="AI126" i="10" s="1"/>
  <c r="AH243" i="10"/>
  <c r="AI243" i="10" s="1"/>
  <c r="AD243" i="10"/>
  <c r="AE243" i="10" s="1"/>
  <c r="N225" i="10"/>
  <c r="O225" i="10" s="1"/>
  <c r="J225" i="10"/>
  <c r="K225" i="10" s="1"/>
  <c r="AD225" i="10"/>
  <c r="AE225" i="10" s="1"/>
  <c r="F243" i="10"/>
  <c r="G243" i="10" s="1"/>
  <c r="M35" i="6" s="1"/>
  <c r="F277" i="10"/>
  <c r="G277" i="10" s="1"/>
  <c r="F225" i="10"/>
  <c r="G225" i="10" s="1"/>
  <c r="N243" i="10"/>
  <c r="O243" i="10" s="1"/>
  <c r="F253" i="10"/>
  <c r="N253" i="10"/>
  <c r="O253" i="10" s="1"/>
  <c r="AH253" i="10"/>
  <c r="J253" i="10"/>
  <c r="Z243" i="10"/>
  <c r="AA243" i="10" s="1"/>
  <c r="AH225" i="10"/>
  <c r="AI225" i="10" s="1"/>
  <c r="Z253" i="10"/>
  <c r="AA253" i="10" s="1"/>
  <c r="Z294" i="10"/>
  <c r="AA294" i="10" s="1"/>
  <c r="AD294" i="10"/>
  <c r="AE294" i="10" s="1"/>
  <c r="AH386" i="10"/>
  <c r="AI386" i="10" s="1"/>
  <c r="AD386" i="10"/>
  <c r="AE386" i="10" s="1"/>
  <c r="Z386" i="10"/>
  <c r="AA386" i="10" s="1"/>
  <c r="N386" i="10"/>
  <c r="O386" i="10" s="1"/>
  <c r="J386" i="10"/>
  <c r="K386" i="10" s="1"/>
  <c r="J294" i="10"/>
  <c r="K294" i="10" s="1"/>
  <c r="N294" i="10"/>
  <c r="O294" i="10" s="1"/>
  <c r="AH343" i="10"/>
  <c r="AI343" i="10" s="1"/>
  <c r="AD343" i="10"/>
  <c r="AE343" i="10" s="1"/>
  <c r="Z343" i="10"/>
  <c r="AA343" i="10" s="1"/>
  <c r="F396" i="10"/>
  <c r="G396" i="10" s="1"/>
  <c r="AH396" i="10"/>
  <c r="AI396" i="10" s="1"/>
  <c r="J487" i="10"/>
  <c r="K487" i="10" s="1"/>
  <c r="Z487" i="10"/>
  <c r="AA487" i="10" s="1"/>
  <c r="F487" i="10"/>
  <c r="G487" i="10" s="1"/>
  <c r="AD487" i="10"/>
  <c r="AE487" i="10" s="1"/>
  <c r="AH402" i="10"/>
  <c r="AI402" i="10" s="1"/>
  <c r="AD402" i="10"/>
  <c r="AE402" i="10" s="1"/>
  <c r="AH444" i="10"/>
  <c r="AI444" i="10" s="1"/>
  <c r="Z444" i="10"/>
  <c r="AA444" i="10" s="1"/>
  <c r="J491" i="10"/>
  <c r="K491" i="10" s="1"/>
  <c r="Z491" i="10"/>
  <c r="AA491" i="10" s="1"/>
  <c r="F491" i="10"/>
  <c r="G491" i="10" s="1"/>
  <c r="AH486" i="10"/>
  <c r="AI486" i="10" s="1"/>
  <c r="Z521" i="10"/>
  <c r="AA521" i="10" s="1"/>
  <c r="F406" i="10"/>
  <c r="G406" i="10" s="1"/>
  <c r="Z456" i="10"/>
  <c r="AA456" i="10" s="1"/>
  <c r="N493" i="10"/>
  <c r="O493" i="10" s="1"/>
  <c r="Z524" i="10"/>
  <c r="AA524" i="10" s="1"/>
  <c r="J533" i="10"/>
  <c r="K533" i="10" s="1"/>
  <c r="F533" i="10"/>
  <c r="G533" i="10" s="1"/>
  <c r="AH533" i="10"/>
  <c r="AI533" i="10" s="1"/>
  <c r="AD456" i="10"/>
  <c r="AE456" i="10" s="1"/>
  <c r="J486" i="10"/>
  <c r="K486" i="10" s="1"/>
  <c r="J495" i="10"/>
  <c r="K495" i="10" s="1"/>
  <c r="N499" i="10"/>
  <c r="O499" i="10" s="1"/>
  <c r="AH499" i="10"/>
  <c r="AI499" i="10" s="1"/>
  <c r="N533" i="10"/>
  <c r="O533" i="10" s="1"/>
  <c r="F532" i="10"/>
  <c r="G532" i="10" s="1"/>
  <c r="Z532" i="10"/>
  <c r="AA532" i="10" s="1"/>
  <c r="AH540" i="10"/>
  <c r="AI540" i="10" s="1"/>
  <c r="J540" i="10"/>
  <c r="K540" i="10" s="1"/>
  <c r="J532" i="10"/>
  <c r="K532" i="10" s="1"/>
  <c r="Z558" i="10"/>
  <c r="AA558" i="10" s="1"/>
  <c r="J558" i="10"/>
  <c r="K558" i="10" s="1"/>
  <c r="F558" i="10"/>
  <c r="G558" i="10" s="1"/>
  <c r="AD558" i="10"/>
  <c r="AE558" i="10" s="1"/>
  <c r="F564" i="10"/>
  <c r="G564" i="10" s="1"/>
  <c r="AH564" i="10"/>
  <c r="AI564" i="10" s="1"/>
  <c r="J511" i="10"/>
  <c r="K511" i="10" s="1"/>
  <c r="F511" i="10"/>
  <c r="G511" i="10" s="1"/>
  <c r="N521" i="10"/>
  <c r="O521" i="10" s="1"/>
  <c r="J521" i="10"/>
  <c r="K521" i="10" s="1"/>
  <c r="AD521" i="10"/>
  <c r="AE521" i="10" s="1"/>
  <c r="Z533" i="10"/>
  <c r="AA533" i="10" s="1"/>
  <c r="F539" i="10"/>
  <c r="G539" i="10" s="1"/>
  <c r="AH539" i="10"/>
  <c r="AI539" i="10" s="1"/>
  <c r="AD539" i="10"/>
  <c r="AE539" i="10" s="1"/>
  <c r="J517" i="10"/>
  <c r="K517" i="10" s="1"/>
  <c r="F517" i="10"/>
  <c r="G517" i="10" s="1"/>
  <c r="AH517" i="10"/>
  <c r="AI517" i="10" s="1"/>
  <c r="F521" i="10"/>
  <c r="G521" i="10" s="1"/>
  <c r="F524" i="10"/>
  <c r="G524" i="10" s="1"/>
  <c r="J539" i="10"/>
  <c r="K539" i="10" s="1"/>
  <c r="Z563" i="10"/>
  <c r="AA563" i="10" s="1"/>
  <c r="N563" i="10"/>
  <c r="O563" i="10" s="1"/>
  <c r="N539" i="10"/>
  <c r="O539" i="10" s="1"/>
  <c r="AH546" i="10"/>
  <c r="AI546" i="10" s="1"/>
  <c r="F546" i="10"/>
  <c r="G546" i="10" s="1"/>
  <c r="AD495" i="10"/>
  <c r="AE495" i="10" s="1"/>
  <c r="J508" i="10"/>
  <c r="K508" i="10" s="1"/>
  <c r="N517" i="10"/>
  <c r="O517" i="10" s="1"/>
  <c r="J524" i="10"/>
  <c r="K524" i="10" s="1"/>
  <c r="N526" i="10"/>
  <c r="O526" i="10" s="1"/>
  <c r="AD532" i="10"/>
  <c r="AE532" i="10" s="1"/>
  <c r="J546" i="10"/>
  <c r="K546" i="10" s="1"/>
  <c r="AD486" i="10"/>
  <c r="AE486" i="10" s="1"/>
  <c r="AH558" i="10"/>
  <c r="AI558" i="10" s="1"/>
  <c r="B146" i="25"/>
  <c r="B202" i="25"/>
  <c r="B255" i="25"/>
  <c r="B304" i="25"/>
  <c r="B353" i="25"/>
  <c r="B400" i="25"/>
  <c r="W14" i="20"/>
  <c r="V17" i="20"/>
  <c r="B154" i="25"/>
  <c r="B207" i="25"/>
  <c r="B256" i="25"/>
  <c r="B305" i="25"/>
  <c r="B354" i="25"/>
  <c r="B401" i="25"/>
  <c r="Z575" i="10"/>
  <c r="AA575" i="10" s="1"/>
  <c r="AX19" i="20"/>
  <c r="AY19" i="20" s="1"/>
  <c r="BF19" i="20" s="1"/>
  <c r="W13" i="20"/>
  <c r="AX15" i="20"/>
  <c r="AY15" i="20" s="1"/>
  <c r="BF15" i="20" s="1"/>
  <c r="B113" i="25"/>
  <c r="B162" i="25"/>
  <c r="B218" i="25"/>
  <c r="B271" i="25"/>
  <c r="B320" i="25"/>
  <c r="B369" i="25"/>
  <c r="B416" i="25"/>
  <c r="B122" i="25"/>
  <c r="B175" i="25"/>
  <c r="B224" i="25"/>
  <c r="B273" i="25"/>
  <c r="B322" i="25"/>
  <c r="B378" i="25"/>
  <c r="B425" i="25"/>
  <c r="Z545" i="10"/>
  <c r="AA545" i="10" s="1"/>
  <c r="F575" i="10"/>
  <c r="G575" i="10" s="1"/>
  <c r="X11" i="20"/>
  <c r="B127" i="25"/>
  <c r="B176" i="25"/>
  <c r="B225" i="25"/>
  <c r="B274" i="25"/>
  <c r="B330" i="25"/>
  <c r="B430" i="25"/>
  <c r="V14" i="20"/>
  <c r="B128" i="25"/>
  <c r="B177" i="25"/>
  <c r="B226" i="25"/>
  <c r="B282" i="25"/>
  <c r="B335" i="25"/>
  <c r="B382" i="25"/>
  <c r="B431" i="25"/>
  <c r="J575" i="10"/>
  <c r="K575" i="10" s="1"/>
  <c r="B129" i="25"/>
  <c r="B178" i="25"/>
  <c r="B234" i="25"/>
  <c r="B287" i="25"/>
  <c r="B336" i="25"/>
  <c r="B383" i="25"/>
  <c r="B432" i="25"/>
  <c r="B130" i="25"/>
  <c r="B186" i="25"/>
  <c r="B239" i="25"/>
  <c r="B288" i="25"/>
  <c r="B337" i="25"/>
  <c r="B384" i="25"/>
  <c r="B433" i="25"/>
  <c r="B138" i="25"/>
  <c r="B191" i="25"/>
  <c r="B240" i="25"/>
  <c r="B289" i="25"/>
  <c r="B338" i="25"/>
  <c r="B385" i="25"/>
  <c r="W17" i="20"/>
  <c r="X3" i="20"/>
  <c r="B434" i="25"/>
  <c r="B418" i="25"/>
  <c r="B402" i="25"/>
  <c r="B386" i="25"/>
  <c r="B371" i="25"/>
  <c r="B355" i="25"/>
  <c r="B339" i="25"/>
  <c r="B323" i="25"/>
  <c r="B307" i="25"/>
  <c r="B291" i="25"/>
  <c r="B275" i="25"/>
  <c r="B259" i="25"/>
  <c r="B243" i="25"/>
  <c r="B227" i="25"/>
  <c r="B211" i="25"/>
  <c r="B195" i="25"/>
  <c r="B179" i="25"/>
  <c r="B163" i="25"/>
  <c r="B147" i="25"/>
  <c r="B131" i="25"/>
  <c r="B115" i="25"/>
  <c r="B429" i="25"/>
  <c r="B413" i="25"/>
  <c r="B397" i="25"/>
  <c r="B381" i="25"/>
  <c r="B366" i="25"/>
  <c r="B350" i="25"/>
  <c r="B334" i="25"/>
  <c r="B318" i="25"/>
  <c r="B302" i="25"/>
  <c r="B286" i="25"/>
  <c r="B270" i="25"/>
  <c r="B254" i="25"/>
  <c r="B238" i="25"/>
  <c r="B222" i="25"/>
  <c r="B206" i="25"/>
  <c r="B190" i="25"/>
  <c r="B174" i="25"/>
  <c r="B158" i="25"/>
  <c r="B142" i="25"/>
  <c r="B126" i="25"/>
  <c r="B110" i="25"/>
  <c r="B444" i="25"/>
  <c r="B428" i="25"/>
  <c r="B412" i="25"/>
  <c r="B396" i="25"/>
  <c r="B365" i="25"/>
  <c r="B349" i="25"/>
  <c r="B333" i="25"/>
  <c r="B317" i="25"/>
  <c r="B301" i="25"/>
  <c r="B285" i="25"/>
  <c r="B269" i="25"/>
  <c r="B253" i="25"/>
  <c r="B237" i="25"/>
  <c r="B221" i="25"/>
  <c r="B205" i="25"/>
  <c r="B189" i="25"/>
  <c r="B173" i="25"/>
  <c r="B157" i="25"/>
  <c r="B141" i="25"/>
  <c r="B125" i="25"/>
  <c r="B109" i="25"/>
  <c r="B443" i="25"/>
  <c r="B427" i="25"/>
  <c r="B411" i="25"/>
  <c r="B395" i="25"/>
  <c r="B380" i="25"/>
  <c r="B364" i="25"/>
  <c r="B348" i="25"/>
  <c r="B332" i="25"/>
  <c r="B316" i="25"/>
  <c r="B300" i="25"/>
  <c r="B284" i="25"/>
  <c r="B268" i="25"/>
  <c r="B252" i="25"/>
  <c r="B236" i="25"/>
  <c r="B220" i="25"/>
  <c r="B204" i="25"/>
  <c r="B188" i="25"/>
  <c r="B172" i="25"/>
  <c r="B156" i="25"/>
  <c r="B140" i="25"/>
  <c r="B124" i="25"/>
  <c r="B442" i="25"/>
  <c r="B426" i="25"/>
  <c r="B410" i="25"/>
  <c r="B394" i="25"/>
  <c r="B379" i="25"/>
  <c r="B363" i="25"/>
  <c r="B347" i="25"/>
  <c r="B331" i="25"/>
  <c r="B315" i="25"/>
  <c r="B299" i="25"/>
  <c r="B283" i="25"/>
  <c r="B267" i="25"/>
  <c r="B251" i="25"/>
  <c r="B235" i="25"/>
  <c r="B219" i="25"/>
  <c r="B203" i="25"/>
  <c r="B187" i="25"/>
  <c r="B171" i="25"/>
  <c r="B155" i="25"/>
  <c r="B139" i="25"/>
  <c r="B123" i="25"/>
  <c r="B440" i="25"/>
  <c r="B424" i="25"/>
  <c r="B408" i="25"/>
  <c r="B392" i="25"/>
  <c r="B377" i="25"/>
  <c r="B361" i="25"/>
  <c r="B345" i="25"/>
  <c r="B329" i="25"/>
  <c r="B313" i="25"/>
  <c r="B297" i="25"/>
  <c r="B281" i="25"/>
  <c r="B265" i="25"/>
  <c r="B249" i="25"/>
  <c r="B233" i="25"/>
  <c r="B217" i="25"/>
  <c r="B201" i="25"/>
  <c r="B185" i="25"/>
  <c r="B169" i="25"/>
  <c r="B153" i="25"/>
  <c r="B137" i="25"/>
  <c r="B121" i="25"/>
  <c r="B439" i="25"/>
  <c r="B423" i="25"/>
  <c r="B407" i="25"/>
  <c r="B391" i="25"/>
  <c r="B376" i="25"/>
  <c r="B360" i="25"/>
  <c r="B344" i="25"/>
  <c r="B328" i="25"/>
  <c r="B312" i="25"/>
  <c r="B296" i="25"/>
  <c r="B280" i="25"/>
  <c r="B264" i="25"/>
  <c r="B248" i="25"/>
  <c r="B232" i="25"/>
  <c r="B216" i="25"/>
  <c r="B200" i="25"/>
  <c r="B184" i="25"/>
  <c r="B168" i="25"/>
  <c r="B152" i="25"/>
  <c r="B136" i="25"/>
  <c r="B120" i="25"/>
  <c r="B438" i="25"/>
  <c r="B422" i="25"/>
  <c r="B406" i="25"/>
  <c r="B390" i="25"/>
  <c r="B375" i="25"/>
  <c r="B359" i="25"/>
  <c r="B343" i="25"/>
  <c r="B327" i="25"/>
  <c r="B311" i="25"/>
  <c r="B295" i="25"/>
  <c r="B279" i="25"/>
  <c r="B263" i="25"/>
  <c r="B247" i="25"/>
  <c r="B231" i="25"/>
  <c r="B215" i="25"/>
  <c r="B199" i="25"/>
  <c r="B183" i="25"/>
  <c r="B167" i="25"/>
  <c r="B151" i="25"/>
  <c r="B135" i="25"/>
  <c r="B119" i="25"/>
  <c r="B437" i="25"/>
  <c r="B421" i="25"/>
  <c r="B405" i="25"/>
  <c r="B389" i="25"/>
  <c r="B374" i="25"/>
  <c r="B358" i="25"/>
  <c r="B342" i="25"/>
  <c r="B326" i="25"/>
  <c r="B310" i="25"/>
  <c r="B294" i="25"/>
  <c r="B278" i="25"/>
  <c r="B262" i="25"/>
  <c r="B246" i="25"/>
  <c r="B230" i="25"/>
  <c r="B214" i="25"/>
  <c r="B198" i="25"/>
  <c r="B182" i="25"/>
  <c r="B166" i="25"/>
  <c r="B150" i="25"/>
  <c r="B134" i="25"/>
  <c r="B118" i="25"/>
  <c r="B436" i="25"/>
  <c r="B420" i="25"/>
  <c r="B404" i="25"/>
  <c r="B388" i="25"/>
  <c r="B373" i="25"/>
  <c r="B357" i="25"/>
  <c r="B341" i="25"/>
  <c r="B325" i="25"/>
  <c r="B309" i="25"/>
  <c r="B293" i="25"/>
  <c r="B277" i="25"/>
  <c r="B261" i="25"/>
  <c r="B245" i="25"/>
  <c r="B229" i="25"/>
  <c r="B213" i="25"/>
  <c r="B197" i="25"/>
  <c r="B181" i="25"/>
  <c r="B165" i="25"/>
  <c r="B149" i="25"/>
  <c r="B133" i="25"/>
  <c r="B117" i="25"/>
  <c r="B435" i="25"/>
  <c r="B419" i="25"/>
  <c r="B403" i="25"/>
  <c r="B387" i="25"/>
  <c r="B372" i="25"/>
  <c r="B356" i="25"/>
  <c r="B340" i="25"/>
  <c r="B324" i="25"/>
  <c r="B308" i="25"/>
  <c r="B292" i="25"/>
  <c r="B276" i="25"/>
  <c r="B260" i="25"/>
  <c r="B244" i="25"/>
  <c r="B228" i="25"/>
  <c r="B212" i="25"/>
  <c r="B196" i="25"/>
  <c r="B180" i="25"/>
  <c r="B164" i="25"/>
  <c r="B148" i="25"/>
  <c r="B132" i="25"/>
  <c r="B116" i="25"/>
  <c r="V13" i="20"/>
  <c r="B143" i="25"/>
  <c r="B192" i="25"/>
  <c r="B241" i="25"/>
  <c r="B290" i="25"/>
  <c r="B346" i="25"/>
  <c r="B393" i="25"/>
  <c r="B144" i="25"/>
  <c r="B193" i="25"/>
  <c r="B242" i="25"/>
  <c r="B298" i="25"/>
  <c r="B351" i="25"/>
  <c r="B398" i="25"/>
  <c r="B145" i="25"/>
  <c r="B194" i="25"/>
  <c r="B250" i="25"/>
  <c r="B303" i="25"/>
  <c r="B352" i="25"/>
  <c r="B399" i="25"/>
  <c r="V9" i="20"/>
  <c r="V10" i="20"/>
  <c r="W9" i="20"/>
  <c r="W10" i="20"/>
  <c r="V16" i="20"/>
  <c r="W16" i="20"/>
  <c r="X10" i="20" l="1"/>
  <c r="X17" i="20"/>
  <c r="X9" i="20"/>
  <c r="Y3" i="20"/>
  <c r="Z3" i="20" s="1"/>
  <c r="AA3" i="20" s="1"/>
  <c r="X12" i="20"/>
  <c r="X18" i="20"/>
  <c r="X16" i="20"/>
  <c r="X14" i="20"/>
  <c r="Q44" i="6"/>
  <c r="Q46" i="6"/>
  <c r="BA46" i="6" s="1"/>
  <c r="BB46" i="6" s="1"/>
  <c r="BI46" i="6" s="1"/>
  <c r="Q39" i="6"/>
  <c r="Q49" i="6"/>
  <c r="Q22" i="6"/>
  <c r="Q24" i="6"/>
  <c r="Q17" i="6"/>
  <c r="Q40" i="6"/>
  <c r="Q32" i="6"/>
  <c r="Q19" i="6"/>
  <c r="Q12" i="6"/>
  <c r="Q18" i="6"/>
  <c r="Q48" i="6"/>
  <c r="Q10" i="6"/>
  <c r="R6" i="6"/>
  <c r="Q23" i="6"/>
  <c r="Q37" i="6"/>
  <c r="Q38" i="6"/>
  <c r="X13" i="20"/>
  <c r="R32" i="6" l="1"/>
  <c r="R40" i="6"/>
  <c r="R38" i="6"/>
  <c r="R37" i="6"/>
  <c r="R23" i="6"/>
  <c r="R12" i="6"/>
  <c r="R49" i="6"/>
  <c r="R22" i="6"/>
  <c r="R24" i="6"/>
  <c r="S6" i="6"/>
  <c r="R48" i="6"/>
  <c r="R17" i="6"/>
  <c r="R39" i="6"/>
  <c r="R10" i="6"/>
  <c r="R44" i="6"/>
  <c r="R19" i="6"/>
  <c r="R18" i="6"/>
  <c r="R46" i="6"/>
  <c r="R26" i="6"/>
  <c r="AA17" i="20"/>
  <c r="AA12" i="20"/>
  <c r="AB3" i="20"/>
  <c r="AA9" i="20"/>
  <c r="AA10" i="20"/>
  <c r="AA11" i="20"/>
  <c r="AA14" i="20"/>
  <c r="AA16" i="20"/>
  <c r="S49" i="6" l="1"/>
  <c r="S29" i="6"/>
  <c r="S26" i="6"/>
  <c r="S18" i="6"/>
  <c r="S25" i="6"/>
  <c r="S45" i="6"/>
  <c r="S36" i="6"/>
  <c r="S17" i="6"/>
  <c r="S11" i="6"/>
  <c r="S48" i="6"/>
  <c r="S35" i="6"/>
  <c r="S19" i="6"/>
  <c r="S38" i="6"/>
  <c r="S28" i="6"/>
  <c r="S24" i="6"/>
  <c r="T6" i="6"/>
  <c r="S39" i="6"/>
  <c r="S46" i="6"/>
  <c r="S32" i="6"/>
  <c r="S13" i="6"/>
  <c r="BA13" i="6" s="1"/>
  <c r="BB13" i="6" s="1"/>
  <c r="BI13" i="6" s="1"/>
  <c r="S12" i="6"/>
  <c r="S10" i="6"/>
  <c r="S44" i="6"/>
  <c r="S20" i="6"/>
  <c r="S23" i="6"/>
  <c r="S34" i="6"/>
  <c r="S27" i="6"/>
  <c r="S22" i="6"/>
  <c r="S37" i="6"/>
  <c r="S40" i="6"/>
  <c r="AB18" i="20"/>
  <c r="AB12" i="20"/>
  <c r="AB14" i="20"/>
  <c r="AC3" i="20"/>
  <c r="AB11" i="20"/>
  <c r="AB16" i="20"/>
  <c r="AB9" i="20"/>
  <c r="AB10" i="20"/>
  <c r="T17" i="6" l="1"/>
  <c r="T31" i="6"/>
  <c r="T45" i="6"/>
  <c r="T36" i="6"/>
  <c r="T11" i="6"/>
  <c r="T38" i="6"/>
  <c r="T13" i="6"/>
  <c r="T44" i="6"/>
  <c r="T32" i="6"/>
  <c r="T27" i="6"/>
  <c r="T24" i="6"/>
  <c r="U6" i="6"/>
  <c r="V6" i="6" s="1"/>
  <c r="W6" i="6" s="1"/>
  <c r="X6" i="6" s="1"/>
  <c r="T48" i="6"/>
  <c r="T35" i="6"/>
  <c r="T19" i="6"/>
  <c r="T49" i="6"/>
  <c r="T23" i="6"/>
  <c r="T12" i="6"/>
  <c r="T10" i="6"/>
  <c r="T46" i="6"/>
  <c r="T20" i="6"/>
  <c r="T18" i="6"/>
  <c r="T34" i="6"/>
  <c r="T26" i="6"/>
  <c r="T22" i="6"/>
  <c r="T37" i="6"/>
  <c r="T25" i="6"/>
  <c r="T40" i="6"/>
  <c r="T39" i="6"/>
  <c r="AC18" i="20"/>
  <c r="AC16" i="20"/>
  <c r="AC17" i="20"/>
  <c r="AD3" i="20"/>
  <c r="AC12" i="20"/>
  <c r="AC14" i="20"/>
  <c r="AC11" i="20"/>
  <c r="AC13" i="20"/>
  <c r="AC10" i="20"/>
  <c r="AD17" i="20" l="1"/>
  <c r="AD9" i="20"/>
  <c r="AE3" i="20"/>
  <c r="AD13" i="20"/>
  <c r="AD14" i="20"/>
  <c r="AD11" i="20"/>
  <c r="AD12" i="20"/>
  <c r="AD16" i="20"/>
  <c r="X46" i="6"/>
  <c r="X23" i="6"/>
  <c r="X19" i="6"/>
  <c r="X48" i="6"/>
  <c r="X27" i="6"/>
  <c r="X17" i="6"/>
  <c r="X24" i="6"/>
  <c r="X44" i="6"/>
  <c r="X32" i="6"/>
  <c r="X10" i="6"/>
  <c r="X35" i="6"/>
  <c r="X28" i="6"/>
  <c r="X38" i="6"/>
  <c r="X36" i="6"/>
  <c r="X12" i="6"/>
  <c r="X34" i="6"/>
  <c r="X18" i="6"/>
  <c r="Y6" i="6"/>
  <c r="X20" i="6"/>
  <c r="X49" i="6"/>
  <c r="X26" i="6"/>
  <c r="X11" i="6"/>
  <c r="X45" i="6"/>
  <c r="X22" i="6"/>
  <c r="X37" i="6"/>
  <c r="X25" i="6"/>
  <c r="X40" i="6"/>
  <c r="X39" i="6"/>
  <c r="X31" i="6"/>
  <c r="BA31" i="6" s="1"/>
  <c r="BB31" i="6" s="1"/>
  <c r="BI31" i="6" s="1"/>
  <c r="AF3" i="20" l="1"/>
  <c r="AG3" i="20" s="1"/>
  <c r="AH3" i="20" s="1"/>
  <c r="AE17" i="20"/>
  <c r="AE18" i="20"/>
  <c r="AE13" i="20"/>
  <c r="AE9" i="20"/>
  <c r="Y28" i="6"/>
  <c r="Y45" i="6"/>
  <c r="Y39" i="6"/>
  <c r="Y24" i="6"/>
  <c r="Y35" i="6"/>
  <c r="Y27" i="6"/>
  <c r="Y34" i="6"/>
  <c r="Y48" i="6"/>
  <c r="Y38" i="6"/>
  <c r="Y19" i="6"/>
  <c r="Y44" i="6"/>
  <c r="Y32" i="6"/>
  <c r="Y10" i="6"/>
  <c r="Y26" i="6"/>
  <c r="Y17" i="6"/>
  <c r="Z6" i="6"/>
  <c r="Y20" i="6"/>
  <c r="Y18" i="6"/>
  <c r="Y11" i="6"/>
  <c r="Y23" i="6"/>
  <c r="Y46" i="6"/>
  <c r="Y22" i="6"/>
  <c r="Y37" i="6"/>
  <c r="Y25" i="6"/>
  <c r="Y40" i="6"/>
  <c r="Y31" i="6"/>
  <c r="Y36" i="6"/>
  <c r="Y12" i="6"/>
  <c r="Z40" i="6" l="1"/>
  <c r="Z38" i="6"/>
  <c r="Z36" i="6"/>
  <c r="Z25" i="6"/>
  <c r="Z11" i="6"/>
  <c r="Z46" i="6"/>
  <c r="Z22" i="6"/>
  <c r="Z20" i="6"/>
  <c r="Z35" i="6"/>
  <c r="Z48" i="6"/>
  <c r="Z28" i="6"/>
  <c r="Z19" i="6"/>
  <c r="Z34" i="6"/>
  <c r="Z44" i="6"/>
  <c r="Z32" i="6"/>
  <c r="Z10" i="6"/>
  <c r="Z27" i="6"/>
  <c r="Z13" i="6"/>
  <c r="AA6" i="6"/>
  <c r="Z18" i="6"/>
  <c r="Z23" i="6"/>
  <c r="Z37" i="6"/>
  <c r="Z49" i="6"/>
  <c r="Z45" i="6"/>
  <c r="Z26" i="6"/>
  <c r="Z17" i="6"/>
  <c r="Z24" i="6"/>
  <c r="Z39" i="6"/>
  <c r="Z31" i="6"/>
  <c r="Z12" i="6"/>
  <c r="AH11" i="20"/>
  <c r="AI3" i="20"/>
  <c r="AH17" i="20"/>
  <c r="AH14" i="20"/>
  <c r="AH9" i="20"/>
  <c r="AH13" i="20"/>
  <c r="AH12" i="20"/>
  <c r="AH16" i="20"/>
  <c r="AA35" i="6" l="1"/>
  <c r="AA24" i="6"/>
  <c r="AA22" i="6"/>
  <c r="AB6" i="6"/>
  <c r="AC6" i="6" s="1"/>
  <c r="AD6" i="6" s="1"/>
  <c r="AA48" i="6"/>
  <c r="AA19" i="6"/>
  <c r="AA44" i="6"/>
  <c r="AA38" i="6"/>
  <c r="AA32" i="6"/>
  <c r="AA10" i="6"/>
  <c r="AA40" i="6"/>
  <c r="AA37" i="6"/>
  <c r="AA13" i="6"/>
  <c r="AA34" i="6"/>
  <c r="AA18" i="6"/>
  <c r="AA20" i="6"/>
  <c r="AA11" i="6"/>
  <c r="AA26" i="6"/>
  <c r="AA49" i="6"/>
  <c r="AA46" i="6"/>
  <c r="AA23" i="6"/>
  <c r="AA25" i="6"/>
  <c r="AA39" i="6"/>
  <c r="AA31" i="6"/>
  <c r="AA12" i="6"/>
  <c r="AA36" i="6"/>
  <c r="AI17" i="20"/>
  <c r="AI18" i="20"/>
  <c r="AJ3" i="20"/>
  <c r="AI9" i="20"/>
  <c r="AI14" i="20"/>
  <c r="AI11" i="20"/>
  <c r="AI12" i="20"/>
  <c r="AI13" i="20"/>
  <c r="AI16" i="20"/>
  <c r="AD31" i="6" l="1"/>
  <c r="AD49" i="6"/>
  <c r="AD25" i="6"/>
  <c r="AD44" i="6"/>
  <c r="AD38" i="6"/>
  <c r="AD32" i="6"/>
  <c r="AD10" i="6"/>
  <c r="AD13" i="6"/>
  <c r="AD40" i="6"/>
  <c r="AD37" i="6"/>
  <c r="AD12" i="6"/>
  <c r="AD26" i="6"/>
  <c r="AD23" i="6"/>
  <c r="AD34" i="6"/>
  <c r="AD29" i="6"/>
  <c r="AD27" i="6"/>
  <c r="AD18" i="6"/>
  <c r="AD22" i="6"/>
  <c r="AD20" i="6"/>
  <c r="AD11" i="6"/>
  <c r="AD48" i="6"/>
  <c r="AD19" i="6"/>
  <c r="AD17" i="6"/>
  <c r="AD46" i="6"/>
  <c r="AD24" i="6"/>
  <c r="AD39" i="6"/>
  <c r="AD36" i="6"/>
  <c r="AD35" i="6"/>
  <c r="AE6" i="6"/>
  <c r="AK3" i="20"/>
  <c r="AJ12" i="20"/>
  <c r="AJ18" i="20"/>
  <c r="AJ9" i="20"/>
  <c r="AJ14" i="20"/>
  <c r="AJ13" i="20"/>
  <c r="AJ11" i="20"/>
  <c r="AJ10" i="20"/>
  <c r="AJ16" i="20"/>
  <c r="AK17" i="20" l="1"/>
  <c r="AL3" i="20"/>
  <c r="AK9" i="20"/>
  <c r="AK13" i="20"/>
  <c r="AK16" i="20"/>
  <c r="AK11" i="20"/>
  <c r="AK12" i="20"/>
  <c r="AK14" i="20"/>
  <c r="AK10" i="20"/>
  <c r="AE48" i="6"/>
  <c r="AE39" i="6"/>
  <c r="AE37" i="6"/>
  <c r="AE20" i="6"/>
  <c r="AE36" i="6"/>
  <c r="AE11" i="6"/>
  <c r="AE28" i="6"/>
  <c r="AE13" i="6"/>
  <c r="AE34" i="6"/>
  <c r="AE29" i="6"/>
  <c r="AE27" i="6"/>
  <c r="AE26" i="6"/>
  <c r="AE23" i="6"/>
  <c r="AE18" i="6"/>
  <c r="AE31" i="6"/>
  <c r="AE40" i="6"/>
  <c r="AE12" i="6"/>
  <c r="AE32" i="6"/>
  <c r="AE25" i="6"/>
  <c r="AE24" i="6"/>
  <c r="AE10" i="6"/>
  <c r="AE46" i="6"/>
  <c r="AE44" i="6"/>
  <c r="AE19" i="6"/>
  <c r="AE49" i="6"/>
  <c r="AE22" i="6"/>
  <c r="AE45" i="6"/>
  <c r="AE17" i="6"/>
  <c r="AE35" i="6"/>
  <c r="AE38" i="6"/>
  <c r="AF6" i="6"/>
  <c r="AF27" i="6" l="1"/>
  <c r="AF13" i="6"/>
  <c r="AF26" i="6"/>
  <c r="AF17" i="6"/>
  <c r="AF34" i="6"/>
  <c r="AF29" i="6"/>
  <c r="AF31" i="6"/>
  <c r="AF40" i="6"/>
  <c r="AF12" i="6"/>
  <c r="AF37" i="6"/>
  <c r="AF23" i="6"/>
  <c r="AF18" i="6"/>
  <c r="AF28" i="6"/>
  <c r="AF20" i="6"/>
  <c r="AF10" i="6"/>
  <c r="AF11" i="6"/>
  <c r="AF46" i="6"/>
  <c r="AF44" i="6"/>
  <c r="AF19" i="6"/>
  <c r="AF22" i="6"/>
  <c r="AF49" i="6"/>
  <c r="AF48" i="6"/>
  <c r="AF45" i="6"/>
  <c r="AF25" i="6"/>
  <c r="AF24" i="6"/>
  <c r="AF39" i="6"/>
  <c r="AF35" i="6"/>
  <c r="AF36" i="6"/>
  <c r="AF38" i="6"/>
  <c r="AG6" i="6"/>
  <c r="AF32" i="6"/>
  <c r="AL17" i="20"/>
  <c r="AL18" i="20"/>
  <c r="AL10" i="20"/>
  <c r="AM3" i="20"/>
  <c r="AN3" i="20" s="1"/>
  <c r="AO3" i="20" s="1"/>
  <c r="AL16" i="20"/>
  <c r="AL9" i="20"/>
  <c r="AL13" i="20"/>
  <c r="AL11" i="20"/>
  <c r="AL12" i="20"/>
  <c r="AX12" i="20" s="1"/>
  <c r="AY12" i="20" s="1"/>
  <c r="BF12" i="20" s="1"/>
  <c r="AG44" i="6" l="1"/>
  <c r="BA44" i="6" s="1"/>
  <c r="BB44" i="6" s="1"/>
  <c r="BI44" i="6" s="1"/>
  <c r="AG45" i="6"/>
  <c r="BA45" i="6" s="1"/>
  <c r="BB45" i="6" s="1"/>
  <c r="BI45" i="6" s="1"/>
  <c r="AG24" i="6"/>
  <c r="BA24" i="6" s="1"/>
  <c r="BB24" i="6" s="1"/>
  <c r="BI24" i="6" s="1"/>
  <c r="AG27" i="6"/>
  <c r="BA27" i="6" s="1"/>
  <c r="BB27" i="6" s="1"/>
  <c r="BI27" i="6" s="1"/>
  <c r="AG40" i="6"/>
  <c r="BA40" i="6" s="1"/>
  <c r="BB40" i="6" s="1"/>
  <c r="BI40" i="6" s="1"/>
  <c r="AG12" i="6"/>
  <c r="BA12" i="6" s="1"/>
  <c r="BB12" i="6" s="1"/>
  <c r="BI12" i="6" s="1"/>
  <c r="AG37" i="6"/>
  <c r="BA37" i="6" s="1"/>
  <c r="BB37" i="6" s="1"/>
  <c r="BI37" i="6" s="1"/>
  <c r="AG23" i="6"/>
  <c r="BA23" i="6" s="1"/>
  <c r="BB23" i="6" s="1"/>
  <c r="BI23" i="6" s="1"/>
  <c r="AG18" i="6"/>
  <c r="BA18" i="6" s="1"/>
  <c r="BB18" i="6" s="1"/>
  <c r="BI18" i="6" s="1"/>
  <c r="AG26" i="6"/>
  <c r="BA26" i="6" s="1"/>
  <c r="BB26" i="6" s="1"/>
  <c r="BI26" i="6" s="1"/>
  <c r="AG11" i="6"/>
  <c r="BA11" i="6" s="1"/>
  <c r="BB11" i="6" s="1"/>
  <c r="BI11" i="6" s="1"/>
  <c r="AG46" i="6"/>
  <c r="AG19" i="6"/>
  <c r="BA19" i="6" s="1"/>
  <c r="BB19" i="6" s="1"/>
  <c r="BI19" i="6" s="1"/>
  <c r="AG13" i="6"/>
  <c r="AG49" i="6"/>
  <c r="BA49" i="6" s="1"/>
  <c r="BB49" i="6" s="1"/>
  <c r="BI49" i="6" s="1"/>
  <c r="AG48" i="6"/>
  <c r="BA48" i="6" s="1"/>
  <c r="BB48" i="6" s="1"/>
  <c r="BI48" i="6" s="1"/>
  <c r="AG29" i="6"/>
  <c r="BA29" i="6" s="1"/>
  <c r="BB29" i="6" s="1"/>
  <c r="BI29" i="6" s="1"/>
  <c r="AG17" i="6"/>
  <c r="BA17" i="6" s="1"/>
  <c r="BB17" i="6" s="1"/>
  <c r="BI17" i="6" s="1"/>
  <c r="AG34" i="6"/>
  <c r="BA34" i="6" s="1"/>
  <c r="BB34" i="6" s="1"/>
  <c r="BI34" i="6" s="1"/>
  <c r="AG22" i="6"/>
  <c r="BA22" i="6" s="1"/>
  <c r="BB22" i="6" s="1"/>
  <c r="BI22" i="6" s="1"/>
  <c r="AG25" i="6"/>
  <c r="BA25" i="6" s="1"/>
  <c r="BB25" i="6" s="1"/>
  <c r="BI25" i="6" s="1"/>
  <c r="AG39" i="6"/>
  <c r="BA39" i="6" s="1"/>
  <c r="BB39" i="6" s="1"/>
  <c r="BI39" i="6" s="1"/>
  <c r="AG35" i="6"/>
  <c r="BA35" i="6" s="1"/>
  <c r="BB35" i="6" s="1"/>
  <c r="BI35" i="6" s="1"/>
  <c r="AG36" i="6"/>
  <c r="BA36" i="6" s="1"/>
  <c r="BB36" i="6" s="1"/>
  <c r="BI36" i="6" s="1"/>
  <c r="AG38" i="6"/>
  <c r="BA38" i="6" s="1"/>
  <c r="BB38" i="6" s="1"/>
  <c r="BI38" i="6" s="1"/>
  <c r="AH6" i="6"/>
  <c r="AG32" i="6"/>
  <c r="BA32" i="6" s="1"/>
  <c r="BB32" i="6" s="1"/>
  <c r="BI32" i="6" s="1"/>
  <c r="AG28" i="6"/>
  <c r="BA28" i="6" s="1"/>
  <c r="BB28" i="6" s="1"/>
  <c r="BI28" i="6" s="1"/>
  <c r="AG10" i="6"/>
  <c r="BA10" i="6" s="1"/>
  <c r="BB10" i="6" s="1"/>
  <c r="BI10" i="6" s="1"/>
  <c r="AO10" i="20"/>
  <c r="AP3" i="20"/>
  <c r="AO9" i="20"/>
  <c r="AO16" i="20"/>
  <c r="AO17" i="20"/>
  <c r="AO13" i="20"/>
  <c r="AO14" i="20"/>
  <c r="AO11" i="20"/>
  <c r="AP18" i="20" l="1"/>
  <c r="AP10" i="20"/>
  <c r="AQ3" i="20"/>
  <c r="AP9" i="20"/>
  <c r="AP16" i="20"/>
  <c r="AP14" i="20"/>
  <c r="AP13" i="20"/>
  <c r="AP11" i="20"/>
  <c r="AI6" i="6"/>
  <c r="AJ6" i="6" s="1"/>
  <c r="AK6" i="6" s="1"/>
  <c r="AL6" i="6" s="1"/>
  <c r="AM6" i="6" s="1"/>
  <c r="AN6" i="6" s="1"/>
  <c r="AO6" i="6" s="1"/>
  <c r="AP6" i="6" s="1"/>
  <c r="AH20" i="6"/>
  <c r="BA20" i="6" s="1"/>
  <c r="BB20" i="6" s="1"/>
  <c r="BI20" i="6" s="1"/>
  <c r="AQ10" i="20" l="1"/>
  <c r="AR3" i="20"/>
  <c r="AQ18" i="20"/>
  <c r="AQ17" i="20"/>
  <c r="AQ9" i="20"/>
  <c r="AQ13" i="20"/>
  <c r="AQ14" i="20"/>
  <c r="AQ16" i="20"/>
  <c r="AR10" i="20" l="1"/>
  <c r="AS3" i="20"/>
  <c r="AR17" i="20"/>
  <c r="AR13" i="20"/>
  <c r="AR14" i="20"/>
  <c r="AR9" i="20"/>
  <c r="AS10" i="20" l="1"/>
  <c r="AT3" i="20"/>
  <c r="AU3" i="20" s="1"/>
  <c r="AV3" i="20" s="1"/>
  <c r="AS17" i="20"/>
  <c r="AS13" i="20"/>
  <c r="AS11" i="20"/>
  <c r="AS16" i="20"/>
  <c r="AV17" i="20" l="1"/>
  <c r="AX17" i="20" s="1"/>
  <c r="AY17" i="20" s="1"/>
  <c r="BF17" i="20" s="1"/>
  <c r="AV18" i="20"/>
  <c r="AW3" i="20"/>
  <c r="AV13" i="20"/>
  <c r="AV10" i="20"/>
  <c r="AV14" i="20"/>
  <c r="AV9" i="20"/>
  <c r="AV11" i="20"/>
  <c r="AV16" i="20"/>
  <c r="AX16" i="20" s="1"/>
  <c r="AY16" i="20" s="1"/>
  <c r="BF16" i="20" s="1"/>
  <c r="AW18" i="20" l="1"/>
  <c r="AX18" i="20" s="1"/>
  <c r="AY18" i="20" s="1"/>
  <c r="BF18" i="20" s="1"/>
  <c r="AW9" i="20"/>
  <c r="AX9" i="20" s="1"/>
  <c r="AY9" i="20" s="1"/>
  <c r="BF9" i="20" s="1"/>
  <c r="AW13" i="20"/>
  <c r="AX13" i="20" s="1"/>
  <c r="AY13" i="20" s="1"/>
  <c r="BF13" i="20" s="1"/>
  <c r="AW14" i="20"/>
  <c r="AX14" i="20" s="1"/>
  <c r="AY14" i="20" s="1"/>
  <c r="BF14" i="20" s="1"/>
  <c r="AW11" i="20"/>
  <c r="AX11" i="20" s="1"/>
  <c r="AY11" i="20" s="1"/>
  <c r="BF11" i="20" s="1"/>
  <c r="AW10" i="20"/>
  <c r="AX10" i="20" s="1"/>
  <c r="AY10" i="20" s="1"/>
  <c r="BF10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056845-E973-405E-A3DC-F7EEE5AE702C}" keepAlive="1" name="Query - Chi tiết chấm công T11" description="Connection to the 'Chi tiết chấm công T11' query in the workbook." type="5" refreshedVersion="0" background="1">
    <dbPr connection="Provider=Microsoft.Mashup.OleDb.1;Data Source=$Workbook$;Location=&quot;Chi tiết chấm công T11&quot;;Extended Properties=&quot;&quot;" command="SELECT * FROM [Chi tiết chấm công T11]"/>
  </connection>
</connections>
</file>

<file path=xl/sharedStrings.xml><?xml version="1.0" encoding="utf-8"?>
<sst xmlns="http://schemas.openxmlformats.org/spreadsheetml/2006/main" count="21349" uniqueCount="4230">
  <si>
    <t>Untitled Spreadsheet</t>
  </si>
  <si>
    <t>Mã VT</t>
  </si>
  <si>
    <t>Mã NV</t>
  </si>
  <si>
    <t>Họ tên</t>
  </si>
  <si>
    <t>Công ty</t>
  </si>
  <si>
    <t>Bộ phận</t>
  </si>
  <si>
    <t>Tình trạng</t>
  </si>
  <si>
    <t>Tháng 05,2022</t>
  </si>
  <si>
    <t>Tháng 06,2022</t>
  </si>
  <si>
    <t>Tồng giờ công
 thực tế</t>
  </si>
  <si>
    <t>Tổng ngày công
 thực tế</t>
  </si>
  <si>
    <t>TỔNG HỢP NGÀY NGHỈ</t>
  </si>
  <si>
    <t>Số giờ làm thêm
 thực tế</t>
  </si>
  <si>
    <t>Số giờ làm thêm
 tính lương</t>
  </si>
  <si>
    <t>Tổng ngày công
 tính lương</t>
  </si>
  <si>
    <t>Số ngày phép còn
 lại trong năm</t>
  </si>
  <si>
    <t>Nghỉ lễ</t>
  </si>
  <si>
    <t>Kết hôn</t>
  </si>
  <si>
    <t>Con kết hôn</t>
  </si>
  <si>
    <t>Nghỉ phép</t>
  </si>
  <si>
    <t>Nghỉ không phép</t>
  </si>
  <si>
    <t>Nghỉ sinh con</t>
  </si>
  <si>
    <t>Người thân mất</t>
  </si>
  <si>
    <t>Nghỉ hưởng chế độ BHXH khi vợ sinh</t>
  </si>
  <si>
    <t>E001</t>
  </si>
  <si>
    <t>Đặng Công Nguyên</t>
  </si>
  <si>
    <t>EWAY</t>
  </si>
  <si>
    <t>Eway - BOD</t>
  </si>
  <si>
    <t>Đang làm việc</t>
  </si>
  <si>
    <t>E049</t>
  </si>
  <si>
    <t>Ngô Việt Nhật</t>
  </si>
  <si>
    <t>PINGGO</t>
  </si>
  <si>
    <t>PingGo - BO - Lead</t>
  </si>
  <si>
    <t>E053</t>
  </si>
  <si>
    <t>Nguyễn Đăng Hiếu</t>
  </si>
  <si>
    <t>ADFLEX</t>
  </si>
  <si>
    <t>AdFlex - BOD</t>
  </si>
  <si>
    <t>E100</t>
  </si>
  <si>
    <t>Nguyễn Quang Minh</t>
  </si>
  <si>
    <t>DYNO</t>
  </si>
  <si>
    <t>Dyno - BOD</t>
  </si>
  <si>
    <t>E101</t>
  </si>
  <si>
    <t>Phạm Phương Tú</t>
  </si>
  <si>
    <t>E173</t>
  </si>
  <si>
    <t>Lương Thị Quỳnh Trang</t>
  </si>
  <si>
    <t>E181</t>
  </si>
  <si>
    <t>Đỗ Tuấn Vũ</t>
  </si>
  <si>
    <t>AdFlex - Tech - Platform</t>
  </si>
  <si>
    <t>E185</t>
  </si>
  <si>
    <t>Nguyễn Ngọc Linh</t>
  </si>
  <si>
    <t>AdFlex - Tech - QA - Tester</t>
  </si>
  <si>
    <t>Đã nghỉ việc</t>
  </si>
  <si>
    <t>E189</t>
  </si>
  <si>
    <t>Lê Khả Nội</t>
  </si>
  <si>
    <t>Adflex - Community</t>
  </si>
  <si>
    <t>E508</t>
  </si>
  <si>
    <t>Trần Thị Dung</t>
  </si>
  <si>
    <t>E587</t>
  </si>
  <si>
    <t>Nguyễn Thị Lệ Quyên</t>
  </si>
  <si>
    <t>AdFlex - Tech - P&amp;D - BA</t>
  </si>
  <si>
    <t>E683</t>
  </si>
  <si>
    <t>Nguyễn Quang Huy</t>
  </si>
  <si>
    <t>Dyno - kỹ thuật</t>
  </si>
  <si>
    <t>E684</t>
  </si>
  <si>
    <t>Trần Việt Huy</t>
  </si>
  <si>
    <t>E687</t>
  </si>
  <si>
    <t>Hoàng Duy Hưng</t>
  </si>
  <si>
    <t>PingGo - Kỹ thuật</t>
  </si>
  <si>
    <t>E701</t>
  </si>
  <si>
    <t>Đặng Quỳnh Anh</t>
  </si>
  <si>
    <t>E729</t>
  </si>
  <si>
    <t>Lê Thành Minh</t>
  </si>
  <si>
    <t>E760</t>
  </si>
  <si>
    <t>Cao Công Minh</t>
  </si>
  <si>
    <t>E768</t>
  </si>
  <si>
    <t>Nguyễn Trung Kiên</t>
  </si>
  <si>
    <t>Eway - Kỹ thuật</t>
  </si>
  <si>
    <t>E787</t>
  </si>
  <si>
    <t>Nguyễn Thị Ngọc Hân</t>
  </si>
  <si>
    <t>FEDORA</t>
  </si>
  <si>
    <t>Fedora - R&amp;D</t>
  </si>
  <si>
    <t>E221</t>
  </si>
  <si>
    <t>Nguyễn Đức Hiệp</t>
  </si>
  <si>
    <t>AdFlex - Tech - OP</t>
  </si>
  <si>
    <t>E046</t>
  </si>
  <si>
    <t>Nguyễn Thị Mai Anh</t>
  </si>
  <si>
    <t>E161</t>
  </si>
  <si>
    <t>E272</t>
  </si>
  <si>
    <t>Nguyễn Đức Thành</t>
  </si>
  <si>
    <t>E727</t>
  </si>
  <si>
    <t>Nguyễn Thuỳ Linh</t>
  </si>
  <si>
    <t>E751</t>
  </si>
  <si>
    <t>Ngô Văn Đình Phát</t>
  </si>
  <si>
    <t>E099</t>
  </si>
  <si>
    <t>Võ Phương Linh</t>
  </si>
  <si>
    <t>Eway - TCKT - Team tài chính</t>
  </si>
  <si>
    <t>E125</t>
  </si>
  <si>
    <t>Trương Văn Cường</t>
  </si>
  <si>
    <t>AdFlex - Support - Content - MNG</t>
  </si>
  <si>
    <t>E249</t>
  </si>
  <si>
    <t>Trương Thanh Tùng</t>
  </si>
  <si>
    <t>E335</t>
  </si>
  <si>
    <t>Nguyễn Sĩ Chuyền</t>
  </si>
  <si>
    <t>E574</t>
  </si>
  <si>
    <t>Đào Thị Lan</t>
  </si>
  <si>
    <t>E692</t>
  </si>
  <si>
    <t>Nguyễn Thu Thủy</t>
  </si>
  <si>
    <t>AdFlex - CPO - Inhouse</t>
  </si>
  <si>
    <t>E699</t>
  </si>
  <si>
    <t>Đoàn Thị Bích Ngọc</t>
  </si>
  <si>
    <t>E704</t>
  </si>
  <si>
    <t>Nguyễn Xuân Khánh</t>
  </si>
  <si>
    <t>AdFlex - CPO - BUD</t>
  </si>
  <si>
    <t>E705</t>
  </si>
  <si>
    <t>Nguyễn Thị Vân</t>
  </si>
  <si>
    <t>E715</t>
  </si>
  <si>
    <t>Phan Huệ Anh</t>
  </si>
  <si>
    <t>PingGo - Purchasing</t>
  </si>
  <si>
    <t>E723</t>
  </si>
  <si>
    <t>Đinh Thị Mai Hương</t>
  </si>
  <si>
    <t>E725</t>
  </si>
  <si>
    <t>Nguyễn Thị Nhật Hồng</t>
  </si>
  <si>
    <t>E731</t>
  </si>
  <si>
    <t>Lê Tuấn Tú</t>
  </si>
  <si>
    <t>AdFlex - Pushtimize - BD</t>
  </si>
  <si>
    <t>E244</t>
  </si>
  <si>
    <t>Nguyễn Lệ Quyên</t>
  </si>
  <si>
    <t>AdFlex - Support - Content</t>
  </si>
  <si>
    <t>E250</t>
  </si>
  <si>
    <t>Nguyễn Thị Ngọc Trâm</t>
  </si>
  <si>
    <t>PingGo - BO</t>
  </si>
  <si>
    <t>E293</t>
  </si>
  <si>
    <t>Nguyễn Thị Hoài Anh</t>
  </si>
  <si>
    <t>E310</t>
  </si>
  <si>
    <t>Phạm Thị Hiền</t>
  </si>
  <si>
    <t>E412</t>
  </si>
  <si>
    <t>Đỗ Thị Thảo</t>
  </si>
  <si>
    <t>E635</t>
  </si>
  <si>
    <t>Nguyễn Thanh Hoàng</t>
  </si>
  <si>
    <t>E664</t>
  </si>
  <si>
    <t>Hoàng Đức Thiện</t>
  </si>
  <si>
    <t>E706</t>
  </si>
  <si>
    <t>Lương Đình Ngọc</t>
  </si>
  <si>
    <t>AdFlex - AdDrop - Inhouse</t>
  </si>
  <si>
    <t>E258</t>
  </si>
  <si>
    <t>Vũ Thị Thanh Thảo</t>
  </si>
  <si>
    <t>E411</t>
  </si>
  <si>
    <t>Bùi Văn Tuyên</t>
  </si>
  <si>
    <t>E503</t>
  </si>
  <si>
    <t>Đặng Thị Thảo Linh</t>
  </si>
  <si>
    <t>E573</t>
  </si>
  <si>
    <t>Nguyễn Thị Hồng Nga</t>
  </si>
  <si>
    <t>E586</t>
  </si>
  <si>
    <t>Hoàng Thị Kim Anh</t>
  </si>
  <si>
    <t>Eway - HCNS</t>
  </si>
  <si>
    <t>E622</t>
  </si>
  <si>
    <t>Hoàng Phạm Thành Đạt</t>
  </si>
  <si>
    <t>Fedora - Marketing</t>
  </si>
  <si>
    <t>E626</t>
  </si>
  <si>
    <t>Võ Tiến Đạt</t>
  </si>
  <si>
    <t>E632</t>
  </si>
  <si>
    <t>Nguyễn Thị Trà Giang</t>
  </si>
  <si>
    <t>PingGo - Seller Development</t>
  </si>
  <si>
    <t>E633</t>
  </si>
  <si>
    <t>Nguyễn Đức Huy</t>
  </si>
  <si>
    <t>E648</t>
  </si>
  <si>
    <t>Cao Xuân Đạt</t>
  </si>
  <si>
    <t>E679</t>
  </si>
  <si>
    <t>Nguyễn Phú Ngọc</t>
  </si>
  <si>
    <t>E681</t>
  </si>
  <si>
    <t>Mai Thị Ngọc Huyền</t>
  </si>
  <si>
    <t>E700</t>
  </si>
  <si>
    <t>Đỗ Tự Bình</t>
  </si>
  <si>
    <t>E105</t>
  </si>
  <si>
    <t>Nguyễn Thị Huyền</t>
  </si>
  <si>
    <t>E179</t>
  </si>
  <si>
    <t>Cao Thành Nhân</t>
  </si>
  <si>
    <t>E195</t>
  </si>
  <si>
    <t>Nguyễn Thị Diệu Quyên</t>
  </si>
  <si>
    <t>Eway - TD, ĐT, TTNB</t>
  </si>
  <si>
    <t>E430</t>
  </si>
  <si>
    <t>Ngô Xuân Hùng</t>
  </si>
  <si>
    <t>E540</t>
  </si>
  <si>
    <t>Nguyễn Thị Hương</t>
  </si>
  <si>
    <t>E623</t>
  </si>
  <si>
    <t>Phạm Thu Thảo</t>
  </si>
  <si>
    <t>E629</t>
  </si>
  <si>
    <t>Nguyễn Nguyệt Minh</t>
  </si>
  <si>
    <t>E009</t>
  </si>
  <si>
    <t>Hoàng Ngọc Hưng</t>
  </si>
  <si>
    <t>E096</t>
  </si>
  <si>
    <t>Từ Tất Huân</t>
  </si>
  <si>
    <t>AdFlex - Pushtimize - MNG</t>
  </si>
  <si>
    <t>E224</t>
  </si>
  <si>
    <t>Ngô Nhật Đức</t>
  </si>
  <si>
    <t>E248</t>
  </si>
  <si>
    <t>Vũ Thị Hồng Thắm</t>
  </si>
  <si>
    <t>E325</t>
  </si>
  <si>
    <t>Trương Thị Lan Phượng</t>
  </si>
  <si>
    <t>E392</t>
  </si>
  <si>
    <t>Quất Thị Lan Thương</t>
  </si>
  <si>
    <t>AdFlex - Pushtimize - Publisher Business Development</t>
  </si>
  <si>
    <t>E406</t>
  </si>
  <si>
    <t>Nguyễn Thị Việt Anh</t>
  </si>
  <si>
    <t>E524</t>
  </si>
  <si>
    <t>Trần Vân Khanh</t>
  </si>
  <si>
    <t>E606</t>
  </si>
  <si>
    <t>Nguyễn Thị Kiều Trang</t>
  </si>
  <si>
    <t>PingGo - Operation</t>
  </si>
  <si>
    <t>E634</t>
  </si>
  <si>
    <t>Phạm Thị Thương</t>
  </si>
  <si>
    <t>E653</t>
  </si>
  <si>
    <t>Nguyễn Thị Duyên</t>
  </si>
  <si>
    <t>E087</t>
  </si>
  <si>
    <t>Lê Phú Hải</t>
  </si>
  <si>
    <t>AdFlex - Tech - Product &amp; Development</t>
  </si>
  <si>
    <t>E279</t>
  </si>
  <si>
    <t>Bùi Vũ Đức</t>
  </si>
  <si>
    <t>E306</t>
  </si>
  <si>
    <t>Nguyễn Hoàng Linh</t>
  </si>
  <si>
    <t>E313</t>
  </si>
  <si>
    <t>Phạm Thị Bích Huệ</t>
  </si>
  <si>
    <t>AdFlex - CPO - B&amp;O</t>
  </si>
  <si>
    <t>E367</t>
  </si>
  <si>
    <t>Cao Kim Khánh</t>
  </si>
  <si>
    <t>E509</t>
  </si>
  <si>
    <t>Vũ Bá Tùng</t>
  </si>
  <si>
    <t>E535</t>
  </si>
  <si>
    <t>Nguyễn Thị Hà Ly</t>
  </si>
  <si>
    <t>E547</t>
  </si>
  <si>
    <t>Nguyễn Diệu Ly</t>
  </si>
  <si>
    <t>E579</t>
  </si>
  <si>
    <t>Lưu Thị Vân Anh</t>
  </si>
  <si>
    <t>E611</t>
  </si>
  <si>
    <t>Hoàng Thị Minh Ngọc</t>
  </si>
  <si>
    <t>AdFlex - PingGo - Operation - Lead</t>
  </si>
  <si>
    <t>E620</t>
  </si>
  <si>
    <t>Trần Hồng Hoa</t>
  </si>
  <si>
    <t>AdFlex - R&amp;D</t>
  </si>
  <si>
    <t>E621</t>
  </si>
  <si>
    <t>Hà Minh Thủy</t>
  </si>
  <si>
    <t>E017</t>
  </si>
  <si>
    <t>Nguyễn Quang Anh</t>
  </si>
  <si>
    <t>PingGo - BOD</t>
  </si>
  <si>
    <t>E166</t>
  </si>
  <si>
    <t>Nguyễn Đăng Dũng</t>
  </si>
  <si>
    <t>AdFlex - Pushtimize - Kỹ thuật</t>
  </si>
  <si>
    <t>E290</t>
  </si>
  <si>
    <t>Nguyễn Tùng Sơn</t>
  </si>
  <si>
    <t>E301</t>
  </si>
  <si>
    <t>Đỗ Duy Tuyên</t>
  </si>
  <si>
    <t>AdFlex - Tech - System admin</t>
  </si>
  <si>
    <t>E365</t>
  </si>
  <si>
    <t>Nguyễn Thị Thùy Dung</t>
  </si>
  <si>
    <t>E391</t>
  </si>
  <si>
    <t>Nguyễn Thị Ngọc Anh</t>
  </si>
  <si>
    <t>AdFlex - AdDrop - Inhouse -Lead</t>
  </si>
  <si>
    <t>E578</t>
  </si>
  <si>
    <t>Lê Thế Khiết</t>
  </si>
  <si>
    <t>E595</t>
  </si>
  <si>
    <t>Trần Nhật Đức</t>
  </si>
  <si>
    <t>E057</t>
  </si>
  <si>
    <t>Hoàng Tú Anh</t>
  </si>
  <si>
    <t>PingGo - Seller Development- Lead</t>
  </si>
  <si>
    <t>E237</t>
  </si>
  <si>
    <t>Nguyễn Hoàng Đức</t>
  </si>
  <si>
    <t>E239</t>
  </si>
  <si>
    <t>Đỗ Thị Thu Hà</t>
  </si>
  <si>
    <t>E311</t>
  </si>
  <si>
    <t>Nguyễn Thị Hạnh</t>
  </si>
  <si>
    <t>E389</t>
  </si>
  <si>
    <t>Vương Tiến Đông</t>
  </si>
  <si>
    <t>E399</t>
  </si>
  <si>
    <t>Đỗ Thị Ngân</t>
  </si>
  <si>
    <t>E474</t>
  </si>
  <si>
    <t>Trần Thị Quyên</t>
  </si>
  <si>
    <t>E475</t>
  </si>
  <si>
    <t>Trần Thị Phương Hoa</t>
  </si>
  <si>
    <t>E497</t>
  </si>
  <si>
    <t>Đặng Thị Kiều My</t>
  </si>
  <si>
    <t>E281</t>
  </si>
  <si>
    <t>Nguyễn Hải Đăng</t>
  </si>
  <si>
    <t>AdFlex - AdDrop</t>
  </si>
  <si>
    <t>E299</t>
  </si>
  <si>
    <t>Nguyễn Thu Trang</t>
  </si>
  <si>
    <t>AdFlex - CPI - Traffic</t>
  </si>
  <si>
    <t>E315</t>
  </si>
  <si>
    <t>Nguyễn Thị Thủy</t>
  </si>
  <si>
    <t>E395</t>
  </si>
  <si>
    <t>Bùi Thị Thúy</t>
  </si>
  <si>
    <t>E063</t>
  </si>
  <si>
    <t>Triệu Minh Nguyệt</t>
  </si>
  <si>
    <t>E261</t>
  </si>
  <si>
    <t>Lương Hải Long</t>
  </si>
  <si>
    <t>E287</t>
  </si>
  <si>
    <t>Nguyễn Tuấn Lực</t>
  </si>
  <si>
    <t>E035</t>
  </si>
  <si>
    <t>Nguyễn Minh Đức</t>
  </si>
  <si>
    <t>AdFlex - CPI - MNG</t>
  </si>
  <si>
    <t>E377</t>
  </si>
  <si>
    <t>Trần Thu Phương</t>
  </si>
  <si>
    <t>Fedora - TCKT</t>
  </si>
  <si>
    <t>E107</t>
  </si>
  <si>
    <t>Nguyễn Thị Thanh Loan</t>
  </si>
  <si>
    <t>AdFlex- TCKT</t>
  </si>
  <si>
    <t>E187</t>
  </si>
  <si>
    <t>Đoàn Ngọc Ninh</t>
  </si>
  <si>
    <t>E246</t>
  </si>
  <si>
    <t>Phạm Đức Công</t>
  </si>
  <si>
    <t>AdFlex - CPI - Sale</t>
  </si>
  <si>
    <t>E378</t>
  </si>
  <si>
    <t>Đặng Ngọc Sơn</t>
  </si>
  <si>
    <t>E004</t>
  </si>
  <si>
    <t>Đỗ Thị Kim Hồng</t>
  </si>
  <si>
    <t>Eway - TCKT - Team kế toán</t>
  </si>
  <si>
    <t>E102</t>
  </si>
  <si>
    <t>Đặng Duy Thanh</t>
  </si>
  <si>
    <t>E021</t>
  </si>
  <si>
    <t>Lê Thị Thu Thủy</t>
  </si>
  <si>
    <t>E322</t>
  </si>
  <si>
    <t>Trần Minh Giang</t>
  </si>
  <si>
    <t>AdFlex - HR</t>
  </si>
  <si>
    <t>E601</t>
  </si>
  <si>
    <t>Nguyễn Đại Hải</t>
  </si>
  <si>
    <t>AdFlex - Support - Profit &amp; Loss</t>
  </si>
  <si>
    <t>E174</t>
  </si>
  <si>
    <t>Phạm Khắc Độ</t>
  </si>
  <si>
    <t>AdFlex -Support - HRBP</t>
  </si>
  <si>
    <t>E190</t>
  </si>
  <si>
    <t>Ngô Hồng Thúy</t>
  </si>
  <si>
    <t>E263</t>
  </si>
  <si>
    <t>Đỗ Thị Khánh Hòa</t>
  </si>
  <si>
    <t>AdFlex - TCKT - Lead</t>
  </si>
  <si>
    <t>E517</t>
  </si>
  <si>
    <t>Nguyễn Thị Diệu Phương</t>
  </si>
  <si>
    <t>E355</t>
  </si>
  <si>
    <t>Vũ Mạnh Cường</t>
  </si>
  <si>
    <t>AdFlex - Tech - Platform - CPO</t>
  </si>
  <si>
    <t>E128</t>
  </si>
  <si>
    <t>Đàm Văn Khánh</t>
  </si>
  <si>
    <t>E215</t>
  </si>
  <si>
    <t>Phạm Thị Thanh Loan</t>
  </si>
  <si>
    <t>E360</t>
  </si>
  <si>
    <t>Phạm Thị Ninh Giang</t>
  </si>
  <si>
    <t>E332</t>
  </si>
  <si>
    <t>Nguyễn Thành Văn</t>
  </si>
  <si>
    <t>E358</t>
  </si>
  <si>
    <t>Nguyễn Thanh Linh</t>
  </si>
  <si>
    <t>E504</t>
  </si>
  <si>
    <t>Nguyễn Thị Thùy</t>
  </si>
  <si>
    <t>E097</t>
  </si>
  <si>
    <t>Đào Văn Hiệp</t>
  </si>
  <si>
    <t>VIMARKET</t>
  </si>
  <si>
    <t>MO- Tech - Lead</t>
  </si>
  <si>
    <t>E347</t>
  </si>
  <si>
    <t>Lương Minh Đức</t>
  </si>
  <si>
    <t>MO- Tech - FE</t>
  </si>
  <si>
    <t>E025</t>
  </si>
  <si>
    <t>Lê Minh Hạnh</t>
  </si>
  <si>
    <t>E292</t>
  </si>
  <si>
    <t>Đặng Thị Khánh Ly</t>
  </si>
  <si>
    <t>E006</t>
  </si>
  <si>
    <t>Vũ Thị Kim Lệ</t>
  </si>
  <si>
    <t>MO - TCKT</t>
  </si>
  <si>
    <t>E112</t>
  </si>
  <si>
    <t>Đoàn Trọng Khôi</t>
  </si>
  <si>
    <t>MO - M1 - Lead</t>
  </si>
  <si>
    <t>E082</t>
  </si>
  <si>
    <t>Cao Thị Ngọc Anh</t>
  </si>
  <si>
    <t>MO - M1 - Account Manager</t>
  </si>
  <si>
    <t>E154</t>
  </si>
  <si>
    <t>Mai Thị Khánh Huyền</t>
  </si>
  <si>
    <t>E675</t>
  </si>
  <si>
    <t>MO - M1 - Bussiness Dept</t>
  </si>
  <si>
    <t>E104</t>
  </si>
  <si>
    <t>Đào Tuấn Vũ</t>
  </si>
  <si>
    <t>E002</t>
  </si>
  <si>
    <t>Phạm Hoàng Hưng</t>
  </si>
  <si>
    <t>MO - BOD</t>
  </si>
  <si>
    <t>E142</t>
  </si>
  <si>
    <t>Nguyễn Thành Trung</t>
  </si>
  <si>
    <t>E164</t>
  </si>
  <si>
    <t>Đào Minh Thuấn</t>
  </si>
  <si>
    <t>AdFlex - CPO - Content</t>
  </si>
  <si>
    <t>E230</t>
  </si>
  <si>
    <t>Nguyễn Hữu Quỳnh</t>
  </si>
  <si>
    <t>E438</t>
  </si>
  <si>
    <t>Lương Bá Trung</t>
  </si>
  <si>
    <t>PingGo - Kỹ thuật - Lead</t>
  </si>
  <si>
    <t>E482</t>
  </si>
  <si>
    <t>Vũ Thị Ngọc Bích</t>
  </si>
  <si>
    <t>PingGo - Operation - Lead</t>
  </si>
  <si>
    <t>E657</t>
  </si>
  <si>
    <t>Đàm Anh Thư</t>
  </si>
  <si>
    <t>MO - M1 - Account Manager - Lead</t>
  </si>
  <si>
    <t>E213</t>
  </si>
  <si>
    <t>Lê Đình Hưng</t>
  </si>
  <si>
    <t>E270</t>
  </si>
  <si>
    <t>Trần Nam Thắng</t>
  </si>
  <si>
    <t>E646</t>
  </si>
  <si>
    <t>Nguyễn Thị Thu</t>
  </si>
  <si>
    <t>Eway - Pháp chế</t>
  </si>
  <si>
    <t>E669</t>
  </si>
  <si>
    <t>Trần Minh Anh</t>
  </si>
  <si>
    <t>E028</t>
  </si>
  <si>
    <t>Trần Văn Chiến</t>
  </si>
  <si>
    <t>E044</t>
  </si>
  <si>
    <t>NgọcVB</t>
  </si>
  <si>
    <t>E116</t>
  </si>
  <si>
    <t>Trần Bích Ngọc</t>
  </si>
  <si>
    <t>E199</t>
  </si>
  <si>
    <t>Nguyễn Thị Hiền</t>
  </si>
  <si>
    <t>E217</t>
  </si>
  <si>
    <t>Hoàng Mạnh Tiến</t>
  </si>
  <si>
    <t>AdFlex - Tech - Core&amp;Product</t>
  </si>
  <si>
    <t>E220</t>
  </si>
  <si>
    <t>Vũ Thị Đào</t>
  </si>
  <si>
    <t>E321</t>
  </si>
  <si>
    <t>Phan Thị Thảo Quỳnh</t>
  </si>
  <si>
    <t>AdFlex - Finance Manager</t>
  </si>
  <si>
    <t>E613</t>
  </si>
  <si>
    <t>Nguyễn Thị Lan Anh</t>
  </si>
  <si>
    <t>E663</t>
  </si>
  <si>
    <t>Vũ Mạnh Chiến</t>
  </si>
  <si>
    <t>E171</t>
  </si>
  <si>
    <t>Phạm Quốc Huy</t>
  </si>
  <si>
    <t>E231</t>
  </si>
  <si>
    <t>Võ Thị Bích Phương</t>
  </si>
  <si>
    <t>MO - M2 - Inhouse</t>
  </si>
  <si>
    <t>E356</t>
  </si>
  <si>
    <t>Lương Trung Thành</t>
  </si>
  <si>
    <t>E597</t>
  </si>
  <si>
    <t>Vũ Thị Ngọc Lan</t>
  </si>
  <si>
    <t>E674</t>
  </si>
  <si>
    <t>Vũ Đình Hà</t>
  </si>
  <si>
    <t>MO - M2 - Operation</t>
  </si>
  <si>
    <t>E373</t>
  </si>
  <si>
    <t>Mai Thị Phượng</t>
  </si>
  <si>
    <t>E532</t>
  </si>
  <si>
    <t>Trần Thu Thúy</t>
  </si>
  <si>
    <t>E566</t>
  </si>
  <si>
    <t>E610</t>
  </si>
  <si>
    <t>Hồ Thị Ngần</t>
  </si>
  <si>
    <t>E072</t>
  </si>
  <si>
    <t>Lê Ngọc Hân</t>
  </si>
  <si>
    <t>Eway - HCNS - Lead</t>
  </si>
  <si>
    <t>E277</t>
  </si>
  <si>
    <t>Đỗ Mạnh Quân</t>
  </si>
  <si>
    <t>E283</t>
  </si>
  <si>
    <t>Bùi Phương Nam</t>
  </si>
  <si>
    <t>MO- Tech - BE</t>
  </si>
  <si>
    <t>E300</t>
  </si>
  <si>
    <t>Lương Thị Thu Hằng</t>
  </si>
  <si>
    <t>AdFlex - Support - People&amp; Process</t>
  </si>
  <si>
    <t>E304</t>
  </si>
  <si>
    <t>Đỗ Thị Hường</t>
  </si>
  <si>
    <t>E526</t>
  </si>
  <si>
    <t>Đào Thị Trang</t>
  </si>
  <si>
    <t>E534</t>
  </si>
  <si>
    <t>Phan Thị Bảo Khuyên</t>
  </si>
  <si>
    <t>E612</t>
  </si>
  <si>
    <t>Phạm Công Thành</t>
  </si>
  <si>
    <t>E614</t>
  </si>
  <si>
    <t>Lê Thị Mỹ Lan</t>
  </si>
  <si>
    <t>MO- Tech - QA</t>
  </si>
  <si>
    <t>E264</t>
  </si>
  <si>
    <t>Trần Thị Hà Linh</t>
  </si>
  <si>
    <t>E382</t>
  </si>
  <si>
    <t>Ngô Trung Tín</t>
  </si>
  <si>
    <t>E596</t>
  </si>
  <si>
    <t>Trần Thị Phượng</t>
  </si>
  <si>
    <t>E609</t>
  </si>
  <si>
    <t>Vũ Văn Minh</t>
  </si>
  <si>
    <t>E268</t>
  </si>
  <si>
    <t>Nguyễn Đắc Quỳnh Anh</t>
  </si>
  <si>
    <t>E320</t>
  </si>
  <si>
    <t>Phạm Văn Tiến</t>
  </si>
  <si>
    <t>E324</t>
  </si>
  <si>
    <t>Nguyễn Hoàng Anh</t>
  </si>
  <si>
    <t>E337</t>
  </si>
  <si>
    <t>Đỗ Thị Liên</t>
  </si>
  <si>
    <t>E376</t>
  </si>
  <si>
    <t>Nguyễn Văn Tùng</t>
  </si>
  <si>
    <t>AdFlex - Tech - Product - FlexSale</t>
  </si>
  <si>
    <t>E576</t>
  </si>
  <si>
    <t>Đào Cẩm Tú</t>
  </si>
  <si>
    <t>E631</t>
  </si>
  <si>
    <t>Nguyễn Thị Thu Hoài</t>
  </si>
  <si>
    <t>E686</t>
  </si>
  <si>
    <t>Đoàn Linh Chi</t>
  </si>
  <si>
    <t>E688</t>
  </si>
  <si>
    <t>Nguyễn Đại Toàn</t>
  </si>
  <si>
    <t>E721</t>
  </si>
  <si>
    <t>Trần Thu Hoài</t>
  </si>
  <si>
    <t>E722</t>
  </si>
  <si>
    <t>Phạm Văn Đức</t>
  </si>
  <si>
    <t>E730</t>
  </si>
  <si>
    <t>Nguyễn Thị Thu Thảo</t>
  </si>
  <si>
    <t>E733</t>
  </si>
  <si>
    <t>E734</t>
  </si>
  <si>
    <t>Lê Cảnh Tiêu</t>
  </si>
  <si>
    <t>E735</t>
  </si>
  <si>
    <t>Nguyễn Văn Đỏ</t>
  </si>
  <si>
    <t>E736</t>
  </si>
  <si>
    <t>Nguyễn Hoàng Diệp</t>
  </si>
  <si>
    <t>E738</t>
  </si>
  <si>
    <t>Nguyễn Ngọc Lâm</t>
  </si>
  <si>
    <t>E739</t>
  </si>
  <si>
    <t>Chu Ngọc Ánh</t>
  </si>
  <si>
    <t>E740</t>
  </si>
  <si>
    <t>Phương Thị Phượng</t>
  </si>
  <si>
    <t>E741</t>
  </si>
  <si>
    <t>Lê Thị Tuyết Mai</t>
  </si>
  <si>
    <t>E744</t>
  </si>
  <si>
    <t>Lê Thị Hiền</t>
  </si>
  <si>
    <t>PingGo - TCKT</t>
  </si>
  <si>
    <t>E745</t>
  </si>
  <si>
    <t>Hoàng Thu Ngọc</t>
  </si>
  <si>
    <t>E746</t>
  </si>
  <si>
    <t>Phùng Ngọc Quang Huy</t>
  </si>
  <si>
    <t>AdFlex - Project Management</t>
  </si>
  <si>
    <t>E747</t>
  </si>
  <si>
    <t>Nghê Quyết Tiến</t>
  </si>
  <si>
    <t>E748</t>
  </si>
  <si>
    <t>Nguyễn Công Thuận</t>
  </si>
  <si>
    <t>E750</t>
  </si>
  <si>
    <t>Nguyễn Trí Sơn</t>
  </si>
  <si>
    <t>E752</t>
  </si>
  <si>
    <t>Phạm Thị Hương</t>
  </si>
  <si>
    <t>E754</t>
  </si>
  <si>
    <t>Trần Hoàng Anh</t>
  </si>
  <si>
    <t>E757</t>
  </si>
  <si>
    <t>Bùi Thị Kim Hoa</t>
  </si>
  <si>
    <t>E761</t>
  </si>
  <si>
    <t>Phùng Thị Oanh</t>
  </si>
  <si>
    <t>E762</t>
  </si>
  <si>
    <t>Đỗ Thị Thu Loan</t>
  </si>
  <si>
    <t>E763</t>
  </si>
  <si>
    <t>Văn Mạnh Tuấn</t>
  </si>
  <si>
    <t>E765</t>
  </si>
  <si>
    <t>Tạ Thị Kim Chi</t>
  </si>
  <si>
    <t>AdFlex - Pushtimize - BD - Lead</t>
  </si>
  <si>
    <t>E769</t>
  </si>
  <si>
    <t>Nguyễn Thị Đào</t>
  </si>
  <si>
    <t>E771</t>
  </si>
  <si>
    <t>Trần Thảo Ly</t>
  </si>
  <si>
    <t>E772</t>
  </si>
  <si>
    <t>Nguyễn Thanh Vân</t>
  </si>
  <si>
    <t>E773</t>
  </si>
  <si>
    <t>Nguyễn Minh Thu</t>
  </si>
  <si>
    <t>E774</t>
  </si>
  <si>
    <t>Nguyễn Tú Anh</t>
  </si>
  <si>
    <t>E780</t>
  </si>
  <si>
    <t>Phạm Thị Hằng</t>
  </si>
  <si>
    <t>E781</t>
  </si>
  <si>
    <t>Trịnh Thị Minh Hạnh</t>
  </si>
  <si>
    <t>E783</t>
  </si>
  <si>
    <t>Đỗ Thị Phương Thúy</t>
  </si>
  <si>
    <t>E784</t>
  </si>
  <si>
    <t>Nguyễn Hải Phong</t>
  </si>
  <si>
    <t>E785</t>
  </si>
  <si>
    <t>Đinh Thị Thu Hương</t>
  </si>
  <si>
    <t>E786</t>
  </si>
  <si>
    <t>Đào Trà My</t>
  </si>
  <si>
    <t>E788</t>
  </si>
  <si>
    <t>Nguyễn Văn Dũng</t>
  </si>
  <si>
    <t>E791</t>
  </si>
  <si>
    <t>Trần Thị Mai</t>
  </si>
  <si>
    <t>E792</t>
  </si>
  <si>
    <t>Lê Việt Hà</t>
  </si>
  <si>
    <t>E793</t>
  </si>
  <si>
    <t>Nguyễn Thị Trà My</t>
  </si>
  <si>
    <t>E794</t>
  </si>
  <si>
    <t>Trần Thị Hà Trang</t>
  </si>
  <si>
    <t>E795</t>
  </si>
  <si>
    <t>Lê Thị Huệ</t>
  </si>
  <si>
    <t>E799</t>
  </si>
  <si>
    <t>Nguyễn Chiến Thắng</t>
  </si>
  <si>
    <t>E800</t>
  </si>
  <si>
    <t>Nguyễn Tuấn Thành</t>
  </si>
  <si>
    <t>E801</t>
  </si>
  <si>
    <t>Trần Thị Hảo</t>
  </si>
  <si>
    <t>E802</t>
  </si>
  <si>
    <t>Ninh Thị Dung</t>
  </si>
  <si>
    <t>E803</t>
  </si>
  <si>
    <t>Nhữ Văn Hùng</t>
  </si>
  <si>
    <t>E804</t>
  </si>
  <si>
    <t>Lê Văn Cao</t>
  </si>
  <si>
    <t>E805</t>
  </si>
  <si>
    <t>Cao Thị Tú Oanh</t>
  </si>
  <si>
    <t>E806</t>
  </si>
  <si>
    <t>Nguyễn Đức Tuấn Anh</t>
  </si>
  <si>
    <t>E807</t>
  </si>
  <si>
    <t>Phan Thị Hoài</t>
  </si>
  <si>
    <t>E808</t>
  </si>
  <si>
    <t>Trần Thị Thùy Linh</t>
  </si>
  <si>
    <t>E810</t>
  </si>
  <si>
    <t>Thái Thị Quỳnh</t>
  </si>
  <si>
    <t>E811</t>
  </si>
  <si>
    <t>Nguyễn Thị Lan Hương</t>
  </si>
  <si>
    <t>E813</t>
  </si>
  <si>
    <t>Nguyễn Thanh Tâm</t>
  </si>
  <si>
    <t>E815</t>
  </si>
  <si>
    <t>Lê Thị Ngọc Anh</t>
  </si>
  <si>
    <t>E817</t>
  </si>
  <si>
    <t>Bùi Thị Tú Oanh</t>
  </si>
  <si>
    <t>E830</t>
  </si>
  <si>
    <t>Nguyễn Bích Phượng</t>
  </si>
  <si>
    <t>E831</t>
  </si>
  <si>
    <t>Nguyễn Phúc Hưng</t>
  </si>
  <si>
    <t>E832</t>
  </si>
  <si>
    <t>Ngô Công Dũng</t>
  </si>
  <si>
    <t>E833</t>
  </si>
  <si>
    <t>Hoàng Nguyên Anh</t>
  </si>
  <si>
    <t>E845</t>
  </si>
  <si>
    <t>Dương Thanh Huyền</t>
  </si>
  <si>
    <t>PingGo - Branding - Lead</t>
  </si>
  <si>
    <t>E846</t>
  </si>
  <si>
    <t>Phạm Thanh Tuấn</t>
  </si>
  <si>
    <t>E838</t>
  </si>
  <si>
    <t>Nguyễn Thị Minh Phương</t>
  </si>
  <si>
    <t>E849</t>
  </si>
  <si>
    <t>Hoàng Hải Yến</t>
  </si>
  <si>
    <t>MO - M1 - Operation - Lead</t>
  </si>
  <si>
    <t>E201</t>
  </si>
  <si>
    <t>Hà Kiều Anh</t>
  </si>
  <si>
    <t>E853</t>
  </si>
  <si>
    <t>Bùi Khánh Ly</t>
  </si>
  <si>
    <t>AdFlex - TCKT - KTT</t>
  </si>
  <si>
    <t>E859</t>
  </si>
  <si>
    <t>Nguyễn Thị Thúy</t>
  </si>
  <si>
    <t>E842</t>
  </si>
  <si>
    <t>Đặng Thị Diệu Linh</t>
  </si>
  <si>
    <t>E864</t>
  </si>
  <si>
    <t>Nguyễn Minh Tiến</t>
  </si>
  <si>
    <t>E863</t>
  </si>
  <si>
    <t>Lê Thị Bích Ngọc</t>
  </si>
  <si>
    <t>E862</t>
  </si>
  <si>
    <t>Nguyễn Quang Đạt</t>
  </si>
  <si>
    <t>E873</t>
  </si>
  <si>
    <t>Vũ Thị Đông Anh</t>
  </si>
  <si>
    <t>E876</t>
  </si>
  <si>
    <t>Bùi Đỗ Minh Quân</t>
  </si>
  <si>
    <t>E869</t>
  </si>
  <si>
    <t>Nguyễn Văn Thắng</t>
  </si>
  <si>
    <t>E871</t>
  </si>
  <si>
    <t>Nguyễn Thị Ánh</t>
  </si>
  <si>
    <t>E878</t>
  </si>
  <si>
    <t>Lê Thị Phương Thảo</t>
  </si>
  <si>
    <t>E256</t>
  </si>
  <si>
    <t>Phí Thị Thu Thảo</t>
  </si>
  <si>
    <t>E440</t>
  </si>
  <si>
    <t>Đặng Thị Hà Trang</t>
  </si>
  <si>
    <t>E892</t>
  </si>
  <si>
    <t>Hoàng Thanh Hoa</t>
  </si>
  <si>
    <t>E893</t>
  </si>
  <si>
    <t>Mai Thị Minh Hằng</t>
  </si>
  <si>
    <t>E884</t>
  </si>
  <si>
    <t>Nguyễn Thảo Nhi</t>
  </si>
  <si>
    <t>E883</t>
  </si>
  <si>
    <t>Lê Văn Định</t>
  </si>
  <si>
    <t>E895</t>
  </si>
  <si>
    <t>Nguyễn Xuân Hiếu</t>
  </si>
  <si>
    <t>E886</t>
  </si>
  <si>
    <t>Hồ Tuấn Long</t>
  </si>
  <si>
    <t>E887</t>
  </si>
  <si>
    <t>Trương Quốc Quân</t>
  </si>
  <si>
    <t>E896</t>
  </si>
  <si>
    <t>Nguyễn Bá Việt Anh</t>
  </si>
  <si>
    <t>E897</t>
  </si>
  <si>
    <t>Hoàng Thị Hồng Anh</t>
  </si>
  <si>
    <t>E899</t>
  </si>
  <si>
    <t>Phạm Ngọc Khánh</t>
  </si>
  <si>
    <t>E855</t>
  </si>
  <si>
    <t>Lê Văn Việt</t>
  </si>
  <si>
    <t>E900</t>
  </si>
  <si>
    <t>Hồ Quỳnh Trang</t>
  </si>
  <si>
    <t>E907</t>
  </si>
  <si>
    <t>Doãn Quỳnh Trang</t>
  </si>
  <si>
    <t>E908</t>
  </si>
  <si>
    <t>Nguyễn Văn Hùng</t>
  </si>
  <si>
    <t>AdFlex - Tech - CPO</t>
  </si>
  <si>
    <t>E909</t>
  </si>
  <si>
    <t>Triệu Thị Thắm</t>
  </si>
  <si>
    <t>E901</t>
  </si>
  <si>
    <t>Vũ Huy Hoàng</t>
  </si>
  <si>
    <t>E906</t>
  </si>
  <si>
    <t>Nguyễn Huy Trường</t>
  </si>
  <si>
    <t>E913</t>
  </si>
  <si>
    <t>Trần Vi Anh</t>
  </si>
  <si>
    <t>E915</t>
  </si>
  <si>
    <t>Lương Thị Bích Vân</t>
  </si>
  <si>
    <t>E877</t>
  </si>
  <si>
    <t>Đào Thị Nhung</t>
  </si>
  <si>
    <t>E912</t>
  </si>
  <si>
    <t>Cao Thuỳ Dương</t>
  </si>
  <si>
    <t>E916</t>
  </si>
  <si>
    <t>Nguyễn Thị Hoài</t>
  </si>
  <si>
    <t>E918</t>
  </si>
  <si>
    <t>Nguyễn Mỹ Hạnh</t>
  </si>
  <si>
    <t>E919</t>
  </si>
  <si>
    <t>Nguyễn Diệu Linh</t>
  </si>
  <si>
    <t>E924</t>
  </si>
  <si>
    <t>Hoàng Sĩ Nguyên</t>
  </si>
  <si>
    <t>E922</t>
  </si>
  <si>
    <t>Nguyễn Bá Nghĩa</t>
  </si>
  <si>
    <t>E930</t>
  </si>
  <si>
    <t>Phan Anh Thái</t>
  </si>
  <si>
    <t>E931</t>
  </si>
  <si>
    <t>Phạm Lê Thu Trang</t>
  </si>
  <si>
    <t>E874</t>
  </si>
  <si>
    <t>Đào Nguyên Tùng</t>
  </si>
  <si>
    <t>E932</t>
  </si>
  <si>
    <t>Nguyễn Thị Nguyệt</t>
  </si>
  <si>
    <t>E934</t>
  </si>
  <si>
    <t>Kim Đức Anh</t>
  </si>
  <si>
    <t>E816</t>
  </si>
  <si>
    <t>Nguyễn Đức Lợi</t>
  </si>
  <si>
    <t>MONT-E</t>
  </si>
  <si>
    <t>MONT-E - BOD</t>
  </si>
  <si>
    <t>E823</t>
  </si>
  <si>
    <t>Nguyễn Thành Phi</t>
  </si>
  <si>
    <t>E825</t>
  </si>
  <si>
    <t>Lê Văn Minh</t>
  </si>
  <si>
    <t>E827</t>
  </si>
  <si>
    <t>Đỗ Như Vý</t>
  </si>
  <si>
    <t>E834</t>
  </si>
  <si>
    <t>Bùi Quỳnh Trang</t>
  </si>
  <si>
    <t>E835</t>
  </si>
  <si>
    <t>Hoàng Công Hải</t>
  </si>
  <si>
    <t>E894</t>
  </si>
  <si>
    <t>Trương Ngọc Mai</t>
  </si>
  <si>
    <t>E904</t>
  </si>
  <si>
    <t>Nguyễn Đức Anh</t>
  </si>
  <si>
    <t>MO - M1 - Operation - TTS</t>
  </si>
  <si>
    <t>E065</t>
  </si>
  <si>
    <t>Lê Trung Kiên</t>
  </si>
  <si>
    <t>AdFlex - HCM - MNG</t>
  </si>
  <si>
    <t>E262</t>
  </si>
  <si>
    <t>Vũ Hoàng Anh</t>
  </si>
  <si>
    <t>AdFlex - HCM - Community</t>
  </si>
  <si>
    <t>E303</t>
  </si>
  <si>
    <t>Võ Thanh Hiền</t>
  </si>
  <si>
    <t>AdFlex - HCM - Inhouse</t>
  </si>
  <si>
    <t>E285</t>
  </si>
  <si>
    <t>Phạm Thị Ngọc Uyển</t>
  </si>
  <si>
    <t>E527</t>
  </si>
  <si>
    <t>Trần Thế Trường</t>
  </si>
  <si>
    <t>E615</t>
  </si>
  <si>
    <t>Nguyễn Ngọc Chí</t>
  </si>
  <si>
    <t>E707</t>
  </si>
  <si>
    <t>Nguyễn Đức Thịnh</t>
  </si>
  <si>
    <t>E710</t>
  </si>
  <si>
    <t>Hồ Đình Huy</t>
  </si>
  <si>
    <t>E711</t>
  </si>
  <si>
    <t>Nguyễn Hữu Quang Minh</t>
  </si>
  <si>
    <t>E712</t>
  </si>
  <si>
    <t>Nguyễn Thị Trúc Uyên</t>
  </si>
  <si>
    <t>E713</t>
  </si>
  <si>
    <t>Hà Thị Thúy</t>
  </si>
  <si>
    <t>E782</t>
  </si>
  <si>
    <t>Bùi Nguyễn Trang Nhung</t>
  </si>
  <si>
    <t>AdFlex - HCM - Admin</t>
  </si>
  <si>
    <t>E812</t>
  </si>
  <si>
    <t>Nguyễn Thị Hoài Như</t>
  </si>
  <si>
    <t>E841</t>
  </si>
  <si>
    <t>Nguyễn Thị Mỹ Á</t>
  </si>
  <si>
    <t>E891</t>
  </si>
  <si>
    <t>Nguyễn Đỗ Á Đông</t>
  </si>
  <si>
    <t>E941</t>
  </si>
  <si>
    <t>Dương Linh Trang</t>
  </si>
  <si>
    <t>E937</t>
  </si>
  <si>
    <t>Trần Tiến Anh</t>
  </si>
  <si>
    <t>E946</t>
  </si>
  <si>
    <t>E944</t>
  </si>
  <si>
    <t>Trịnh Thị Oanh</t>
  </si>
  <si>
    <t>E948</t>
  </si>
  <si>
    <t>Trần Thị Tuyết Ngân</t>
  </si>
  <si>
    <t>E947</t>
  </si>
  <si>
    <t>Nguyễn Thị Thu Thủy</t>
  </si>
  <si>
    <t>E945</t>
  </si>
  <si>
    <t>Trần Hạnh Trang</t>
  </si>
  <si>
    <t>E951</t>
  </si>
  <si>
    <t>Chu Minh Đức</t>
  </si>
  <si>
    <t>Eway - Assitant</t>
  </si>
  <si>
    <t>E952</t>
  </si>
  <si>
    <t>Nguyễn Thị Ngọc Hoàn</t>
  </si>
  <si>
    <t>Eway - HRD</t>
  </si>
  <si>
    <t>E898</t>
  </si>
  <si>
    <t>Phạm Vũ Dũng</t>
  </si>
  <si>
    <t>E953</t>
  </si>
  <si>
    <t>Vũ Quang Vinh</t>
  </si>
  <si>
    <t>Eway - Kỹ thuật - System Admin</t>
  </si>
  <si>
    <t>E954</t>
  </si>
  <si>
    <t>Nguyễn Hồng Phong</t>
  </si>
  <si>
    <t>E956</t>
  </si>
  <si>
    <t>Lê Minh Tâm</t>
  </si>
  <si>
    <t>Dyno - kỹ thuật - PM - TTS</t>
  </si>
  <si>
    <t>E955</t>
  </si>
  <si>
    <t>Nguyễn Đình Khánh Hải</t>
  </si>
  <si>
    <t>E858</t>
  </si>
  <si>
    <t>Nguyễn Thị Hồ Trang</t>
  </si>
  <si>
    <t>E929</t>
  </si>
  <si>
    <t>Vũ Ngọc Đoan Trinh</t>
  </si>
  <si>
    <t>E957</t>
  </si>
  <si>
    <t>Chu Ngọc Linh</t>
  </si>
  <si>
    <t>E958</t>
  </si>
  <si>
    <t>E959</t>
  </si>
  <si>
    <t>Nguyễn Trọng Thái</t>
  </si>
  <si>
    <t>E960</t>
  </si>
  <si>
    <t>E961</t>
  </si>
  <si>
    <t>Phạm Văn Cừ</t>
  </si>
  <si>
    <t>E964</t>
  </si>
  <si>
    <t>Ngô Văn Khôi</t>
  </si>
  <si>
    <t>E963</t>
  </si>
  <si>
    <t>Vũ Minh Hiếu</t>
  </si>
  <si>
    <t>E962</t>
  </si>
  <si>
    <t>Phạm Hoàng Đức Mạnh</t>
  </si>
  <si>
    <t>E965</t>
  </si>
  <si>
    <t>Nguyễn Hải Bình</t>
  </si>
  <si>
    <t>E966</t>
  </si>
  <si>
    <t>Trần Văn Lợi</t>
  </si>
  <si>
    <t>E967</t>
  </si>
  <si>
    <t>Nguyễn Hữu Hợp</t>
  </si>
  <si>
    <t>E968</t>
  </si>
  <si>
    <t>Nguyễn Hải Dương</t>
  </si>
  <si>
    <t>E969</t>
  </si>
  <si>
    <t>Nguyễn Ngọc Tuân</t>
  </si>
  <si>
    <t>E850</t>
  </si>
  <si>
    <t>Nguyễn Đức Trung</t>
  </si>
  <si>
    <t>E852</t>
  </si>
  <si>
    <t>Trần Hòa Thành</t>
  </si>
  <si>
    <t>MONT-E - Tech</t>
  </si>
  <si>
    <t>E851</t>
  </si>
  <si>
    <t>Trịnh Bá Việt</t>
  </si>
  <si>
    <t>E970</t>
  </si>
  <si>
    <t>Nguyễn Văn Anh Tuấn</t>
  </si>
  <si>
    <t>E971</t>
  </si>
  <si>
    <t>Lưu Thị Tuyết</t>
  </si>
  <si>
    <t>PingGo - TCKT - Lead</t>
  </si>
  <si>
    <t>E972</t>
  </si>
  <si>
    <t>Hoang Nguyen</t>
  </si>
  <si>
    <t>E977</t>
  </si>
  <si>
    <t>Ngô Tuấn Anh</t>
  </si>
  <si>
    <t>Dyno - kỹ thuật - IT - TTS</t>
  </si>
  <si>
    <t>E976</t>
  </si>
  <si>
    <t>Phạm Quang Sáng</t>
  </si>
  <si>
    <t>E975</t>
  </si>
  <si>
    <t>Tưởng Văn Chiến</t>
  </si>
  <si>
    <t>E973</t>
  </si>
  <si>
    <t>Nguyễn Thị Minh Châu</t>
  </si>
  <si>
    <t>MONT-E - Tech - Intern</t>
  </si>
  <si>
    <t>E974</t>
  </si>
  <si>
    <t>Phan Thị Lan</t>
  </si>
  <si>
    <t>E979</t>
  </si>
  <si>
    <t>Ngô Văn Thuận</t>
  </si>
  <si>
    <t>AdFlex - Tech - Laravel Developer</t>
  </si>
  <si>
    <t>E978</t>
  </si>
  <si>
    <t>Chu Thị Phương Thảo</t>
  </si>
  <si>
    <t>Eway - TD, ĐT, TTNB - TTS EB</t>
  </si>
  <si>
    <t>E980</t>
  </si>
  <si>
    <t>Nguyễn Đức Bình</t>
  </si>
  <si>
    <t>E983</t>
  </si>
  <si>
    <t>Vũ Minh Quang</t>
  </si>
  <si>
    <t>E984</t>
  </si>
  <si>
    <t>Nguyễn Tư Thái</t>
  </si>
  <si>
    <t>E985</t>
  </si>
  <si>
    <t>Hoàng Thị Hương</t>
  </si>
  <si>
    <t>E991</t>
  </si>
  <si>
    <t>Doãn Quỳnh Anh</t>
  </si>
  <si>
    <t>MO - M1 - Project Manager</t>
  </si>
  <si>
    <t>E987</t>
  </si>
  <si>
    <t>Nguyễn Đình Huy</t>
  </si>
  <si>
    <t>E988</t>
  </si>
  <si>
    <t>Nguyễn Thị Thanh Thuỷ</t>
  </si>
  <si>
    <t>E995</t>
  </si>
  <si>
    <t>Nguyễn Thị Linh</t>
  </si>
  <si>
    <t>E1002</t>
  </si>
  <si>
    <t>Nguyễn Thị Thùy Linh</t>
  </si>
  <si>
    <t>E1003</t>
  </si>
  <si>
    <t>Trần Thu Hiền</t>
  </si>
  <si>
    <t>E1004</t>
  </si>
  <si>
    <t>Hoàng Ngân Nhi</t>
  </si>
  <si>
    <t>E1005</t>
  </si>
  <si>
    <t>Nguyễn Phạm Huy Hoàng</t>
  </si>
  <si>
    <t>E1007</t>
  </si>
  <si>
    <t>Lê Thị Hồng Thúy</t>
  </si>
  <si>
    <t>E1006</t>
  </si>
  <si>
    <t>Nguyễn Hồng Vy</t>
  </si>
  <si>
    <t>E1008</t>
  </si>
  <si>
    <t>Đỗ Huyền Vy</t>
  </si>
  <si>
    <t>E1009</t>
  </si>
  <si>
    <t>Giáp Thị Yến</t>
  </si>
  <si>
    <t>E1010</t>
  </si>
  <si>
    <t>Tô Việt Hoàng</t>
  </si>
  <si>
    <t>E1012</t>
  </si>
  <si>
    <t>Trần Thị Hồng</t>
  </si>
  <si>
    <t>E1013</t>
  </si>
  <si>
    <t>Nguyễn Ngọc Huyền</t>
  </si>
  <si>
    <t>E1014</t>
  </si>
  <si>
    <t>Nguyễn Mỹ Hoa</t>
  </si>
  <si>
    <t>E1017</t>
  </si>
  <si>
    <t>Nguyễn Quang Đức</t>
  </si>
  <si>
    <t>E1016</t>
  </si>
  <si>
    <t>Chu Thị Bích Phượng</t>
  </si>
  <si>
    <t>E1020</t>
  </si>
  <si>
    <t>Nguyễn Quốc Kỳ</t>
  </si>
  <si>
    <t>E1022</t>
  </si>
  <si>
    <t>Nguyễn Thị Minh Lệ</t>
  </si>
  <si>
    <t>BẢNG CHẤM CÔNG T06/2022</t>
  </si>
  <si>
    <t>TBP đánh dấu theo những chỉ dẫn vào những cột tương ứng trong bảng chấm công này.</t>
  </si>
  <si>
    <t>Làm việc bình thường</t>
  </si>
  <si>
    <t>Làm 1/ 2 ngày</t>
  </si>
  <si>
    <t>Công tác</t>
  </si>
  <si>
    <t>STT</t>
  </si>
  <si>
    <t>MNV</t>
  </si>
  <si>
    <t>Họ và Tên</t>
  </si>
  <si>
    <t>Phép năm nếu làm việc đến hết T12/2022</t>
  </si>
  <si>
    <t>P</t>
  </si>
  <si>
    <t>E989</t>
  </si>
  <si>
    <t>Dương Ngọc Yến Ngân</t>
  </si>
  <si>
    <t>đang thử việc</t>
  </si>
  <si>
    <t>E666</t>
  </si>
  <si>
    <t>Trần Thị Bé</t>
  </si>
  <si>
    <t>Người lập bảng</t>
  </si>
  <si>
    <t>Quản lý trực tiếp</t>
  </si>
  <si>
    <t>ID vân tay mới nhất</t>
  </si>
  <si>
    <t>Nhập tay</t>
  </si>
  <si>
    <t>id vân tay</t>
  </si>
  <si>
    <t>E003</t>
  </si>
  <si>
    <t>Phí Ngọc Chi</t>
  </si>
  <si>
    <t>E005</t>
  </si>
  <si>
    <t>Đinh Thị Nga</t>
  </si>
  <si>
    <t>Mã cũ 999</t>
  </si>
  <si>
    <t>E007</t>
  </si>
  <si>
    <t>Đỗ Thị Thúy Hằng</t>
  </si>
  <si>
    <t>E008</t>
  </si>
  <si>
    <t>Nguyễn Thị Mai Phương</t>
  </si>
  <si>
    <t>E010</t>
  </si>
  <si>
    <t>Lê Thị Thủy</t>
  </si>
  <si>
    <t>E011</t>
  </si>
  <si>
    <t>Nguyễn Hồng Đức</t>
  </si>
  <si>
    <t>E012</t>
  </si>
  <si>
    <t>Nguyễn Gia Tú</t>
  </si>
  <si>
    <t>E013</t>
  </si>
  <si>
    <t>Đinh Văn Đỉnh</t>
  </si>
  <si>
    <t>E014</t>
  </si>
  <si>
    <t>Tạ Văn Hưng</t>
  </si>
  <si>
    <t>E015</t>
  </si>
  <si>
    <t>Bùi Thị Hồng Minh</t>
  </si>
  <si>
    <t>E016</t>
  </si>
  <si>
    <t>La Văn Quân</t>
  </si>
  <si>
    <t>E018</t>
  </si>
  <si>
    <t>Nguyễn Phương Anh</t>
  </si>
  <si>
    <t>E019</t>
  </si>
  <si>
    <t>Đỗ Thị Thúy</t>
  </si>
  <si>
    <t>E020</t>
  </si>
  <si>
    <t>Nguyễn Đức Hùng</t>
  </si>
  <si>
    <t>E022</t>
  </si>
  <si>
    <t>Phạm Thị Thảo</t>
  </si>
  <si>
    <t>E023</t>
  </si>
  <si>
    <t>Nguyễn Thị Thúy Hoa</t>
  </si>
  <si>
    <t>E024</t>
  </si>
  <si>
    <t>Vũ Nhật Khánh</t>
  </si>
  <si>
    <t>E026</t>
  </si>
  <si>
    <t>Nguyễn Hồng Lê</t>
  </si>
  <si>
    <t>E027</t>
  </si>
  <si>
    <t>Phạm Đình Đức</t>
  </si>
  <si>
    <t>E029</t>
  </si>
  <si>
    <t>Nguyễn Huỳnh Khiết Nguyên</t>
  </si>
  <si>
    <t>E030</t>
  </si>
  <si>
    <t>E031</t>
  </si>
  <si>
    <t>Dewantoro</t>
  </si>
  <si>
    <t>E032</t>
  </si>
  <si>
    <t>Nguyễn Xuân Sang</t>
  </si>
  <si>
    <t>E036</t>
  </si>
  <si>
    <t>Nguyễn Hà Mi</t>
  </si>
  <si>
    <t>E037</t>
  </si>
  <si>
    <t>Ngọ Thị Ly Ly</t>
  </si>
  <si>
    <t>E038</t>
  </si>
  <si>
    <t>Võ Quí Lâm</t>
  </si>
  <si>
    <t>E040</t>
  </si>
  <si>
    <t>Nguyễn Văn Nghị</t>
  </si>
  <si>
    <t>E041</t>
  </si>
  <si>
    <t>Dương Quang Anh</t>
  </si>
  <si>
    <t>E042</t>
  </si>
  <si>
    <t>Ngô Ngọc Bích</t>
  </si>
  <si>
    <t>E043</t>
  </si>
  <si>
    <t>Phùng Tuấn Cường</t>
  </si>
  <si>
    <t>Vũ Bảo Ngọc</t>
  </si>
  <si>
    <t>E047</t>
  </si>
  <si>
    <t>Lương Minh Trung</t>
  </si>
  <si>
    <t>E050</t>
  </si>
  <si>
    <t>Vũ Văn Song</t>
  </si>
  <si>
    <t>E051</t>
  </si>
  <si>
    <t>Nguyễn Thị Thu Hiền</t>
  </si>
  <si>
    <t>E052</t>
  </si>
  <si>
    <t>Trần Thị Thanh Nga</t>
  </si>
  <si>
    <t>E054</t>
  </si>
  <si>
    <t>E055</t>
  </si>
  <si>
    <t>Nguyễn Thị Thuế</t>
  </si>
  <si>
    <t>E056</t>
  </si>
  <si>
    <t>Lê Thị Minh Hà</t>
  </si>
  <si>
    <t>E058</t>
  </si>
  <si>
    <t>Đặng Đức Thắng</t>
  </si>
  <si>
    <t>E059</t>
  </si>
  <si>
    <t>E061</t>
  </si>
  <si>
    <t>Nguyễn Duy Hưng</t>
  </si>
  <si>
    <t>E064</t>
  </si>
  <si>
    <t>Nguyễn Việt Dũng</t>
  </si>
  <si>
    <t>E067</t>
  </si>
  <si>
    <t>Lê Minh Sơn</t>
  </si>
  <si>
    <t>E068</t>
  </si>
  <si>
    <t>Lê Hoàng Mạnh Hùng</t>
  </si>
  <si>
    <t>E069</t>
  </si>
  <si>
    <t>Nguyễn Duy Hùng</t>
  </si>
  <si>
    <t>E070</t>
  </si>
  <si>
    <t>Hoàng Thị Hải Vân</t>
  </si>
  <si>
    <t>E073</t>
  </si>
  <si>
    <t>Nguyễn Ngọc Ánh</t>
  </si>
  <si>
    <t>E074</t>
  </si>
  <si>
    <t>Nguyễn Thành Lê</t>
  </si>
  <si>
    <t>E076</t>
  </si>
  <si>
    <t>Nguyễn Quỳnh Như</t>
  </si>
  <si>
    <t>E078</t>
  </si>
  <si>
    <t>Nguyễn Quang Tú</t>
  </si>
  <si>
    <t>E079</t>
  </si>
  <si>
    <t>E080</t>
  </si>
  <si>
    <t>Đậu Thị Diễm Ngọc</t>
  </si>
  <si>
    <t>E081</t>
  </si>
  <si>
    <t>Trần Hoàng Lộc</t>
  </si>
  <si>
    <t>E083</t>
  </si>
  <si>
    <t>Lê Đức Thuận</t>
  </si>
  <si>
    <t>E084</t>
  </si>
  <si>
    <t>Nguyễn Thiện Tân</t>
  </si>
  <si>
    <t>E085</t>
  </si>
  <si>
    <t>Kiều Văn Vũ</t>
  </si>
  <si>
    <t>E086</t>
  </si>
  <si>
    <t>Hoàng Anh</t>
  </si>
  <si>
    <t>E088</t>
  </si>
  <si>
    <t>Phan Sỹ Quang</t>
  </si>
  <si>
    <t>E089</t>
  </si>
  <si>
    <t>Đào Thị Linh</t>
  </si>
  <si>
    <t>E090</t>
  </si>
  <si>
    <t>Đỗ Thành Công</t>
  </si>
  <si>
    <t>E091</t>
  </si>
  <si>
    <t>Lê Khánh Duy</t>
  </si>
  <si>
    <t>E093</t>
  </si>
  <si>
    <t>Nguyễn Quốc Hiếu</t>
  </si>
  <si>
    <t>E094</t>
  </si>
  <si>
    <t>Nguyễn Thị Bích Ngọc</t>
  </si>
  <si>
    <t>E095</t>
  </si>
  <si>
    <t>Hoàng Phủ An Khang</t>
  </si>
  <si>
    <t>E098</t>
  </si>
  <si>
    <t>Tạ Thị Thu Hồng</t>
  </si>
  <si>
    <t>E103</t>
  </si>
  <si>
    <t>Đinh Sơn Tùng</t>
  </si>
  <si>
    <t>E106</t>
  </si>
  <si>
    <t>Đỗ Hải Đông</t>
  </si>
  <si>
    <t>E108</t>
  </si>
  <si>
    <t>Lê Đức Duy</t>
  </si>
  <si>
    <t>E109</t>
  </si>
  <si>
    <t>Nguyễn Thúy Khanh</t>
  </si>
  <si>
    <t>E110</t>
  </si>
  <si>
    <t>E111</t>
  </si>
  <si>
    <t>Nguyễn Quốc Huy</t>
  </si>
  <si>
    <t>E113</t>
  </si>
  <si>
    <t>Nguyễn Hoàng Hải</t>
  </si>
  <si>
    <t>E118</t>
  </si>
  <si>
    <t>Trần Ngọc Anh</t>
  </si>
  <si>
    <t>E120</t>
  </si>
  <si>
    <t>Trần Trung Kiên</t>
  </si>
  <si>
    <t>E121</t>
  </si>
  <si>
    <t>Nguyễn Thành Đạt</t>
  </si>
  <si>
    <t>E122</t>
  </si>
  <si>
    <t>Nguyễn Chí Thành</t>
  </si>
  <si>
    <t>E123</t>
  </si>
  <si>
    <t>Cấn Đình Việt</t>
  </si>
  <si>
    <t>E124</t>
  </si>
  <si>
    <t>Nguyễn Phượng Anh</t>
  </si>
  <si>
    <t>E126</t>
  </si>
  <si>
    <t>Phan Ngọc Thu</t>
  </si>
  <si>
    <t>E127</t>
  </si>
  <si>
    <t>Đặng Thùy Linh</t>
  </si>
  <si>
    <t>E129</t>
  </si>
  <si>
    <t>Nguyễn Thị Quỳnh Trang</t>
  </si>
  <si>
    <t>E130</t>
  </si>
  <si>
    <t>Đàm Thị Mai Trang</t>
  </si>
  <si>
    <t>E132</t>
  </si>
  <si>
    <t>Nguyễn Tuấn Anh</t>
  </si>
  <si>
    <t>E133</t>
  </si>
  <si>
    <t>Nguyễn Thị Thu Cúc</t>
  </si>
  <si>
    <t>E134</t>
  </si>
  <si>
    <t>Phùng Thị Thu Trang</t>
  </si>
  <si>
    <t>E135</t>
  </si>
  <si>
    <t>Đặng Thanh Định</t>
  </si>
  <si>
    <t>E136</t>
  </si>
  <si>
    <t>Vũ Hương Giang</t>
  </si>
  <si>
    <t>E137</t>
  </si>
  <si>
    <t>Nguyễn Ngọc Quỳnh</t>
  </si>
  <si>
    <t>E138</t>
  </si>
  <si>
    <t>Hồ Thị Yến</t>
  </si>
  <si>
    <t>E139</t>
  </si>
  <si>
    <t>Hoàng Văn Phụng</t>
  </si>
  <si>
    <t>E140</t>
  </si>
  <si>
    <t>Nguyễn Thị Thu Huyền</t>
  </si>
  <si>
    <t>E141</t>
  </si>
  <si>
    <t>Trịnh Thị Út Quyên</t>
  </si>
  <si>
    <t>E143</t>
  </si>
  <si>
    <t>Trần Thị Ngọc Duyên</t>
  </si>
  <si>
    <t>E144</t>
  </si>
  <si>
    <t>Trần Đoàn Dũng</t>
  </si>
  <si>
    <t>E145</t>
  </si>
  <si>
    <t>Vũ Thị Thùy Giang</t>
  </si>
  <si>
    <t>E146</t>
  </si>
  <si>
    <t>Đoàn Xuân Phong</t>
  </si>
  <si>
    <t>E147</t>
  </si>
  <si>
    <t>Đinh Bảo Khánh</t>
  </si>
  <si>
    <t>E148</t>
  </si>
  <si>
    <t>Trần Thị Thùy Trang</t>
  </si>
  <si>
    <t>E149</t>
  </si>
  <si>
    <t>Nguyễn Thu Hương</t>
  </si>
  <si>
    <t>E150</t>
  </si>
  <si>
    <t>Phạm Thị Vân Trang</t>
  </si>
  <si>
    <t>E151</t>
  </si>
  <si>
    <t>Lê Đức Bảo Trung</t>
  </si>
  <si>
    <t>E152</t>
  </si>
  <si>
    <t>Hoàng Tiến Đạt</t>
  </si>
  <si>
    <t>E153</t>
  </si>
  <si>
    <t>Vũ Văn Hơn</t>
  </si>
  <si>
    <t>E155</t>
  </si>
  <si>
    <t>Lê Hải Đăng</t>
  </si>
  <si>
    <t>E156</t>
  </si>
  <si>
    <t>Hồ Ngọc Sơn</t>
  </si>
  <si>
    <t>E157</t>
  </si>
  <si>
    <t>Nguyễn Đức Giang</t>
  </si>
  <si>
    <t>E158</t>
  </si>
  <si>
    <t>Trần Mỹ Hương</t>
  </si>
  <si>
    <t>E159</t>
  </si>
  <si>
    <t>Vũ Duy Tùng</t>
  </si>
  <si>
    <t>E160</t>
  </si>
  <si>
    <t>Nguyễn Đức Nhật</t>
  </si>
  <si>
    <t>E162</t>
  </si>
  <si>
    <t>Đoàn Thị Thu Hằng</t>
  </si>
  <si>
    <t>E163</t>
  </si>
  <si>
    <t>Hoàng Hồng Nhung</t>
  </si>
  <si>
    <t>E165</t>
  </si>
  <si>
    <t>Nguyễn Tiến Quân</t>
  </si>
  <si>
    <t>E167</t>
  </si>
  <si>
    <t>Tô Quang Phúc</t>
  </si>
  <si>
    <t>E168</t>
  </si>
  <si>
    <t>Nguyễn Minh Tuấn</t>
  </si>
  <si>
    <t>E169</t>
  </si>
  <si>
    <t>Nguyễn Văn Long</t>
  </si>
  <si>
    <t>E170</t>
  </si>
  <si>
    <t>Nguyễn Văn Vũ</t>
  </si>
  <si>
    <t>E172</t>
  </si>
  <si>
    <t>Vũ Thanh Tài</t>
  </si>
  <si>
    <t>E175</t>
  </si>
  <si>
    <t>Nguyễn Sỹ Quân</t>
  </si>
  <si>
    <t>E176</t>
  </si>
  <si>
    <t>Nguyễn Thu Hiền</t>
  </si>
  <si>
    <t>E177</t>
  </si>
  <si>
    <t>Nguyễn Linh Thảo</t>
  </si>
  <si>
    <t>E178</t>
  </si>
  <si>
    <t>Phạm Ngọc Thái Nghĩa</t>
  </si>
  <si>
    <t>E180</t>
  </si>
  <si>
    <t>Vũ Tuấn Nhật</t>
  </si>
  <si>
    <t>E182</t>
  </si>
  <si>
    <t>Dương Ngọc Minh</t>
  </si>
  <si>
    <t>E183</t>
  </si>
  <si>
    <t>E184</t>
  </si>
  <si>
    <t>Hoàng Gia Bảo</t>
  </si>
  <si>
    <t>E186</t>
  </si>
  <si>
    <t>Trần Thị Thu Hồng</t>
  </si>
  <si>
    <t>E188</t>
  </si>
  <si>
    <t>Vũ Hồng Mai</t>
  </si>
  <si>
    <t>E191</t>
  </si>
  <si>
    <t>Lê Thị Hằng</t>
  </si>
  <si>
    <t>E192</t>
  </si>
  <si>
    <t>Nguyễn Quỳnh Chi</t>
  </si>
  <si>
    <t>E193</t>
  </si>
  <si>
    <t>Hoàng Năng Nam</t>
  </si>
  <si>
    <t>E194</t>
  </si>
  <si>
    <t>Dương Thị Phượng</t>
  </si>
  <si>
    <t>E196</t>
  </si>
  <si>
    <t>Phạm Thị Phương Ngoan</t>
  </si>
  <si>
    <t>E197</t>
  </si>
  <si>
    <t>Trần Thị Minh Chi</t>
  </si>
  <si>
    <t>E198</t>
  </si>
  <si>
    <t>Bùi Thị Kim Anh</t>
  </si>
  <si>
    <t>E200</t>
  </si>
  <si>
    <t>Nguyễn Hữu Bình Minh</t>
  </si>
  <si>
    <t>E202</t>
  </si>
  <si>
    <t>E203</t>
  </si>
  <si>
    <t>Lê Cao Cường</t>
  </si>
  <si>
    <t>E204</t>
  </si>
  <si>
    <t>Phan Ngọc Linh</t>
  </si>
  <si>
    <t>E205</t>
  </si>
  <si>
    <t>Phạm Thị Thanh Quế</t>
  </si>
  <si>
    <t>E206</t>
  </si>
  <si>
    <t>Lý Văn Nam</t>
  </si>
  <si>
    <t>E207</t>
  </si>
  <si>
    <t>Trần Thị Vân Anh</t>
  </si>
  <si>
    <t>E208</t>
  </si>
  <si>
    <t>E209</t>
  </si>
  <si>
    <t>Vũ Thành Long</t>
  </si>
  <si>
    <t>E210</t>
  </si>
  <si>
    <t>Tạ Quang Huy</t>
  </si>
  <si>
    <t>E211</t>
  </si>
  <si>
    <t>Nguyễn Việt Đức</t>
  </si>
  <si>
    <t>E212</t>
  </si>
  <si>
    <t>Lê Đức Anh</t>
  </si>
  <si>
    <t>E214</t>
  </si>
  <si>
    <t>Nguyễn Trí Dũng</t>
  </si>
  <si>
    <t>E216</t>
  </si>
  <si>
    <t>Đỗ Mạnh Dũng</t>
  </si>
  <si>
    <t>E218</t>
  </si>
  <si>
    <t>Nguyễn Văn Toản</t>
  </si>
  <si>
    <t>E219</t>
  </si>
  <si>
    <t>Hoàng Thị Cúc</t>
  </si>
  <si>
    <t>E222</t>
  </si>
  <si>
    <t>Nguyễn Quang Hiếu</t>
  </si>
  <si>
    <t>E223</t>
  </si>
  <si>
    <t>Nguyễn Mỹ Linh</t>
  </si>
  <si>
    <t>E225</t>
  </si>
  <si>
    <t>Lý Hoàng Hiệp</t>
  </si>
  <si>
    <t>E226</t>
  </si>
  <si>
    <t>Nguyễn Tuấn Hiệp</t>
  </si>
  <si>
    <t>E227</t>
  </si>
  <si>
    <t>Đỗ Ngọc Thiện</t>
  </si>
  <si>
    <t>E228</t>
  </si>
  <si>
    <t>Nguyễn Văn Khải</t>
  </si>
  <si>
    <t>E229</t>
  </si>
  <si>
    <t>Vũ Cao Cường</t>
  </si>
  <si>
    <t>E232</t>
  </si>
  <si>
    <t>Hoàng Kiều Oanh</t>
  </si>
  <si>
    <t>E233</t>
  </si>
  <si>
    <t>Mạc Thúy Trang</t>
  </si>
  <si>
    <t>E234</t>
  </si>
  <si>
    <t>Trần Quốc Cường</t>
  </si>
  <si>
    <t>E235</t>
  </si>
  <si>
    <t>Nguyễn Lệ Như Ngân</t>
  </si>
  <si>
    <t>E236</t>
  </si>
  <si>
    <t>Vũ Tiến Hưng</t>
  </si>
  <si>
    <t>E238</t>
  </si>
  <si>
    <t>Nguyễn Việt Anh</t>
  </si>
  <si>
    <t>E240</t>
  </si>
  <si>
    <t>Đoàn Hà Thanh</t>
  </si>
  <si>
    <t>E241</t>
  </si>
  <si>
    <t>Nguyễn Hương Thảo</t>
  </si>
  <si>
    <t>E242</t>
  </si>
  <si>
    <t>Trần Thị Hải Yến</t>
  </si>
  <si>
    <t>E243</t>
  </si>
  <si>
    <t>Vũ Phương Thảo</t>
  </si>
  <si>
    <t>E245</t>
  </si>
  <si>
    <t>Lê Nhật Huy</t>
  </si>
  <si>
    <t>E247</t>
  </si>
  <si>
    <t>Lương Đại Dương</t>
  </si>
  <si>
    <t>E251</t>
  </si>
  <si>
    <t>Vũ Thịnh Hưng</t>
  </si>
  <si>
    <t>E252</t>
  </si>
  <si>
    <t>Trần Tùng Hưng</t>
  </si>
  <si>
    <t>E253</t>
  </si>
  <si>
    <t>Tống Thị Nguyệt</t>
  </si>
  <si>
    <t>E254</t>
  </si>
  <si>
    <t>Đặng Quốc Cường</t>
  </si>
  <si>
    <t>E255</t>
  </si>
  <si>
    <t>Nguyễn Anh Ngọc</t>
  </si>
  <si>
    <t>E257</t>
  </si>
  <si>
    <t>Tạ Thị Trang</t>
  </si>
  <si>
    <t>E259</t>
  </si>
  <si>
    <t>Nguyễn Gia Nghi</t>
  </si>
  <si>
    <t>E260</t>
  </si>
  <si>
    <t>Sử Thị Thanh Thúy</t>
  </si>
  <si>
    <t>E265</t>
  </si>
  <si>
    <t>Nguyễn Thị Thủy Kiều</t>
  </si>
  <si>
    <t>E266</t>
  </si>
  <si>
    <t>Lương Hồng Vân</t>
  </si>
  <si>
    <t>E267</t>
  </si>
  <si>
    <t>Nguyễn Văn Minh</t>
  </si>
  <si>
    <t>E269</t>
  </si>
  <si>
    <t>Phong Thành Nam</t>
  </si>
  <si>
    <t>E271</t>
  </si>
  <si>
    <t>Ban Vũ Kỳ Anh</t>
  </si>
  <si>
    <t>E273</t>
  </si>
  <si>
    <t>Phan Thu Huyền</t>
  </si>
  <si>
    <t>E274</t>
  </si>
  <si>
    <t>Lê Thị Như Thảo</t>
  </si>
  <si>
    <t>E275</t>
  </si>
  <si>
    <t>Nguyễn Trần Nhật Minh</t>
  </si>
  <si>
    <t>E276</t>
  </si>
  <si>
    <t>Nguyễn Vân Thùy</t>
  </si>
  <si>
    <t>E278</t>
  </si>
  <si>
    <t>Bùi Đăng Khoa</t>
  </si>
  <si>
    <t>E280</t>
  </si>
  <si>
    <t>Đỗ Tuấn Anh</t>
  </si>
  <si>
    <t>E282</t>
  </si>
  <si>
    <t>Đỗ Minh Hiếu</t>
  </si>
  <si>
    <t>E284</t>
  </si>
  <si>
    <t>Phạm Anh Quang</t>
  </si>
  <si>
    <t>E286</t>
  </si>
  <si>
    <t>Nguyễn Thị Thanh Huyền</t>
  </si>
  <si>
    <t>E288</t>
  </si>
  <si>
    <t>Lê Minh Thúy</t>
  </si>
  <si>
    <t>E289</t>
  </si>
  <si>
    <t>Lê Đức Toàn</t>
  </si>
  <si>
    <t>E291</t>
  </si>
  <si>
    <t>Nguyễn Thị Thanh Hải</t>
  </si>
  <si>
    <t>E294</t>
  </si>
  <si>
    <t>Phạm Thị Lan Oanh</t>
  </si>
  <si>
    <t>E295</t>
  </si>
  <si>
    <t>Thầu Thế Nhân</t>
  </si>
  <si>
    <t>E296</t>
  </si>
  <si>
    <t>Nguyễn Thị Huệ</t>
  </si>
  <si>
    <t>E297</t>
  </si>
  <si>
    <t>Lê Thị Tố Quyên</t>
  </si>
  <si>
    <t>E298</t>
  </si>
  <si>
    <t>Mai Thúy Vy</t>
  </si>
  <si>
    <t>E302</t>
  </si>
  <si>
    <t>Trần Quang Độ</t>
  </si>
  <si>
    <t>E305</t>
  </si>
  <si>
    <t>Lê Sỹ Hoàng Anh</t>
  </si>
  <si>
    <t>E307</t>
  </si>
  <si>
    <t>Đặng Thị Duyên</t>
  </si>
  <si>
    <t>E308</t>
  </si>
  <si>
    <t>Nguyễn Thị Mỹ Hậu</t>
  </si>
  <si>
    <t>E309</t>
  </si>
  <si>
    <t>Ngô Thị Vân</t>
  </si>
  <si>
    <t>E312</t>
  </si>
  <si>
    <t>Lê Thị Hạ Vi</t>
  </si>
  <si>
    <t>E314</t>
  </si>
  <si>
    <t>E316</t>
  </si>
  <si>
    <t>Nguyễn Lan Anh</t>
  </si>
  <si>
    <t>E317</t>
  </si>
  <si>
    <t>Nguyễn Thị Hoàng Anh</t>
  </si>
  <si>
    <t>E318</t>
  </si>
  <si>
    <t>E319</t>
  </si>
  <si>
    <t>Trịnh Thị Hoàng Huệ</t>
  </si>
  <si>
    <t>E323</t>
  </si>
  <si>
    <t>Tô Thị Kim Tốt</t>
  </si>
  <si>
    <t>E326</t>
  </si>
  <si>
    <t>Phạm Thị Bích</t>
  </si>
  <si>
    <t>E327</t>
  </si>
  <si>
    <t>Đỗ Lan Chi</t>
  </si>
  <si>
    <t>E328</t>
  </si>
  <si>
    <t>Viên Thế Hưng</t>
  </si>
  <si>
    <t>E329</t>
  </si>
  <si>
    <t>Nguyễn Thị Giang</t>
  </si>
  <si>
    <t>E330</t>
  </si>
  <si>
    <t>Nguyễn Thị Nhật Linh</t>
  </si>
  <si>
    <t>E331</t>
  </si>
  <si>
    <t>Đỗ Quang Hưng</t>
  </si>
  <si>
    <t>E333</t>
  </si>
  <si>
    <t>Hà Thu Trang</t>
  </si>
  <si>
    <t>E334</t>
  </si>
  <si>
    <t>Nguyễn Đức Trung</t>
  </si>
  <si>
    <t>E336</t>
  </si>
  <si>
    <t>Nguyễn Đức Dân</t>
  </si>
  <si>
    <t>E338</t>
  </si>
  <si>
    <t>Mai Ngọc Hà</t>
  </si>
  <si>
    <t>E339</t>
  </si>
  <si>
    <t>Phạm Doãn Chung</t>
  </si>
  <si>
    <t>E340</t>
  </si>
  <si>
    <t>Nguyễn Ngọc Quý</t>
  </si>
  <si>
    <t>E341</t>
  </si>
  <si>
    <t>Nguyễn Thị Hường</t>
  </si>
  <si>
    <t>E342</t>
  </si>
  <si>
    <t>Hoàng Thái Phương</t>
  </si>
  <si>
    <t>E343</t>
  </si>
  <si>
    <t>Nguyễn Huy Hoàng</t>
  </si>
  <si>
    <t>E344</t>
  </si>
  <si>
    <t>Nguyễn Như Đức</t>
  </si>
  <si>
    <t>E345</t>
  </si>
  <si>
    <t>Vũ Thị Phượng</t>
  </si>
  <si>
    <t>E346</t>
  </si>
  <si>
    <t>Hoàng Thị Yến</t>
  </si>
  <si>
    <t>E348</t>
  </si>
  <si>
    <t>Bùi Trung Hiếu</t>
  </si>
  <si>
    <t>E349</t>
  </si>
  <si>
    <t>Võ Văn Trọng</t>
  </si>
  <si>
    <t>E350</t>
  </si>
  <si>
    <t>Hoàng Quỳnh Mai</t>
  </si>
  <si>
    <t>E351</t>
  </si>
  <si>
    <t>E352</t>
  </si>
  <si>
    <t>Vũ Thị Thư</t>
  </si>
  <si>
    <t>E353</t>
  </si>
  <si>
    <t>Nguyễn Tấn Lực</t>
  </si>
  <si>
    <t>E354</t>
  </si>
  <si>
    <t>Trần Minh Quang</t>
  </si>
  <si>
    <t>E357</t>
  </si>
  <si>
    <t>Đỗ Hữu Biên</t>
  </si>
  <si>
    <t>E359</t>
  </si>
  <si>
    <t>Nguyễn Thị Dung Hiền</t>
  </si>
  <si>
    <t>E361</t>
  </si>
  <si>
    <t>Nguyễn Hồng Quý</t>
  </si>
  <si>
    <t>E362</t>
  </si>
  <si>
    <t>Đặng Quang Hoàng</t>
  </si>
  <si>
    <t>E363</t>
  </si>
  <si>
    <t>Đậu Hải Minh Sao</t>
  </si>
  <si>
    <t>E364</t>
  </si>
  <si>
    <t>Hà Hải Đăng</t>
  </si>
  <si>
    <t>E366</t>
  </si>
  <si>
    <t>E368</t>
  </si>
  <si>
    <t>Phạm Thị Thu</t>
  </si>
  <si>
    <t>E369</t>
  </si>
  <si>
    <t>Nguyễn Thị Hương Giang</t>
  </si>
  <si>
    <t>E370</t>
  </si>
  <si>
    <t>Đào Quang Lâm</t>
  </si>
  <si>
    <t>E371</t>
  </si>
  <si>
    <t>Nguyễn Thị Ánh Tuyết</t>
  </si>
  <si>
    <t>E372</t>
  </si>
  <si>
    <t>Lê Huy Mạnh</t>
  </si>
  <si>
    <t>E374</t>
  </si>
  <si>
    <t>Mai Thị Luyên</t>
  </si>
  <si>
    <t>E375</t>
  </si>
  <si>
    <t>Thiều Quang Thanh</t>
  </si>
  <si>
    <t>E379</t>
  </si>
  <si>
    <t>Nguyễn Đức Hiếu</t>
  </si>
  <si>
    <t>E380</t>
  </si>
  <si>
    <t>Phạm Thùy Linh</t>
  </si>
  <si>
    <t>E381</t>
  </si>
  <si>
    <t>Phạm Văn Thiên</t>
  </si>
  <si>
    <t>E383</t>
  </si>
  <si>
    <t>Phùng Tấn Tài</t>
  </si>
  <si>
    <t>E384</t>
  </si>
  <si>
    <t>Nguyễn Thanh Hà</t>
  </si>
  <si>
    <t>E385</t>
  </si>
  <si>
    <t>Nguyễn Thị Mai Hương</t>
  </si>
  <si>
    <t>E386</t>
  </si>
  <si>
    <t>Hoàng Thị Thảo</t>
  </si>
  <si>
    <t>E387</t>
  </si>
  <si>
    <t>Đỗ Quỳnh Anh</t>
  </si>
  <si>
    <t>E388</t>
  </si>
  <si>
    <t>Trần Thị Huyền Trang</t>
  </si>
  <si>
    <t>E390</t>
  </si>
  <si>
    <t>Mai Tuấn Uyên</t>
  </si>
  <si>
    <t>E393</t>
  </si>
  <si>
    <t>Vũ Tùng</t>
  </si>
  <si>
    <t>E394</t>
  </si>
  <si>
    <t>Hồ Thục Trinh</t>
  </si>
  <si>
    <t>E396</t>
  </si>
  <si>
    <t>Mai Khánh Vân</t>
  </si>
  <si>
    <t>E397</t>
  </si>
  <si>
    <t>Nguyễn Thu Phương</t>
  </si>
  <si>
    <t>E398</t>
  </si>
  <si>
    <t>Trương Việt Hằng</t>
  </si>
  <si>
    <t>E400</t>
  </si>
  <si>
    <t>Vũ Thị Ngần</t>
  </si>
  <si>
    <t>E401</t>
  </si>
  <si>
    <t>E402</t>
  </si>
  <si>
    <t>Nguyễn Thị Thu Trang</t>
  </si>
  <si>
    <t>E403</t>
  </si>
  <si>
    <t>E404</t>
  </si>
  <si>
    <t>Hoàng Thị Nhung</t>
  </si>
  <si>
    <t>E405</t>
  </si>
  <si>
    <t>Nguyễn Phú Dũng</t>
  </si>
  <si>
    <t>E407</t>
  </si>
  <si>
    <t>Đỗ Diệu Linh</t>
  </si>
  <si>
    <t>E408</t>
  </si>
  <si>
    <t>Nguyễn Ngọc Hân</t>
  </si>
  <si>
    <t>E409</t>
  </si>
  <si>
    <t>Trần Thị Thu Thủy</t>
  </si>
  <si>
    <t>E410</t>
  </si>
  <si>
    <t>Mai Thị Như Tâm</t>
  </si>
  <si>
    <t>E1041</t>
  </si>
  <si>
    <t>E1042</t>
  </si>
  <si>
    <t>E413</t>
  </si>
  <si>
    <t>Lê Thị Hồng Liên</t>
  </si>
  <si>
    <t>E1043</t>
  </si>
  <si>
    <t>E414</t>
  </si>
  <si>
    <t>Đào Đình Thịnh</t>
  </si>
  <si>
    <t>E415</t>
  </si>
  <si>
    <t>Phạm Sơn Lâm</t>
  </si>
  <si>
    <t>E416</t>
  </si>
  <si>
    <t>Nguyễn Đặng Thủy Tiên</t>
  </si>
  <si>
    <t>E417</t>
  </si>
  <si>
    <t>E418</t>
  </si>
  <si>
    <t>Trần Thị Thanh Hải</t>
  </si>
  <si>
    <t>E419</t>
  </si>
  <si>
    <t>Đào Văn Đô</t>
  </si>
  <si>
    <t>E420</t>
  </si>
  <si>
    <t>Nguyễn Hà Anh</t>
  </si>
  <si>
    <t>E421</t>
  </si>
  <si>
    <t>Nguyễn Thanh Xuân</t>
  </si>
  <si>
    <t>E422</t>
  </si>
  <si>
    <t>Trần Đức Anh</t>
  </si>
  <si>
    <t>E423</t>
  </si>
  <si>
    <t>Nguyễn Thị Thu Hường</t>
  </si>
  <si>
    <t>E424</t>
  </si>
  <si>
    <t>Vũ Thị Thuỳ Giang</t>
  </si>
  <si>
    <t>E425</t>
  </si>
  <si>
    <t>Phạm Đỗ Ngọc Khánh</t>
  </si>
  <si>
    <t>E426</t>
  </si>
  <si>
    <t>Nguyễn Duy Hải Nam</t>
  </si>
  <si>
    <t>E427</t>
  </si>
  <si>
    <t>Nguyễn Thuỳ Vân</t>
  </si>
  <si>
    <t>E428</t>
  </si>
  <si>
    <t>Dương Văn Hợp</t>
  </si>
  <si>
    <t>E429</t>
  </si>
  <si>
    <t>Đào Thị Minh Tâm</t>
  </si>
  <si>
    <t>E431</t>
  </si>
  <si>
    <t>Nguyễn Mỹ Chân</t>
  </si>
  <si>
    <t>E433</t>
  </si>
  <si>
    <t>Lê Minh Hằng</t>
  </si>
  <si>
    <t>E434</t>
  </si>
  <si>
    <t>Nguyễn Thị Kim Anh</t>
  </si>
  <si>
    <t>E435</t>
  </si>
  <si>
    <t>Nguyễn Bá Khởi</t>
  </si>
  <si>
    <t>E436</t>
  </si>
  <si>
    <t>Hoàng Đình Chuyên</t>
  </si>
  <si>
    <t>E437</t>
  </si>
  <si>
    <t>Nguyễn Thị Hòa</t>
  </si>
  <si>
    <t>E439</t>
  </si>
  <si>
    <t>Phùng Minh Thúy</t>
  </si>
  <si>
    <t>E441</t>
  </si>
  <si>
    <t>Dương Thái Ni</t>
  </si>
  <si>
    <t>E442</t>
  </si>
  <si>
    <t>Hà Thị Ngọc Loan</t>
  </si>
  <si>
    <t>E443</t>
  </si>
  <si>
    <t>Đoàn Hồng Tâm</t>
  </si>
  <si>
    <t>E444</t>
  </si>
  <si>
    <t>Lê Ngọc Thái</t>
  </si>
  <si>
    <t>E445</t>
  </si>
  <si>
    <t>Ngạc Thúy Ngà</t>
  </si>
  <si>
    <t>E446</t>
  </si>
  <si>
    <t>Vũ Diệp Thảo</t>
  </si>
  <si>
    <t>E447</t>
  </si>
  <si>
    <t>Lại Thanh Hải</t>
  </si>
  <si>
    <t>E448</t>
  </si>
  <si>
    <t>Nguyễn Hà Gia Bảo</t>
  </si>
  <si>
    <t>E449</t>
  </si>
  <si>
    <t>Bùi Thị Linh Chi</t>
  </si>
  <si>
    <t>E450</t>
  </si>
  <si>
    <t>E451</t>
  </si>
  <si>
    <t>Nguyễn Văn Nam</t>
  </si>
  <si>
    <t>E452</t>
  </si>
  <si>
    <t>Nguyễn Hoàng Khánh Thơ</t>
  </si>
  <si>
    <t>E453</t>
  </si>
  <si>
    <t>Lê Tuấn Khang</t>
  </si>
  <si>
    <t>E455</t>
  </si>
  <si>
    <t>Phạm Thị Thu Hà</t>
  </si>
  <si>
    <t>E456</t>
  </si>
  <si>
    <t>Lê Phương Nga</t>
  </si>
  <si>
    <t>E457</t>
  </si>
  <si>
    <t>Nguyễn Đình Phú</t>
  </si>
  <si>
    <t>E458</t>
  </si>
  <si>
    <t>Phạm Ngọc Điệp</t>
  </si>
  <si>
    <t>E459</t>
  </si>
  <si>
    <t>Nguyễn Bình Trọng</t>
  </si>
  <si>
    <t>E460</t>
  </si>
  <si>
    <t>E461</t>
  </si>
  <si>
    <t>Tô Tuấn Anh</t>
  </si>
  <si>
    <t>E462</t>
  </si>
  <si>
    <t>Kiều Thanh Sơn</t>
  </si>
  <si>
    <t>E463</t>
  </si>
  <si>
    <t>Mai Khánh Ly</t>
  </si>
  <si>
    <t>E464</t>
  </si>
  <si>
    <t>E465</t>
  </si>
  <si>
    <t>Phạm Thị Ngọc</t>
  </si>
  <si>
    <t>E466</t>
  </si>
  <si>
    <t>Phạm Đức Hùng</t>
  </si>
  <si>
    <t>E467</t>
  </si>
  <si>
    <t>Nguyễn Thị Hồng Minh</t>
  </si>
  <si>
    <t>E468</t>
  </si>
  <si>
    <t>Hoàng Đỗ Quân</t>
  </si>
  <si>
    <t>E469</t>
  </si>
  <si>
    <t>E470</t>
  </si>
  <si>
    <t>E471</t>
  </si>
  <si>
    <t>Bùi Minh Thắng</t>
  </si>
  <si>
    <t>E472</t>
  </si>
  <si>
    <t>Đinh Thị Phương Mai</t>
  </si>
  <si>
    <t>E473</t>
  </si>
  <si>
    <t>Cấn Việt Đức</t>
  </si>
  <si>
    <t>E476</t>
  </si>
  <si>
    <t>Phạm Thùy Dung</t>
  </si>
  <si>
    <t>E477</t>
  </si>
  <si>
    <t>Hoàng Thu Phương</t>
  </si>
  <si>
    <t>E478</t>
  </si>
  <si>
    <t>Bùi Thị Phương</t>
  </si>
  <si>
    <t>E479</t>
  </si>
  <si>
    <t>Thân Diệu Linh</t>
  </si>
  <si>
    <t>E480</t>
  </si>
  <si>
    <t>Đỗ Thị Quỳnh Trâm</t>
  </si>
  <si>
    <t>E481</t>
  </si>
  <si>
    <t>Lê Minh Tùng</t>
  </si>
  <si>
    <t>E483</t>
  </si>
  <si>
    <t>Hoàng Việt Hà</t>
  </si>
  <si>
    <t>E484</t>
  </si>
  <si>
    <t>Nguyễn Ngọc Trâm</t>
  </si>
  <si>
    <t>E485</t>
  </si>
  <si>
    <t>Ngô Thị Hồng</t>
  </si>
  <si>
    <t>E486</t>
  </si>
  <si>
    <t>Nguyễn Thu Hằng</t>
  </si>
  <si>
    <t>E487</t>
  </si>
  <si>
    <t>E488</t>
  </si>
  <si>
    <t>Phan Thành Tú</t>
  </si>
  <si>
    <t>E489</t>
  </si>
  <si>
    <t>Lê Nguyễn Kim Thanh</t>
  </si>
  <si>
    <t>E490</t>
  </si>
  <si>
    <t>Nguyễn Ngọc Thuần</t>
  </si>
  <si>
    <t>E491</t>
  </si>
  <si>
    <t>Huỳnh Hữu Phát</t>
  </si>
  <si>
    <t>E492</t>
  </si>
  <si>
    <t>E493</t>
  </si>
  <si>
    <t>Lê Thị Trà My</t>
  </si>
  <si>
    <t>E494</t>
  </si>
  <si>
    <t>Lê Phan Quỳnh Như</t>
  </si>
  <si>
    <t>E495</t>
  </si>
  <si>
    <t>Đỗ Nguyễn Ngọc Minh</t>
  </si>
  <si>
    <t>E496</t>
  </si>
  <si>
    <t>E498</t>
  </si>
  <si>
    <t>Vũ Triều Dương</t>
  </si>
  <si>
    <t>E499</t>
  </si>
  <si>
    <t>Phan Nguyễn Ngọc Phương</t>
  </si>
  <si>
    <t>E500</t>
  </si>
  <si>
    <t>Trần Thị Nhật Quỳnh</t>
  </si>
  <si>
    <t>E501</t>
  </si>
  <si>
    <t>Đỗ Tuấn Dũng</t>
  </si>
  <si>
    <t>E502</t>
  </si>
  <si>
    <t>Nguyễn Thị Minh Anh</t>
  </si>
  <si>
    <t>E505</t>
  </si>
  <si>
    <t>Hoàng Linh Giang</t>
  </si>
  <si>
    <t>E506</t>
  </si>
  <si>
    <t>Nguyễn Hồng Hà</t>
  </si>
  <si>
    <t>E507</t>
  </si>
  <si>
    <t>Trần Thị Hiên</t>
  </si>
  <si>
    <t>E510</t>
  </si>
  <si>
    <t>Hoàng Thị Uyên</t>
  </si>
  <si>
    <t>E511</t>
  </si>
  <si>
    <t>Chử Thị Mỹ Linh</t>
  </si>
  <si>
    <t>E512</t>
  </si>
  <si>
    <t>Nguyễn Thy Vân</t>
  </si>
  <si>
    <t>E513</t>
  </si>
  <si>
    <t>Lê Văn Hải</t>
  </si>
  <si>
    <t>E514</t>
  </si>
  <si>
    <t>Ngô Việt Anh</t>
  </si>
  <si>
    <t>E515</t>
  </si>
  <si>
    <t>Lê Văn Trọng</t>
  </si>
  <si>
    <t>E516</t>
  </si>
  <si>
    <t>E518</t>
  </si>
  <si>
    <t>Phan Thị Thùy Trang</t>
  </si>
  <si>
    <t>E519</t>
  </si>
  <si>
    <t>Vũ Tuấn Phú</t>
  </si>
  <si>
    <t>E520</t>
  </si>
  <si>
    <t>Bùi Thị Liệp</t>
  </si>
  <si>
    <t>E521</t>
  </si>
  <si>
    <t>Nguyễn Thế Duy</t>
  </si>
  <si>
    <t>E522</t>
  </si>
  <si>
    <t>E523</t>
  </si>
  <si>
    <t>Sa Tuấn Đạt</t>
  </si>
  <si>
    <t>E525</t>
  </si>
  <si>
    <t>Đinh Xuân Trình</t>
  </si>
  <si>
    <t>E528</t>
  </si>
  <si>
    <t>Trần Tuấn Anh</t>
  </si>
  <si>
    <t>E529</t>
  </si>
  <si>
    <t>Lưu Thị Thảo</t>
  </si>
  <si>
    <t>E530</t>
  </si>
  <si>
    <t>Tô Quang Khải</t>
  </si>
  <si>
    <t>E531</t>
  </si>
  <si>
    <t>Nguyễn Hà Khánh Linh</t>
  </si>
  <si>
    <t>E533</t>
  </si>
  <si>
    <t>Lê Thị Tuyết</t>
  </si>
  <si>
    <t>E536</t>
  </si>
  <si>
    <t>Lương Quốc Hiếu</t>
  </si>
  <si>
    <t>E537</t>
  </si>
  <si>
    <t>Triệu Văn Toàn</t>
  </si>
  <si>
    <t>E538</t>
  </si>
  <si>
    <t>Đặng Ngọc An</t>
  </si>
  <si>
    <t>E539</t>
  </si>
  <si>
    <t>Phạm Thị Ngọc Anh</t>
  </si>
  <si>
    <t>E541</t>
  </si>
  <si>
    <t>Nguyễn Thu Hồng</t>
  </si>
  <si>
    <t>E542</t>
  </si>
  <si>
    <t>Lê Thị Diệu Ly</t>
  </si>
  <si>
    <t>E543</t>
  </si>
  <si>
    <t>Phạm Thị Long</t>
  </si>
  <si>
    <t>E544</t>
  </si>
  <si>
    <t>Phạm Xuân Trường</t>
  </si>
  <si>
    <t>E545</t>
  </si>
  <si>
    <t>Phạm Thị Phương Linh</t>
  </si>
  <si>
    <t>E546</t>
  </si>
  <si>
    <t>Lê Nguyễn Hoài Sơn</t>
  </si>
  <si>
    <t>E548</t>
  </si>
  <si>
    <t>Nguyễn Như Hiếu</t>
  </si>
  <si>
    <t>E549</t>
  </si>
  <si>
    <t>Nguyễn Tiến Đạt</t>
  </si>
  <si>
    <t>E550</t>
  </si>
  <si>
    <t>Nguyễn Thị Tuyết Nhung</t>
  </si>
  <si>
    <t>E551</t>
  </si>
  <si>
    <t>Đỗ Việt Anh</t>
  </si>
  <si>
    <t>E552</t>
  </si>
  <si>
    <t>Đinh Thiên Phúc</t>
  </si>
  <si>
    <t>E553</t>
  </si>
  <si>
    <t>Hoàng Thanh Bình</t>
  </si>
  <si>
    <t>E554</t>
  </si>
  <si>
    <t>Dương Đức Tuấn Anh</t>
  </si>
  <si>
    <t>E555</t>
  </si>
  <si>
    <t>Nguyễn Hải Long</t>
  </si>
  <si>
    <t>E556</t>
  </si>
  <si>
    <t>E557</t>
  </si>
  <si>
    <t>Nguyễn Ngọc Lương</t>
  </si>
  <si>
    <t>E558</t>
  </si>
  <si>
    <t>Nguyễn Hoài Anh</t>
  </si>
  <si>
    <t>E559</t>
  </si>
  <si>
    <t>Trần Thị Chi</t>
  </si>
  <si>
    <t>E560</t>
  </si>
  <si>
    <t>Nguyễn Thành Long</t>
  </si>
  <si>
    <t>E561</t>
  </si>
  <si>
    <t>Nguyễn Thu Quyên</t>
  </si>
  <si>
    <t>E562</t>
  </si>
  <si>
    <t>Nguyễn Thị Dung</t>
  </si>
  <si>
    <t>E563</t>
  </si>
  <si>
    <t>Đinh Hà My</t>
  </si>
  <si>
    <t>E564</t>
  </si>
  <si>
    <t>Hàn Đức Hải</t>
  </si>
  <si>
    <t>E565</t>
  </si>
  <si>
    <t>Trần Vĩnh Minh Vương</t>
  </si>
  <si>
    <t>E567</t>
  </si>
  <si>
    <t>Phạm Văn Minh</t>
  </si>
  <si>
    <t>E568</t>
  </si>
  <si>
    <t>E569</t>
  </si>
  <si>
    <t>Kiều Thanh Tùng</t>
  </si>
  <si>
    <t>E570</t>
  </si>
  <si>
    <t>Phạm Thị Ánh</t>
  </si>
  <si>
    <t>E571</t>
  </si>
  <si>
    <t>Nguyễn Quỳnh Anh</t>
  </si>
  <si>
    <t>E572</t>
  </si>
  <si>
    <t>Đinh Thị Minh</t>
  </si>
  <si>
    <t>E575</t>
  </si>
  <si>
    <t>Nguyễn Trường Sơn</t>
  </si>
  <si>
    <t>E577</t>
  </si>
  <si>
    <t>Phạm Hồng Dũng</t>
  </si>
  <si>
    <t>E580</t>
  </si>
  <si>
    <t>Trương Phương Anh</t>
  </si>
  <si>
    <t>E581</t>
  </si>
  <si>
    <t>Bùi Ngọc Khánh</t>
  </si>
  <si>
    <t>E582</t>
  </si>
  <si>
    <t>Dương Quang Tài Anh</t>
  </si>
  <si>
    <t>E583</t>
  </si>
  <si>
    <t>Nguyễn Thị Thu Hằng</t>
  </si>
  <si>
    <t>E584</t>
  </si>
  <si>
    <t>Bùi Quang Huy</t>
  </si>
  <si>
    <t>E585</t>
  </si>
  <si>
    <t>Trần Thị Kim Anh</t>
  </si>
  <si>
    <t>E588</t>
  </si>
  <si>
    <t>Cao Nguyễn Diễm Quỳnh</t>
  </si>
  <si>
    <t>E589</t>
  </si>
  <si>
    <t>E590</t>
  </si>
  <si>
    <t>Trần Văn Toàn</t>
  </si>
  <si>
    <t>E591</t>
  </si>
  <si>
    <t>Bùi Đức Việt</t>
  </si>
  <si>
    <t>E592</t>
  </si>
  <si>
    <t>Nguyễn Hữu Phước</t>
  </si>
  <si>
    <t>E593</t>
  </si>
  <si>
    <t>Nguyễn Thị Hương Lan</t>
  </si>
  <si>
    <t>E594</t>
  </si>
  <si>
    <t>Tô Lan Phương</t>
  </si>
  <si>
    <t>E598</t>
  </si>
  <si>
    <t>Lê Thị Hồng Nhung</t>
  </si>
  <si>
    <t>E599</t>
  </si>
  <si>
    <t>Đỗ Thu Giang</t>
  </si>
  <si>
    <t>E600</t>
  </si>
  <si>
    <t>Nguyễn Thiên Tài</t>
  </si>
  <si>
    <t>E602</t>
  </si>
  <si>
    <t>Nguyễn Thành Kiên</t>
  </si>
  <si>
    <t>E603</t>
  </si>
  <si>
    <t>E604</t>
  </si>
  <si>
    <t>Nguyễn Thuý Hạnh</t>
  </si>
  <si>
    <t>E605</t>
  </si>
  <si>
    <t>Đỗ Thị Thu</t>
  </si>
  <si>
    <t>E607</t>
  </si>
  <si>
    <t>Lê Thanh Trang</t>
  </si>
  <si>
    <t>E608</t>
  </si>
  <si>
    <t>Đinh Thị Hải Yến</t>
  </si>
  <si>
    <t>930 (15 hoài lấy mã vân tay lại)</t>
  </si>
  <si>
    <t>E616</t>
  </si>
  <si>
    <t>Vũ Văn Quyết</t>
  </si>
  <si>
    <t>E617</t>
  </si>
  <si>
    <t>Vũ Ngọc Sơn</t>
  </si>
  <si>
    <t>E618</t>
  </si>
  <si>
    <t>E619</t>
  </si>
  <si>
    <t>Phạm Công Định</t>
  </si>
  <si>
    <t>E624</t>
  </si>
  <si>
    <t>Đặng Đăng Khoa</t>
  </si>
  <si>
    <t>E625</t>
  </si>
  <si>
    <t>Dương Thị Mỹ Trinh</t>
  </si>
  <si>
    <t>E627</t>
  </si>
  <si>
    <t>Lê Thị Đào</t>
  </si>
  <si>
    <t>E628</t>
  </si>
  <si>
    <t>Võ Thị Hậu</t>
  </si>
  <si>
    <t>E630</t>
  </si>
  <si>
    <t>Nguyễn Đăng Phương</t>
  </si>
  <si>
    <t>E636</t>
  </si>
  <si>
    <t>E637</t>
  </si>
  <si>
    <t>Vũ Thị Hòa</t>
  </si>
  <si>
    <t>E638</t>
  </si>
  <si>
    <t>Ngô Thị Mỹ Phương</t>
  </si>
  <si>
    <t>E639</t>
  </si>
  <si>
    <t>Trần Ngọc Minh Hiếu</t>
  </si>
  <si>
    <t>E640</t>
  </si>
  <si>
    <t>Nguyễn Đức Tài</t>
  </si>
  <si>
    <t>E641</t>
  </si>
  <si>
    <t>E642</t>
  </si>
  <si>
    <t>Trần Tấn Lộc</t>
  </si>
  <si>
    <t>E643</t>
  </si>
  <si>
    <t>Nguyễn Văn Quang</t>
  </si>
  <si>
    <t>E644</t>
  </si>
  <si>
    <t>Dương Thị Thúy</t>
  </si>
  <si>
    <t>E645</t>
  </si>
  <si>
    <t>Ngô Đức Trình</t>
  </si>
  <si>
    <t>E647</t>
  </si>
  <si>
    <t>Bùi Văn Kha</t>
  </si>
  <si>
    <t>E649</t>
  </si>
  <si>
    <t>Nguyễn Thị Vân Anh</t>
  </si>
  <si>
    <t>E650</t>
  </si>
  <si>
    <t>Phó Hoàng Kim</t>
  </si>
  <si>
    <t>E651</t>
  </si>
  <si>
    <t>Nguyễn Thị Mỹ Tiên</t>
  </si>
  <si>
    <t>E652</t>
  </si>
  <si>
    <t>Dương Thịnh Hương Nhi</t>
  </si>
  <si>
    <t>E654</t>
  </si>
  <si>
    <t>Đào Duy Tùng</t>
  </si>
  <si>
    <t>E655</t>
  </si>
  <si>
    <t>Phạm Viết Phúc</t>
  </si>
  <si>
    <t>E656</t>
  </si>
  <si>
    <t>Giang Gia Hào</t>
  </si>
  <si>
    <t>E658</t>
  </si>
  <si>
    <t>Vi Hải Yến</t>
  </si>
  <si>
    <t>E659</t>
  </si>
  <si>
    <t>Vũ Thị Thanh Phương</t>
  </si>
  <si>
    <t>E660</t>
  </si>
  <si>
    <t>E661</t>
  </si>
  <si>
    <t>Nguyễn Thành An</t>
  </si>
  <si>
    <t>E662</t>
  </si>
  <si>
    <t>Dương Thúy Quỳnh</t>
  </si>
  <si>
    <t>E665</t>
  </si>
  <si>
    <t>Phạm Quang Minh</t>
  </si>
  <si>
    <t>E667</t>
  </si>
  <si>
    <t>Lương Thu Trang</t>
  </si>
  <si>
    <t>chưa lấy</t>
  </si>
  <si>
    <t>E668</t>
  </si>
  <si>
    <t>Nguyễn Hữu Đức</t>
  </si>
  <si>
    <t>E670</t>
  </si>
  <si>
    <t>Tạ Thị Phương Thúy</t>
  </si>
  <si>
    <t>E671</t>
  </si>
  <si>
    <t>Nguyễn Thị Thu Uyên</t>
  </si>
  <si>
    <t>E672</t>
  </si>
  <si>
    <t>E673</t>
  </si>
  <si>
    <t>Tô Anh Tú</t>
  </si>
  <si>
    <t>E676</t>
  </si>
  <si>
    <t>Nguyễn Thị Mai</t>
  </si>
  <si>
    <t>E677</t>
  </si>
  <si>
    <t>Trần Tuấn Minh</t>
  </si>
  <si>
    <t>E678</t>
  </si>
  <si>
    <t>E680</t>
  </si>
  <si>
    <t>Vũ Thảo Phương</t>
  </si>
  <si>
    <t>E682</t>
  </si>
  <si>
    <t>Nguyễn Ngọc Bảo Thy</t>
  </si>
  <si>
    <t>E685</t>
  </si>
  <si>
    <t>Ngụy Huỳnh Hoàng Phúc</t>
  </si>
  <si>
    <t>E689</t>
  </si>
  <si>
    <t>Nguyễn Nhật Anh</t>
  </si>
  <si>
    <t>E690</t>
  </si>
  <si>
    <t>Trịnh Hồng Thái</t>
  </si>
  <si>
    <t>E691</t>
  </si>
  <si>
    <t>Nguyễn Văn Thủy</t>
  </si>
  <si>
    <t>E693</t>
  </si>
  <si>
    <t>E694</t>
  </si>
  <si>
    <t>Nguyễn Thị Quyên</t>
  </si>
  <si>
    <t>E695</t>
  </si>
  <si>
    <t>Nguyễn Khánh Linh</t>
  </si>
  <si>
    <t>E696</t>
  </si>
  <si>
    <t>E697</t>
  </si>
  <si>
    <t>E698</t>
  </si>
  <si>
    <t>Nguyễn Thị Ngọc</t>
  </si>
  <si>
    <t>E702</t>
  </si>
  <si>
    <t>E703</t>
  </si>
  <si>
    <t>Chu Thị Hồng Huế</t>
  </si>
  <si>
    <t>E708</t>
  </si>
  <si>
    <t>Nguyễn Ngọc Minh</t>
  </si>
  <si>
    <t>E709</t>
  </si>
  <si>
    <t>Nguyễn Ngọc Bảo Chi</t>
  </si>
  <si>
    <t>E714</t>
  </si>
  <si>
    <t>Nguyễn Mai Ngọc Trâm</t>
  </si>
  <si>
    <t>E716</t>
  </si>
  <si>
    <t>Nguyễn Linh Phương</t>
  </si>
  <si>
    <t>E717</t>
  </si>
  <si>
    <t>Phạm Tuấn Phong</t>
  </si>
  <si>
    <t>E718</t>
  </si>
  <si>
    <t>Phạm Quốc Hưng</t>
  </si>
  <si>
    <t>E719</t>
  </si>
  <si>
    <t>Ngô Văn Phiên</t>
  </si>
  <si>
    <t>E720</t>
  </si>
  <si>
    <t>Đặng Quốc Huy</t>
  </si>
  <si>
    <t>E724</t>
  </si>
  <si>
    <t>Vũ Anh Bình</t>
  </si>
  <si>
    <t>E726</t>
  </si>
  <si>
    <t>Hoàng Thanh Loan</t>
  </si>
  <si>
    <t>E728</t>
  </si>
  <si>
    <t>Trần Thị Hương</t>
  </si>
  <si>
    <t>E732</t>
  </si>
  <si>
    <t>Đỗ Thị Huế</t>
  </si>
  <si>
    <t>E737</t>
  </si>
  <si>
    <t>Trần Thị Thu Hiền</t>
  </si>
  <si>
    <t>E742</t>
  </si>
  <si>
    <t>Huỳnh Ngọc Bảo Nghi</t>
  </si>
  <si>
    <t>E743</t>
  </si>
  <si>
    <t>E749</t>
  </si>
  <si>
    <t>Đặng Quang Anh</t>
  </si>
  <si>
    <t>E753</t>
  </si>
  <si>
    <t>Đỗ Thị Hương Quỳnh</t>
  </si>
  <si>
    <t>E755</t>
  </si>
  <si>
    <t>Vũ Hồng Anh</t>
  </si>
  <si>
    <t>E756</t>
  </si>
  <si>
    <t>Nguyễn Thị Thanh Tâm</t>
  </si>
  <si>
    <t>E758</t>
  </si>
  <si>
    <t>Trần Thị Thảo Nhi</t>
  </si>
  <si>
    <t>E759</t>
  </si>
  <si>
    <t>Nguyễn Huy Phong</t>
  </si>
  <si>
    <t>E764</t>
  </si>
  <si>
    <t>Dương Thùy Linh</t>
  </si>
  <si>
    <t>E766</t>
  </si>
  <si>
    <t>Nguyễn Trọng Đại</t>
  </si>
  <si>
    <t>E767</t>
  </si>
  <si>
    <t>Phan Thị Hồng Ngọc</t>
  </si>
  <si>
    <t>E770</t>
  </si>
  <si>
    <t>Nguyễn Thị Phương Huyền</t>
  </si>
  <si>
    <t>E775</t>
  </si>
  <si>
    <t>Phan Công Chánh</t>
  </si>
  <si>
    <t>E776</t>
  </si>
  <si>
    <t>Nguyễn Lương Tuấn Vũ</t>
  </si>
  <si>
    <t>E777</t>
  </si>
  <si>
    <t>Ngô Hữu Hải</t>
  </si>
  <si>
    <t>E778</t>
  </si>
  <si>
    <t>Nguyễn Chí Tài</t>
  </si>
  <si>
    <t>E779</t>
  </si>
  <si>
    <t>Nguyễn Thị Nhàn</t>
  </si>
  <si>
    <t>E789</t>
  </si>
  <si>
    <t>Đỗ Quỳnh Minh Trang</t>
  </si>
  <si>
    <t>E790</t>
  </si>
  <si>
    <t>Lê Thị Hồng Cẩm</t>
  </si>
  <si>
    <t>E796</t>
  </si>
  <si>
    <t>Nguyễn Thị Phương Thảo Mai</t>
  </si>
  <si>
    <t>E797</t>
  </si>
  <si>
    <t>Nguyễn Hồ Bích Luân</t>
  </si>
  <si>
    <t>E798</t>
  </si>
  <si>
    <t>Nguyễn Thị Phương Thảo</t>
  </si>
  <si>
    <t>E809</t>
  </si>
  <si>
    <t>Nguyễn Văn Đại</t>
  </si>
  <si>
    <t>E814</t>
  </si>
  <si>
    <t>Nguyễn Thị Hồng Trinh</t>
  </si>
  <si>
    <t>E818</t>
  </si>
  <si>
    <t>Vũ Thị Kim Ngân</t>
  </si>
  <si>
    <t>E819</t>
  </si>
  <si>
    <t>Phạm Bá Thương</t>
  </si>
  <si>
    <t>E820</t>
  </si>
  <si>
    <t>Nguyễn Thanh Phong</t>
  </si>
  <si>
    <t>E821</t>
  </si>
  <si>
    <t>Nguyễn Thùy Trang</t>
  </si>
  <si>
    <t>E822</t>
  </si>
  <si>
    <t>Nguyễn Thị Thu Thủy</t>
  </si>
  <si>
    <t>E824</t>
  </si>
  <si>
    <t>Nguyễn Văn Dương</t>
  </si>
  <si>
    <t>E826</t>
  </si>
  <si>
    <t>Nguyễn Văn Huỳnh</t>
  </si>
  <si>
    <t>E828</t>
  </si>
  <si>
    <t>Lê Thục Anh</t>
  </si>
  <si>
    <t>E829</t>
  </si>
  <si>
    <t>Nguyễn Thị Nguyệt Hằng</t>
  </si>
  <si>
    <t>E836</t>
  </si>
  <si>
    <t>Nguyễn Viết Tú</t>
  </si>
  <si>
    <t>E837</t>
  </si>
  <si>
    <t>Nguyễn Thị Nhật Mỹ</t>
  </si>
  <si>
    <t>E839</t>
  </si>
  <si>
    <t>Nguyễn Việt Hùng</t>
  </si>
  <si>
    <t>E840</t>
  </si>
  <si>
    <t>Trương Kiều Thơ</t>
  </si>
  <si>
    <t>E843</t>
  </si>
  <si>
    <t>Trần Minh Ngọc</t>
  </si>
  <si>
    <t>E844</t>
  </si>
  <si>
    <t>Đinh Ngọc Định</t>
  </si>
  <si>
    <t>E847</t>
  </si>
  <si>
    <t>Trịnh Thị Ngọc</t>
  </si>
  <si>
    <t>E848</t>
  </si>
  <si>
    <t>Lại Huy Chức</t>
  </si>
  <si>
    <t>E854</t>
  </si>
  <si>
    <t>Nguyễn Mai Thảo</t>
  </si>
  <si>
    <t>E856</t>
  </si>
  <si>
    <t>Trịnh Nguyễn Yến Nhi</t>
  </si>
  <si>
    <t>E857</t>
  </si>
  <si>
    <t>Thái Kim Lân</t>
  </si>
  <si>
    <t>E860</t>
  </si>
  <si>
    <t>Trần Thị Cẩm Vân</t>
  </si>
  <si>
    <t>E861</t>
  </si>
  <si>
    <t>Trần Đức Minh</t>
  </si>
  <si>
    <t>E865</t>
  </si>
  <si>
    <t>Cao Thị Thành</t>
  </si>
  <si>
    <t>E866</t>
  </si>
  <si>
    <t>Phạm Thị Dung</t>
  </si>
  <si>
    <t>E867</t>
  </si>
  <si>
    <t>Nguyễn Thị Nhã Trúc</t>
  </si>
  <si>
    <t>E868</t>
  </si>
  <si>
    <t>Nguyễn Hải Anh</t>
  </si>
  <si>
    <t>E870</t>
  </si>
  <si>
    <t>Nguyễn Thị Minh Hạnh</t>
  </si>
  <si>
    <t>E872</t>
  </si>
  <si>
    <t>Ngô Thị Thuý Hồng</t>
  </si>
  <si>
    <t>E875</t>
  </si>
  <si>
    <t>Đồng Lan Anh</t>
  </si>
  <si>
    <t>E879</t>
  </si>
  <si>
    <t>E880</t>
  </si>
  <si>
    <t>E881</t>
  </si>
  <si>
    <t>E882</t>
  </si>
  <si>
    <t>Nguyễn Quốc Bảo</t>
  </si>
  <si>
    <t>E885</t>
  </si>
  <si>
    <t>Dương Đức Trọng</t>
  </si>
  <si>
    <t>E888</t>
  </si>
  <si>
    <t>Nguyễn Gia Thịnh</t>
  </si>
  <si>
    <t>E889</t>
  </si>
  <si>
    <t>Ngô Bảo Trung</t>
  </si>
  <si>
    <t>E890</t>
  </si>
  <si>
    <t>Bùi Thị Thu Thuỷ</t>
  </si>
  <si>
    <t>E902</t>
  </si>
  <si>
    <t>Đặng Ích Mạnh</t>
  </si>
  <si>
    <t>E903</t>
  </si>
  <si>
    <t>Nguyễn Thị Thảo</t>
  </si>
  <si>
    <t>E905</t>
  </si>
  <si>
    <t>Nguyễn Thanh Nhàn</t>
  </si>
  <si>
    <t>E910</t>
  </si>
  <si>
    <t>Lại Minh Tuấn</t>
  </si>
  <si>
    <t>E911</t>
  </si>
  <si>
    <t>Trương Thúy Ngọc</t>
  </si>
  <si>
    <t>E914</t>
  </si>
  <si>
    <t>Lê Ngọc Ánh</t>
  </si>
  <si>
    <t>E917</t>
  </si>
  <si>
    <t>Trần Văn Tú</t>
  </si>
  <si>
    <t>E920</t>
  </si>
  <si>
    <t>Võ Phúc Khuê</t>
  </si>
  <si>
    <t>E921</t>
  </si>
  <si>
    <t>Võ Hoàng Liên</t>
  </si>
  <si>
    <t>E923</t>
  </si>
  <si>
    <t>Phạm Thị Kim Loan</t>
  </si>
  <si>
    <t>E925</t>
  </si>
  <si>
    <t>Huỳnh Trọng Nghĩa</t>
  </si>
  <si>
    <t>E926</t>
  </si>
  <si>
    <t>Phạm Quốc Tùng</t>
  </si>
  <si>
    <t>E927</t>
  </si>
  <si>
    <t>Phan Thị Loan Anh</t>
  </si>
  <si>
    <t>E928</t>
  </si>
  <si>
    <t>Trần Vũ Thúy Quỳnh</t>
  </si>
  <si>
    <t>E933</t>
  </si>
  <si>
    <t>Bùi Thanh Tùng</t>
  </si>
  <si>
    <t>E935</t>
  </si>
  <si>
    <t>Lê Ngọc Thanh Vân</t>
  </si>
  <si>
    <t>E936</t>
  </si>
  <si>
    <t>Phạm Văn Thành</t>
  </si>
  <si>
    <t>E938</t>
  </si>
  <si>
    <t>Hồ Phát</t>
  </si>
  <si>
    <t>E939</t>
  </si>
  <si>
    <t>Đỗ Nguyễn Tú Uyên</t>
  </si>
  <si>
    <t>E940</t>
  </si>
  <si>
    <t>Võ Thị Hồng Thương</t>
  </si>
  <si>
    <t>E942</t>
  </si>
  <si>
    <t>Võ Trí Văn</t>
  </si>
  <si>
    <t>E943</t>
  </si>
  <si>
    <t>Tô Phương Thảo</t>
  </si>
  <si>
    <t>E949</t>
  </si>
  <si>
    <t>Cao Đăng Dũng</t>
  </si>
  <si>
    <t>E950</t>
  </si>
  <si>
    <t>Vi Hoàng Nam</t>
  </si>
  <si>
    <t>Nguyễn Minh Hoàng</t>
  </si>
  <si>
    <t>E981</t>
  </si>
  <si>
    <t>Vũ Thị Yến</t>
  </si>
  <si>
    <t>E982</t>
  </si>
  <si>
    <t>Nguyễn Anh Tuấn</t>
  </si>
  <si>
    <t>E986</t>
  </si>
  <si>
    <t>E990</t>
  </si>
  <si>
    <t>Trịnh Ngọc Anh Khôi</t>
  </si>
  <si>
    <t>E992</t>
  </si>
  <si>
    <t>Tạ Anh Văn</t>
  </si>
  <si>
    <t>E993</t>
  </si>
  <si>
    <t>Nguyễn Thị Quỳnh Hương</t>
  </si>
  <si>
    <t>E994</t>
  </si>
  <si>
    <t>Lê Nguyễn Thụy Quỳnh Như</t>
  </si>
  <si>
    <t>E996</t>
  </si>
  <si>
    <t>Trần Văn Quảng</t>
  </si>
  <si>
    <t>E997</t>
  </si>
  <si>
    <t>Trần Anh Đức</t>
  </si>
  <si>
    <t>E998</t>
  </si>
  <si>
    <t>Ngô Phương Thảo</t>
  </si>
  <si>
    <t>E999</t>
  </si>
  <si>
    <t>Nguyễn Hữu Liêm</t>
  </si>
  <si>
    <t>E1000</t>
  </si>
  <si>
    <t>Lưu Ngọc Bảo Nguyên</t>
  </si>
  <si>
    <t>E1001</t>
  </si>
  <si>
    <t>Phan Thị Ý Nhi</t>
  </si>
  <si>
    <t>E1011</t>
  </si>
  <si>
    <t>Nguyễn Thị Huyền Trang</t>
  </si>
  <si>
    <t>E1015</t>
  </si>
  <si>
    <t>Nguyễn Trung Tín</t>
  </si>
  <si>
    <t>E1018</t>
  </si>
  <si>
    <t>Lê Thị Tường Vy</t>
  </si>
  <si>
    <t>E1019</t>
  </si>
  <si>
    <t>Trịnh Thị Hải Yến</t>
  </si>
  <si>
    <t>E1021</t>
  </si>
  <si>
    <t>E1023</t>
  </si>
  <si>
    <t>Nguyễn Hồng Bích Trâm</t>
  </si>
  <si>
    <t>E1024</t>
  </si>
  <si>
    <t>Huỳnh Thị Hồng Hoa</t>
  </si>
  <si>
    <t>E1025</t>
  </si>
  <si>
    <t>Phương Tuấn Anh</t>
  </si>
  <si>
    <t>E1026</t>
  </si>
  <si>
    <t>Nguyễn Ngọc Huỳnh Như</t>
  </si>
  <si>
    <t>E1027</t>
  </si>
  <si>
    <t>Huỳnh Trần Gia Hân</t>
  </si>
  <si>
    <t>E1028</t>
  </si>
  <si>
    <t>Trần Dương Chấn Huy</t>
  </si>
  <si>
    <t>E1029</t>
  </si>
  <si>
    <t>Huỳnh Gia Dinh</t>
  </si>
  <si>
    <t>E1030</t>
  </si>
  <si>
    <t>Phan Tam Anh</t>
  </si>
  <si>
    <t>E1031</t>
  </si>
  <si>
    <t>Lê Hoàng Nhật Linh</t>
  </si>
  <si>
    <t>E1032</t>
  </si>
  <si>
    <t>Tô Đức Thắng</t>
  </si>
  <si>
    <t>E1033</t>
  </si>
  <si>
    <t>E1034</t>
  </si>
  <si>
    <t>Trần Ngọc Khôi</t>
  </si>
  <si>
    <t>E1035</t>
  </si>
  <si>
    <t>Nguyễn Huy Thái</t>
  </si>
  <si>
    <t>E1036</t>
  </si>
  <si>
    <t>Trương Quỳnh Phương</t>
  </si>
  <si>
    <t>E1037</t>
  </si>
  <si>
    <t>Phạm Quang Dũng</t>
  </si>
  <si>
    <t>E1038</t>
  </si>
  <si>
    <t>Đặng Thị Minh Nguyệt</t>
  </si>
  <si>
    <t>E1039</t>
  </si>
  <si>
    <t>Nguyễn Thị Ngọc Hà</t>
  </si>
  <si>
    <t>E1040</t>
  </si>
  <si>
    <t>Lê Mạnh Minh</t>
  </si>
  <si>
    <t>Vương Trung Hiếu</t>
  </si>
  <si>
    <t>Tạ Ngọc Gia Như</t>
  </si>
  <si>
    <t>Nguyễn Hà Châu Giang</t>
  </si>
  <si>
    <t>V004</t>
  </si>
  <si>
    <t>Nguyễn Thị Bảo Ân</t>
  </si>
  <si>
    <t>V005</t>
  </si>
  <si>
    <t>Trần Thị Ngọc Anh</t>
  </si>
  <si>
    <t>V006</t>
  </si>
  <si>
    <t>Trần Đức Tâm</t>
  </si>
  <si>
    <t>Mã nhân viên</t>
  </si>
  <si>
    <t>QUẢN LÝ NGÀY PHÉP NĂM CỦA NHÂN VIÊN</t>
  </si>
  <si>
    <t>employee_id</t>
  </si>
  <si>
    <t>department_name</t>
  </si>
  <si>
    <t>update vào file CC</t>
  </si>
  <si>
    <t>Họ và tên</t>
  </si>
  <si>
    <t>Số ngày phép chưa dùng năm 2022</t>
  </si>
  <si>
    <t>EWAY - BOD</t>
  </si>
  <si>
    <t>EWAY - TCKT - Team kế toán</t>
  </si>
  <si>
    <t>RIO - TCKT</t>
  </si>
  <si>
    <t>AdFlex- G8</t>
  </si>
  <si>
    <t>EWAY - HCNS</t>
  </si>
  <si>
    <t>RIO - Operation Management</t>
  </si>
  <si>
    <t>AdFlex - CPS - Inhouse</t>
  </si>
  <si>
    <t>AdFlex - CPI</t>
  </si>
  <si>
    <t>E033</t>
  </si>
  <si>
    <t>E034</t>
  </si>
  <si>
    <t>AdFlex - CPI - BUD</t>
  </si>
  <si>
    <t>E039</t>
  </si>
  <si>
    <t>EWAY - Pháp chế</t>
  </si>
  <si>
    <t>DYNO - Kỹ thuật</t>
  </si>
  <si>
    <t>E045</t>
  </si>
  <si>
    <t>AdFlex - Investment</t>
  </si>
  <si>
    <t>E048</t>
  </si>
  <si>
    <t>AdFlex - PingGo - Branding</t>
  </si>
  <si>
    <t>E060</t>
  </si>
  <si>
    <t>RIO - BOD</t>
  </si>
  <si>
    <t>E062</t>
  </si>
  <si>
    <t>E066</t>
  </si>
  <si>
    <t>E071</t>
  </si>
  <si>
    <t>E075</t>
  </si>
  <si>
    <t>E077</t>
  </si>
  <si>
    <t>EWAY - Kỹ thuật</t>
  </si>
  <si>
    <t>MO - Tech - Lead</t>
  </si>
  <si>
    <t>EWAY - TCKT - Team tài chính</t>
  </si>
  <si>
    <t>EWAY - Kỹ thuật DYNO</t>
  </si>
  <si>
    <t>E092</t>
  </si>
  <si>
    <t>AdFlex - TCKT</t>
  </si>
  <si>
    <t>AdFlex - Support - TCKT</t>
  </si>
  <si>
    <t>AdFlex - POD - Inhouse</t>
  </si>
  <si>
    <t>E114</t>
  </si>
  <si>
    <t>E115</t>
  </si>
  <si>
    <t>E117</t>
  </si>
  <si>
    <t>E119</t>
  </si>
  <si>
    <t>E131</t>
  </si>
  <si>
    <t>AdFlex - Kỹ thuật</t>
  </si>
  <si>
    <t>AdFlex - CPO</t>
  </si>
  <si>
    <t>AdFlex - Support - HRBP</t>
  </si>
  <si>
    <t>AdFlex - Support - Kỹ thuật</t>
  </si>
  <si>
    <t>AdFlex - CPO - Community</t>
  </si>
  <si>
    <t>AdFlex - Tech - QA</t>
  </si>
  <si>
    <t>MO - Tech - FE</t>
  </si>
  <si>
    <t>AdFlex - Tech - Platform - Core &amp;G1</t>
  </si>
  <si>
    <t>AdFlex - AdDrop - Tech</t>
  </si>
  <si>
    <t>RIO - Tech - CTO</t>
  </si>
  <si>
    <t>AdFlex - CPO - MNG</t>
  </si>
  <si>
    <t>AdFlex - Community</t>
  </si>
  <si>
    <t>AdFlex - CPS - Sale - S1</t>
  </si>
  <si>
    <t>MO - M1</t>
  </si>
  <si>
    <t>AdFlex - CPS - Sale - Customer Relationship</t>
  </si>
  <si>
    <t>AdFlex - CPS - Sale</t>
  </si>
  <si>
    <t>RIO - Traffic - Account Manager</t>
  </si>
  <si>
    <t>MO - M1 - Operation</t>
  </si>
  <si>
    <t>RIO - Tech - BE</t>
  </si>
  <si>
    <t>RIO - Redbag</t>
  </si>
  <si>
    <t>PingGo - Seller Development - Marketing</t>
  </si>
  <si>
    <t>RIO - Bussiness Dept</t>
  </si>
  <si>
    <t>AdFlex - HCM</t>
  </si>
  <si>
    <t>AdFlex - CPS - Admin</t>
  </si>
  <si>
    <t>AdFlex - CPS - Sale - S3</t>
  </si>
  <si>
    <t>AdFlex - CPS - Sale - S2</t>
  </si>
  <si>
    <t>MO - Kỹ thuật</t>
  </si>
  <si>
    <t>MO - M2 - Account Manager</t>
  </si>
  <si>
    <t>Adflex - Talent</t>
  </si>
  <si>
    <t>EWAY - Talent</t>
  </si>
  <si>
    <t>AdFlex - CPO - Kỹ thuật</t>
  </si>
  <si>
    <t>PingGo - Product - PO</t>
  </si>
  <si>
    <t>PingGo - Product - Server</t>
  </si>
  <si>
    <t>AdFlex - CPS - Sale - LC1</t>
  </si>
  <si>
    <t>PingGo - OP</t>
  </si>
  <si>
    <t>AdFlex - CPI - Kỹ thuật</t>
  </si>
  <si>
    <t>AdFlex - Tech - Platform - CPI</t>
  </si>
  <si>
    <t>AdFlex - CPS - Sale - S4</t>
  </si>
  <si>
    <t>AdFlex - CPS - Sale - Retention</t>
  </si>
  <si>
    <t>PingGo - Product</t>
  </si>
  <si>
    <t>E432</t>
  </si>
  <si>
    <t>E454</t>
  </si>
  <si>
    <t>MO - M2 - Bussiness Dept</t>
  </si>
  <si>
    <t>RIO - Account Manager</t>
  </si>
  <si>
    <t>AdFlex - PingGo - Operation</t>
  </si>
  <si>
    <t>AdFlex - Admin</t>
  </si>
  <si>
    <t>AdFlex - CPS - Sale - MNG</t>
  </si>
  <si>
    <t>AdFlex - Tech - Product - PingGo</t>
  </si>
  <si>
    <t>EWAY - Tuyển dụng đào tạo truyền thông</t>
  </si>
  <si>
    <t>AdFlex - Support</t>
  </si>
  <si>
    <t>AdFlex - CPS - Sale - Admin</t>
  </si>
  <si>
    <t>MO - Tech - QA</t>
  </si>
  <si>
    <t>AdFlex - PingGo</t>
  </si>
  <si>
    <t>AdFlex - Pushtimize</t>
  </si>
  <si>
    <t>PingGo - Branding</t>
  </si>
  <si>
    <t>AdFlex - HCM - Content</t>
  </si>
  <si>
    <t>PingGo - Product - Design</t>
  </si>
  <si>
    <t>RIO - HCNS</t>
  </si>
  <si>
    <t>MONT-E - KT</t>
  </si>
  <si>
    <t>AdFlex - Pháp chế</t>
  </si>
  <si>
    <t>PingGo - Product - App</t>
  </si>
  <si>
    <t>AdFlex - PingGo - Kỹ thuật</t>
  </si>
  <si>
    <t>AdFlex - Support - Pháp chế</t>
  </si>
  <si>
    <t>RIO - Traffic - Community Manager</t>
  </si>
  <si>
    <t>AdFlex - Dropship - Inhouse</t>
  </si>
  <si>
    <t>AdFlex - CPO - Inhouse - MNG</t>
  </si>
  <si>
    <t>MO - Tech - BE</t>
  </si>
  <si>
    <t>AdFlex - POD</t>
  </si>
  <si>
    <t>AdFlex - Tech - Platform - POD</t>
  </si>
  <si>
    <t>PingGo - Seller Development - Quan hệ khách hàng</t>
  </si>
  <si>
    <t>AdFlex - AdDrop - BD-BO</t>
  </si>
  <si>
    <t>PingGo - Seller Development - Truyền thông và cộng đồng</t>
  </si>
  <si>
    <t>AdFlex - PingGo - Seller Engagement</t>
  </si>
  <si>
    <t>PingGo - Seller Development - Đào tạo</t>
  </si>
  <si>
    <t>PingGo - Product - Tester</t>
  </si>
  <si>
    <t>MONT-E - Tech - CTO</t>
  </si>
  <si>
    <t>EWAY - TCKT</t>
  </si>
  <si>
    <t>RIO - Tech - Lead</t>
  </si>
  <si>
    <t>RIO - Tech - FE</t>
  </si>
  <si>
    <t>AdFlex - CPI - Sale Admin</t>
  </si>
  <si>
    <t>AdFlex - CPO - Kỹ thuật - Product &amp; Development</t>
  </si>
  <si>
    <t>MONT-E - BD</t>
  </si>
  <si>
    <t>RIO - Tech - QA</t>
  </si>
  <si>
    <t>RIO - OP</t>
  </si>
  <si>
    <t>RIO - Tech</t>
  </si>
  <si>
    <t>EWAY - Sale</t>
  </si>
  <si>
    <t>EWAY - Assitant</t>
  </si>
  <si>
    <t>- MONT-E - Tech</t>
  </si>
  <si>
    <t>AdFlex - Kỹ thuật - PHP Laravel Developer</t>
  </si>
  <si>
    <t>RIO - HyperLead</t>
  </si>
  <si>
    <t>MO - M1 - Sale</t>
  </si>
  <si>
    <t>RIO - OP - Finance Controller</t>
  </si>
  <si>
    <t>MO - M1 - PM</t>
  </si>
  <si>
    <t>V007</t>
  </si>
  <si>
    <t>Lưu Mạnh Trường</t>
  </si>
  <si>
    <t>V009</t>
  </si>
  <si>
    <t>Nguyễn Nhật Giang</t>
  </si>
  <si>
    <t>V010</t>
  </si>
  <si>
    <t>Nguyễn Thanh Hương</t>
  </si>
  <si>
    <t>E1044</t>
  </si>
  <si>
    <t>E1045</t>
  </si>
  <si>
    <t>E1046</t>
  </si>
  <si>
    <t>E1047</t>
  </si>
  <si>
    <t>E1048</t>
  </si>
  <si>
    <t>E1049</t>
  </si>
  <si>
    <t>E1050</t>
  </si>
  <si>
    <t>E1051</t>
  </si>
  <si>
    <t>E1052</t>
  </si>
  <si>
    <t>E1053</t>
  </si>
  <si>
    <t>BẢNG CHẤM CÔNG THÁNG 01 NĂM 2023</t>
  </si>
  <si>
    <t>Phép</t>
  </si>
  <si>
    <t>Quên chấm công</t>
  </si>
  <si>
    <t>Công tiêu chuẩn tháng 01 năm 2023 lần 1: 10/22 công</t>
  </si>
  <si>
    <t>MVT</t>
  </si>
  <si>
    <t>Quỹ phép tính đến T12,2022</t>
  </si>
  <si>
    <t>Ngày bắt đầu</t>
  </si>
  <si>
    <t>Ngày nghỉ</t>
  </si>
  <si>
    <t>Loại HĐ</t>
  </si>
  <si>
    <t>Ngày chính thức</t>
  </si>
  <si>
    <t>Trang thái</t>
  </si>
  <si>
    <t>Số phép được sử dụng tới hiện tại tháng 1.2023</t>
  </si>
  <si>
    <t>Tháng 12 (từ 23/12-31/12/2022)</t>
  </si>
  <si>
    <t>Tháng 1/2023 - lần 1</t>
  </si>
  <si>
    <t>Tổng giờ công</t>
  </si>
  <si>
    <t>Tổng ngày công thực tế</t>
  </si>
  <si>
    <t>TỔNG HỢP NGÀY NGHỈ (ngày)</t>
  </si>
  <si>
    <t>Tổng công tính lương (ngày)</t>
  </si>
  <si>
    <t>Số ngày phép còn lại (dành cho CB nghỉ việc)</t>
  </si>
  <si>
    <t>Số phép còn lại cộng dồn sang tháng 2/2023</t>
  </si>
  <si>
    <t>Số lần quên chấm công</t>
  </si>
  <si>
    <t>Mã vân tay</t>
  </si>
  <si>
    <t>Nghỉ chế độ có lương công ty</t>
  </si>
  <si>
    <t>Nghỉ chế độ hưởng lương BHXH</t>
  </si>
  <si>
    <t>Nghỉ không lương</t>
  </si>
  <si>
    <t>Nghỉ thai sản</t>
  </si>
  <si>
    <t xml:space="preserve">Lê Thị Ngọc Anh </t>
  </si>
  <si>
    <t>A1044</t>
  </si>
  <si>
    <t>Nguyễn Trường Thành</t>
  </si>
  <si>
    <t>A1045</t>
  </si>
  <si>
    <t>Lý Hồng Ngọc</t>
  </si>
  <si>
    <t>A1046</t>
  </si>
  <si>
    <t>Nguyễn Hoài Phương</t>
  </si>
  <si>
    <t>AdFlex - CPI - AM</t>
  </si>
  <si>
    <t>BẢNG CHẤM CÔNG THÁNG 08 NĂM 2023</t>
  </si>
  <si>
    <t>Chấm công online</t>
  </si>
  <si>
    <t>Làm việc tại VP HCM</t>
  </si>
  <si>
    <t>Công tiêu chuẩn tháng 8 năm 2023: 23 công</t>
  </si>
  <si>
    <t>Số phép được sử dụng tới hiện tại tháng 8.2023</t>
  </si>
  <si>
    <t>Tháng 08,2023</t>
  </si>
  <si>
    <t>Số phép còn lại cộng dồn sang tháng 8/2023</t>
  </si>
  <si>
    <t>AdFlex - BOM</t>
  </si>
  <si>
    <t>HDLD</t>
  </si>
  <si>
    <t>#REF!</t>
  </si>
  <si>
    <t>HDDT</t>
  </si>
  <si>
    <t>A1050</t>
  </si>
  <si>
    <t>Nguyễn Ngân Hạnh</t>
  </si>
  <si>
    <t>A1055</t>
  </si>
  <si>
    <t>Vũ Thị Thanh Hiền</t>
  </si>
  <si>
    <t>HDTV</t>
  </si>
  <si>
    <t>A1047</t>
  </si>
  <si>
    <t>Nguyễn Văn Ngọc</t>
  </si>
  <si>
    <t>A1052</t>
  </si>
  <si>
    <t>Nguyễn Sỹ Anh Tuấn</t>
  </si>
  <si>
    <t>AdFlex - CPI - BI</t>
  </si>
  <si>
    <t>TTTTS</t>
  </si>
  <si>
    <t>A1053</t>
  </si>
  <si>
    <t>Cao Duy Khánh</t>
  </si>
  <si>
    <t>A1056</t>
  </si>
  <si>
    <t>Phan Tân Quỳnh Trâm</t>
  </si>
  <si>
    <t>A1057</t>
  </si>
  <si>
    <t>Dương Thị Khánh Linh</t>
  </si>
  <si>
    <t>A1059</t>
  </si>
  <si>
    <t>Nguyễn Như Bảo Ngọc</t>
  </si>
  <si>
    <t>AdFlex - CPI - BD</t>
  </si>
  <si>
    <t>Nhân viên bếp ăn</t>
  </si>
  <si>
    <t>A1061</t>
  </si>
  <si>
    <t>A1062</t>
  </si>
  <si>
    <t>Mai Ngọc Trung</t>
  </si>
  <si>
    <t>A1063</t>
  </si>
  <si>
    <t>Vũ Đức Huy</t>
  </si>
  <si>
    <t>A1066</t>
  </si>
  <si>
    <t>Phạm Thị Nhung</t>
  </si>
  <si>
    <t>A1067</t>
  </si>
  <si>
    <t>Tô Duy Tường</t>
  </si>
  <si>
    <t>A1068</t>
  </si>
  <si>
    <t>Đỗ Văn Trung</t>
  </si>
  <si>
    <t>Note: chấm công online</t>
  </si>
  <si>
    <t>Ngọc HT</t>
  </si>
  <si>
    <t>Ngọc NNB</t>
  </si>
  <si>
    <t>Trâm PTQ</t>
  </si>
  <si>
    <t>Linh ND2</t>
  </si>
  <si>
    <t>Ma NV</t>
  </si>
  <si>
    <t>Ho ten</t>
  </si>
  <si>
    <t>Bo phan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</si>
  <si>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</si>
  <si>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</si>
  <si>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</si>
  <si>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</si>
  <si>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</si>
  <si>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</si>
  <si>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</si>
  <si>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</si>
  <si>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</si>
  <si>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1/13/2023</t>
  </si>
  <si>
    <t>1/14/2023</t>
  </si>
  <si>
    <t>1/15/2023</t>
  </si>
  <si>
    <t>In</t>
  </si>
  <si>
    <t>Out</t>
  </si>
  <si>
    <t>Time</t>
  </si>
  <si>
    <t>Time Decimal</t>
  </si>
  <si>
    <t>Ma van tay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</si>
  <si>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</si>
  <si>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</si>
  <si>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</si>
  <si>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</si>
  <si>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</si>
  <si>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</si>
  <si>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</si>
  <si>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</si>
  <si>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Lấy ID khuôn mặt</t>
  </si>
  <si>
    <t>Khung giờ lấy ID khuôn mặt</t>
  </si>
  <si>
    <t>Đã lấy ID khuôn mặt (x)</t>
  </si>
  <si>
    <t>Tồng giờ công
thực tế</t>
  </si>
  <si>
    <t>BẢNG CHẤM CÔNG THÁNG 10/2022</t>
  </si>
  <si>
    <t>Máy chấm</t>
  </si>
  <si>
    <t>Phần mềm</t>
  </si>
  <si>
    <t/>
  </si>
  <si>
    <t>Tháng 07,2022</t>
  </si>
  <si>
    <t>BẢNG CHẤM CÔNG THÁNG 06,2022</t>
  </si>
  <si>
    <t>Số ngày phép còn lại trong năm (nếu làm việc đến hết 12/2022)</t>
  </si>
  <si>
    <t>8h-8h30</t>
  </si>
  <si>
    <t>8h30-9h</t>
  </si>
  <si>
    <t>8h30</t>
  </si>
  <si>
    <t>8h</t>
  </si>
  <si>
    <t>Số phép còn lại tới T12/2021</t>
  </si>
  <si>
    <t>ON</t>
  </si>
  <si>
    <t>Quản lý đơn vị CPI</t>
  </si>
  <si>
    <t>Giám đốc</t>
  </si>
  <si>
    <t>Tổng giám đốc</t>
  </si>
  <si>
    <t>Giám đốc khu vực Hồ Chí Minh</t>
  </si>
  <si>
    <t>Quản lý đơn vị Pushtimize</t>
  </si>
  <si>
    <t>Giám đốc công nghệ</t>
  </si>
  <si>
    <t>Quyền quản lý đơn vị POD</t>
  </si>
  <si>
    <t>Nhân viên chính thức</t>
  </si>
  <si>
    <t>Giám đốc vận hành</t>
  </si>
  <si>
    <t>Chuyên gia kỹ thuật</t>
  </si>
  <si>
    <t>Cộng tác viên, dịch vụ</t>
  </si>
  <si>
    <t>Quyền trưởng bộ phận kỹ thuật</t>
  </si>
  <si>
    <t>Trưởng bộ phận</t>
  </si>
  <si>
    <t>Nhân viên nấu ăn</t>
  </si>
  <si>
    <t xml:space="preserve">Vũ Thị Hòa </t>
  </si>
  <si>
    <t>Nhân viên Digital Marketing</t>
  </si>
  <si>
    <t>Trưởng nhóm phát triển kinh doanh</t>
  </si>
  <si>
    <t>Thực tập sinh kỹ thuật</t>
  </si>
  <si>
    <t>Thực tập sinh</t>
  </si>
  <si>
    <t>Thực tập sinh phân tích nghiệp vụ</t>
  </si>
  <si>
    <t>Nhân viên phát triển kinh doanh</t>
  </si>
  <si>
    <t>Quản lý và phát triển kinh doanh</t>
  </si>
  <si>
    <t>Nhân viên maketing</t>
  </si>
  <si>
    <t>BẢNG CHẤM CÔNG T11.2021</t>
  </si>
  <si>
    <t xml:space="preserve"> TBP đánh dấu theo những chỉ dẫn vào những cột tương ứng trong bảng chấm công này.</t>
  </si>
  <si>
    <t>CT</t>
  </si>
  <si>
    <t>Đơn vị</t>
  </si>
  <si>
    <t>BỘ PHẬN</t>
  </si>
  <si>
    <t>Tháng 10/2021</t>
  </si>
  <si>
    <t>Tháng 11/2021</t>
  </si>
  <si>
    <t>Phép năm nếu làm việc đến hết  T12/2021</t>
  </si>
  <si>
    <t>G8 - HCM</t>
  </si>
  <si>
    <t>P/2</t>
  </si>
  <si>
    <t>Quên CC</t>
  </si>
  <si>
    <t>Công tiêu chuẩn 22 ngày</t>
  </si>
  <si>
    <t>Pháp nhân</t>
  </si>
  <si>
    <t>Khung giờ CC</t>
  </si>
  <si>
    <t>Tổng giờ phép được dùng trong 2022</t>
  </si>
  <si>
    <t>Tháng 2,2022</t>
  </si>
  <si>
    <t>TỔNG HỢP GIỜ NGHỈ (GIỜ)</t>
  </si>
  <si>
    <t>Số ngày phép còn lại trong năm (nếu làm việc đến hết 12/2020)</t>
  </si>
  <si>
    <t>Giờ vào</t>
  </si>
  <si>
    <t>Giờ ra</t>
  </si>
  <si>
    <t>Tổng GC</t>
  </si>
  <si>
    <t>0.1</t>
  </si>
  <si>
    <t>Email công ty 1</t>
  </si>
  <si>
    <t>Email cá nhân</t>
  </si>
  <si>
    <t>personal_email</t>
  </si>
  <si>
    <t>nguyendc@eway.vn</t>
  </si>
  <si>
    <t>N/A</t>
  </si>
  <si>
    <t>hungph@eway.vn</t>
  </si>
  <si>
    <t>chipn@eway.vn</t>
  </si>
  <si>
    <t>hongdtk@eway.vn</t>
  </si>
  <si>
    <t>levtk@eway.vn</t>
  </si>
  <si>
    <t>hangdtt@eway.vn</t>
  </si>
  <si>
    <t>hunghn@eway.vn</t>
  </si>
  <si>
    <t>Không có</t>
  </si>
  <si>
    <t>dinhdv@eway.vn</t>
  </si>
  <si>
    <t>hungtv@eway.vn</t>
  </si>
  <si>
    <t>thuydt@eway.vn</t>
  </si>
  <si>
    <t>hungnd@eway.vn</t>
  </si>
  <si>
    <t>thaopt@eway.vn</t>
  </si>
  <si>
    <t>thaopham2792@gmail.com</t>
  </si>
  <si>
    <t>hoantt@eway.vn</t>
  </si>
  <si>
    <t>ducpd@eway.vn</t>
  </si>
  <si>
    <t>linhttt2@eway.vn</t>
  </si>
  <si>
    <t>ducnm@eway.vn</t>
  </si>
  <si>
    <t>lyntl@eway.vn</t>
  </si>
  <si>
    <t>lamvq@eway.vn</t>
  </si>
  <si>
    <t>nghinv@eway.vn</t>
  </si>
  <si>
    <t>anhdq@eway.vn</t>
  </si>
  <si>
    <t>bichnn@eway.vn</t>
  </si>
  <si>
    <t>cuongpt@eway.vn</t>
  </si>
  <si>
    <t>ngocvb@eway.vn</t>
  </si>
  <si>
    <t>anhntm@dyno.vn</t>
  </si>
  <si>
    <t>trunglm@eway.vn</t>
  </si>
  <si>
    <t>nhatnv@eway.vn</t>
  </si>
  <si>
    <t>nhatngoviet@gmail.com</t>
  </si>
  <si>
    <t>songvv@eway.vn</t>
  </si>
  <si>
    <t>hienntt@eway.vn</t>
  </si>
  <si>
    <t>hieund@eway.vn</t>
  </si>
  <si>
    <t>huynq@eway.vn</t>
  </si>
  <si>
    <t>thuent@eway.vn</t>
  </si>
  <si>
    <t>haltm@eway.vn</t>
  </si>
  <si>
    <t>anhht@eway.vn</t>
  </si>
  <si>
    <t>thangdd@eway.vn</t>
  </si>
  <si>
    <t>dangnh@eway.vn</t>
  </si>
  <si>
    <t>hungnd3@eway.vn</t>
  </si>
  <si>
    <t>nguyettm@eway.vn</t>
  </si>
  <si>
    <t>dungnv@eway.vn</t>
  </si>
  <si>
    <t>kienlt@eway.vn</t>
  </si>
  <si>
    <t>sonlm@eway.vn</t>
  </si>
  <si>
    <t>Jamesonle58@gmail.com</t>
  </si>
  <si>
    <t>hunglhm@riofintech.vn</t>
  </si>
  <si>
    <t>vanhth@eway.vn</t>
  </si>
  <si>
    <t>hanln@eway.vn</t>
  </si>
  <si>
    <t>anhnn@eway.vn</t>
  </si>
  <si>
    <t>lent@eway.vn</t>
  </si>
  <si>
    <t>nhunq@eway.vn</t>
  </si>
  <si>
    <t>tunq@eway.vn</t>
  </si>
  <si>
    <t>hungnd4@eway.vn</t>
  </si>
  <si>
    <t>ngocdtd@eway.vn</t>
  </si>
  <si>
    <t>locth@eway.vn</t>
  </si>
  <si>
    <t>anhctn@eway.vn</t>
  </si>
  <si>
    <t>thuanld@eway.vn</t>
  </si>
  <si>
    <t>tannt@eway.vn</t>
  </si>
  <si>
    <t>vukv@eway.vn</t>
  </si>
  <si>
    <t>hoanganh@eway.vn</t>
  </si>
  <si>
    <t>hailp@eway.vn</t>
  </si>
  <si>
    <t>linhdt@eway.vn</t>
  </si>
  <si>
    <t>congdt@eway.vn</t>
  </si>
  <si>
    <t>duylk@eway.vn</t>
  </si>
  <si>
    <t>hieunq@eway.vn</t>
  </si>
  <si>
    <t>khanghpa@eway.vn</t>
  </si>
  <si>
    <t>huantt@eway.vn</t>
  </si>
  <si>
    <t>hiepdv@eway.vn</t>
  </si>
  <si>
    <t>hongttt@eway.vn</t>
  </si>
  <si>
    <t>thuhong.fwd0705@gmail.com</t>
  </si>
  <si>
    <t>linhvp@eway.vn</t>
  </si>
  <si>
    <t>minh@dyno.vn</t>
  </si>
  <si>
    <t>tupp@eway.vn</t>
  </si>
  <si>
    <t>thanh@dyno.vn</t>
  </si>
  <si>
    <t>tungds@eway.vn</t>
  </si>
  <si>
    <t>vu@dyno.vn</t>
  </si>
  <si>
    <t>huyen@dyno.vn</t>
  </si>
  <si>
    <t>dongdh@eway.vn</t>
  </si>
  <si>
    <t>loanntt@eway.vn</t>
  </si>
  <si>
    <t>duyld@ihrsolution.vn</t>
  </si>
  <si>
    <t>duyld.dev@gmail.com</t>
  </si>
  <si>
    <t>khanhnt@eway.vn</t>
  </si>
  <si>
    <t>dungnv2@eway.vn</t>
  </si>
  <si>
    <t>huynq2@eway.vn</t>
  </si>
  <si>
    <t>khoidt@eway.vn</t>
  </si>
  <si>
    <t>hainh@eway.vn</t>
  </si>
  <si>
    <t>ngoctb@eway.vn</t>
  </si>
  <si>
    <t>anhtn4@eway.vn</t>
  </si>
  <si>
    <t>datnt@eway.vn</t>
  </si>
  <si>
    <t>thanhnc@eway.vn</t>
  </si>
  <si>
    <t>vietcd@eway.vn</t>
  </si>
  <si>
    <t>anhnp@eway.vn</t>
  </si>
  <si>
    <t>nguyenphuonganh.me@gmail.com</t>
  </si>
  <si>
    <t>cuongtv@eway.vn</t>
  </si>
  <si>
    <t>thupn@eway.vn</t>
  </si>
  <si>
    <t>linhdt2@eway.vn</t>
  </si>
  <si>
    <t>khanhdv@dyno.vn</t>
  </si>
  <si>
    <t>trangntq2@eway.vn</t>
  </si>
  <si>
    <t>trangdtm@eway.vn</t>
  </si>
  <si>
    <t>anhnt@eway.vn</t>
  </si>
  <si>
    <t>cucntt@eway.vn</t>
  </si>
  <si>
    <t>trangptt@eway.vn</t>
  </si>
  <si>
    <t>dinhdt@eway.vn</t>
  </si>
  <si>
    <t>giangvh@eway.vn</t>
  </si>
  <si>
    <t>quynhnn@ihrsolution.vn</t>
  </si>
  <si>
    <t>Ngocquynh85@gmail.com</t>
  </si>
  <si>
    <t>yenht@eway.vn</t>
  </si>
  <si>
    <t>phunghv@eway.vn</t>
  </si>
  <si>
    <t>huyenntt@eway.vn</t>
  </si>
  <si>
    <t>quyenttu@eway.vn</t>
  </si>
  <si>
    <t>quyentrinh251193@gmail.com</t>
  </si>
  <si>
    <t>trungnt@dyno.vn</t>
  </si>
  <si>
    <t>duyenttn@eway.vn</t>
  </si>
  <si>
    <t>dungtd@eway.vn</t>
  </si>
  <si>
    <t>giangvtt@eway.vn</t>
  </si>
  <si>
    <t>phongdx@eway.vn</t>
  </si>
  <si>
    <t>khanhdb@eway.vn</t>
  </si>
  <si>
    <t>trangttt@eway.vn</t>
  </si>
  <si>
    <t>huongnt@eway.vn</t>
  </si>
  <si>
    <t>trangptv@eway.vn</t>
  </si>
  <si>
    <t>trungldb@eway.vn</t>
  </si>
  <si>
    <t>datht@eway.vn</t>
  </si>
  <si>
    <t>honvv@eway.vn</t>
  </si>
  <si>
    <t>vuvanhon5793@gmail.com</t>
  </si>
  <si>
    <t>huyenmtk@eway.vn</t>
  </si>
  <si>
    <t>huyenmaiepu@gmail.com</t>
  </si>
  <si>
    <t>danglh@eway.vn</t>
  </si>
  <si>
    <t>sonhn@eway.vn</t>
  </si>
  <si>
    <t>giangnd@eway.vn</t>
  </si>
  <si>
    <t>huongtm@eway.vn</t>
  </si>
  <si>
    <t>tungvd@eway.vn</t>
  </si>
  <si>
    <t>nhatnd@eway.vn</t>
  </si>
  <si>
    <t>nhat191994@gmail.com</t>
  </si>
  <si>
    <t>kiennt@dyno.vn</t>
  </si>
  <si>
    <t>kien20011992@gmail.com</t>
  </si>
  <si>
    <t>hangdtt2@eway.vn</t>
  </si>
  <si>
    <t>doanthuhang16@gmail.com</t>
  </si>
  <si>
    <t>nhunghh@eway.vn</t>
  </si>
  <si>
    <t>nhunghh90@gmail.com</t>
  </si>
  <si>
    <t>thuandm@eway.vn</t>
  </si>
  <si>
    <t>thuan589@gmail.com</t>
  </si>
  <si>
    <t>quannt@eway.vn</t>
  </si>
  <si>
    <t>dungnd@eway.vn</t>
  </si>
  <si>
    <t>dangdungcntt@gmail.com</t>
  </si>
  <si>
    <t>phuctq@eway.vn</t>
  </si>
  <si>
    <t>toquangphuc90@gmail.com</t>
  </si>
  <si>
    <t>tuannm@eway.vn</t>
  </si>
  <si>
    <t>Minhtuan_me2@yahoo.com</t>
  </si>
  <si>
    <t>longnv@eway.vn</t>
  </si>
  <si>
    <t>nvlong505@gmail.com</t>
  </si>
  <si>
    <t>vunv@eway.vn</t>
  </si>
  <si>
    <t>vunvd00172@fpt.edu.vn</t>
  </si>
  <si>
    <t>huypq@eway.vn</t>
  </si>
  <si>
    <t>quochuyaof@gmail.com</t>
  </si>
  <si>
    <t>taivt@eway.vn</t>
  </si>
  <si>
    <t>thanhtai96nd@gmail.com</t>
  </si>
  <si>
    <t>trangltq@eway.vn</t>
  </si>
  <si>
    <t>trangquynh6293@gmail.com</t>
  </si>
  <si>
    <t>dopk@eway.vn</t>
  </si>
  <si>
    <t>khacdopham.ht@gmail.com</t>
  </si>
  <si>
    <t>quanns@dyno.vn</t>
  </si>
  <si>
    <t>monkey.kju@gmail.com</t>
  </si>
  <si>
    <t>hiennt2@eway.vn</t>
  </si>
  <si>
    <t>hien.nguyen90vn@gmail.com</t>
  </si>
  <si>
    <t>thaonl@eway.vn</t>
  </si>
  <si>
    <t>linhthaonguyen391@gmail.com</t>
  </si>
  <si>
    <t>nghiapnt@eway.vn</t>
  </si>
  <si>
    <t>ntnghia.pham@gmail.com</t>
  </si>
  <si>
    <t>nhanct@eway.vn</t>
  </si>
  <si>
    <t>me@nhanct.com</t>
  </si>
  <si>
    <t>nhatvt@eway.vn</t>
  </si>
  <si>
    <t>Tuannhat.c500it@gmail.com</t>
  </si>
  <si>
    <t>vudt2@eway.vn</t>
  </si>
  <si>
    <t>dovuvnd@gmail.com</t>
  </si>
  <si>
    <t>minhdn@eway.vn</t>
  </si>
  <si>
    <t>n.minh.eng@gmail.com</t>
  </si>
  <si>
    <t>anhnt2@eway.vn</t>
  </si>
  <si>
    <t>anhntph02232@gmail.com</t>
  </si>
  <si>
    <t>baohg@eway.vn</t>
  </si>
  <si>
    <t>hoanggiabao1010@gmail.com</t>
  </si>
  <si>
    <t>linhnn@eway.vn</t>
  </si>
  <si>
    <t>linhngocnguyen8575@gmail.com</t>
  </si>
  <si>
    <t>hongtt@eway.vn</t>
  </si>
  <si>
    <t>tranthuhong08@gmail.com</t>
  </si>
  <si>
    <t>ninhdn@eway.vn</t>
  </si>
  <si>
    <t>doanngocninh07@gmail.com</t>
  </si>
  <si>
    <t>maivh@eway.vn</t>
  </si>
  <si>
    <t>maimaivu94@gmail.com</t>
  </si>
  <si>
    <t>noilk@eway.vn</t>
  </si>
  <si>
    <t>lkn6793@gmail.com</t>
  </si>
  <si>
    <t>thuynh@eway.vn</t>
  </si>
  <si>
    <t>hongthuy7393@gmail.com</t>
  </si>
  <si>
    <t>hanglt@ihrsolution.vn</t>
  </si>
  <si>
    <t>lehang910@gmail.com</t>
  </si>
  <si>
    <t>chinq@eway.vn</t>
  </si>
  <si>
    <t>nqchi90@gmail.com</t>
  </si>
  <si>
    <t>namhn@eway.vn</t>
  </si>
  <si>
    <t>hoangnangnam317@gmail.com</t>
  </si>
  <si>
    <t>phuongdt@eway.vn</t>
  </si>
  <si>
    <t>duongphuong279@gmail.com</t>
  </si>
  <si>
    <t>quyenntd@eway.vn</t>
  </si>
  <si>
    <t>ndieuquyen@gmail.com</t>
  </si>
  <si>
    <t>ngoanptp@eway.vn</t>
  </si>
  <si>
    <t>ngoanptp2302@gmail.com</t>
  </si>
  <si>
    <t>chittm@eway.vn</t>
  </si>
  <si>
    <t>tranthiminhchi4793@gmail.com</t>
  </si>
  <si>
    <t>anhbttk@eway.vn</t>
  </si>
  <si>
    <t>anhbtsb01820@fpt.edu.vn</t>
  </si>
  <si>
    <t>hiennt3@eway.vn</t>
  </si>
  <si>
    <t>hiennth.vn@gmail.com</t>
  </si>
  <si>
    <t>anhhk@eway.vn</t>
  </si>
  <si>
    <t>anhhk.hr@gmail.com</t>
  </si>
  <si>
    <t>thuynt2@eway.vn</t>
  </si>
  <si>
    <t>thuyvcu45@gmail.com</t>
  </si>
  <si>
    <t>cuonglc@ihrsolution.vn</t>
  </si>
  <si>
    <t>tuancuong075@gmail.com</t>
  </si>
  <si>
    <t>Không có email</t>
  </si>
  <si>
    <t>namlv@eway.vn</t>
  </si>
  <si>
    <t>vannamly10@gmail.com</t>
  </si>
  <si>
    <t>anhttv@eway.vn</t>
  </si>
  <si>
    <t>vananh23.neu@gmail.com</t>
  </si>
  <si>
    <t>longvt@eway.vn</t>
  </si>
  <si>
    <t>longvt1912@gmail.com</t>
  </si>
  <si>
    <t>huytq@eway.vn</t>
  </si>
  <si>
    <t>taquanghuy1709@gmail.com</t>
  </si>
  <si>
    <t>ducnv@eway.vn</t>
  </si>
  <si>
    <t>duc91.nvd@gmail.com</t>
  </si>
  <si>
    <t>anhld@eway.vn</t>
  </si>
  <si>
    <t>anhle12892@gmail.com</t>
  </si>
  <si>
    <t>hungld@eway.vn</t>
  </si>
  <si>
    <t>hungld09@gmail.com</t>
  </si>
  <si>
    <t>ericdzung@eway.vn</t>
  </si>
  <si>
    <t>ericdung.nguyen@live.com</t>
  </si>
  <si>
    <t>loanptt@eway.vn</t>
  </si>
  <si>
    <t>loanthanhpt@gmail.com</t>
  </si>
  <si>
    <t>dungdm2@eway.vn</t>
  </si>
  <si>
    <t>tienhm@eway.vn</t>
  </si>
  <si>
    <t>tienhm.0202@gmail.com</t>
  </si>
  <si>
    <t>toannv@eway.vn</t>
  </si>
  <si>
    <t>topmarketing.vn@gmail.com</t>
  </si>
  <si>
    <t>cucht@eway.vn</t>
  </si>
  <si>
    <t>hoangcuc95ibd@gmail.com</t>
  </si>
  <si>
    <t>daovt@dyno.vn</t>
  </si>
  <si>
    <t>vudao.c500@gmail.com</t>
  </si>
  <si>
    <t>hiepnd@eway.vn</t>
  </si>
  <si>
    <t>maimaimottinhyeu131@gmail.com</t>
  </si>
  <si>
    <t>hieunq2@eway.vn</t>
  </si>
  <si>
    <t>hieucj.wm@gmail.com</t>
  </si>
  <si>
    <t>linhnm@eway.vn</t>
  </si>
  <si>
    <t>Linhlinhnguyen.1796@gmail.com</t>
  </si>
  <si>
    <t>ducnn@dyno.vn</t>
  </si>
  <si>
    <t>ducngonhat@gmail.com</t>
  </si>
  <si>
    <t>hieplh@eway.vn</t>
  </si>
  <si>
    <t>leespgre@gmail.com</t>
  </si>
  <si>
    <t>hiepnt@eway.vn</t>
  </si>
  <si>
    <t>hiepnt.bka@gmail.com</t>
  </si>
  <si>
    <t>thiendn@eway.vn</t>
  </si>
  <si>
    <t>dongocthien@gmail.com</t>
  </si>
  <si>
    <t>khainv@eway.vn</t>
  </si>
  <si>
    <t>nvkhaibk@gmail.com</t>
  </si>
  <si>
    <t>cuongvc@eway.vn</t>
  </si>
  <si>
    <t>cuongvc93@gmail.com</t>
  </si>
  <si>
    <t>quynhnh@riofintech.vn</t>
  </si>
  <si>
    <t>quynhnh04030@gmail.com</t>
  </si>
  <si>
    <t>phuongvtb@eway.vn</t>
  </si>
  <si>
    <t>bichphuong272.ftu@gmail.com</t>
  </si>
  <si>
    <t>oanhhk@eway.vn</t>
  </si>
  <si>
    <t>Fb7b.hoangkieuoanh@ftu.edu.vn</t>
  </si>
  <si>
    <t>trangmt@eway.vn</t>
  </si>
  <si>
    <t>trangmt.ea.ec@gmail.com</t>
  </si>
  <si>
    <t>ngadt@eway.vn</t>
  </si>
  <si>
    <t>ngadinh88@gmail.com</t>
  </si>
  <si>
    <t>ducnh@eway.vn</t>
  </si>
  <si>
    <t>ducnh1022@gmail.com</t>
  </si>
  <si>
    <t>tung@eway.vn</t>
  </si>
  <si>
    <t>nguyengiatu.188@gmail.com</t>
  </si>
  <si>
    <t>minhbth@eway.vn</t>
  </si>
  <si>
    <t>Minhbuihn@gmail.com</t>
  </si>
  <si>
    <t xml:space="preserve">	quanlv@eway.vn</t>
  </si>
  <si>
    <t>lavanquan.kstn.cntt@gmail.com</t>
  </si>
  <si>
    <t>anhnq@eway.vn</t>
  </si>
  <si>
    <t>nguyenquanganh0209@gmail.com</t>
  </si>
  <si>
    <t>anhnp2@eway.vn</t>
  </si>
  <si>
    <t>anhnp.neu@gmail.com</t>
  </si>
  <si>
    <t>thuyltt@eway.vn</t>
  </si>
  <si>
    <t>Thuy3980@gmail.com</t>
  </si>
  <si>
    <t>khanhvn@riofintech.vn</t>
  </si>
  <si>
    <t>vnkhanh1994@gmail.com</t>
  </si>
  <si>
    <t>hanhlm@eway.vn</t>
  </si>
  <si>
    <t>Hanhlm.hanu@gmail.com</t>
  </si>
  <si>
    <t>lenh@eway.vn</t>
  </si>
  <si>
    <t>hongle2396@gmail.com</t>
  </si>
  <si>
    <t>chientv@eway.vn</t>
  </si>
  <si>
    <t>tranvanchien161@gmail.com</t>
  </si>
  <si>
    <t>sangnx@eway.vn</t>
  </si>
  <si>
    <t>sangnguyenx95@gmail.com</t>
  </si>
  <si>
    <t>cuongtq@eway.vn</t>
  </si>
  <si>
    <t>quoccuong02709@gmail.com</t>
  </si>
  <si>
    <t>ngannln@eway.vn</t>
  </si>
  <si>
    <t>Nguyenlenhungan@gmail.com</t>
  </si>
  <si>
    <t>hungvt@eway.vn</t>
  </si>
  <si>
    <t>hungvu12101993@gmail.com</t>
  </si>
  <si>
    <t>ducnh1@eway.vn</t>
  </si>
  <si>
    <t>nghoangduc92@gmail.com</t>
  </si>
  <si>
    <t>anhnv@eway.vn</t>
  </si>
  <si>
    <t>va10101995@gmail.com</t>
  </si>
  <si>
    <t>hadtt@eway.vn</t>
  </si>
  <si>
    <t>dothithuha.h42@gmail.com</t>
  </si>
  <si>
    <t>thanhdh@eway.vn</t>
  </si>
  <si>
    <t>hathanh.doan79@gmail.com</t>
  </si>
  <si>
    <t>thaonh@eway.vn</t>
  </si>
  <si>
    <t>thao.h.nguyen11@gmail.com</t>
  </si>
  <si>
    <t>yentth@eway.vn</t>
  </si>
  <si>
    <t>Yentran.hn2202@gmail.com</t>
  </si>
  <si>
    <t>Thaovp@eway.vn</t>
  </si>
  <si>
    <t>Vpthao19121996@gmail.com</t>
  </si>
  <si>
    <t>quyennl@eway.vn</t>
  </si>
  <si>
    <t>lequyenn1206@gmail.com</t>
  </si>
  <si>
    <t>huyln@eway.vn</t>
  </si>
  <si>
    <t>huyln227@gmail.com</t>
  </si>
  <si>
    <t>congpd@eway.vn</t>
  </si>
  <si>
    <t>phamduccong0211@gmail.com</t>
  </si>
  <si>
    <t>duongld@eway.vn</t>
  </si>
  <si>
    <t>duongocean0794@gmail.com</t>
  </si>
  <si>
    <t>thamvth@eway.vn</t>
  </si>
  <si>
    <t>hongthamvu.48@gmail.com</t>
  </si>
  <si>
    <t>tungtt@eway.vn</t>
  </si>
  <si>
    <t>truongthanhtung93@gmail.com</t>
  </si>
  <si>
    <t>tramntn@eway.vn</t>
  </si>
  <si>
    <t>Ngoctram30796@gmail.com</t>
  </si>
  <si>
    <t>hungvt2@eway.vn</t>
  </si>
  <si>
    <t>thinhhungv@gmail.com</t>
  </si>
  <si>
    <t>hungtt@eway.vn</t>
  </si>
  <si>
    <t>tunghung2311@gmail.com</t>
  </si>
  <si>
    <t>cuongdq@eway.vn</t>
  </si>
  <si>
    <t>qcuong748@gmail.com</t>
  </si>
  <si>
    <t>ngocna@eway.vn</t>
  </si>
  <si>
    <t>Ngocna@elcom.com.vn</t>
  </si>
  <si>
    <t>thaoptt@eway.vn</t>
  </si>
  <si>
    <t>phithuthao.911@gmail.com</t>
  </si>
  <si>
    <t>Chưa tạo email đã nghỉ việc</t>
  </si>
  <si>
    <t>tathitrang2201@gmail.com</t>
  </si>
  <si>
    <t>thaovtt@eway.vn</t>
  </si>
  <si>
    <t>vuthithanhthao1995@gmail.com</t>
  </si>
  <si>
    <t>nghing@eway.vn</t>
  </si>
  <si>
    <t>Gianghi.nguyen1909@gmail.com</t>
  </si>
  <si>
    <t>thuystt@eway.vn</t>
  </si>
  <si>
    <t>thuysu3@gmail.com</t>
  </si>
  <si>
    <t>longlh@eway.vn</t>
  </si>
  <si>
    <t>anhvh@eway.vn</t>
  </si>
  <si>
    <t>nhoxghostw120@gmail.com</t>
  </si>
  <si>
    <t>hoadtk@eway.vn</t>
  </si>
  <si>
    <t>dothikhanhhoatb@gmail.com</t>
  </si>
  <si>
    <t>linhtth@eway.vn</t>
  </si>
  <si>
    <t>halinh.868hn@gmail.com</t>
  </si>
  <si>
    <t>kieunttk@eway.vn</t>
  </si>
  <si>
    <t>nguyenthithuykieu.hlu@gmail.com</t>
  </si>
  <si>
    <t>vanlh@eway.vn</t>
  </si>
  <si>
    <t>vanluonghong0308@gmail.com</t>
  </si>
  <si>
    <t>minhnv@eway.vn</t>
  </si>
  <si>
    <t>mink.k53.utc@gmail.com</t>
  </si>
  <si>
    <t>anhndq@eway.vn</t>
  </si>
  <si>
    <t>ndqa.95@gmail.com</t>
  </si>
  <si>
    <t>nampt@eway.vn</t>
  </si>
  <si>
    <t>phongduhai@gmail.com</t>
  </si>
  <si>
    <t>thangtn@eway.vn</t>
  </si>
  <si>
    <t>trannamthang1994@gmail.com</t>
  </si>
  <si>
    <t>anhbvk@eway.vn</t>
  </si>
  <si>
    <t>banvukyanh@gmail.com</t>
  </si>
  <si>
    <t>thanhnd@dyno.vn</t>
  </si>
  <si>
    <t>thanhnd01303@gmail.com</t>
  </si>
  <si>
    <t>phanthuhuyen1702@gmail.com</t>
  </si>
  <si>
    <t>thaoltn2@riofintech.vn</t>
  </si>
  <si>
    <t>nhuthaolethi.ftu2@gmail.com</t>
  </si>
  <si>
    <t>minhntn@eway.vn</t>
  </si>
  <si>
    <t>Nhatminh.nguyentran@hotmail.com</t>
  </si>
  <si>
    <t>thuynv@eway.vn</t>
  </si>
  <si>
    <t>Ngvth162@gmail.com</t>
  </si>
  <si>
    <t>quandm@eway.vn</t>
  </si>
  <si>
    <t>mynameisquan12@gmail.com</t>
  </si>
  <si>
    <t>khoabd@eway.vn</t>
  </si>
  <si>
    <t>dangkhoa10797@gmail.com</t>
  </si>
  <si>
    <t>ducbv@eway.vn</t>
  </si>
  <si>
    <t>buivuduc.1502@gmail.com</t>
  </si>
  <si>
    <t>anhdt@eway.vn</t>
  </si>
  <si>
    <t>tuananhosm@gmail.com</t>
  </si>
  <si>
    <t>dangnh2@eway.vn</t>
  </si>
  <si>
    <t>Dang.nguyenhai0709@gmail.com</t>
  </si>
  <si>
    <t>hieudm@eway.vn</t>
  </si>
  <si>
    <t>minhhieudo03051998@gmail.com</t>
  </si>
  <si>
    <t>nambp@riofintech.vn</t>
  </si>
  <si>
    <t>phuongnam260198@gmail.com</t>
  </si>
  <si>
    <t>quangpa@dyno.vn</t>
  </si>
  <si>
    <t>quangpham2061996@gmail.com</t>
  </si>
  <si>
    <t>uyenptn@eway.vn</t>
  </si>
  <si>
    <t>Ngocuyenpham1993@gmail.com</t>
  </si>
  <si>
    <t>huyenntt2@riofintech.vn</t>
  </si>
  <si>
    <t>thanhhuyen7994@gmail.com</t>
  </si>
  <si>
    <t>lucnt@eway.vn</t>
  </si>
  <si>
    <t>tuanluc50613@gmail.com</t>
  </si>
  <si>
    <t>thuylm@eway.vn</t>
  </si>
  <si>
    <t>minhthuy66dav@gmail.com</t>
  </si>
  <si>
    <t>toanld@eway.vn</t>
  </si>
  <si>
    <t>toan.sih@gmail.com</t>
  </si>
  <si>
    <t>sonnt@eway.vn</t>
  </si>
  <si>
    <t>tungsonvt97@gmail.com</t>
  </si>
  <si>
    <t>haintt@eway.vn</t>
  </si>
  <si>
    <t>hthanh071@gmail.com</t>
  </si>
  <si>
    <t>lydtk@eway.vn</t>
  </si>
  <si>
    <t>lymiu278@gmail.com</t>
  </si>
  <si>
    <t>anhnth@eway.vn</t>
  </si>
  <si>
    <t>hoaianh243@gmail.com</t>
  </si>
  <si>
    <t>oanhptl@eway.vn</t>
  </si>
  <si>
    <t>Oanhpham99x@gmail.com</t>
  </si>
  <si>
    <t>nhantt@eway.vn</t>
  </si>
  <si>
    <t>thauthenhan144@gmail.com</t>
  </si>
  <si>
    <t>huent@eway.vn</t>
  </si>
  <si>
    <t>nguyenhuekhql@gmail.com</t>
  </si>
  <si>
    <t>quyenltt@riofintech.vn</t>
  </si>
  <si>
    <t>toquyenle198@gmail.com</t>
  </si>
  <si>
    <t>vymt@riofintech.vn</t>
  </si>
  <si>
    <t>maithuyvi99@gmail.com</t>
  </si>
  <si>
    <t>trangnt@eway.vn</t>
  </si>
  <si>
    <t>nttrang235@gmail.com</t>
  </si>
  <si>
    <t>hangltt@eway.vn</t>
  </si>
  <si>
    <t>hangluong93@gmail.com</t>
  </si>
  <si>
    <t>tuyendd@eway.vn</t>
  </si>
  <si>
    <t>ddtuyen25@gmail.com</t>
  </si>
  <si>
    <t>dotq@eway.vn</t>
  </si>
  <si>
    <t>tranquangdo1994@gmail.com</t>
  </si>
  <si>
    <t>hienvt@eway.vn</t>
  </si>
  <si>
    <t>hienvt2202@gmail.com</t>
  </si>
  <si>
    <t>huongdt@eway.vn</t>
  </si>
  <si>
    <t>huongctet92@gmail.com</t>
  </si>
  <si>
    <t>linhnh1@eway.vn</t>
  </si>
  <si>
    <t>nhlinh166@gmail.com</t>
  </si>
  <si>
    <t>duyendt@eway.vn</t>
  </si>
  <si>
    <t>dangthiduyen172@gmail.com</t>
  </si>
  <si>
    <t>hauntm@eway.vn</t>
  </si>
  <si>
    <t>Nguyenmyhau97@gmail.com</t>
  </si>
  <si>
    <t>vannt@eway.vn</t>
  </si>
  <si>
    <t>Vanngo260298@gmail.com</t>
  </si>
  <si>
    <t>hienpt@eway.vn</t>
  </si>
  <si>
    <t>Phamthihien1631@gmail.com</t>
  </si>
  <si>
    <t>hanhnt@eway.vn</t>
  </si>
  <si>
    <t>Nguyenthihanhtrang96@gmail.com</t>
  </si>
  <si>
    <t>vilth@eway.vn</t>
  </si>
  <si>
    <t>Lethihavi.0101@gmail.com</t>
  </si>
  <si>
    <t>hueptb@eway.vn</t>
  </si>
  <si>
    <t>bichhuepham501@gmail.com</t>
  </si>
  <si>
    <t>thuynt4@eway.vn</t>
  </si>
  <si>
    <t>thuynguyen3809@gmail.com</t>
  </si>
  <si>
    <t>thuynt3@eway.vn</t>
  </si>
  <si>
    <t>thuy.ducthinhland@gmail.com</t>
  </si>
  <si>
    <t>anhnl@eway.vn</t>
  </si>
  <si>
    <t>Nguyenlananh12021992@gmail.com</t>
  </si>
  <si>
    <t>anhnth2@eway.vn</t>
  </si>
  <si>
    <t>momohoho291095@gmail.com</t>
  </si>
  <si>
    <t>linhnd@eway.vn</t>
  </si>
  <si>
    <t>nguyendieulinh738@gmail.com</t>
  </si>
  <si>
    <t>huetth@eway.vn</t>
  </si>
  <si>
    <t>hoang.hue195@gmail.com</t>
  </si>
  <si>
    <t>tienpv@eway.vn</t>
  </si>
  <si>
    <t>tienpv14701@gmail.com</t>
  </si>
  <si>
    <t>Quynhptt@eway.vn</t>
  </si>
  <si>
    <t>thaoquynh.hat@gmail.com</t>
  </si>
  <si>
    <t>giangtm@eway.vn</t>
  </si>
  <si>
    <t>giangminhtmg@gmail.com</t>
  </si>
  <si>
    <t>totttk@eway.vn</t>
  </si>
  <si>
    <t>kimtot97.py@gmail.com</t>
  </si>
  <si>
    <t>anhnh@eway.vn</t>
  </si>
  <si>
    <t>nguyenhoanganh1197@gmail.com</t>
  </si>
  <si>
    <t>phuongttl@eway.vn</t>
  </si>
  <si>
    <t>truonglanphuong612@gmail.com</t>
  </si>
  <si>
    <t>bichpt@eway.vn</t>
  </si>
  <si>
    <t>bichpthe130803@fpt.edu.vn</t>
  </si>
  <si>
    <t>chidl@eway.vn</t>
  </si>
  <si>
    <t>dolanchi2000@gmail.com</t>
  </si>
  <si>
    <t>hungvt1@eway.vn</t>
  </si>
  <si>
    <t>hungvthe130773@fpt.edu.vn</t>
  </si>
  <si>
    <t>giangnt@eway.vn</t>
  </si>
  <si>
    <t>kaitynguyen28.5@gmail.com</t>
  </si>
  <si>
    <t>linhntn@eway.vn</t>
  </si>
  <si>
    <t>nhatlinhcht@gmail.com</t>
  </si>
  <si>
    <t>hungdq@eway.vn</t>
  </si>
  <si>
    <t>hungdq318@gmail.com</t>
  </si>
  <si>
    <t>vannt2@eway.vn</t>
  </si>
  <si>
    <t>thanhvanptit@outlook.com</t>
  </si>
  <si>
    <t>tranght@eway.vn</t>
  </si>
  <si>
    <t>hatranglhp14@gmail.com</t>
  </si>
  <si>
    <t>trungnd@eway.vn</t>
  </si>
  <si>
    <t>trungn98001@gmail.com</t>
  </si>
  <si>
    <t>chuyenns@eway.vn</t>
  </si>
  <si>
    <t>nchuyen128@gmail.com</t>
  </si>
  <si>
    <t>dannd@eway.vn</t>
  </si>
  <si>
    <t>dannguyen0801@gmail.com</t>
  </si>
  <si>
    <t>liendt1@eway.vn</t>
  </si>
  <si>
    <t>liendt91.bds@gmail.com</t>
  </si>
  <si>
    <t>hamn@eway.vn</t>
  </si>
  <si>
    <t>maihakt88@gmail.com</t>
  </si>
  <si>
    <t>chungpd@eway.vn</t>
  </si>
  <si>
    <t>Panhcho@gmail.com</t>
  </si>
  <si>
    <t>quynn@eway.vn</t>
  </si>
  <si>
    <t>Ngocquy1794@gmail.com</t>
  </si>
  <si>
    <t>huongnt1@eway.vn</t>
  </si>
  <si>
    <t>huongnguyen21397@gmail.com</t>
  </si>
  <si>
    <t>phuonght@eway.vn</t>
  </si>
  <si>
    <t>Htp.9778@gmail.com</t>
  </si>
  <si>
    <t>Culilc13@gmail.com</t>
  </si>
  <si>
    <t>dolce.since.19xx@gmail.com</t>
  </si>
  <si>
    <t>phuongvt@eway.vn</t>
  </si>
  <si>
    <t>vuphuong94hn@gmail.com</t>
  </si>
  <si>
    <t>yenht1@eway.vn</t>
  </si>
  <si>
    <t>yenhoang45687@gmail.com</t>
  </si>
  <si>
    <t>duclm@eway.vn</t>
  </si>
  <si>
    <t>iamduc1607@gmail.com</t>
  </si>
  <si>
    <t>hieubt@eway.vn</t>
  </si>
  <si>
    <t>Buihieu23081999@gmail.com</t>
  </si>
  <si>
    <t>trongvv@eway.vn</t>
  </si>
  <si>
    <t>vovantrong.89@gmail.com</t>
  </si>
  <si>
    <t>maihq@eway.vn</t>
  </si>
  <si>
    <t>hoangquynhmai.hqm@gmail.com</t>
  </si>
  <si>
    <t>linhttt1@eway.vn</t>
  </si>
  <si>
    <t>tranthithuylinh08071998@gmail.com</t>
  </si>
  <si>
    <t>thuvt2@eway.vn</t>
  </si>
  <si>
    <t>Vuthithu97@gmail.com</t>
  </si>
  <si>
    <t>lucnt1@eway.vn</t>
  </si>
  <si>
    <t>nguyentanluc172@gmail.com</t>
  </si>
  <si>
    <t>quangtm@eway.vn</t>
  </si>
  <si>
    <t>minhquang451999@gmail.com</t>
  </si>
  <si>
    <t>cuongvm@eway.vn</t>
  </si>
  <si>
    <t>cuongvm1226@gmail.com</t>
  </si>
  <si>
    <t>thanhlt@eway.vn</t>
  </si>
  <si>
    <t>thanhlt249@gmail.com</t>
  </si>
  <si>
    <t>biendh@eway.vn</t>
  </si>
  <si>
    <t>biendh.hanoi@gmail.com</t>
  </si>
  <si>
    <t>linhnt1@eway.vn</t>
  </si>
  <si>
    <t>nguyenthanhlinhnuce@gmail.com</t>
  </si>
  <si>
    <t>hienntd@eway.vn</t>
  </si>
  <si>
    <t>hiennguyen231.hn@gmail.com</t>
  </si>
  <si>
    <t>giangptn@eway.vn</t>
  </si>
  <si>
    <t>phamthininhgiang</t>
  </si>
  <si>
    <t>quynh@eway.vn</t>
  </si>
  <si>
    <t>quynhse03631@gmail.com</t>
  </si>
  <si>
    <t>hoangdq@eway.vn</t>
  </si>
  <si>
    <t>hoangdq252@gmail.com</t>
  </si>
  <si>
    <t>saodhm@eway.vn</t>
  </si>
  <si>
    <t>Saominhhaiminh@gmail.com</t>
  </si>
  <si>
    <t>danghh@eway.vn</t>
  </si>
  <si>
    <t>Hhd14tq@gmail.com</t>
  </si>
  <si>
    <t>dungntt@eway.vn</t>
  </si>
  <si>
    <t>Thuydung131195@gmail.com</t>
  </si>
  <si>
    <t>thuylt@eway.vn</t>
  </si>
  <si>
    <t>Lethithuy2495@gmail.com</t>
  </si>
  <si>
    <t>khanhck@eway.vn</t>
  </si>
  <si>
    <t>Kimmkhanhh98@gmai.com</t>
  </si>
  <si>
    <t>thupt@eway.vn</t>
  </si>
  <si>
    <t>Pthu92@gmail.com</t>
  </si>
  <si>
    <t>giangnth@eway.vn</t>
  </si>
  <si>
    <t>nguyenthihuonggiang169@gmail.com</t>
  </si>
  <si>
    <t>lamdq@eway.vn</t>
  </si>
  <si>
    <t>Lamdqsla99@gmail.com</t>
  </si>
  <si>
    <t>tuyetnta@eway.vn</t>
  </si>
  <si>
    <t>Nguyentuyet15102000@gmail.com</t>
  </si>
  <si>
    <t>Manhlee1999@gmail.Com</t>
  </si>
  <si>
    <t>phuongmt@eway.vn</t>
  </si>
  <si>
    <t>Hc3536vhc@gmail.com</t>
  </si>
  <si>
    <t>luyenmt@eway.vn</t>
  </si>
  <si>
    <t>mailuyen01952gmail.com</t>
  </si>
  <si>
    <t>thanhtq@eway.vn</t>
  </si>
  <si>
    <t>Tqt.thanh97@gmail.com</t>
  </si>
  <si>
    <t>tungnv@eway.vn</t>
  </si>
  <si>
    <t>nguyenvantung856@gmail.com</t>
  </si>
  <si>
    <t>phuongtt@eway.vn</t>
  </si>
  <si>
    <t>phuonglinh1501@gmail.com</t>
  </si>
  <si>
    <t>sondn@eway.vn</t>
  </si>
  <si>
    <t>ngocson.simple@gmail.com</t>
  </si>
  <si>
    <t>godjack69@gmail.com</t>
  </si>
  <si>
    <t>linh.ptnd3006@gmail.com</t>
  </si>
  <si>
    <t>thienpv@eway.vn</t>
  </si>
  <si>
    <t>thienhoanh9s@gmail.com</t>
  </si>
  <si>
    <t>tinnt@eway.vn</t>
  </si>
  <si>
    <t>tin.nt1508@gmail.com</t>
  </si>
  <si>
    <t>taipt@eway.vn</t>
  </si>
  <si>
    <t>Tai@tailuca.com</t>
  </si>
  <si>
    <t>hant@eway.vn</t>
  </si>
  <si>
    <t>nptnhung211@gmail.com</t>
  </si>
  <si>
    <t>huongntm@eway.vn</t>
  </si>
  <si>
    <t>huongntm96@gmail.com</t>
  </si>
  <si>
    <t>thaoht@eway.vn</t>
  </si>
  <si>
    <t>hoangthithao270496@gmail.com</t>
  </si>
  <si>
    <t>anhdq1@eway.vn</t>
  </si>
  <si>
    <t>dquynha@gmail.com</t>
  </si>
  <si>
    <t>trangtth@eway.vn</t>
  </si>
  <si>
    <t>Trangtran15694@gmail.com</t>
  </si>
  <si>
    <t>dongvt@eway.vn</t>
  </si>
  <si>
    <t>vuongtiendong@gmail.com</t>
  </si>
  <si>
    <t>uyenmt@eway.vn</t>
  </si>
  <si>
    <t>maituanuyen02@gmail.com</t>
  </si>
  <si>
    <t>anhntn@eway.vn</t>
  </si>
  <si>
    <t>nguyenngocanh.mar96@gmail.com</t>
  </si>
  <si>
    <t>thuongqtl@eway.vn</t>
  </si>
  <si>
    <t>Lanthuong86963@gmail.com</t>
  </si>
  <si>
    <t>tungv@eway.vn</t>
  </si>
  <si>
    <t>tungadv0706@gmail.com</t>
  </si>
  <si>
    <t>trinhht@eway.vn</t>
  </si>
  <si>
    <t>Trinh.ht1896@gmail.com</t>
  </si>
  <si>
    <t>thuybt@eway.vn</t>
  </si>
  <si>
    <t>phuthuytapvo@gmail.com</t>
  </si>
  <si>
    <t>vanmk@eway.vn</t>
  </si>
  <si>
    <t>maikhanhvan029@gmail.com</t>
  </si>
  <si>
    <t>Cotienbaybayy@gmail.com</t>
  </si>
  <si>
    <t>hangtv@eway.vn</t>
  </si>
  <si>
    <t>truongviethang2001@gmail.com</t>
  </si>
  <si>
    <t>ngandt@eway.vn</t>
  </si>
  <si>
    <t>dongantb96@gmail.com</t>
  </si>
  <si>
    <t>nganvt@eway.vn</t>
  </si>
  <si>
    <t>nganvu1213@gmail.com</t>
  </si>
  <si>
    <t>yentth1@eway.vn</t>
  </si>
  <si>
    <t>yent5384@gmail.com</t>
  </si>
  <si>
    <t>trangntt@eway.vn</t>
  </si>
  <si>
    <t>Thutrang98.tq.tt@gmail.com</t>
  </si>
  <si>
    <t>phamthuynin1809@gmail.com</t>
  </si>
  <si>
    <t>hoangthinhung1592@gmail.com</t>
  </si>
  <si>
    <t>phudung0999@gmail.com</t>
  </si>
  <si>
    <t>anhntv@eway.vn</t>
  </si>
  <si>
    <t>nguyenthivietanh24121997@gmail.com</t>
  </si>
  <si>
    <t>linhdd@eway.vn</t>
  </si>
  <si>
    <t>ddlinh54@gmail.com</t>
  </si>
  <si>
    <t>hannn@eway.vn</t>
  </si>
  <si>
    <t>Ngochan22891@gmail.com</t>
  </si>
  <si>
    <t>thuyttt@eway.vn</t>
  </si>
  <si>
    <t>thuthuypsy0910@gmail.com</t>
  </si>
  <si>
    <t>tammtn@eway.vn</t>
  </si>
  <si>
    <t>Mainhutam718@gmail.com</t>
  </si>
  <si>
    <t>tuyenbv@eway.vn</t>
  </si>
  <si>
    <t>tuyenvb09@gmail.com</t>
  </si>
  <si>
    <t>thaodt@eway.vn</t>
  </si>
  <si>
    <t>Dohaiyenbn1995@gmail.com</t>
  </si>
  <si>
    <t>lienlth@eway.vn</t>
  </si>
  <si>
    <t>honglien8490@gmail.com</t>
  </si>
  <si>
    <t>thinhdao1511@gmail.com</t>
  </si>
  <si>
    <t>lamps@eway.vn</t>
  </si>
  <si>
    <t>tunglamu19@gmail.com</t>
  </si>
  <si>
    <t>thuytiennguyen211@gmail.com</t>
  </si>
  <si>
    <t>ngocltb@eway.vn</t>
  </si>
  <si>
    <t>lebichngoc2701@gmail.com</t>
  </si>
  <si>
    <t>Tranthanhhai. 2205@gmail.com</t>
  </si>
  <si>
    <t>dodv@eway.vn</t>
  </si>
  <si>
    <t>dokaka1997@gmail.com</t>
  </si>
  <si>
    <t>anhnh2@eway.vn</t>
  </si>
  <si>
    <t>anh.nguyenha96@gmail.com</t>
  </si>
  <si>
    <t>xuannt@eway.vn</t>
  </si>
  <si>
    <t>xuannguyen24297@gmail.com</t>
  </si>
  <si>
    <t>Tranducanh19032000@gmail.com</t>
  </si>
  <si>
    <t>huongntt2@eway.vn</t>
  </si>
  <si>
    <t>Thuhuongvlpt2000@gmail.com</t>
  </si>
  <si>
    <t>giangvtt2@eway.vn</t>
  </si>
  <si>
    <t>Vuthuygiang93@gmail.com</t>
  </si>
  <si>
    <t>Khanh199801@gmail.com</t>
  </si>
  <si>
    <t>namndh@eway.vn</t>
  </si>
  <si>
    <t>nam12341gh@gmail.com</t>
  </si>
  <si>
    <t>vannt3@eway.vn</t>
  </si>
  <si>
    <t>thuyvan1546@gmail.com</t>
  </si>
  <si>
    <t>hopdv@eway.vn</t>
  </si>
  <si>
    <t>dvhop1994@gmail.com</t>
  </si>
  <si>
    <t>khaitam219@gmail.com</t>
  </si>
  <si>
    <t>hungnx@dyno.vn</t>
  </si>
  <si>
    <t>ngoxuanhungbk@gmail.com</t>
  </si>
  <si>
    <t>channm@eway.vn</t>
  </si>
  <si>
    <t>nguyenmychan1993@gmail.com</t>
  </si>
  <si>
    <t>minhhangle870@gmail.com</t>
  </si>
  <si>
    <t>anhntk@eway.vn</t>
  </si>
  <si>
    <t>kimkimkim18071998@gmail.com</t>
  </si>
  <si>
    <t>nguyenbakhoi.hust@gmail.com</t>
  </si>
  <si>
    <t>hoangchuyen05102001@gmail.com</t>
  </si>
  <si>
    <t>nghoa98hy@gmail.com</t>
  </si>
  <si>
    <t>trunglb@eway.vn</t>
  </si>
  <si>
    <t>trunglbict@gmail.com</t>
  </si>
  <si>
    <t>thuypm@eway.vn</t>
  </si>
  <si>
    <t>thuyphung.vn.st@gmail.com</t>
  </si>
  <si>
    <t>trangdth2@eway.vn</t>
  </si>
  <si>
    <t>trangdang1997.tb@gmail.com</t>
  </si>
  <si>
    <t>thainiduong97@gmail.com</t>
  </si>
  <si>
    <t>loanhtn@eway.vn</t>
  </si>
  <si>
    <t>haloan782001@gmail.com</t>
  </si>
  <si>
    <t>doantam221097@gmail.com</t>
  </si>
  <si>
    <t>lengocthai7997@gmail.com</t>
  </si>
  <si>
    <t>ngacthuynga@gmail.com</t>
  </si>
  <si>
    <t>thaovd@eway.vn</t>
  </si>
  <si>
    <t>diepthao10a1@gmail.com</t>
  </si>
  <si>
    <t>laithanhhai1407@gmail.com</t>
  </si>
  <si>
    <t>baonhg@hsv.edu.vn</t>
  </si>
  <si>
    <t>chibtl@eway.vn</t>
  </si>
  <si>
    <t>linhchi.cp@gmail.com</t>
  </si>
  <si>
    <t>huyenntt@ihrsolution.vn</t>
  </si>
  <si>
    <t>ntthuhuyen282@gmail.com</t>
  </si>
  <si>
    <t>namnv@eway.vn</t>
  </si>
  <si>
    <t>nguyennamit.94@gmail.com</t>
  </si>
  <si>
    <t>thonhk@ihrsolution.vn</t>
  </si>
  <si>
    <t>khanhtho308@gmail.com</t>
  </si>
  <si>
    <t>email IHR trước khi về EWAY</t>
  </si>
  <si>
    <t>monkhang13@gmail.com</t>
  </si>
  <si>
    <t>haptt@ihrsolution.vn</t>
  </si>
  <si>
    <t>thuhapt.hr@gmail.com</t>
  </si>
  <si>
    <t>Lphgnga@gmail.com</t>
  </si>
  <si>
    <t>phunguyenworks@gmail.com</t>
  </si>
  <si>
    <t>dieppn@eway.vn</t>
  </si>
  <si>
    <t>n08ni.dieppn@gmail.com</t>
  </si>
  <si>
    <t>trongnb@ihrsolution.vn</t>
  </si>
  <si>
    <t>nbtrong2312@gmail.com</t>
  </si>
  <si>
    <t>dangnh@ihrsolution.vn</t>
  </si>
  <si>
    <t>haidang@cnttbk.com</t>
  </si>
  <si>
    <t>anhto@eway.vn</t>
  </si>
  <si>
    <t>anh.to87@gmail.com</t>
  </si>
  <si>
    <t>Kthanhson91@gmail.com</t>
  </si>
  <si>
    <t>Maikhanhlyy@gmail.com</t>
  </si>
  <si>
    <t>phamthingoc261@gmail.com</t>
  </si>
  <si>
    <t>hungpd@eway.vn</t>
  </si>
  <si>
    <t>phamhung.bk94@gmail.com</t>
  </si>
  <si>
    <t>minhnth@eway.vn</t>
  </si>
  <si>
    <t>minhnguyen4664@gmail.com</t>
  </si>
  <si>
    <t>quanhd@eway.vn</t>
  </si>
  <si>
    <t>quanhd1811@gmail.com</t>
  </si>
  <si>
    <t>hoaintt@eway.vn</t>
  </si>
  <si>
    <t>Thuhoai.ftu.is1@gmail.com</t>
  </si>
  <si>
    <t>huongnt@ihrsolution.vn</t>
  </si>
  <si>
    <t>nguyenhuong12198@gmail.com</t>
  </si>
  <si>
    <t>thangbm@eway.vn</t>
  </si>
  <si>
    <t>mthang96@gmail.com</t>
  </si>
  <si>
    <t>maidtp@eway.vn</t>
  </si>
  <si>
    <t>phmai0406@gmail.com</t>
  </si>
  <si>
    <t>duccv@eway.vn</t>
  </si>
  <si>
    <t>dukejoker2k@gmail.com</t>
  </si>
  <si>
    <t>quyentt@eway.vn</t>
  </si>
  <si>
    <t>tranthiquyen17@gmail.com</t>
  </si>
  <si>
    <t>hoattp@eway.vn</t>
  </si>
  <si>
    <t>nguyenhuongson1959@gmail.com</t>
  </si>
  <si>
    <t>dungpt3@eway.vn</t>
  </si>
  <si>
    <t>thuydungpham40@gmail.com</t>
  </si>
  <si>
    <t>phuonght2@eway.vn</t>
  </si>
  <si>
    <t>hoangphuongthu7898@gmail.com</t>
  </si>
  <si>
    <t>phuongbt@eway.vn</t>
  </si>
  <si>
    <t>Phuongbui221098hb@gmail.com</t>
  </si>
  <si>
    <t>Linhtd931@gmail.com</t>
  </si>
  <si>
    <t>tramdtq@eway.vn</t>
  </si>
  <si>
    <t>doquynhtram2010@gmail.com</t>
  </si>
  <si>
    <t>tunglm@eway.vn</t>
  </si>
  <si>
    <t>Minhtung17081997@gmail.com</t>
  </si>
  <si>
    <t>bichvtn@eway.vn</t>
  </si>
  <si>
    <t>vungocbich912@gmail.com</t>
  </si>
  <si>
    <t>hahv@eway.vn</t>
  </si>
  <si>
    <t>hoangha3796@gmail.com</t>
  </si>
  <si>
    <t>tramnn@eway.vn</t>
  </si>
  <si>
    <t>Tramsuri0411@gmail.com</t>
  </si>
  <si>
    <t>hongnt@eway.vn</t>
  </si>
  <si>
    <t>ngothuhong96@gmail.com</t>
  </si>
  <si>
    <t>ngthuhang11571997@gmail.com</t>
  </si>
  <si>
    <t>hoangnh@eway.vn</t>
  </si>
  <si>
    <t>hoangnguyen205.203@gmail.com</t>
  </si>
  <si>
    <t>tupt@eway.vn</t>
  </si>
  <si>
    <t>phanthanhtu.fjc@gmail.com</t>
  </si>
  <si>
    <t>thanhlnk@eway.vn</t>
  </si>
  <si>
    <t>jpnguyenthanh1125@gmail.com</t>
  </si>
  <si>
    <t>thuannn@eway.vn</t>
  </si>
  <si>
    <t>nguyenngocthuan30041999@gmail.com</t>
  </si>
  <si>
    <t>phathh@eway.vn</t>
  </si>
  <si>
    <t>huuphat1681999@gmail.com</t>
  </si>
  <si>
    <t>thuybt2@eway.vn</t>
  </si>
  <si>
    <t>macthuyan68@gmail.com</t>
  </si>
  <si>
    <t>myltt@riofintech.vn</t>
  </si>
  <si>
    <t>lethitramy.ftuyours@gmail.com</t>
  </si>
  <si>
    <t>nhulpq@eway.vn</t>
  </si>
  <si>
    <t>lephanquynhnhu.ftu2@gmail.com</t>
  </si>
  <si>
    <t>minhdnn@eway.vn</t>
  </si>
  <si>
    <t>Dongocminh0107@gmail.com</t>
  </si>
  <si>
    <t>ngattt2@eway.vn</t>
  </si>
  <si>
    <t>Tranthithanhnga.fjc@gmail.com</t>
  </si>
  <si>
    <t>mydtk@eway.vn</t>
  </si>
  <si>
    <t>kieumy96hn@gmail.com</t>
  </si>
  <si>
    <t>duongvt@eway.vn</t>
  </si>
  <si>
    <t>vutrieuduong9@gmail.com</t>
  </si>
  <si>
    <t>phuongpnn@eway.vn</t>
  </si>
  <si>
    <t>quynhttn@eway.vn</t>
  </si>
  <si>
    <t>trannhatquynh1900@gmail.com</t>
  </si>
  <si>
    <t>dungdt@eway.vn</t>
  </si>
  <si>
    <t>lukatuandung@gmail.com</t>
  </si>
  <si>
    <t>anhntm2@eway.vn</t>
  </si>
  <si>
    <t>minhanhbn2000@gmail.com</t>
  </si>
  <si>
    <t>linhdtt@eway.vn</t>
  </si>
  <si>
    <t>thaolinh031@gmail.com</t>
  </si>
  <si>
    <t>thuynt5@eway.vn</t>
  </si>
  <si>
    <t>nguyethuy261997@gmail.com</t>
  </si>
  <si>
    <t>gianghl@eway.vn</t>
  </si>
  <si>
    <t>linhgiang1a17@gmail.com</t>
  </si>
  <si>
    <t>Hongha396@gmail.com</t>
  </si>
  <si>
    <t>hientt2@eway.vn</t>
  </si>
  <si>
    <t>Tranhien230895@gmail.com</t>
  </si>
  <si>
    <t>dungtt@eway.vn</t>
  </si>
  <si>
    <t>dungtran12294@gmail.com</t>
  </si>
  <si>
    <t>tungvb@eway.vn</t>
  </si>
  <si>
    <t>tungvb15@gmail.com</t>
  </si>
  <si>
    <t>uyenlunmt@GMAIL.COM</t>
  </si>
  <si>
    <t>linhctm@eway.vn</t>
  </si>
  <si>
    <t>mlinh1912@gmail.com</t>
  </si>
  <si>
    <t>vannt4@eway.vn</t>
  </si>
  <si>
    <t>thyvan2821@gmail.com</t>
  </si>
  <si>
    <t>hailv@eway.vn</t>
  </si>
  <si>
    <t>hoanghai14091996@gmail.com</t>
  </si>
  <si>
    <t>anhnv2@eway.vn</t>
  </si>
  <si>
    <t>ngovietanhql7@gmail.com</t>
  </si>
  <si>
    <t>tronglv@eway.vn</t>
  </si>
  <si>
    <t>huent2@eway.vn</t>
  </si>
  <si>
    <t>huenguyen043@gmail.com</t>
  </si>
  <si>
    <t>phuongntd@eway.vn</t>
  </si>
  <si>
    <t>dieuphuongphuong@gmail.com</t>
  </si>
  <si>
    <t>trangptt2@eway.vn</t>
  </si>
  <si>
    <t>Thuytranghlu40@gmail.com</t>
  </si>
  <si>
    <t>phuvt@eway.vn</t>
  </si>
  <si>
    <t>liepbt@eway.vn</t>
  </si>
  <si>
    <t>duynt@eway.vn</t>
  </si>
  <si>
    <t>huyenntt3@eway.vn</t>
  </si>
  <si>
    <t>huyennguyen244@gmail.com</t>
  </si>
  <si>
    <t>datst@eway.vn</t>
  </si>
  <si>
    <t>dattuti000@gmail.com</t>
  </si>
  <si>
    <t>khanhtv@eway.vn</t>
  </si>
  <si>
    <t>khanhtv2912@gmail.com</t>
  </si>
  <si>
    <t>trinhdx@eway.vn</t>
  </si>
  <si>
    <t>dinhxuantrinh1494@gmail.com</t>
  </si>
  <si>
    <t>trangdt@eway.vn</t>
  </si>
  <si>
    <t>dao.trang.hd@gmail.com</t>
  </si>
  <si>
    <t>truongtt@eway.vn</t>
  </si>
  <si>
    <t>truong.ttt0806@gmail.com</t>
  </si>
  <si>
    <t>Tuananh29129595@gmail.com</t>
  </si>
  <si>
    <t>Luuthao2512@gmail.com</t>
  </si>
  <si>
    <t>khaitq@eway.vn</t>
  </si>
  <si>
    <t>quangkhai27042000@outlook.com</t>
  </si>
  <si>
    <t>linhnhk@eway.vn</t>
  </si>
  <si>
    <t>Nghalinh94@gmail.com</t>
  </si>
  <si>
    <t>thuytt@eway.vn</t>
  </si>
  <si>
    <t>thuybe3110@gmail.com</t>
  </si>
  <si>
    <t>letuyet8492@gmail.com</t>
  </si>
  <si>
    <t>khuyenptb@eway.vn</t>
  </si>
  <si>
    <t>phanbaokhuyen@gmail.com</t>
  </si>
  <si>
    <t>lynth@eway.vn</t>
  </si>
  <si>
    <t>lynth93@gmail.com</t>
  </si>
  <si>
    <t>hieulq@eway.vn</t>
  </si>
  <si>
    <t>luonghieu.17895@gmail.com</t>
  </si>
  <si>
    <t>toantv@eway.vn</t>
  </si>
  <si>
    <t>trieutoan195@gmail.com</t>
  </si>
  <si>
    <t>andn@eway.vn</t>
  </si>
  <si>
    <t>ngocandang96@gmail.com</t>
  </si>
  <si>
    <t>anhpn@eway.vn</t>
  </si>
  <si>
    <t>pngocanh02@gmail.com</t>
  </si>
  <si>
    <t>huongnt3@eway.vn</t>
  </si>
  <si>
    <t>huonghr.05@gmail.com</t>
  </si>
  <si>
    <t>hongnt2@eway.vn</t>
  </si>
  <si>
    <t>hongsansan94@gmail.com</t>
  </si>
  <si>
    <t>lyl97977@gmail.com</t>
  </si>
  <si>
    <t>longpt@eway.vn</t>
  </si>
  <si>
    <t>Longocthao2001@gmail.com</t>
  </si>
  <si>
    <t>Truongvn0101@gmail.com</t>
  </si>
  <si>
    <t>linhpham2246@gmail.com</t>
  </si>
  <si>
    <t>sonlnh@eway.vn</t>
  </si>
  <si>
    <t>lenguyenhoaison123@gmail.com</t>
  </si>
  <si>
    <t>lynd@eway.vn</t>
  </si>
  <si>
    <t>ndlollie96@gmail.com</t>
  </si>
  <si>
    <t>nnhvlog06@gmail.com</t>
  </si>
  <si>
    <t>datco15300@gmail.com</t>
  </si>
  <si>
    <t>nhungntt@eway.vn</t>
  </si>
  <si>
    <t>tnhungqt@gmail.com</t>
  </si>
  <si>
    <t>anhdv@eway.vn</t>
  </si>
  <si>
    <t>dovietanh.hlu@gmail.com</t>
  </si>
  <si>
    <t>phucdt@eway.vn</t>
  </si>
  <si>
    <t>thienphuc.bka1412@gmail.com</t>
  </si>
  <si>
    <t>binhht@eway.vn</t>
  </si>
  <si>
    <t>goldstart123@gmail.com</t>
  </si>
  <si>
    <t>Duonganh05072001@gmail.com</t>
  </si>
  <si>
    <t>nguyenlong3820@gmail.com</t>
  </si>
  <si>
    <t>nguyenvan1207.it@gmail.com</t>
  </si>
  <si>
    <t>ngocluong12022001@gmail.com</t>
  </si>
  <si>
    <t>anhnh3@eway.vn</t>
  </si>
  <si>
    <t>nguyenhoaianh.2706@gmail.com</t>
  </si>
  <si>
    <t>chitt@eway.vn</t>
  </si>
  <si>
    <t>tranchi1108@gmail.com</t>
  </si>
  <si>
    <t>long0984656180@gmail.com</t>
  </si>
  <si>
    <t>quyennt@eway.vn</t>
  </si>
  <si>
    <t>Thuquyen4596@gmail.com</t>
  </si>
  <si>
    <t>dungnt@eway.vn</t>
  </si>
  <si>
    <t>Dunglao1002@gmail.com</t>
  </si>
  <si>
    <t>mydh@eway.vn</t>
  </si>
  <si>
    <t>Hamyhamy1004@gmail.com</t>
  </si>
  <si>
    <t>Boylang.tu2706@gmail.com</t>
  </si>
  <si>
    <t>vuongtvm@eway.vn</t>
  </si>
  <si>
    <t>minhvuong210@gmail.com</t>
  </si>
  <si>
    <t>vannt5@eway.vn</t>
  </si>
  <si>
    <t>nguyenthivan.gtvtk54@gmail.com</t>
  </si>
  <si>
    <t>pminh0948267@gmail.com</t>
  </si>
  <si>
    <t>anhtn2@eway.vn</t>
  </si>
  <si>
    <t>Tieuanh0501@gmail.com</t>
  </si>
  <si>
    <t>tungkt@eway.vn</t>
  </si>
  <si>
    <t>kieuthanhtung12@gmail.com</t>
  </si>
  <si>
    <t>anhpt@eway.vn</t>
  </si>
  <si>
    <t>anhphamk7a@gmail.com</t>
  </si>
  <si>
    <t>anhnq1@eway.vn</t>
  </si>
  <si>
    <t>nguyenquynhanh22012002@gmail.com</t>
  </si>
  <si>
    <t>minhdt@eway.vn</t>
  </si>
  <si>
    <t>Thuyminh22121994@gmail.com</t>
  </si>
  <si>
    <t>nganth@eway.vn</t>
  </si>
  <si>
    <t>nga.hong705@gmail.com</t>
  </si>
  <si>
    <t>landt@eway.vn</t>
  </si>
  <si>
    <t>lan12021993@gmail.com</t>
  </si>
  <si>
    <t>sonnt2@eway.vn</t>
  </si>
  <si>
    <t>toyboyvt@gmail.com</t>
  </si>
  <si>
    <t>tudc@eway.vn</t>
  </si>
  <si>
    <t>Tudao.1024@gmail.com</t>
  </si>
  <si>
    <t>dungph@eway.vn</t>
  </si>
  <si>
    <t>phamdung1242@gmail.com</t>
  </si>
  <si>
    <t>khietlt@eway.vn</t>
  </si>
  <si>
    <t>khietle97@gmail.com</t>
  </si>
  <si>
    <t>anhltv@eway.vn</t>
  </si>
  <si>
    <t>luuvananh0164@gmail.com</t>
  </si>
  <si>
    <t>Truongphuonganh1806@gmail.com</t>
  </si>
  <si>
    <t>khanhbn@eway.vn</t>
  </si>
  <si>
    <t>buikhanh1509@gmail.com</t>
  </si>
  <si>
    <t>dqtaianh2296@gmail.com</t>
  </si>
  <si>
    <t>hangntt@eway.vn</t>
  </si>
  <si>
    <t>thuhang@donavi.com.vn</t>
  </si>
  <si>
    <t>huybq@eway.vn</t>
  </si>
  <si>
    <t>quanghuyhl2001@gmail.com</t>
  </si>
  <si>
    <t>anhttk@eway.vn</t>
  </si>
  <si>
    <t>Trankimanh0105@gmail.com</t>
  </si>
  <si>
    <t>anhhtk@eway.vn</t>
  </si>
  <si>
    <t>kimanhnnh1@gmail.com</t>
  </si>
  <si>
    <t>quyenntl@eway.vn</t>
  </si>
  <si>
    <t>n.lequyen277@gmail.com</t>
  </si>
  <si>
    <t>quynhcnd@eway.vn</t>
  </si>
  <si>
    <t>quynh.chloe0512@gmail.com</t>
  </si>
  <si>
    <t>huongnt4@eway.vn</t>
  </si>
  <si>
    <t>Nguyenhuong5679@gmail.com</t>
  </si>
  <si>
    <t>Tranvantoan461999@gmail.com</t>
  </si>
  <si>
    <t>vietbd@eway.vn</t>
  </si>
  <si>
    <t>buiducviet261001@gmail.com</t>
  </si>
  <si>
    <t>Anhbi942@gmail.com</t>
  </si>
  <si>
    <t>lan807044@gmail.com</t>
  </si>
  <si>
    <t>phuongtl@eway.vn</t>
  </si>
  <si>
    <t>phuong.tl.hust@gmail.com</t>
  </si>
  <si>
    <t>ductn@dyno.vn</t>
  </si>
  <si>
    <t>ducbk55@gmail.com</t>
  </si>
  <si>
    <t>phuongtt2@eway.vn</t>
  </si>
  <si>
    <t>Phuongtt97.ilika@gmail.com</t>
  </si>
  <si>
    <t>lanvtn@eway.vn</t>
  </si>
  <si>
    <t>ngoclan96neu.nd@gmail.com</t>
  </si>
  <si>
    <t>nhunglth@eway.vn</t>
  </si>
  <si>
    <t>lenhung4101990@gmail.com</t>
  </si>
  <si>
    <t>giangdt@eway.vn</t>
  </si>
  <si>
    <t>giangbee97@gmail.com</t>
  </si>
  <si>
    <t>taint@eway.vn</t>
  </si>
  <si>
    <t>kylevn92@gmail.com</t>
  </si>
  <si>
    <t>haind@eway.vn</t>
  </si>
  <si>
    <t>haind1701@gmail.com</t>
  </si>
  <si>
    <t>Nguyenkien27032001@gmail.com</t>
  </si>
  <si>
    <t>trangntt3@eway.vn</t>
  </si>
  <si>
    <t>tn8460667@gmail.com</t>
  </si>
  <si>
    <t>hanhnt1911@gmail.com</t>
  </si>
  <si>
    <t>thudt@eway.vn</t>
  </si>
  <si>
    <t>thudodtt@gmail.com</t>
  </si>
  <si>
    <t>trangntk@eway.vn</t>
  </si>
  <si>
    <t>trangka25@gmail.com</t>
  </si>
  <si>
    <t>trangtrang.22396@gmail.com</t>
  </si>
  <si>
    <t>yenhth@eway.vn</t>
  </si>
  <si>
    <t>dinhyen1408@gmail.com</t>
  </si>
  <si>
    <t>minhvv@eway.vn</t>
  </si>
  <si>
    <t>minhbro97@gmail.com</t>
  </si>
  <si>
    <t>nganht@eway.vn</t>
  </si>
  <si>
    <t>thuyngan40296@gmail.com</t>
  </si>
  <si>
    <t>ngochtm@eway.vn</t>
  </si>
  <si>
    <t>minhngochoang.bv@gmail.com</t>
  </si>
  <si>
    <t>thanhpc@eway.vn</t>
  </si>
  <si>
    <t>Thanhtanub@gmail.com</t>
  </si>
  <si>
    <t>anhntl@eway.vn</t>
  </si>
  <si>
    <t>Nlanhh674@gmail.com</t>
  </si>
  <si>
    <t>lanltm@eway.vn</t>
  </si>
  <si>
    <t>lemylan.2507@gmail.com</t>
  </si>
  <si>
    <t>chinn@eway.vn</t>
  </si>
  <si>
    <t>barcadarling@gmail.com</t>
  </si>
  <si>
    <t>quyetvv@eway.vn</t>
  </si>
  <si>
    <t>vuquyet.neu@gmail.com</t>
  </si>
  <si>
    <t>sonvn@eway.vn</t>
  </si>
  <si>
    <t>sonzai94@gmail.com</t>
  </si>
  <si>
    <t>huongntl@eway.vn</t>
  </si>
  <si>
    <t>lanhuonga3@gmail.com</t>
  </si>
  <si>
    <t>dinhpc@eway.vn</t>
  </si>
  <si>
    <t>congdinh2395@gmail.com</t>
  </si>
  <si>
    <t>hoath@eway.vn</t>
  </si>
  <si>
    <t>honghoatran1602@gmail.com</t>
  </si>
  <si>
    <t>thuyhm@eway.vn</t>
  </si>
  <si>
    <t>thuyminhha.hau@gmail.com</t>
  </si>
  <si>
    <t>dathpt@eway.vn</t>
  </si>
  <si>
    <t>hoang.phamthanhdat@gmail.com</t>
  </si>
  <si>
    <t>thaopt3@eway.vn</t>
  </si>
  <si>
    <t>phamthuthao275@gmail.com</t>
  </si>
  <si>
    <t>khoadd@eway.vn</t>
  </si>
  <si>
    <t>Dangkhoanatra@gmail.com</t>
  </si>
  <si>
    <t>trinhdtm@eway.vn</t>
  </si>
  <si>
    <t>trinhindo93@gmail.com</t>
  </si>
  <si>
    <t>datvt@eway.vn</t>
  </si>
  <si>
    <t>vtdatmedia@gmail.com</t>
  </si>
  <si>
    <t>daolt@eway.vn</t>
  </si>
  <si>
    <t>daophuthuy93@gmail.com</t>
  </si>
  <si>
    <t>hauvt@eway.vn</t>
  </si>
  <si>
    <t>vohau0110@gmail.com</t>
  </si>
  <si>
    <t>minhnn@eway.vn</t>
  </si>
  <si>
    <t>minhnn.ypc@gmail.com</t>
  </si>
  <si>
    <t>argphuong3@gmail.com</t>
  </si>
  <si>
    <t>hoaintt2@eway.vn</t>
  </si>
  <si>
    <t>nguyenthithuhoai.hr@gmail.com</t>
  </si>
  <si>
    <t>giangntt@eway.vn</t>
  </si>
  <si>
    <t>Ntragiang95@gmail.com</t>
  </si>
  <si>
    <t>huynd@eway.vn</t>
  </si>
  <si>
    <t>huy10101997@gmail.com</t>
  </si>
  <si>
    <t>thuongpt@eway.vn</t>
  </si>
  <si>
    <t>huyenthuong541@gmail.com</t>
  </si>
  <si>
    <t>hoangnt@eway.vn</t>
  </si>
  <si>
    <t>hoangdesign134@gmail.com</t>
  </si>
  <si>
    <t>anhnp3@eway.vn</t>
  </si>
  <si>
    <t>nguyenphuonganh180395@gmail.com</t>
  </si>
  <si>
    <t>hoavt@eway.vn</t>
  </si>
  <si>
    <t>phuongntm@eway.vn</t>
  </si>
  <si>
    <t>ntmphuong084@gmail.com</t>
  </si>
  <si>
    <t>hieutnm@eway.vn</t>
  </si>
  <si>
    <t>tnmhieu@gmail.com</t>
  </si>
  <si>
    <t>taind@eway.vn</t>
  </si>
  <si>
    <t>tainguyen13101995</t>
  </si>
  <si>
    <t>myntt@riofintech.vn</t>
  </si>
  <si>
    <t>tramypy123@gmail.com</t>
  </si>
  <si>
    <t>loctt@riofintech.vn</t>
  </si>
  <si>
    <t>tanloctran1502@gmail.com</t>
  </si>
  <si>
    <t>quangnv@eway.vn</t>
  </si>
  <si>
    <t>quang.nguyenvan632@gmail.com</t>
  </si>
  <si>
    <t>thuydt2@eway.vn</t>
  </si>
  <si>
    <t>duongthuy678@gmail.com</t>
  </si>
  <si>
    <t>trinhnd@eway.vn</t>
  </si>
  <si>
    <t>trinhcntt93@gmail.com</t>
  </si>
  <si>
    <t>thunt@eway.vn</t>
  </si>
  <si>
    <t>nthu.lawyer@gmail.com</t>
  </si>
  <si>
    <t>khabv@eway.vn</t>
  </si>
  <si>
    <t>vankhakhanh@gmail.com</t>
  </si>
  <si>
    <t>datcx@eway.vn</t>
  </si>
  <si>
    <t>caoxuandat.neu@gmail.com</t>
  </si>
  <si>
    <t>anhntv2@eway.vn</t>
  </si>
  <si>
    <t>anhntv.169@gmail.com</t>
  </si>
  <si>
    <t>kimph@eway.vn</t>
  </si>
  <si>
    <t>hoangkim8406@gmail.com</t>
  </si>
  <si>
    <t>tienntm@eway.vn</t>
  </si>
  <si>
    <t>Mytien101093@gmail.com</t>
  </si>
  <si>
    <t>nhidth@eway.vn</t>
  </si>
  <si>
    <t>duonghuongnhi@gmail.com</t>
  </si>
  <si>
    <t>duyennt@eway.vn</t>
  </si>
  <si>
    <t>duyen71912@gmail.com</t>
  </si>
  <si>
    <t>tungdd@eway.vn</t>
  </si>
  <si>
    <t>tungdaoduy95@gmail.com29</t>
  </si>
  <si>
    <t>phucpv@eway.vn</t>
  </si>
  <si>
    <t>phamvietphuc111@gmail.com</t>
  </si>
  <si>
    <t>haogg@riofintech.vn</t>
  </si>
  <si>
    <t>haogianggia@gmail.com</t>
  </si>
  <si>
    <t>thuda@eway.vn</t>
  </si>
  <si>
    <t>anhthu210908@gmail.com</t>
  </si>
  <si>
    <t>yenvh@eway.vn</t>
  </si>
  <si>
    <t>viyen.236.98@gmail.com</t>
  </si>
  <si>
    <t>thanhvtp@eway.vn</t>
  </si>
  <si>
    <t>vtpthanh1202@gmail.com</t>
  </si>
  <si>
    <t>chưa tạo mail, đang trao đổi qua slack</t>
  </si>
  <si>
    <t>anhnt722@gmail.com</t>
  </si>
  <si>
    <t>annt@eway.vn</t>
  </si>
  <si>
    <t>andepzai1999@gmail.com</t>
  </si>
  <si>
    <t>quynhdt@eway.vn</t>
  </si>
  <si>
    <t>qduong869@gmail.com</t>
  </si>
  <si>
    <t>chienvm@eway.vn</t>
  </si>
  <si>
    <t>chienvu1308@gmail.com</t>
  </si>
  <si>
    <t>thienhd@eway.vn</t>
  </si>
  <si>
    <t>hoangducthien.3112@gmail.com</t>
  </si>
  <si>
    <t>minhpq@eway.vn</t>
  </si>
  <si>
    <t>phamquangminh2412@gmail.com</t>
  </si>
  <si>
    <t>bett@eway.vn</t>
  </si>
  <si>
    <t>tranglt2@eway.vn</t>
  </si>
  <si>
    <t>tranglt.20700@gmail.com</t>
  </si>
  <si>
    <t>ducnh2@eway.vn</t>
  </si>
  <si>
    <t>cloud.nguyen@outlook.com</t>
  </si>
  <si>
    <t>anhtm@eway.vn</t>
  </si>
  <si>
    <t>Minhanhtran1629@gmail.com</t>
  </si>
  <si>
    <t>thuyttp@eway.vn</t>
  </si>
  <si>
    <t>taphuongthuy247@gmail.com</t>
  </si>
  <si>
    <t>uyenntt@eway.vn</t>
  </si>
  <si>
    <t>unguyen320@gmail.com</t>
  </si>
  <si>
    <t>huyennt2@eway.vn</t>
  </si>
  <si>
    <t>huyen94hn.hn@gmail.com</t>
  </si>
  <si>
    <t>tuta@eway.vn</t>
  </si>
  <si>
    <t>toanhtai2009@gmail.com</t>
  </si>
  <si>
    <t>havd@eway.vn</t>
  </si>
  <si>
    <t>vudinhha98@gmail.com</t>
  </si>
  <si>
    <t>anhntn3@eway.vn</t>
  </si>
  <si>
    <t>na.nguyen98hou@gmail.com</t>
  </si>
  <si>
    <t>maint@eway.vn</t>
  </si>
  <si>
    <t>mai781999@gmail.com</t>
  </si>
  <si>
    <t>minhtt@eway.vn</t>
  </si>
  <si>
    <t>tuanminhk45cnn@gmail.com</t>
  </si>
  <si>
    <t>anhntn2@eway.vn</t>
  </si>
  <si>
    <t>hunie.9x@gmail.com</t>
  </si>
  <si>
    <t>ngocnp@eway.vn</t>
  </si>
  <si>
    <t>nguyenphungoctcttb@gmail.com</t>
  </si>
  <si>
    <t>phuongvt2@eway.vn</t>
  </si>
  <si>
    <t>thaophuong.dt95@gmail.com</t>
  </si>
  <si>
    <t>huyenmtn@eway.vn</t>
  </si>
  <si>
    <t>huyenmtn16@gmail.com</t>
  </si>
  <si>
    <t>thynnb@eway.vn</t>
  </si>
  <si>
    <t>nguyenngocbaothy238@gmail.com</t>
  </si>
  <si>
    <t>TTS không order tạo email</t>
  </si>
  <si>
    <t>quanghuynguyen236@gmail.com</t>
  </si>
  <si>
    <t>viethuy99lc@gmail.com</t>
  </si>
  <si>
    <t>phucnhh@riofintech.vn</t>
  </si>
  <si>
    <t>Nguyhuynhhoangphuc.cs2@gmail.com</t>
  </si>
  <si>
    <t>chidl2@eway.vn</t>
  </si>
  <si>
    <t>linhchi.doan1602@gmail.com</t>
  </si>
  <si>
    <t>hunghd@eway.vn</t>
  </si>
  <si>
    <t>hoangduyhunglc@gmail.com</t>
  </si>
  <si>
    <t>toannd@eway.vn</t>
  </si>
  <si>
    <t>sitdownrightnow.dev@gmail.com</t>
  </si>
  <si>
    <t>anhnn2@eway.vn</t>
  </si>
  <si>
    <t>Nhatanhnguyen123htc@gmail.com</t>
  </si>
  <si>
    <t>thaith@eway.vn</t>
  </si>
  <si>
    <t>alextrinh.marketing@gmail.com</t>
  </si>
  <si>
    <t>thuynv2@eway.vn</t>
  </si>
  <si>
    <t>thuynvps10305@gmail.com</t>
  </si>
  <si>
    <t>thuynt6@eway.vn</t>
  </si>
  <si>
    <t>thuthuy9635@gmail.com</t>
  </si>
  <si>
    <t>Không tạo email công ty</t>
  </si>
  <si>
    <t>ocba0905@gmail.com</t>
  </si>
  <si>
    <t>nguyenquyen22042001@gmail.com</t>
  </si>
  <si>
    <t>khanhlinh.ng2011@gmail.com</t>
  </si>
  <si>
    <t>v.anh8834760@gmail.com</t>
  </si>
  <si>
    <t>haidang23102000@gmail.com</t>
  </si>
  <si>
    <t>ngocnt@eway.vn</t>
  </si>
  <si>
    <t>Ngocngoc97no@gmail.com</t>
  </si>
  <si>
    <t>ngocdtb@eway.vn</t>
  </si>
  <si>
    <t>doanngoc0426@gmail.com</t>
  </si>
  <si>
    <t>binhdt@eway.vn</t>
  </si>
  <si>
    <t>dobinh3006@gmail.com</t>
  </si>
  <si>
    <t>anhdq1996@gmail.com</t>
  </si>
  <si>
    <t>thanhnd2@riofintech.vn</t>
  </si>
  <si>
    <t>nguyenducthanh122@gmail.com</t>
  </si>
  <si>
    <t>huecth@eway.vn</t>
  </si>
  <si>
    <t>Honghue220598@gmail.com</t>
  </si>
  <si>
    <t>khanhnx@eway.vn</t>
  </si>
  <si>
    <t>khanhnx.08@gmail.com</t>
  </si>
  <si>
    <t>vannt7@eway.vn</t>
  </si>
  <si>
    <t>Vantit393@gmail.com</t>
  </si>
  <si>
    <t>ngocld@eway.vn</t>
  </si>
  <si>
    <t>ngocluongdinh13091994@gmail.com</t>
  </si>
  <si>
    <t>thinhnd@eway.vn</t>
  </si>
  <si>
    <t>Thinhducnguyen01@gmail.com</t>
  </si>
  <si>
    <t>minhnn2@eway.vn</t>
  </si>
  <si>
    <t>nguyenminh131095@gmail.com</t>
  </si>
  <si>
    <t>chinnb@eway.vn</t>
  </si>
  <si>
    <t>nnbaochi@gmail.com</t>
  </si>
  <si>
    <t>huyhd@eway.vn</t>
  </si>
  <si>
    <t>huy.ho11295@gmail.com</t>
  </si>
  <si>
    <t>minhnhq@eway.vn</t>
  </si>
  <si>
    <t>nghuuquangminh@gmail.com</t>
  </si>
  <si>
    <t>uyenntt2@eway.vn</t>
  </si>
  <si>
    <t>uyen96nguyenthi@gmail.com</t>
  </si>
  <si>
    <t>thuyht@eway.vn</t>
  </si>
  <si>
    <t>hathithuy1995@gmail.com</t>
  </si>
  <si>
    <t>tramnmn@eway.vn</t>
  </si>
  <si>
    <t>maingoctram2010@gmail.com</t>
  </si>
  <si>
    <t>anhph@eway.vn</t>
  </si>
  <si>
    <t>phanhueanh.1994@gmail.com</t>
  </si>
  <si>
    <t>phuongnl@eway.vn</t>
  </si>
  <si>
    <t>phuongmari0812@gmail.com</t>
  </si>
  <si>
    <t>phongpt@eway.vn</t>
  </si>
  <si>
    <t>phongptit2411@gmail.com</t>
  </si>
  <si>
    <t>hungpq@eway.vn</t>
  </si>
  <si>
    <t>hung170598@gmail.com</t>
  </si>
  <si>
    <t>phiennv@eway.vn</t>
  </si>
  <si>
    <t>ngovanphien1997tb@gmail.com</t>
  </si>
  <si>
    <t>huydq@eway.vn</t>
  </si>
  <si>
    <t>huy.dangquoc1500@gmail.com</t>
  </si>
  <si>
    <t>hoaitt@eway.vn</t>
  </si>
  <si>
    <t>thuhoaitran27@gmail.com</t>
  </si>
  <si>
    <t>ducpv@eway.vn</t>
  </si>
  <si>
    <t>phamducceo2009&amp;gmail.com</t>
  </si>
  <si>
    <t>huongdtm@eway.vn</t>
  </si>
  <si>
    <t>huongsone8395@gmail.com</t>
  </si>
  <si>
    <t>binhva@eway.vn</t>
  </si>
  <si>
    <t>binhva.pixelz@gmail.com</t>
  </si>
  <si>
    <t>hongntn@eway.vn</t>
  </si>
  <si>
    <t>nhathong.1612@gmail.com</t>
  </si>
  <si>
    <t>loanht@eway.vn</t>
  </si>
  <si>
    <t>htl.210101@gmail.com</t>
  </si>
  <si>
    <t>linhnt3@eway.vn</t>
  </si>
  <si>
    <t>Linhsunnynguyen0208@gmail.com</t>
  </si>
  <si>
    <t>huongtt@eway.vn</t>
  </si>
  <si>
    <t>huongbeo1609@gmail.com</t>
  </si>
  <si>
    <t>minhlt@eway.vn</t>
  </si>
  <si>
    <t>minhse@gmail.com</t>
  </si>
  <si>
    <t>thaontt@eway.vn</t>
  </si>
  <si>
    <t>Nttt99iaafl@gmail.com</t>
  </si>
  <si>
    <t>tult@eway.vn</t>
  </si>
  <si>
    <t>tutuanle96@gmail.com</t>
  </si>
  <si>
    <t>huedt@eway.vn</t>
  </si>
  <si>
    <t>dohue16@gmail.com</t>
  </si>
  <si>
    <t>phuongtt3@eway.vn</t>
  </si>
  <si>
    <t>phuong9921@gmail.com</t>
  </si>
  <si>
    <t>tieulc@eway.vn</t>
  </si>
  <si>
    <t>letieu8@gmail.com</t>
  </si>
  <si>
    <t>donv@eway.vn</t>
  </si>
  <si>
    <t>nguyenvando510@gmail.com</t>
  </si>
  <si>
    <t>diepnh@eway.vn</t>
  </si>
  <si>
    <t>diepnh10.350vn@gmail.com</t>
  </si>
  <si>
    <t>hienttt@eway.vn</t>
  </si>
  <si>
    <t>lamnn@eway.vn</t>
  </si>
  <si>
    <t>leeshinjo@gmail.com</t>
  </si>
  <si>
    <t>anhcn2@eway.vn</t>
  </si>
  <si>
    <t>chungocanhcva@gmail.com</t>
  </si>
  <si>
    <t>phuongpt2@eway.vn</t>
  </si>
  <si>
    <t>phuongthiphuong1995@gmail.com</t>
  </si>
  <si>
    <t>mailtt@eway.vn</t>
  </si>
  <si>
    <t>maimitpittanko96@gmail.com</t>
  </si>
  <si>
    <t>nghihnb@eway.vn</t>
  </si>
  <si>
    <t>huynhngocbaonghi@gmail.com</t>
  </si>
  <si>
    <t>anhnt3@eway.vn</t>
  </si>
  <si>
    <t>Nguyenanh23896@gmail.com</t>
  </si>
  <si>
    <t>hienlt@eway.vn</t>
  </si>
  <si>
    <t>lehien.k16@gmail.com</t>
  </si>
  <si>
    <t>ngocht@eway.vn</t>
  </si>
  <si>
    <t>hoangthungoc101@gmail.com</t>
  </si>
  <si>
    <t>huypnq@eway.vn</t>
  </si>
  <si>
    <t>huylc9@gmail.com</t>
  </si>
  <si>
    <t>tiennq@eway.vn</t>
  </si>
  <si>
    <t>nghequyettien@gmail.com</t>
  </si>
  <si>
    <t>thuannc@eway.vn</t>
  </si>
  <si>
    <t>congthuan1997@gmail.com</t>
  </si>
  <si>
    <t>anhdq2@eway.vn</t>
  </si>
  <si>
    <t>anhdq1102@gmail.com</t>
  </si>
  <si>
    <t>sonnt3@eway.vn</t>
  </si>
  <si>
    <t>nguyentrison.hust@gmail.com</t>
  </si>
  <si>
    <t>phatnvd@eway.vn</t>
  </si>
  <si>
    <t>ngophat0@gmail.com</t>
  </si>
  <si>
    <t>huongpt@eway.vn</t>
  </si>
  <si>
    <t>huongxinh280@gmail.com</t>
  </si>
  <si>
    <t>quynhdth@eway.vn</t>
  </si>
  <si>
    <t>quynhhuongdo312@gmail.com</t>
  </si>
  <si>
    <t>anhth@eway.vn</t>
  </si>
  <si>
    <t>Tranhoanganh2304@gmail.com</t>
  </si>
  <si>
    <t>anhvh2@eway.vn</t>
  </si>
  <si>
    <t>honganhvu211@gmail.com</t>
  </si>
  <si>
    <t>tamntt@eway.vn</t>
  </si>
  <si>
    <t>tamthanhng5799@gmail.com</t>
  </si>
  <si>
    <t>hoabtk@eway.vn</t>
  </si>
  <si>
    <t>kimhoa.5212@gmail.com</t>
  </si>
  <si>
    <t>nhittt@eway.vn</t>
  </si>
  <si>
    <t>thaonhipk@gmail.com</t>
  </si>
  <si>
    <t>phongnh@eway.vn</t>
  </si>
  <si>
    <t>nguyenphong7428@gmail.com</t>
  </si>
  <si>
    <t>minhcc@eway.vn</t>
  </si>
  <si>
    <t>minhcc.83@gmail.com</t>
  </si>
  <si>
    <t>oanhpt@eway.vn</t>
  </si>
  <si>
    <t>oanhphung20@gmail.com</t>
  </si>
  <si>
    <t>loandtt@eway.vn</t>
  </si>
  <si>
    <t>doloan10011998@gmail.com</t>
  </si>
  <si>
    <t>tuanvm@eway.vn</t>
  </si>
  <si>
    <t>tuan9622@gmail.com</t>
  </si>
  <si>
    <t>linhdt3@eway.vn</t>
  </si>
  <si>
    <t>linhdth95@gmail.com</t>
  </si>
  <si>
    <t>chittk@eway.vn</t>
  </si>
  <si>
    <t>pr.camilla.uk@gmail.com</t>
  </si>
  <si>
    <t>daint@eway.vn</t>
  </si>
  <si>
    <t>trongdainguyen395@gmail.com</t>
  </si>
  <si>
    <t>ngocpth@eway.vn</t>
  </si>
  <si>
    <t>pminh.1368@gmail.com</t>
  </si>
  <si>
    <t>kiennt2@eway.vn</t>
  </si>
  <si>
    <t>Trungkienalone@gmail.com</t>
  </si>
  <si>
    <t>daont@eway.vn</t>
  </si>
  <si>
    <t>Anhdao0595@gmail.com</t>
  </si>
  <si>
    <t>huyenntp@eway.vn</t>
  </si>
  <si>
    <t>huyephuong7999@gmail.com</t>
  </si>
  <si>
    <t>lytt@eway.vn</t>
  </si>
  <si>
    <t>tranthaoly007@gmail.com</t>
  </si>
  <si>
    <t>vannt8@eway.vn</t>
  </si>
  <si>
    <t>jennyswift1995@gmail.com</t>
  </si>
  <si>
    <t>thunm@eway.vn</t>
  </si>
  <si>
    <t>Thu0862@gmail.com</t>
  </si>
  <si>
    <t>anhnt4@eway.vn</t>
  </si>
  <si>
    <t>nguyentuanhkd@gmail.com</t>
  </si>
  <si>
    <t>chanhpc@eway.vn</t>
  </si>
  <si>
    <t>congchanhphan3105@gmail.com</t>
  </si>
  <si>
    <t>vunlt@eway.vn</t>
  </si>
  <si>
    <t>nguyenluongtuanvu@gmail.com</t>
  </si>
  <si>
    <t>hainh2@eway.vn</t>
  </si>
  <si>
    <t>vanhloveiu@gmail.com</t>
  </si>
  <si>
    <t>Nguyenchitai1211201@gmail.com</t>
  </si>
  <si>
    <t>nhannguyenthi0200@gmail.com</t>
  </si>
  <si>
    <t>hangpt@eway.vn</t>
  </si>
  <si>
    <t>Hangpt1305@gmail.com</t>
  </si>
  <si>
    <t>hanhttm@eway.vn</t>
  </si>
  <si>
    <t>mhanh.hr@gmail.com</t>
  </si>
  <si>
    <t>nhungbnt@eway.vn</t>
  </si>
  <si>
    <t>trangnhungeconomiclaw@gmail.com</t>
  </si>
  <si>
    <t>thuydtp@eway.vn</t>
  </si>
  <si>
    <t>dphuongthuy@gmail.com</t>
  </si>
  <si>
    <t>phongnh2@eway.vn</t>
  </si>
  <si>
    <t>nguyenhaiphong2000@gmail.com</t>
  </si>
  <si>
    <t>huongdtt@eway.vn</t>
  </si>
  <si>
    <t>dinhhuong12031996@gmail.com</t>
  </si>
  <si>
    <t>mydt@eway.vn</t>
  </si>
  <si>
    <t>daotramy68@gmail.com</t>
  </si>
  <si>
    <t>hanntn@eway.vn</t>
  </si>
  <si>
    <t>nguyenhanpu@gmail.com</t>
  </si>
  <si>
    <t>dungnv3@eway.vn</t>
  </si>
  <si>
    <t>nvd.dung.1999@gmail.com</t>
  </si>
  <si>
    <t>trangdqm@eway.vn</t>
  </si>
  <si>
    <t>doquynhminhtrang@gmail.com</t>
  </si>
  <si>
    <t>camlth@riofintech.vn</t>
  </si>
  <si>
    <t>hongcam.lthc@gmail.com</t>
  </si>
  <si>
    <t>maitt@eway.vn</t>
  </si>
  <si>
    <t>maitt2804@gmail.com</t>
  </si>
  <si>
    <t>halv@eway.vn</t>
  </si>
  <si>
    <t>halv.nevents@gmail.com</t>
  </si>
  <si>
    <t>myntt2@eway.vn</t>
  </si>
  <si>
    <t>mynguyen.myntt@gmail.com</t>
  </si>
  <si>
    <t>Trang220115@gmail.com</t>
  </si>
  <si>
    <t>huelt@eway.vn</t>
  </si>
  <si>
    <t>lehuectet@gmail.com</t>
  </si>
  <si>
    <t>maintpt@eway.vn</t>
  </si>
  <si>
    <t>ntpthaomai98@gmail.com</t>
  </si>
  <si>
    <t>luannhb@riofintech.vn</t>
  </si>
  <si>
    <t>luannguyen251097@gmail.com</t>
  </si>
  <si>
    <t>thaontp@eway.vn</t>
  </si>
  <si>
    <t>thaonguyen.fftu2@gmail.com</t>
  </si>
  <si>
    <t>thangnc@eway.vn</t>
  </si>
  <si>
    <t>thangnguien98@gmail.com</t>
  </si>
  <si>
    <t>thanhnt2@eway.vn</t>
  </si>
  <si>
    <t>thanhanh61199@gmail.com</t>
  </si>
  <si>
    <t>haott@eway.vn</t>
  </si>
  <si>
    <t>Haohao06031997@gmail.com</t>
  </si>
  <si>
    <t>dungnt2@eway.vn</t>
  </si>
  <si>
    <t>linhthithuydung@gmail.com</t>
  </si>
  <si>
    <t>hungnv2@eway.vn</t>
  </si>
  <si>
    <t>nhuhung̣95@gmail.com</t>
  </si>
  <si>
    <t>caolv@eway.vn</t>
  </si>
  <si>
    <t>levancao198@gmail.com</t>
  </si>
  <si>
    <t>oanhctt@eway.vn</t>
  </si>
  <si>
    <t>Caotuoanhtlu@gmail.com</t>
  </si>
  <si>
    <t>anhndt@eway.vn</t>
  </si>
  <si>
    <t>tuananhnd2112@gmail.com</t>
  </si>
  <si>
    <t>hoaipt@eway.vn</t>
  </si>
  <si>
    <t>pt.hoai02@gmail.com</t>
  </si>
  <si>
    <t>linhttt3@eway.vn</t>
  </si>
  <si>
    <t>dainv@eway.vn</t>
  </si>
  <si>
    <t>nguyenvandai9801@gmail.com</t>
  </si>
  <si>
    <t>quynhtt@eway.vn</t>
  </si>
  <si>
    <t>thaiquynh035@gmail.com</t>
  </si>
  <si>
    <t>huongnl@eway.vn</t>
  </si>
  <si>
    <t>Abc.huong99@gmail.com</t>
  </si>
  <si>
    <t>nhunth@eway.vn</t>
  </si>
  <si>
    <t>nhuho6596@gmail.com</t>
  </si>
  <si>
    <t>tamnt@eway.vn</t>
  </si>
  <si>
    <t>nguyenthanhtam291112@gmail.com</t>
  </si>
  <si>
    <t>trinhnth@eway.vn</t>
  </si>
  <si>
    <t>hongtrinh.qn97@gmail.com</t>
  </si>
  <si>
    <t>anhltn@eway.vn</t>
  </si>
  <si>
    <t>ngocanh1703.hy@gmail.com</t>
  </si>
  <si>
    <t>loi.nguyenduc@olbius.vn</t>
  </si>
  <si>
    <t>loind89@gmail.com</t>
  </si>
  <si>
    <t>oanhbtt@eway.vn</t>
  </si>
  <si>
    <t>Oanhbui0404@gmail.com</t>
  </si>
  <si>
    <t>nganvtk@eway.vn</t>
  </si>
  <si>
    <t>nganvu3493@gmail.com</t>
  </si>
  <si>
    <t>Không tạo mail CTV dịch vụ</t>
  </si>
  <si>
    <t>phamthuong.hup@gmail.com</t>
  </si>
  <si>
    <t>phong97a@gmail.com</t>
  </si>
  <si>
    <t>trangnguyendta@gmail.com</t>
  </si>
  <si>
    <t>phi.nguyenthanh@olbius.vn</t>
  </si>
  <si>
    <t>thanhphichv96@gmail.com</t>
  </si>
  <si>
    <t>duongnv@eway.vn</t>
  </si>
  <si>
    <t>duong97ptit@gmail.com</t>
  </si>
  <si>
    <t>minh.levan@olbius.vn</t>
  </si>
  <si>
    <t>minhlv1509@gmail.com</t>
  </si>
  <si>
    <t>huynhnv@eway.vn</t>
  </si>
  <si>
    <t>vydv@eway.vn</t>
  </si>
  <si>
    <t>donhuvy@outlook.com</t>
  </si>
  <si>
    <t>anhlt@eway.vn</t>
  </si>
  <si>
    <t>lethucanh.17@gmail.com</t>
  </si>
  <si>
    <t>Không tạo mail công ty</t>
  </si>
  <si>
    <t>ng.hangg27@gmail.com</t>
  </si>
  <si>
    <t>phuongnb@eway.vn</t>
  </si>
  <si>
    <t>Phuongbich0201@gmail.com</t>
  </si>
  <si>
    <t>hungnp@eway.vn</t>
  </si>
  <si>
    <t>phuchunga2@gmail.com</t>
  </si>
  <si>
    <t>dungnc@eway.vn</t>
  </si>
  <si>
    <t>dungstyle123@gmail.com</t>
  </si>
  <si>
    <t>anhhn@eway.vn</t>
  </si>
  <si>
    <t>anhhnm03615@arena.edu.vn</t>
  </si>
  <si>
    <t>quynhtrang.bui@olbius.vn</t>
  </si>
  <si>
    <t>buiquynhtrang1109@gmail.com</t>
  </si>
  <si>
    <t>hai.hoangcong@olbius.vn</t>
  </si>
  <si>
    <t>haihc94@gmail.com</t>
  </si>
  <si>
    <t>nguyentudaiichi@gmail.com</t>
  </si>
  <si>
    <t>myntn@eway.vn</t>
  </si>
  <si>
    <t>nguyenthinhatmy99@gmail.com</t>
  </si>
  <si>
    <t>phuongntm2@eway.vn</t>
  </si>
  <si>
    <t>phuongnlvg@gmail.com</t>
  </si>
  <si>
    <t>hungnv3@eway.vn</t>
  </si>
  <si>
    <t>rvd1011@gmail.com</t>
  </si>
  <si>
    <t>thotk@eway.vn</t>
  </si>
  <si>
    <t>truongkieutho19@gmail.com</t>
  </si>
  <si>
    <t>antm@eway.vn</t>
  </si>
  <si>
    <t>nguyenamyamy2@gmail.com</t>
  </si>
  <si>
    <t>linhdtd@eway.vn</t>
  </si>
  <si>
    <t>Dieulinhhr@gmail.com</t>
  </si>
  <si>
    <t>ngocnano1998@gmail.com</t>
  </si>
  <si>
    <t>dinhdinhngoc1997@gmail.com</t>
  </si>
  <si>
    <t>huyendt@eway.vn</t>
  </si>
  <si>
    <t>duonghuyen130294@gmail.com</t>
  </si>
  <si>
    <t>tuanpt@eway.vn</t>
  </si>
  <si>
    <t>anhtuan26789@gmail.com</t>
  </si>
  <si>
    <t>HĐ dịch vụ không tạo mail</t>
  </si>
  <si>
    <t>Ngoctt01970@gmail.com</t>
  </si>
  <si>
    <t>chuc.laihuy@olbius.vn</t>
  </si>
  <si>
    <t>yenhh@eway.vn</t>
  </si>
  <si>
    <t>yenhoang160497@gmail.com</t>
  </si>
  <si>
    <t>franck.nguyen@olbius.com</t>
  </si>
  <si>
    <t>viet.trinhba@olbius.vn</t>
  </si>
  <si>
    <t>thanh.tranhoa@olbius.vn</t>
  </si>
  <si>
    <t>thanhth.2813@gmail.com</t>
  </si>
  <si>
    <t>lybk@eway.vn</t>
  </si>
  <si>
    <t>lybui.st@gmail.com</t>
  </si>
  <si>
    <t>thaonm@eway.vn</t>
  </si>
  <si>
    <t>maithao1942000@gmail.com</t>
  </si>
  <si>
    <t>vietlv@eway.vn</t>
  </si>
  <si>
    <t>leevanviet1928@gmail.com</t>
  </si>
  <si>
    <t>nhitny@riofintech.vn</t>
  </si>
  <si>
    <t>yni.nhitny@gmail.com</t>
  </si>
  <si>
    <t>lantk@riofintech.vn</t>
  </si>
  <si>
    <t>kimlanftu2@gmail.com</t>
  </si>
  <si>
    <t>trangnth@eway.vn</t>
  </si>
  <si>
    <t>nguyenthihotrang@gmail.com</t>
  </si>
  <si>
    <t>thuynt@eway.vn</t>
  </si>
  <si>
    <t>thuyutc97@gmail.com</t>
  </si>
  <si>
    <t>Đào tạo không lương, không tạo mail</t>
  </si>
  <si>
    <t>trancamvan.01@gmail.com</t>
  </si>
  <si>
    <t>minhtd@eway.vn</t>
  </si>
  <si>
    <t>datnq@eway.vn</t>
  </si>
  <si>
    <t>nguyendat1994hvtc@gmail.com</t>
  </si>
  <si>
    <t>ngocltb2@eway.vn</t>
  </si>
  <si>
    <t>Ltbnngoc2506@gmail.com</t>
  </si>
  <si>
    <t>tiennm@eway.vn</t>
  </si>
  <si>
    <t>tiennm0311@gmail.com</t>
  </si>
  <si>
    <t>thanhct@riofintech.vn</t>
  </si>
  <si>
    <t>caothanh1202@gmail.com</t>
  </si>
  <si>
    <t>dungpt@eway.vn</t>
  </si>
  <si>
    <t>Lyyapham@gmail.com</t>
  </si>
  <si>
    <t>trucntn@riofintech.vn</t>
  </si>
  <si>
    <t>nhatructl1703@gmail.com</t>
  </si>
  <si>
    <t>anhnh4@eway.vn</t>
  </si>
  <si>
    <t>haianh10122000@gmail.com</t>
  </si>
  <si>
    <t>thangnv@eway.vn</t>
  </si>
  <si>
    <t>thanghong195@gmail.com</t>
  </si>
  <si>
    <t>Không tạo mail</t>
  </si>
  <si>
    <t>hanhng2210@gmail.com</t>
  </si>
  <si>
    <t>anhnt5@eway.vn</t>
  </si>
  <si>
    <t>nguyenanhcvp@gmail.com</t>
  </si>
  <si>
    <t>hongntt@eway.vn</t>
  </si>
  <si>
    <t>Thuyhongk2@gmail.com</t>
  </si>
  <si>
    <t>anhvtd@eway.vn</t>
  </si>
  <si>
    <t>donganhvu30@gmail.com</t>
  </si>
  <si>
    <t>tungdn@eway.vn</t>
  </si>
  <si>
    <t>daonguyentung10@gmail.com</t>
  </si>
  <si>
    <t>dlananh99@gmail.com</t>
  </si>
  <si>
    <t>quanbdm@eway.vn</t>
  </si>
  <si>
    <t>qdb5@case.edu</t>
  </si>
  <si>
    <t>nhungdt@eway.vn</t>
  </si>
  <si>
    <t>daonbung.126@gmail.com</t>
  </si>
  <si>
    <t>thaoltp@eway.vn</t>
  </si>
  <si>
    <t>Phuongthao20494@gmail.com</t>
  </si>
  <si>
    <t>trangntt5@riofintech.vn</t>
  </si>
  <si>
    <t>ntthutrang235@gmail.com</t>
  </si>
  <si>
    <t>hientt@eway.vn</t>
  </si>
  <si>
    <t>hiensobin557@gmail.com</t>
  </si>
  <si>
    <t>tuyetlt@eway.vn</t>
  </si>
  <si>
    <t>tuyetchamthao@gmail.com</t>
  </si>
  <si>
    <t>baonq@eway.vn</t>
  </si>
  <si>
    <t>baoshootingvn@gmail.com</t>
  </si>
  <si>
    <t>dinhlv@eway.vn</t>
  </si>
  <si>
    <t>congdinh.hr@gmail.com</t>
  </si>
  <si>
    <t>nhint@eway.vn</t>
  </si>
  <si>
    <t>nguyenthaonhi.tphn@gmail.com</t>
  </si>
  <si>
    <t>trongdd@riofintech.vn</t>
  </si>
  <si>
    <t>duongductrong06@gmail.com</t>
  </si>
  <si>
    <t>longht@eway.vn</t>
  </si>
  <si>
    <t>hotuanlong0123@gmail.com</t>
  </si>
  <si>
    <t>quantq@eway.vn</t>
  </si>
  <si>
    <t>quanquoctruong@gmail.com</t>
  </si>
  <si>
    <t>thinhng@eway.vn</t>
  </si>
  <si>
    <t>thinhnguyenth1023@gmail.com</t>
  </si>
  <si>
    <t>trungnb@riofintech.vn</t>
  </si>
  <si>
    <t>ngobaotrung.yec@gmail.com</t>
  </si>
  <si>
    <t>thuybtt@riofintech.vn</t>
  </si>
  <si>
    <t>tbui04561@gmail.com</t>
  </si>
  <si>
    <t>dongnda@eway.vn</t>
  </si>
  <si>
    <t>doonnguyen1312@gmail.com</t>
  </si>
  <si>
    <t>hoaht@eway.vn</t>
  </si>
  <si>
    <t>hoathanh2443@gmail.com</t>
  </si>
  <si>
    <t>hangmtm@eway.vn</t>
  </si>
  <si>
    <t>maiminhhang107@gmail.com</t>
  </si>
  <si>
    <t>mai.truongngoc@olbius.vn</t>
  </si>
  <si>
    <t>truongngocmai.lanchi@gmail.com</t>
  </si>
  <si>
    <t>hieunx@eway.vn</t>
  </si>
  <si>
    <t>hieuxuannguyen911@gmail.com</t>
  </si>
  <si>
    <t>anhnbv@eway.vn</t>
  </si>
  <si>
    <t>vietanhnguyenba2111@gmail.com</t>
  </si>
  <si>
    <t>anhhth@eway.vn</t>
  </si>
  <si>
    <t>hoanghonganh0962758266@gmail.com</t>
  </si>
  <si>
    <t>dungpv@dyno.vn</t>
  </si>
  <si>
    <t>dung.pv230100@gmail.com</t>
  </si>
  <si>
    <t>khanhpn@eway.vn</t>
  </si>
  <si>
    <t>phamkhanh00001@gmail.com</t>
  </si>
  <si>
    <t>tranghq@eway.vn</t>
  </si>
  <si>
    <t>quynhtrangg.alicee88@gmaill.com</t>
  </si>
  <si>
    <t>hoangvh@eway.vn</t>
  </si>
  <si>
    <t>vuhuyhoang185@gmail.com</t>
  </si>
  <si>
    <t>manhdi@eway.vn</t>
  </si>
  <si>
    <t>o967604556@gmail.com</t>
  </si>
  <si>
    <t>thaont@eway.vn</t>
  </si>
  <si>
    <t>thaotn00@gmail.com</t>
  </si>
  <si>
    <t>anhnd@eway.vn</t>
  </si>
  <si>
    <t>anhnd.54i2dhtm.edu.vn</t>
  </si>
  <si>
    <t>chưa tạo mail</t>
  </si>
  <si>
    <t>Nhanthanhnguyen20@gmail.com</t>
  </si>
  <si>
    <t>truongnh@eway.vn</t>
  </si>
  <si>
    <t>truongnh16072000@gmail.com</t>
  </si>
  <si>
    <t>trangdq@eway.vn</t>
  </si>
  <si>
    <t>quynhtrang7797@gmail.com</t>
  </si>
  <si>
    <t>hungnv4@eway.vn</t>
  </si>
  <si>
    <t>hungnguyenuet@gmail.com</t>
  </si>
  <si>
    <t>thamtt@eway.vn</t>
  </si>
  <si>
    <t>tttham.k2@gmail.com</t>
  </si>
  <si>
    <t>Minhtlsp@gmail.com</t>
  </si>
  <si>
    <t>ngoctt@riofintech.vn</t>
  </si>
  <si>
    <t>truongngoc1101@gmail.com</t>
  </si>
  <si>
    <t>duongct@eway.vn</t>
  </si>
  <si>
    <t>duonggaap@gmail.com</t>
  </si>
  <si>
    <t>anhtv@eway.vn</t>
  </si>
  <si>
    <t>anhtrannn.ttc@gmail.com</t>
  </si>
  <si>
    <t>anhln@eway.vn</t>
  </si>
  <si>
    <t>lengocanh1209vn@gmail.com</t>
  </si>
  <si>
    <t>vanltb@eway.vn</t>
  </si>
  <si>
    <t>luongvan1609199698@gmail.com</t>
  </si>
  <si>
    <t>hoaint@eway.vn</t>
  </si>
  <si>
    <t>hoai06032000@gmail.com</t>
  </si>
  <si>
    <t>tutv@eway.vn</t>
  </si>
  <si>
    <t>vantu.tran2k1@gmail.com</t>
  </si>
  <si>
    <t>hanhnm@eway.vn</t>
  </si>
  <si>
    <t>myhanh.nguyen.ec@gmail.com</t>
  </si>
  <si>
    <t>linhnd2@eway.vn</t>
  </si>
  <si>
    <t>dieulinh.ftuk57@gmail.com</t>
  </si>
  <si>
    <t>khuevp@riofintech.vn</t>
  </si>
  <si>
    <t>vophkhue@gmail.com</t>
  </si>
  <si>
    <t>lienvh@riofintech.vn</t>
  </si>
  <si>
    <t>vohoanglien2912@gmail.com</t>
  </si>
  <si>
    <t>nghianb@eway.vn</t>
  </si>
  <si>
    <t>nghianb.it@gmail.com</t>
  </si>
  <si>
    <t>loanptk@eway.vn</t>
  </si>
  <si>
    <t>p.loan12198@gmail.com</t>
  </si>
  <si>
    <t>nguyenhs@eway.vn</t>
  </si>
  <si>
    <t>hoangnguyen130386@gmail.com</t>
  </si>
  <si>
    <t>nghiaht@eway.vn</t>
  </si>
  <si>
    <t>trongnghia111.tnh@gmail.com</t>
  </si>
  <si>
    <t>tungpq@eway.vn</t>
  </si>
  <si>
    <t>tungpq91@gmail.com</t>
  </si>
  <si>
    <t>anhptl@eway.vn</t>
  </si>
  <si>
    <t>phanthiloananh@gmail.com</t>
  </si>
  <si>
    <t>quynhtvt@eway.vn</t>
  </si>
  <si>
    <t>tranquynh160916@gmail.com</t>
  </si>
  <si>
    <t>trinhvnd@eway.vn</t>
  </si>
  <si>
    <t>skulldoantrinhvu138@gmail.com</t>
  </si>
  <si>
    <t>thaipa@eway.vn</t>
  </si>
  <si>
    <t>thaiphan.career@gmail.com</t>
  </si>
  <si>
    <t>trangplt@eway.vn</t>
  </si>
  <si>
    <t>phamlethutrang99@gmail.com</t>
  </si>
  <si>
    <t>nguyetnt@eway.vn</t>
  </si>
  <si>
    <t>minhnguyetkx@gmail.com</t>
  </si>
  <si>
    <t>tungbt@eway.vn</t>
  </si>
  <si>
    <t>tung.bt1007@gmail.com</t>
  </si>
  <si>
    <t>anhkd@eway.vn</t>
  </si>
  <si>
    <t>kimdducanh@gmail.com</t>
  </si>
  <si>
    <t>vanlnt@riofintech.vn</t>
  </si>
  <si>
    <t>lengocthanhvan0811@gmail.com</t>
  </si>
  <si>
    <t>thanhpv@eway.vn</t>
  </si>
  <si>
    <t>Phamthanhqn88@gmail.com</t>
  </si>
  <si>
    <t>anhtt@eway.vn</t>
  </si>
  <si>
    <t>Tienanhjjj@gmail.com</t>
  </si>
  <si>
    <t>hophat@eway.vn</t>
  </si>
  <si>
    <t>hophat27221996@gmail.com</t>
  </si>
  <si>
    <t>uyendnt@eway.vn</t>
  </si>
  <si>
    <t>donguyentuuyen@gmail.com</t>
  </si>
  <si>
    <t>thuongvth@riofintech.vn</t>
  </si>
  <si>
    <t>hongthuongvt.0613@gmail.com</t>
  </si>
  <si>
    <t>trangdl@eway.vn</t>
  </si>
  <si>
    <t>d.trang4477@gmail.com</t>
  </si>
  <si>
    <t>vanvt@eway.vn</t>
  </si>
  <si>
    <t>votrivannt@gmail.com</t>
  </si>
  <si>
    <t>thaotp@eway.vn</t>
  </si>
  <si>
    <t>Phuongthao2106co@gmail.com</t>
  </si>
  <si>
    <t>oanhtt@dyno.vn</t>
  </si>
  <si>
    <t>ttoanh180518@gmail.com</t>
  </si>
  <si>
    <t>trangth@eway.vn</t>
  </si>
  <si>
    <t>hanhtrangcma21@gmail.com</t>
  </si>
  <si>
    <t>huyennt3@eway.vn</t>
  </si>
  <si>
    <t>huyennguyen0292@gmail.com</t>
  </si>
  <si>
    <t>thuyntt@eway.vn</t>
  </si>
  <si>
    <t>thuthuyyy98@gmail.com</t>
  </si>
  <si>
    <t>nganttt@eway.vn</t>
  </si>
  <si>
    <t>tuyettngann@gmail.com</t>
  </si>
  <si>
    <t>dungcd@riofintech.vn</t>
  </si>
  <si>
    <t>dungcaodang0943@gmail.com</t>
  </si>
  <si>
    <t>namvh@eway.vn</t>
  </si>
  <si>
    <t>duccm@eway.vn</t>
  </si>
  <si>
    <t>minhductn91@gmail.com</t>
  </si>
  <si>
    <t>hoanntn@eway.vn</t>
  </si>
  <si>
    <t>nguyenngochoan155@gmail.com</t>
  </si>
  <si>
    <t>vinhvq@eway.vn</t>
  </si>
  <si>
    <t>vqvinh21@gmail.com</t>
  </si>
  <si>
    <t>phongnh3@eway.vn</t>
  </si>
  <si>
    <t>phong231123@gmail.com</t>
  </si>
  <si>
    <t>haindk@dyno.vn</t>
  </si>
  <si>
    <t>sanhobkna@mail.com</t>
  </si>
  <si>
    <t>tamlm@dyno.vn</t>
  </si>
  <si>
    <t>tamnotbong@gmail.com</t>
  </si>
  <si>
    <t>linhcn@dyno.vn</t>
  </si>
  <si>
    <t>chungoclinh2420@gmail.com</t>
  </si>
  <si>
    <t>linhttt@dyno.vn</t>
  </si>
  <si>
    <t>linhanhtr204@gmail.com</t>
  </si>
  <si>
    <t>thaint@dyno.vn</t>
  </si>
  <si>
    <t>thaint.0911@gmail.com</t>
  </si>
  <si>
    <t>duyennt@dyno.vn</t>
  </si>
  <si>
    <t>duyennguyenbn262@gmail.com</t>
  </si>
  <si>
    <t>cupv@eway.vn</t>
  </si>
  <si>
    <t>rosespham1812@gmail.com</t>
  </si>
  <si>
    <t>manhph@dyno.vn</t>
  </si>
  <si>
    <t>phammanh2911@gmail.com</t>
  </si>
  <si>
    <t>hieuvm@dyno.vn</t>
  </si>
  <si>
    <t>mitchell.vu0208@gmail.com</t>
  </si>
  <si>
    <t>khoinv@dyno.vn</t>
  </si>
  <si>
    <t>khoinv.aiesec@gmail.com</t>
  </si>
  <si>
    <t>binhnh@dyno.vn</t>
  </si>
  <si>
    <t>binhnguyen127@gmail.com</t>
  </si>
  <si>
    <t>loitv@dyno.vn</t>
  </si>
  <si>
    <t>tranloi20001007@gmail.com</t>
  </si>
  <si>
    <t>hopnh@dyno.vn</t>
  </si>
  <si>
    <t>huuhop131@gmail.com</t>
  </si>
  <si>
    <t>duongnh@dyno.vn</t>
  </si>
  <si>
    <t>nhd.a1.chel@gmail.com</t>
  </si>
  <si>
    <t>tuannn@dyno.vn</t>
  </si>
  <si>
    <t>nguyenngoctuan092@gmail.com</t>
  </si>
  <si>
    <t>anhtuan020699@gmail.com</t>
  </si>
  <si>
    <t>tuyetlt2@eway.vn</t>
  </si>
  <si>
    <t>Tuyetqhc@gmail.com</t>
  </si>
  <si>
    <t>hoangnm@eway.vn</t>
  </si>
  <si>
    <t>hoangminh1417@gmail.com</t>
  </si>
  <si>
    <t>minhchaunt2116@gmail.com</t>
  </si>
  <si>
    <t>phanlan22072000@gmail.com</t>
  </si>
  <si>
    <t>chientv2@eway.vn</t>
  </si>
  <si>
    <t>tuongchien31031999@gmail.com</t>
  </si>
  <si>
    <t>sangpq@dyno.vn</t>
  </si>
  <si>
    <t>phamsang6260@gmail.com</t>
  </si>
  <si>
    <t>anhnt@dyno.vn</t>
  </si>
  <si>
    <t>ngotuananh1999@gmail.com</t>
  </si>
  <si>
    <t>thaoctp@eway.vn</t>
  </si>
  <si>
    <t>chuphuongthao1901@gmail.com</t>
  </si>
  <si>
    <t>thuannv@eway.vn</t>
  </si>
  <si>
    <t>ngovanthuan989@gmail.com</t>
  </si>
  <si>
    <t>binh.nguuyenduc@olbius.vn</t>
  </si>
  <si>
    <t>thuhienbinh321@gmail.com</t>
  </si>
  <si>
    <t>tuanna@riofintech.vn</t>
  </si>
  <si>
    <t>lowtee.vn@gmail.com</t>
  </si>
  <si>
    <t>vude100@gmail.com</t>
  </si>
  <si>
    <t>toitaigioicny@gmail.com</t>
  </si>
  <si>
    <t>huonght@eway.vn</t>
  </si>
  <si>
    <t>hoanghuong1179@gmail.com</t>
  </si>
  <si>
    <t>huynd@dyno.vn</t>
  </si>
  <si>
    <t>huyn3811@gmail.com</t>
  </si>
  <si>
    <t>thuyntt2@eway.vn</t>
  </si>
  <si>
    <t>Thuynttmkt23@gmail.com</t>
  </si>
  <si>
    <t>ngandny@eway.vn</t>
  </si>
  <si>
    <t>yenngan64@gmail.com</t>
  </si>
  <si>
    <t>khoitna@riofintech.vn</t>
  </si>
  <si>
    <t>Anhkhoi1305@gmail.com</t>
  </si>
  <si>
    <t>anhdq3@eway.vn</t>
  </si>
  <si>
    <t>quyinahn123@gmail.com</t>
  </si>
  <si>
    <t>acquykhongyeu@gmail.com</t>
  </si>
  <si>
    <t>huongntq@riofintech.vn</t>
  </si>
  <si>
    <t>quynhhuong6903@gmail.com</t>
  </si>
  <si>
    <t>nhulntq@riofintech.vn</t>
  </si>
  <si>
    <t>lenguyenthuyquynhnhu@gmail.com</t>
  </si>
  <si>
    <t>linhnt4@eway.vn</t>
  </si>
  <si>
    <t>liinhnguyenn179@gmail.com</t>
  </si>
  <si>
    <t>tranquangbk56@gmail.com</t>
  </si>
  <si>
    <t>liemnh@riofintech.vn</t>
  </si>
  <si>
    <t>liemhuunguyen98@gmail.com</t>
  </si>
  <si>
    <t>nguyenlnb@riofintech.vn</t>
  </si>
  <si>
    <t>ngocbaonguyen0304@gmail.com</t>
  </si>
  <si>
    <t>nhipty@riofintech.vn</t>
  </si>
  <si>
    <t>nhiyphant@gmail.com</t>
  </si>
  <si>
    <t>linhntt@eway.vn</t>
  </si>
  <si>
    <t>thuylinh110200@gmail.com</t>
  </si>
  <si>
    <t>hientt4@eway.vn</t>
  </si>
  <si>
    <t>thuhientran.contact@gmail.com</t>
  </si>
  <si>
    <t>nhihn@eway.vn</t>
  </si>
  <si>
    <t>nhingnhi28@gmail.com</t>
  </si>
  <si>
    <t>hoangnph@eway.vn</t>
  </si>
  <si>
    <t>nphhoang106@gmail.com</t>
  </si>
  <si>
    <t>vynh@eway.vn</t>
  </si>
  <si>
    <t>Hongvynguyen1604@gmail.con</t>
  </si>
  <si>
    <t>BẢNG CHẤM CÔNG THÁNG 11 NĂM 2023</t>
  </si>
  <si>
    <t>Công tiêu chuẩn tháng 11 năm 2023: 22 công</t>
  </si>
  <si>
    <t>Số phép được sử dụng tới hiện tại tháng 11.2023</t>
  </si>
  <si>
    <t>Tháng 11,2023</t>
  </si>
  <si>
    <t>Số phép còn lại cộng dồn sang tháng 11/2023</t>
  </si>
  <si>
    <t>Thai sản</t>
  </si>
  <si>
    <t>A1051</t>
  </si>
  <si>
    <t>A1069</t>
  </si>
  <si>
    <t>Lê Cẩm Linh</t>
  </si>
  <si>
    <t>A1070</t>
  </si>
  <si>
    <t>Vũ Thùy Trang</t>
  </si>
  <si>
    <t>A1073</t>
  </si>
  <si>
    <t>Phạm Thu Hương</t>
  </si>
  <si>
    <t>AdFlex - Support - FCL</t>
  </si>
  <si>
    <t>A1079</t>
  </si>
  <si>
    <t>Ngô Thị Nha Trang</t>
  </si>
  <si>
    <t>A1080</t>
  </si>
  <si>
    <t>Kiều Thanh Hằng</t>
  </si>
  <si>
    <t>A1082</t>
  </si>
  <si>
    <t>Vũ Thị Thanh Hường</t>
  </si>
  <si>
    <t>AdFlex - Pushtimize - ACE</t>
  </si>
  <si>
    <t>A1083</t>
  </si>
  <si>
    <t>Phạm Nguyệt Hà</t>
  </si>
  <si>
    <t>A1084</t>
  </si>
  <si>
    <t>Trần Thị Ngọc Linh</t>
  </si>
  <si>
    <t>BẢNG CHẤM CÔNG THÁNG MM NĂM YYYY</t>
  </si>
  <si>
    <t>Số phép còn lại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</si>
</sst>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yyyy\-mm\-dd"/>
    <numFmt numFmtId="165" formatCode="&quot;Tháng &quot;mm/yyyy"/>
    <numFmt numFmtId="166" formatCode="dd&quot;/&quot;mm&quot;/&quot;yyyy"/>
    <numFmt numFmtId="167" formatCode="0.0"/>
    <numFmt numFmtId="168" formatCode="d/m/yyyy"/>
    <numFmt numFmtId="169" formatCode="hh:mm"/>
    <numFmt numFmtId="170" formatCode="hh:mm:ss"/>
    <numFmt numFmtId="171" formatCode="#.00"/>
    <numFmt numFmtId="172" formatCode="#.##0"/>
    <numFmt numFmtId="173" formatCode="d\.m"/>
  </numFmts>
  <fonts count="59" x14ac:knownFonts="1">
    <font>
      <sz val="10"/>
      <color rgb="FF000000"/>
      <name val="Arial"/>
      <scheme val="minor"/>
    </font>
    <font>
      <sz val="10"/>
      <color theme="1"/>
      <name val="Arial"/>
    </font>
    <font>
      <i/>
      <sz val="10"/>
      <color theme="1"/>
      <name val="Arial"/>
    </font>
    <font>
      <b/>
      <sz val="11"/>
      <color rgb="FF000000"/>
      <name val="Calibri"/>
    </font>
    <font>
      <sz val="10"/>
      <name val="Arial"/>
    </font>
    <font>
      <b/>
      <sz val="11"/>
      <color rgb="FFF33A19"/>
      <name val="Calibri"/>
    </font>
    <font>
      <sz val="11"/>
      <color rgb="FF000000"/>
      <name val="Calibri"/>
    </font>
    <font>
      <b/>
      <sz val="18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9"/>
      <color rgb="FF434343"/>
      <name val="Arial"/>
    </font>
    <font>
      <b/>
      <sz val="8"/>
      <color rgb="FF000000"/>
      <name val="Arial"/>
    </font>
    <font>
      <b/>
      <sz val="14"/>
      <color rgb="FF000000"/>
      <name val="Arial"/>
    </font>
    <font>
      <sz val="14"/>
      <color rgb="FF000000"/>
      <name val="Arial"/>
    </font>
    <font>
      <b/>
      <sz val="10"/>
      <color theme="1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2"/>
      <color theme="1"/>
      <name val="Times New Roman"/>
    </font>
    <font>
      <sz val="9"/>
      <color theme="1"/>
      <name val="Times New Roman"/>
    </font>
    <font>
      <sz val="9"/>
      <color rgb="FF000000"/>
      <name val="Times New Roman"/>
    </font>
    <font>
      <b/>
      <sz val="9"/>
      <color theme="1"/>
      <name val="Times New Roman"/>
    </font>
    <font>
      <sz val="9"/>
      <color rgb="FFFFFFFF"/>
      <name val="Times New Roman"/>
    </font>
    <font>
      <i/>
      <sz val="9"/>
      <color theme="1"/>
      <name val="Times New Roman"/>
    </font>
    <font>
      <b/>
      <sz val="8"/>
      <color theme="1"/>
      <name val="Times New Roman"/>
    </font>
    <font>
      <b/>
      <sz val="11"/>
      <color rgb="FF000000"/>
      <name val="Times New Roman"/>
    </font>
    <font>
      <b/>
      <i/>
      <sz val="10"/>
      <color rgb="FF000000"/>
      <name val="Times New Roman"/>
    </font>
    <font>
      <b/>
      <i/>
      <sz val="14"/>
      <color rgb="FF000000"/>
      <name val="Times New Roman"/>
    </font>
    <font>
      <sz val="8"/>
      <color rgb="FFFFFFFF"/>
      <name val="Times New Roman"/>
    </font>
    <font>
      <sz val="8"/>
      <color theme="1"/>
      <name val="Times New Roman"/>
    </font>
    <font>
      <b/>
      <sz val="11"/>
      <color theme="1"/>
      <name val="Times New Roman"/>
    </font>
    <font>
      <b/>
      <sz val="11"/>
      <color rgb="FFF33A19"/>
      <name val="Times New Roman"/>
    </font>
    <font>
      <i/>
      <sz val="8"/>
      <color theme="1"/>
      <name val="Times New Roman"/>
    </font>
    <font>
      <i/>
      <sz val="8"/>
      <color rgb="FF000000"/>
      <name val="Times New Roman"/>
    </font>
    <font>
      <sz val="9"/>
      <color rgb="FFFF0000"/>
      <name val="Times New Roman"/>
    </font>
    <font>
      <i/>
      <sz val="9"/>
      <color rgb="FF000000"/>
      <name val="Times New Roman"/>
    </font>
    <font>
      <b/>
      <sz val="8"/>
      <color rgb="FF000000"/>
      <name val="Times New Roman"/>
    </font>
    <font>
      <sz val="8"/>
      <color rgb="FF000000"/>
      <name val="Times New Roman"/>
    </font>
    <font>
      <sz val="11"/>
      <color theme="1"/>
      <name val="Calibri"/>
    </font>
    <font>
      <sz val="10"/>
      <color rgb="FFFF0000"/>
      <name val="Arial"/>
    </font>
    <font>
      <b/>
      <sz val="14"/>
      <color theme="1"/>
      <name val="Times New Roman"/>
    </font>
    <font>
      <sz val="14"/>
      <color theme="1"/>
      <name val="Times New Roman"/>
    </font>
    <font>
      <sz val="14"/>
      <color theme="1"/>
      <name val="Arial"/>
    </font>
    <font>
      <i/>
      <sz val="14"/>
      <color theme="1"/>
      <name val="Times New Roman"/>
    </font>
    <font>
      <sz val="14"/>
      <color rgb="FF000000"/>
      <name val="Times New Roman"/>
    </font>
    <font>
      <sz val="14"/>
      <color rgb="FFFF0000"/>
      <name val="Times New Roman"/>
    </font>
    <font>
      <sz val="11"/>
      <color rgb="FFF7981D"/>
      <name val="Arial"/>
    </font>
    <font>
      <sz val="9"/>
      <color rgb="FF000000"/>
      <name val="Times"/>
    </font>
    <font>
      <sz val="11"/>
      <color rgb="FF000000"/>
      <name val="Times New Roman"/>
    </font>
    <font>
      <sz val="11"/>
      <color theme="1"/>
      <name val="Times New Roman"/>
    </font>
    <font>
      <sz val="11"/>
      <color theme="1"/>
      <name val="Arial"/>
    </font>
    <font>
      <b/>
      <sz val="8"/>
      <color theme="1"/>
      <name val="Arial"/>
    </font>
    <font>
      <b/>
      <sz val="8"/>
      <color rgb="FFFF0000"/>
      <name val="Arial"/>
    </font>
    <font>
      <b/>
      <i/>
      <sz val="8"/>
      <color rgb="FF000000"/>
      <name val="Times New Roman"/>
    </font>
    <font>
      <b/>
      <sz val="11"/>
      <color theme="1"/>
      <name val="Calibri"/>
    </font>
    <font>
      <b/>
      <sz val="11"/>
      <color rgb="FFFF0000"/>
      <name val="Calibri"/>
    </font>
    <font>
      <u/>
      <sz val="10"/>
      <color rgb="FF0000FF"/>
      <name val="Arial"/>
    </font>
    <font>
      <b/>
      <sz val="10"/>
      <color rgb="FF000000"/>
      <name val="Times New Roman"/>
      <family val="1"/>
    </font>
    <font>
      <sz val="1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70AD47"/>
        <bgColor rgb="FF70AD47"/>
      </patternFill>
    </fill>
    <fill>
      <patternFill patternType="solid">
        <fgColor rgb="FFF4B083"/>
        <bgColor rgb="FFF4B083"/>
      </patternFill>
    </fill>
    <fill>
      <patternFill patternType="solid">
        <fgColor rgb="FF83C4F4"/>
        <bgColor rgb="FF83C4F4"/>
      </patternFill>
    </fill>
    <fill>
      <patternFill patternType="solid">
        <fgColor rgb="FFFABF8F"/>
        <bgColor rgb="FFFABF8F"/>
      </patternFill>
    </fill>
    <fill>
      <patternFill patternType="solid">
        <fgColor rgb="FFD6E3BC"/>
        <bgColor rgb="FFD6E3BC"/>
      </patternFill>
    </fill>
    <fill>
      <patternFill patternType="solid">
        <fgColor rgb="FF8FD2FA"/>
        <bgColor rgb="FF8FD2FA"/>
      </patternFill>
    </fill>
    <fill>
      <patternFill patternType="solid">
        <fgColor rgb="FFFF2424"/>
        <bgColor rgb="FFFF2424"/>
      </patternFill>
    </fill>
    <fill>
      <patternFill patternType="solid">
        <fgColor rgb="FFF4D125"/>
        <bgColor rgb="FFF4D125"/>
      </patternFill>
    </fill>
    <fill>
      <patternFill patternType="solid">
        <fgColor rgb="FFFF0000"/>
        <bgColor rgb="FFFF0000"/>
      </patternFill>
    </fill>
    <fill>
      <patternFill patternType="solid">
        <fgColor rgb="FF229134"/>
        <bgColor rgb="FF229134"/>
      </patternFill>
    </fill>
    <fill>
      <patternFill patternType="solid">
        <fgColor rgb="FF788A1E"/>
        <bgColor rgb="FF788A1E"/>
      </patternFill>
    </fill>
    <fill>
      <patternFill patternType="solid">
        <fgColor rgb="FF1223A1"/>
        <bgColor rgb="FF1223A1"/>
      </patternFill>
    </fill>
    <fill>
      <patternFill patternType="solid">
        <fgColor rgb="FFAC47C1"/>
        <bgColor rgb="FFAC47C1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C2D69B"/>
        <bgColor rgb="FFC2D69B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rgb="FFD5A6BD"/>
        <bgColor rgb="FFD5A6BD"/>
      </patternFill>
    </fill>
    <fill>
      <patternFill patternType="solid">
        <fgColor rgb="FFFFC000"/>
        <bgColor rgb="FFFFC000"/>
      </patternFill>
    </fill>
    <fill>
      <patternFill patternType="solid">
        <fgColor rgb="FFCCC0D9"/>
        <bgColor rgb="FFCCC0D9"/>
      </patternFill>
    </fill>
    <fill>
      <patternFill patternType="solid">
        <fgColor rgb="FFEAD1DC"/>
        <bgColor rgb="FFEAD1DC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1C232"/>
        <bgColor rgb="FFF1C232"/>
      </patternFill>
    </fill>
    <fill>
      <patternFill patternType="solid">
        <fgColor rgb="FFA4C2F4"/>
        <bgColor rgb="FFA4C2F4"/>
      </patternFill>
    </fill>
    <fill>
      <patternFill patternType="solid">
        <fgColor rgb="FFFFF727"/>
        <bgColor rgb="FFFFF727"/>
      </patternFill>
    </fill>
    <fill>
      <patternFill patternType="solid">
        <fgColor rgb="FFD86804"/>
        <bgColor rgb="FFD8680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ABF8F"/>
      </patternFill>
    </fill>
  </fills>
  <borders count="2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51">
    <xf numFmtId="0" fontId="0" fillId="0" borderId="0" xfId="0"/>
    <xf numFmtId="0" fontId="1" fillId="0" borderId="0" xfId="0" applyFont="1"/>
    <xf numFmtId="0" fontId="2" fillId="0" borderId="0" xfId="0" applyFont="1"/>
    <xf numFmtId="0" fontId="3" fillId="8" borderId="8" xfId="0" applyFont="1" applyFill="1" applyBorder="1" applyAlignment="1">
      <alignment horizontal="center"/>
    </xf>
    <xf numFmtId="0" fontId="3" fillId="8" borderId="9" xfId="0" applyFont="1" applyFill="1" applyBorder="1" applyAlignment="1">
      <alignment horizontal="center"/>
    </xf>
    <xf numFmtId="0" fontId="5" fillId="8" borderId="9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10" borderId="9" xfId="0" applyFont="1" applyFill="1" applyBorder="1" applyAlignment="1">
      <alignment horizontal="center"/>
    </xf>
    <xf numFmtId="0" fontId="3" fillId="11" borderId="9" xfId="0" applyFont="1" applyFill="1" applyBorder="1" applyAlignment="1">
      <alignment horizontal="center"/>
    </xf>
    <xf numFmtId="0" fontId="3" fillId="12" borderId="9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/>
    </xf>
    <xf numFmtId="0" fontId="3" fillId="16" borderId="9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17" borderId="1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6" fillId="12" borderId="1" xfId="0" applyFont="1" applyFill="1" applyBorder="1" applyAlignment="1">
      <alignment horizontal="right"/>
    </xf>
    <xf numFmtId="0" fontId="1" fillId="17" borderId="1" xfId="0" applyFont="1" applyFill="1" applyBorder="1"/>
    <xf numFmtId="0" fontId="7" fillId="0" borderId="0" xfId="0" applyFont="1"/>
    <xf numFmtId="0" fontId="8" fillId="18" borderId="1" xfId="0" applyFont="1" applyFill="1" applyBorder="1"/>
    <xf numFmtId="0" fontId="8" fillId="0" borderId="0" xfId="0" applyFont="1"/>
    <xf numFmtId="0" fontId="9" fillId="0" borderId="0" xfId="0" applyFont="1"/>
    <xf numFmtId="0" fontId="9" fillId="18" borderId="1" xfId="0" applyFont="1" applyFill="1" applyBorder="1"/>
    <xf numFmtId="0" fontId="10" fillId="0" borderId="0" xfId="0" applyFont="1"/>
    <xf numFmtId="0" fontId="11" fillId="0" borderId="0" xfId="0" applyFont="1" applyAlignment="1">
      <alignment horizontal="left"/>
    </xf>
    <xf numFmtId="0" fontId="11" fillId="0" borderId="10" xfId="0" applyFont="1" applyBorder="1" applyAlignment="1">
      <alignment horizontal="left"/>
    </xf>
    <xf numFmtId="0" fontId="11" fillId="18" borderId="8" xfId="0" applyFont="1" applyFill="1" applyBorder="1" applyAlignment="1">
      <alignment horizontal="left"/>
    </xf>
    <xf numFmtId="0" fontId="8" fillId="0" borderId="11" xfId="0" applyFont="1" applyBorder="1"/>
    <xf numFmtId="0" fontId="8" fillId="18" borderId="12" xfId="0" applyFont="1" applyFill="1" applyBorder="1"/>
    <xf numFmtId="0" fontId="12" fillId="4" borderId="8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19" borderId="12" xfId="0" applyFont="1" applyFill="1" applyBorder="1" applyAlignment="1">
      <alignment horizontal="center"/>
    </xf>
    <xf numFmtId="0" fontId="12" fillId="19" borderId="12" xfId="0" applyFont="1" applyFill="1" applyBorder="1"/>
    <xf numFmtId="0" fontId="12" fillId="4" borderId="10" xfId="0" applyFont="1" applyFill="1" applyBorder="1" applyAlignment="1">
      <alignment horizontal="center"/>
    </xf>
    <xf numFmtId="0" fontId="12" fillId="20" borderId="8" xfId="0" applyFont="1" applyFill="1" applyBorder="1" applyAlignment="1">
      <alignment horizontal="center"/>
    </xf>
    <xf numFmtId="0" fontId="12" fillId="20" borderId="9" xfId="0" applyFont="1" applyFill="1" applyBorder="1" applyAlignment="1">
      <alignment horizontal="center"/>
    </xf>
    <xf numFmtId="0" fontId="12" fillId="21" borderId="9" xfId="0" applyFont="1" applyFill="1" applyBorder="1" applyAlignment="1">
      <alignment horizontal="center"/>
    </xf>
    <xf numFmtId="0" fontId="12" fillId="18" borderId="14" xfId="0" applyFont="1" applyFill="1" applyBorder="1" applyAlignment="1">
      <alignment horizontal="center"/>
    </xf>
    <xf numFmtId="0" fontId="12" fillId="0" borderId="7" xfId="0" applyFont="1" applyBorder="1" applyAlignment="1">
      <alignment horizontal="left"/>
    </xf>
    <xf numFmtId="0" fontId="12" fillId="0" borderId="15" xfId="0" applyFont="1" applyBorder="1" applyAlignment="1">
      <alignment horizontal="left"/>
    </xf>
    <xf numFmtId="0" fontId="12" fillId="0" borderId="15" xfId="0" applyFont="1" applyBorder="1" applyAlignment="1">
      <alignment horizontal="center"/>
    </xf>
    <xf numFmtId="0" fontId="12" fillId="18" borderId="9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" fillId="18" borderId="1" xfId="0" applyFont="1" applyFill="1" applyBorder="1"/>
    <xf numFmtId="0" fontId="3" fillId="6" borderId="10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 wrapText="1"/>
    </xf>
    <xf numFmtId="0" fontId="1" fillId="18" borderId="12" xfId="0" applyFont="1" applyFill="1" applyBorder="1"/>
    <xf numFmtId="0" fontId="15" fillId="18" borderId="12" xfId="0" applyFont="1" applyFill="1" applyBorder="1" applyAlignment="1">
      <alignment horizontal="center" wrapText="1"/>
    </xf>
    <xf numFmtId="0" fontId="15" fillId="22" borderId="16" xfId="0" applyFont="1" applyFill="1" applyBorder="1" applyAlignment="1">
      <alignment horizontal="center" wrapText="1"/>
    </xf>
    <xf numFmtId="0" fontId="15" fillId="22" borderId="17" xfId="0" applyFont="1" applyFill="1" applyBorder="1" applyAlignment="1">
      <alignment horizontal="center" wrapText="1"/>
    </xf>
    <xf numFmtId="0" fontId="15" fillId="2" borderId="17" xfId="0" applyFont="1" applyFill="1" applyBorder="1" applyAlignment="1">
      <alignment horizontal="center" wrapText="1"/>
    </xf>
    <xf numFmtId="0" fontId="16" fillId="18" borderId="1" xfId="0" applyFont="1" applyFill="1" applyBorder="1"/>
    <xf numFmtId="0" fontId="17" fillId="23" borderId="1" xfId="0" applyFont="1" applyFill="1" applyBorder="1" applyAlignment="1">
      <alignment horizontal="right"/>
    </xf>
    <xf numFmtId="0" fontId="16" fillId="24" borderId="1" xfId="0" applyFont="1" applyFill="1" applyBorder="1"/>
    <xf numFmtId="0" fontId="17" fillId="24" borderId="1" xfId="0" applyFont="1" applyFill="1" applyBorder="1"/>
    <xf numFmtId="0" fontId="1" fillId="23" borderId="1" xfId="0" applyFont="1" applyFill="1" applyBorder="1"/>
    <xf numFmtId="0" fontId="16" fillId="12" borderId="1" xfId="0" applyFont="1" applyFill="1" applyBorder="1"/>
    <xf numFmtId="0" fontId="17" fillId="12" borderId="1" xfId="0" applyFont="1" applyFill="1" applyBorder="1" applyAlignment="1">
      <alignment horizontal="right"/>
    </xf>
    <xf numFmtId="0" fontId="16" fillId="25" borderId="1" xfId="0" applyFont="1" applyFill="1" applyBorder="1"/>
    <xf numFmtId="0" fontId="17" fillId="25" borderId="1" xfId="0" applyFont="1" applyFill="1" applyBorder="1" applyAlignment="1">
      <alignment horizontal="right"/>
    </xf>
    <xf numFmtId="0" fontId="17" fillId="23" borderId="1" xfId="0" applyFont="1" applyFill="1" applyBorder="1"/>
    <xf numFmtId="0" fontId="17" fillId="18" borderId="1" xfId="0" applyFont="1" applyFill="1" applyBorder="1" applyAlignment="1">
      <alignment horizontal="right"/>
    </xf>
    <xf numFmtId="0" fontId="16" fillId="25" borderId="1" xfId="0" applyFont="1" applyFill="1" applyBorder="1" applyAlignment="1">
      <alignment horizontal="right"/>
    </xf>
    <xf numFmtId="0" fontId="16" fillId="23" borderId="1" xfId="0" applyFont="1" applyFill="1" applyBorder="1" applyAlignment="1">
      <alignment horizontal="right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19" fillId="18" borderId="1" xfId="0" applyFont="1" applyFill="1" applyBorder="1"/>
    <xf numFmtId="166" fontId="19" fillId="18" borderId="1" xfId="0" applyNumberFormat="1" applyFont="1" applyFill="1" applyBorder="1"/>
    <xf numFmtId="0" fontId="19" fillId="0" borderId="0" xfId="0" applyFont="1" applyAlignment="1">
      <alignment horizontal="center"/>
    </xf>
    <xf numFmtId="0" fontId="19" fillId="21" borderId="10" xfId="0" applyFont="1" applyFill="1" applyBorder="1"/>
    <xf numFmtId="167" fontId="20" fillId="6" borderId="10" xfId="0" applyNumberFormat="1" applyFont="1" applyFill="1" applyBorder="1" applyAlignment="1">
      <alignment horizontal="center"/>
    </xf>
    <xf numFmtId="168" fontId="21" fillId="0" borderId="0" xfId="0" applyNumberFormat="1" applyFont="1"/>
    <xf numFmtId="0" fontId="21" fillId="0" borderId="0" xfId="0" applyFont="1"/>
    <xf numFmtId="0" fontId="22" fillId="0" borderId="0" xfId="0" applyFont="1"/>
    <xf numFmtId="0" fontId="22" fillId="18" borderId="1" xfId="0" applyFont="1" applyFill="1" applyBorder="1"/>
    <xf numFmtId="167" fontId="19" fillId="0" borderId="0" xfId="0" applyNumberFormat="1" applyFont="1"/>
    <xf numFmtId="0" fontId="23" fillId="0" borderId="0" xfId="0" applyFont="1" applyAlignment="1">
      <alignment horizontal="center"/>
    </xf>
    <xf numFmtId="0" fontId="23" fillId="0" borderId="0" xfId="0" applyFont="1"/>
    <xf numFmtId="0" fontId="23" fillId="18" borderId="1" xfId="0" applyFont="1" applyFill="1" applyBorder="1"/>
    <xf numFmtId="0" fontId="19" fillId="18" borderId="1" xfId="0" applyFont="1" applyFill="1" applyBorder="1" applyAlignment="1">
      <alignment horizontal="right"/>
    </xf>
    <xf numFmtId="168" fontId="19" fillId="18" borderId="1" xfId="0" applyNumberFormat="1" applyFont="1" applyFill="1" applyBorder="1" applyAlignment="1">
      <alignment horizontal="right"/>
    </xf>
    <xf numFmtId="167" fontId="19" fillId="18" borderId="1" xfId="0" applyNumberFormat="1" applyFont="1" applyFill="1" applyBorder="1" applyAlignment="1">
      <alignment horizontal="right"/>
    </xf>
    <xf numFmtId="0" fontId="23" fillId="18" borderId="1" xfId="0" applyFont="1" applyFill="1" applyBorder="1" applyAlignment="1">
      <alignment horizontal="center"/>
    </xf>
    <xf numFmtId="49" fontId="24" fillId="4" borderId="10" xfId="0" applyNumberFormat="1" applyFont="1" applyFill="1" applyBorder="1" applyAlignment="1">
      <alignment horizontal="center" wrapText="1"/>
    </xf>
    <xf numFmtId="0" fontId="24" fillId="4" borderId="10" xfId="0" applyFont="1" applyFill="1" applyBorder="1" applyAlignment="1">
      <alignment horizontal="center" wrapText="1"/>
    </xf>
    <xf numFmtId="0" fontId="24" fillId="19" borderId="10" xfId="0" applyFont="1" applyFill="1" applyBorder="1" applyAlignment="1">
      <alignment horizontal="center" wrapText="1"/>
    </xf>
    <xf numFmtId="166" fontId="24" fillId="19" borderId="10" xfId="0" applyNumberFormat="1" applyFont="1" applyFill="1" applyBorder="1" applyAlignment="1">
      <alignment horizontal="center" wrapText="1"/>
    </xf>
    <xf numFmtId="0" fontId="28" fillId="0" borderId="10" xfId="0" applyFont="1" applyBorder="1"/>
    <xf numFmtId="166" fontId="29" fillId="0" borderId="10" xfId="0" applyNumberFormat="1" applyFont="1" applyBorder="1"/>
    <xf numFmtId="0" fontId="30" fillId="28" borderId="9" xfId="0" applyFont="1" applyFill="1" applyBorder="1" applyAlignment="1">
      <alignment horizontal="center"/>
    </xf>
    <xf numFmtId="0" fontId="31" fillId="28" borderId="9" xfId="0" applyFont="1" applyFill="1" applyBorder="1" applyAlignment="1">
      <alignment horizontal="center"/>
    </xf>
    <xf numFmtId="0" fontId="31" fillId="8" borderId="9" xfId="0" applyFont="1" applyFill="1" applyBorder="1" applyAlignment="1">
      <alignment horizontal="center"/>
    </xf>
    <xf numFmtId="0" fontId="30" fillId="8" borderId="9" xfId="0" applyFont="1" applyFill="1" applyBorder="1" applyAlignment="1">
      <alignment horizontal="center"/>
    </xf>
    <xf numFmtId="167" fontId="24" fillId="29" borderId="10" xfId="0" applyNumberFormat="1" applyFont="1" applyFill="1" applyBorder="1" applyAlignment="1">
      <alignment horizontal="center" wrapText="1"/>
    </xf>
    <xf numFmtId="167" fontId="24" fillId="7" borderId="10" xfId="0" applyNumberFormat="1" applyFont="1" applyFill="1" applyBorder="1" applyAlignment="1">
      <alignment horizontal="center" wrapText="1"/>
    </xf>
    <xf numFmtId="167" fontId="24" fillId="30" borderId="10" xfId="0" applyNumberFormat="1" applyFont="1" applyFill="1" applyBorder="1" applyAlignment="1">
      <alignment horizontal="center" wrapText="1"/>
    </xf>
    <xf numFmtId="167" fontId="24" fillId="25" borderId="10" xfId="0" applyNumberFormat="1" applyFont="1" applyFill="1" applyBorder="1" applyAlignment="1">
      <alignment horizontal="center" wrapText="1"/>
    </xf>
    <xf numFmtId="0" fontId="32" fillId="0" borderId="10" xfId="0" applyFont="1" applyBorder="1" applyAlignment="1">
      <alignment horizontal="right"/>
    </xf>
    <xf numFmtId="0" fontId="32" fillId="0" borderId="10" xfId="0" applyFont="1" applyBorder="1"/>
    <xf numFmtId="167" fontId="32" fillId="18" borderId="10" xfId="0" applyNumberFormat="1" applyFont="1" applyFill="1" applyBorder="1" applyAlignment="1">
      <alignment horizontal="center"/>
    </xf>
    <xf numFmtId="166" fontId="32" fillId="0" borderId="10" xfId="0" applyNumberFormat="1" applyFont="1" applyBorder="1" applyAlignment="1">
      <alignment horizontal="right"/>
    </xf>
    <xf numFmtId="166" fontId="32" fillId="0" borderId="10" xfId="0" applyNumberFormat="1" applyFont="1" applyBorder="1"/>
    <xf numFmtId="0" fontId="32" fillId="0" borderId="0" xfId="0" applyFont="1" applyAlignment="1">
      <alignment horizontal="center"/>
    </xf>
    <xf numFmtId="0" fontId="32" fillId="0" borderId="0" xfId="0" applyFont="1"/>
    <xf numFmtId="2" fontId="32" fillId="18" borderId="10" xfId="0" applyNumberFormat="1" applyFont="1" applyFill="1" applyBorder="1" applyAlignment="1">
      <alignment horizontal="center"/>
    </xf>
    <xf numFmtId="167" fontId="32" fillId="0" borderId="10" xfId="0" applyNumberFormat="1" applyFont="1" applyBorder="1"/>
    <xf numFmtId="167" fontId="33" fillId="18" borderId="10" xfId="0" applyNumberFormat="1" applyFont="1" applyFill="1" applyBorder="1" applyAlignment="1">
      <alignment horizontal="right"/>
    </xf>
    <xf numFmtId="167" fontId="32" fillId="18" borderId="10" xfId="0" applyNumberFormat="1" applyFont="1" applyFill="1" applyBorder="1"/>
    <xf numFmtId="0" fontId="19" fillId="0" borderId="10" xfId="0" applyFont="1" applyBorder="1" applyAlignment="1">
      <alignment horizontal="right"/>
    </xf>
    <xf numFmtId="0" fontId="20" fillId="0" borderId="10" xfId="0" applyFont="1" applyBorder="1"/>
    <xf numFmtId="0" fontId="34" fillId="0" borderId="10" xfId="0" applyFont="1" applyBorder="1"/>
    <xf numFmtId="167" fontId="19" fillId="18" borderId="10" xfId="0" applyNumberFormat="1" applyFont="1" applyFill="1" applyBorder="1" applyAlignment="1">
      <alignment horizontal="center"/>
    </xf>
    <xf numFmtId="0" fontId="19" fillId="0" borderId="10" xfId="0" applyFont="1" applyBorder="1"/>
    <xf numFmtId="166" fontId="19" fillId="0" borderId="10" xfId="0" applyNumberFormat="1" applyFont="1" applyBorder="1" applyAlignment="1">
      <alignment horizontal="right"/>
    </xf>
    <xf numFmtId="166" fontId="19" fillId="0" borderId="10" xfId="0" applyNumberFormat="1" applyFont="1" applyBorder="1"/>
    <xf numFmtId="167" fontId="20" fillId="17" borderId="10" xfId="0" applyNumberFormat="1" applyFont="1" applyFill="1" applyBorder="1" applyAlignment="1">
      <alignment horizontal="center"/>
    </xf>
    <xf numFmtId="167" fontId="20" fillId="31" borderId="10" xfId="0" applyNumberFormat="1" applyFont="1" applyFill="1" applyBorder="1" applyAlignment="1">
      <alignment horizontal="center"/>
    </xf>
    <xf numFmtId="2" fontId="21" fillId="17" borderId="10" xfId="0" applyNumberFormat="1" applyFont="1" applyFill="1" applyBorder="1" applyAlignment="1">
      <alignment horizontal="center"/>
    </xf>
    <xf numFmtId="167" fontId="21" fillId="18" borderId="10" xfId="0" applyNumberFormat="1" applyFont="1" applyFill="1" applyBorder="1" applyAlignment="1">
      <alignment horizontal="center"/>
    </xf>
    <xf numFmtId="167" fontId="19" fillId="0" borderId="10" xfId="0" applyNumberFormat="1" applyFont="1" applyBorder="1"/>
    <xf numFmtId="167" fontId="20" fillId="17" borderId="10" xfId="0" applyNumberFormat="1" applyFont="1" applyFill="1" applyBorder="1" applyAlignment="1">
      <alignment horizontal="right"/>
    </xf>
    <xf numFmtId="1" fontId="17" fillId="0" borderId="10" xfId="0" applyNumberFormat="1" applyFont="1" applyBorder="1"/>
    <xf numFmtId="167" fontId="17" fillId="0" borderId="10" xfId="0" applyNumberFormat="1" applyFont="1" applyBorder="1"/>
    <xf numFmtId="167" fontId="19" fillId="18" borderId="10" xfId="0" applyNumberFormat="1" applyFont="1" applyFill="1" applyBorder="1"/>
    <xf numFmtId="167" fontId="20" fillId="32" borderId="10" xfId="0" applyNumberFormat="1" applyFont="1" applyFill="1" applyBorder="1" applyAlignment="1">
      <alignment horizontal="center"/>
    </xf>
    <xf numFmtId="167" fontId="20" fillId="3" borderId="10" xfId="0" applyNumberFormat="1" applyFont="1" applyFill="1" applyBorder="1" applyAlignment="1">
      <alignment horizontal="center"/>
    </xf>
    <xf numFmtId="167" fontId="20" fillId="33" borderId="10" xfId="0" applyNumberFormat="1" applyFont="1" applyFill="1" applyBorder="1" applyAlignment="1">
      <alignment horizontal="center"/>
    </xf>
    <xf numFmtId="167" fontId="20" fillId="2" borderId="10" xfId="0" applyNumberFormat="1" applyFont="1" applyFill="1" applyBorder="1" applyAlignment="1">
      <alignment horizontal="center"/>
    </xf>
    <xf numFmtId="167" fontId="34" fillId="18" borderId="10" xfId="0" applyNumberFormat="1" applyFont="1" applyFill="1" applyBorder="1" applyAlignment="1">
      <alignment horizontal="center"/>
    </xf>
    <xf numFmtId="167" fontId="20" fillId="18" borderId="10" xfId="0" applyNumberFormat="1" applyFont="1" applyFill="1" applyBorder="1" applyAlignment="1">
      <alignment horizontal="right"/>
    </xf>
    <xf numFmtId="167" fontId="34" fillId="17" borderId="10" xfId="0" applyNumberFormat="1" applyFont="1" applyFill="1" applyBorder="1" applyAlignment="1">
      <alignment horizontal="left"/>
    </xf>
    <xf numFmtId="0" fontId="19" fillId="25" borderId="10" xfId="0" applyFont="1" applyFill="1" applyBorder="1" applyAlignment="1">
      <alignment horizontal="right"/>
    </xf>
    <xf numFmtId="167" fontId="20" fillId="25" borderId="10" xfId="0" applyNumberFormat="1" applyFont="1" applyFill="1" applyBorder="1" applyAlignment="1">
      <alignment horizontal="center"/>
    </xf>
    <xf numFmtId="0" fontId="19" fillId="17" borderId="1" xfId="0" applyFont="1" applyFill="1" applyBorder="1"/>
    <xf numFmtId="0" fontId="20" fillId="0" borderId="0" xfId="0" applyFont="1"/>
    <xf numFmtId="0" fontId="35" fillId="0" borderId="0" xfId="0" applyFont="1"/>
    <xf numFmtId="167" fontId="23" fillId="0" borderId="0" xfId="0" applyNumberFormat="1" applyFont="1"/>
    <xf numFmtId="0" fontId="36" fillId="4" borderId="10" xfId="0" applyFont="1" applyFill="1" applyBorder="1" applyAlignment="1">
      <alignment horizontal="center" wrapText="1"/>
    </xf>
    <xf numFmtId="0" fontId="15" fillId="19" borderId="14" xfId="0" applyFont="1" applyFill="1" applyBorder="1" applyAlignment="1">
      <alignment horizontal="center" wrapText="1"/>
    </xf>
    <xf numFmtId="0" fontId="25" fillId="27" borderId="14" xfId="0" applyFont="1" applyFill="1" applyBorder="1" applyAlignment="1">
      <alignment horizontal="center"/>
    </xf>
    <xf numFmtId="0" fontId="37" fillId="0" borderId="10" xfId="0" applyFont="1" applyBorder="1"/>
    <xf numFmtId="0" fontId="15" fillId="19" borderId="9" xfId="0" applyFont="1" applyFill="1" applyBorder="1" applyAlignment="1">
      <alignment horizontal="center" wrapText="1"/>
    </xf>
    <xf numFmtId="0" fontId="30" fillId="26" borderId="9" xfId="0" applyFont="1" applyFill="1" applyBorder="1" applyAlignment="1">
      <alignment horizontal="center"/>
    </xf>
    <xf numFmtId="0" fontId="33" fillId="0" borderId="10" xfId="0" applyFont="1" applyBorder="1"/>
    <xf numFmtId="167" fontId="32" fillId="18" borderId="1" xfId="0" applyNumberFormat="1" applyFont="1" applyFill="1" applyBorder="1" applyAlignment="1">
      <alignment horizontal="center"/>
    </xf>
    <xf numFmtId="167" fontId="29" fillId="0" borderId="10" xfId="0" applyNumberFormat="1" applyFont="1" applyBorder="1"/>
    <xf numFmtId="167" fontId="20" fillId="18" borderId="10" xfId="0" applyNumberFormat="1" applyFont="1" applyFill="1" applyBorder="1" applyAlignment="1">
      <alignment horizontal="center"/>
    </xf>
    <xf numFmtId="167" fontId="20" fillId="30" borderId="10" xfId="0" applyNumberFormat="1" applyFont="1" applyFill="1" applyBorder="1" applyAlignment="1">
      <alignment horizontal="center"/>
    </xf>
    <xf numFmtId="167" fontId="20" fillId="21" borderId="10" xfId="0" applyNumberFormat="1" applyFont="1" applyFill="1" applyBorder="1" applyAlignment="1">
      <alignment horizontal="center"/>
    </xf>
    <xf numFmtId="167" fontId="19" fillId="25" borderId="10" xfId="0" applyNumberFormat="1" applyFont="1" applyFill="1" applyBorder="1" applyAlignment="1">
      <alignment horizontal="center"/>
    </xf>
    <xf numFmtId="167" fontId="19" fillId="18" borderId="8" xfId="0" applyNumberFormat="1" applyFont="1" applyFill="1" applyBorder="1" applyAlignment="1">
      <alignment horizontal="center"/>
    </xf>
    <xf numFmtId="167" fontId="20" fillId="17" borderId="10" xfId="0" applyNumberFormat="1" applyFont="1" applyFill="1" applyBorder="1" applyAlignment="1">
      <alignment horizontal="left"/>
    </xf>
    <xf numFmtId="0" fontId="16" fillId="0" borderId="0" xfId="0" applyFont="1"/>
    <xf numFmtId="168" fontId="1" fillId="0" borderId="0" xfId="0" applyNumberFormat="1" applyFont="1"/>
    <xf numFmtId="168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9" fontId="1" fillId="0" borderId="0" xfId="0" applyNumberFormat="1" applyFont="1" applyAlignment="1">
      <alignment horizontal="right"/>
    </xf>
    <xf numFmtId="19" fontId="1" fillId="0" borderId="0" xfId="0" applyNumberFormat="1" applyFont="1" applyAlignment="1">
      <alignment horizontal="right"/>
    </xf>
    <xf numFmtId="169" fontId="1" fillId="0" borderId="0" xfId="0" applyNumberFormat="1" applyFont="1"/>
    <xf numFmtId="19" fontId="1" fillId="0" borderId="0" xfId="0" applyNumberFormat="1" applyFont="1"/>
    <xf numFmtId="164" fontId="1" fillId="0" borderId="0" xfId="0" applyNumberFormat="1" applyFont="1" applyAlignment="1">
      <alignment horizontal="right"/>
    </xf>
    <xf numFmtId="168" fontId="38" fillId="0" borderId="0" xfId="0" applyNumberFormat="1" applyFont="1" applyAlignment="1">
      <alignment horizontal="right"/>
    </xf>
    <xf numFmtId="164" fontId="38" fillId="0" borderId="0" xfId="0" applyNumberFormat="1" applyFont="1" applyAlignment="1">
      <alignment horizontal="right"/>
    </xf>
    <xf numFmtId="0" fontId="38" fillId="0" borderId="0" xfId="0" applyFont="1"/>
    <xf numFmtId="169" fontId="6" fillId="0" borderId="0" xfId="0" applyNumberFormat="1" applyFont="1"/>
    <xf numFmtId="169" fontId="6" fillId="0" borderId="0" xfId="0" applyNumberFormat="1" applyFont="1" applyAlignment="1">
      <alignment horizontal="right"/>
    </xf>
    <xf numFmtId="169" fontId="38" fillId="0" borderId="0" xfId="0" applyNumberFormat="1" applyFont="1" applyAlignment="1">
      <alignment horizontal="right"/>
    </xf>
    <xf numFmtId="20" fontId="6" fillId="0" borderId="0" xfId="0" applyNumberFormat="1" applyFont="1"/>
    <xf numFmtId="20" fontId="1" fillId="0" borderId="0" xfId="0" applyNumberFormat="1" applyFont="1"/>
    <xf numFmtId="20" fontId="6" fillId="0" borderId="0" xfId="0" applyNumberFormat="1" applyFont="1" applyAlignment="1">
      <alignment horizontal="right"/>
    </xf>
    <xf numFmtId="0" fontId="39" fillId="0" borderId="0" xfId="0" applyFont="1"/>
    <xf numFmtId="1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0" fillId="0" borderId="0" xfId="0" applyFont="1"/>
    <xf numFmtId="0" fontId="41" fillId="0" borderId="0" xfId="0" applyFont="1"/>
    <xf numFmtId="0" fontId="41" fillId="18" borderId="1" xfId="0" applyFont="1" applyFill="1" applyBorder="1"/>
    <xf numFmtId="0" fontId="42" fillId="0" borderId="0" xfId="0" applyFont="1"/>
    <xf numFmtId="0" fontId="43" fillId="0" borderId="0" xfId="0" applyFont="1"/>
    <xf numFmtId="49" fontId="40" fillId="4" borderId="10" xfId="0" applyNumberFormat="1" applyFont="1" applyFill="1" applyBorder="1" applyAlignment="1">
      <alignment horizontal="center" wrapText="1"/>
    </xf>
    <xf numFmtId="0" fontId="40" fillId="4" borderId="10" xfId="0" applyFont="1" applyFill="1" applyBorder="1" applyAlignment="1">
      <alignment horizontal="center" wrapText="1"/>
    </xf>
    <xf numFmtId="0" fontId="40" fillId="19" borderId="10" xfId="0" applyFont="1" applyFill="1" applyBorder="1" applyAlignment="1">
      <alignment horizontal="center" wrapText="1"/>
    </xf>
    <xf numFmtId="0" fontId="41" fillId="0" borderId="10" xfId="0" applyFont="1" applyBorder="1" applyAlignment="1">
      <alignment horizontal="right"/>
    </xf>
    <xf numFmtId="0" fontId="44" fillId="0" borderId="10" xfId="0" applyFont="1" applyBorder="1"/>
    <xf numFmtId="0" fontId="45" fillId="0" borderId="10" xfId="0" applyFont="1" applyBorder="1"/>
    <xf numFmtId="0" fontId="41" fillId="0" borderId="10" xfId="0" applyFont="1" applyBorder="1"/>
    <xf numFmtId="164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169" fontId="9" fillId="0" borderId="0" xfId="0" applyNumberFormat="1" applyFont="1" applyAlignment="1">
      <alignment horizontal="right"/>
    </xf>
    <xf numFmtId="170" fontId="46" fillId="0" borderId="0" xfId="0" applyNumberFormat="1" applyFont="1" applyAlignment="1">
      <alignment horizontal="right"/>
    </xf>
    <xf numFmtId="169" fontId="46" fillId="0" borderId="0" xfId="0" applyNumberFormat="1" applyFont="1" applyAlignment="1">
      <alignment horizontal="right"/>
    </xf>
    <xf numFmtId="170" fontId="9" fillId="0" borderId="0" xfId="0" applyNumberFormat="1" applyFont="1"/>
    <xf numFmtId="169" fontId="9" fillId="0" borderId="0" xfId="0" applyNumberFormat="1" applyFont="1"/>
    <xf numFmtId="0" fontId="47" fillId="18" borderId="10" xfId="0" applyFont="1" applyFill="1" applyBorder="1"/>
    <xf numFmtId="0" fontId="47" fillId="18" borderId="14" xfId="0" applyFont="1" applyFill="1" applyBorder="1"/>
    <xf numFmtId="0" fontId="37" fillId="18" borderId="10" xfId="0" applyFont="1" applyFill="1" applyBorder="1" applyAlignment="1">
      <alignment horizontal="right"/>
    </xf>
    <xf numFmtId="0" fontId="47" fillId="18" borderId="8" xfId="0" applyFont="1" applyFill="1" applyBorder="1"/>
    <xf numFmtId="0" fontId="47" fillId="18" borderId="9" xfId="0" applyFont="1" applyFill="1" applyBorder="1"/>
    <xf numFmtId="0" fontId="37" fillId="18" borderId="8" xfId="0" applyFont="1" applyFill="1" applyBorder="1" applyAlignment="1">
      <alignment horizontal="right"/>
    </xf>
    <xf numFmtId="0" fontId="37" fillId="18" borderId="8" xfId="0" applyFont="1" applyFill="1" applyBorder="1"/>
    <xf numFmtId="0" fontId="47" fillId="0" borderId="7" xfId="0" applyFont="1" applyBorder="1"/>
    <xf numFmtId="0" fontId="47" fillId="0" borderId="15" xfId="0" applyFont="1" applyBorder="1"/>
    <xf numFmtId="0" fontId="19" fillId="0" borderId="18" xfId="0" applyFont="1" applyBorder="1"/>
    <xf numFmtId="0" fontId="19" fillId="0" borderId="19" xfId="0" applyFont="1" applyBorder="1"/>
    <xf numFmtId="0" fontId="19" fillId="0" borderId="20" xfId="0" applyFont="1" applyBorder="1"/>
    <xf numFmtId="0" fontId="19" fillId="0" borderId="21" xfId="0" applyFont="1" applyBorder="1"/>
    <xf numFmtId="0" fontId="12" fillId="0" borderId="18" xfId="0" applyFont="1" applyBorder="1"/>
    <xf numFmtId="0" fontId="12" fillId="0" borderId="20" xfId="0" applyFont="1" applyBorder="1"/>
    <xf numFmtId="0" fontId="36" fillId="0" borderId="20" xfId="0" applyFont="1" applyBorder="1"/>
    <xf numFmtId="0" fontId="20" fillId="0" borderId="20" xfId="0" applyFont="1" applyBorder="1"/>
    <xf numFmtId="0" fontId="20" fillId="0" borderId="18" xfId="0" applyFont="1" applyBorder="1"/>
    <xf numFmtId="0" fontId="20" fillId="0" borderId="19" xfId="0" applyFont="1" applyBorder="1"/>
    <xf numFmtId="0" fontId="20" fillId="0" borderId="21" xfId="0" applyFont="1" applyBorder="1"/>
    <xf numFmtId="0" fontId="16" fillId="0" borderId="10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20" fillId="0" borderId="21" xfId="0" applyFont="1" applyBorder="1" applyAlignment="1">
      <alignment horizontal="left"/>
    </xf>
    <xf numFmtId="0" fontId="16" fillId="18" borderId="8" xfId="0" applyFont="1" applyFill="1" applyBorder="1" applyAlignment="1">
      <alignment horizontal="center"/>
    </xf>
    <xf numFmtId="0" fontId="16" fillId="0" borderId="15" xfId="0" applyFont="1" applyBorder="1" applyAlignment="1">
      <alignment horizontal="left"/>
    </xf>
    <xf numFmtId="0" fontId="16" fillId="18" borderId="8" xfId="0" applyFont="1" applyFill="1" applyBorder="1"/>
    <xf numFmtId="0" fontId="48" fillId="0" borderId="15" xfId="0" applyFont="1" applyBorder="1"/>
    <xf numFmtId="0" fontId="48" fillId="0" borderId="18" xfId="0" applyFont="1" applyBorder="1"/>
    <xf numFmtId="0" fontId="48" fillId="0" borderId="19" xfId="0" applyFont="1" applyBorder="1"/>
    <xf numFmtId="0" fontId="48" fillId="0" borderId="10" xfId="0" applyFont="1" applyBorder="1" applyAlignment="1">
      <alignment horizontal="left"/>
    </xf>
    <xf numFmtId="0" fontId="48" fillId="0" borderId="5" xfId="0" applyFont="1" applyBorder="1"/>
    <xf numFmtId="0" fontId="17" fillId="0" borderId="10" xfId="0" applyFont="1" applyBorder="1" applyAlignment="1">
      <alignment horizontal="center"/>
    </xf>
    <xf numFmtId="0" fontId="17" fillId="0" borderId="5" xfId="0" applyFont="1" applyBorder="1"/>
    <xf numFmtId="0" fontId="17" fillId="0" borderId="7" xfId="0" applyFont="1" applyBorder="1" applyAlignment="1">
      <alignment horizontal="center"/>
    </xf>
    <xf numFmtId="0" fontId="17" fillId="0" borderId="15" xfId="0" applyFont="1" applyBorder="1"/>
    <xf numFmtId="0" fontId="16" fillId="18" borderId="8" xfId="0" applyFont="1" applyFill="1" applyBorder="1" applyAlignment="1">
      <alignment horizontal="right"/>
    </xf>
    <xf numFmtId="0" fontId="17" fillId="18" borderId="22" xfId="0" applyFont="1" applyFill="1" applyBorder="1" applyAlignment="1">
      <alignment horizontal="right"/>
    </xf>
    <xf numFmtId="0" fontId="17" fillId="0" borderId="23" xfId="0" applyFont="1" applyBorder="1"/>
    <xf numFmtId="0" fontId="49" fillId="18" borderId="22" xfId="0" applyFont="1" applyFill="1" applyBorder="1" applyAlignment="1">
      <alignment horizontal="right"/>
    </xf>
    <xf numFmtId="0" fontId="49" fillId="0" borderId="23" xfId="0" applyFont="1" applyBorder="1"/>
    <xf numFmtId="0" fontId="48" fillId="18" borderId="8" xfId="0" applyFont="1" applyFill="1" applyBorder="1" applyAlignment="1">
      <alignment horizontal="right"/>
    </xf>
    <xf numFmtId="0" fontId="49" fillId="18" borderId="9" xfId="0" applyFont="1" applyFill="1" applyBorder="1"/>
    <xf numFmtId="0" fontId="36" fillId="0" borderId="18" xfId="0" applyFont="1" applyBorder="1"/>
    <xf numFmtId="0" fontId="36" fillId="0" borderId="19" xfId="0" applyFont="1" applyBorder="1"/>
    <xf numFmtId="0" fontId="36" fillId="0" borderId="21" xfId="0" applyFont="1" applyBorder="1"/>
    <xf numFmtId="0" fontId="1" fillId="0" borderId="10" xfId="0" applyFont="1" applyBorder="1"/>
    <xf numFmtId="0" fontId="50" fillId="0" borderId="0" xfId="0" applyFont="1"/>
    <xf numFmtId="0" fontId="50" fillId="18" borderId="1" xfId="0" applyFont="1" applyFill="1" applyBorder="1"/>
    <xf numFmtId="0" fontId="9" fillId="17" borderId="1" xfId="0" applyFont="1" applyFill="1" applyBorder="1"/>
    <xf numFmtId="0" fontId="50" fillId="18" borderId="12" xfId="0" applyFont="1" applyFill="1" applyBorder="1"/>
    <xf numFmtId="0" fontId="11" fillId="18" borderId="10" xfId="0" applyFont="1" applyFill="1" applyBorder="1" applyAlignment="1">
      <alignment horizontal="left"/>
    </xf>
    <xf numFmtId="0" fontId="50" fillId="0" borderId="11" xfId="0" applyFont="1" applyBorder="1"/>
    <xf numFmtId="49" fontId="51" fillId="4" borderId="10" xfId="0" applyNumberFormat="1" applyFont="1" applyFill="1" applyBorder="1" applyAlignment="1">
      <alignment horizontal="center" wrapText="1"/>
    </xf>
    <xf numFmtId="0" fontId="51" fillId="4" borderId="10" xfId="0" applyFont="1" applyFill="1" applyBorder="1" applyAlignment="1">
      <alignment horizontal="center" wrapText="1"/>
    </xf>
    <xf numFmtId="0" fontId="51" fillId="19" borderId="10" xfId="0" applyFont="1" applyFill="1" applyBorder="1" applyAlignment="1">
      <alignment horizontal="center" wrapText="1"/>
    </xf>
    <xf numFmtId="0" fontId="12" fillId="20" borderId="10" xfId="0" applyFont="1" applyFill="1" applyBorder="1" applyAlignment="1">
      <alignment horizontal="center" wrapText="1"/>
    </xf>
    <xf numFmtId="0" fontId="50" fillId="0" borderId="10" xfId="0" applyFont="1" applyBorder="1"/>
    <xf numFmtId="1" fontId="12" fillId="21" borderId="10" xfId="0" applyNumberFormat="1" applyFont="1" applyFill="1" applyBorder="1" applyAlignment="1">
      <alignment horizontal="center" wrapText="1"/>
    </xf>
    <xf numFmtId="1" fontId="12" fillId="20" borderId="10" xfId="0" applyNumberFormat="1" applyFont="1" applyFill="1" applyBorder="1" applyAlignment="1">
      <alignment horizontal="center" wrapText="1"/>
    </xf>
    <xf numFmtId="1" fontId="12" fillId="17" borderId="10" xfId="0" applyNumberFormat="1" applyFont="1" applyFill="1" applyBorder="1" applyAlignment="1">
      <alignment horizontal="center" wrapText="1"/>
    </xf>
    <xf numFmtId="0" fontId="12" fillId="0" borderId="10" xfId="0" applyFont="1" applyBorder="1" applyAlignment="1">
      <alignment horizontal="left" wrapText="1"/>
    </xf>
    <xf numFmtId="167" fontId="12" fillId="0" borderId="10" xfId="0" applyNumberFormat="1" applyFont="1" applyBorder="1" applyAlignment="1">
      <alignment horizontal="center" wrapText="1"/>
    </xf>
    <xf numFmtId="167" fontId="52" fillId="0" borderId="10" xfId="0" applyNumberFormat="1" applyFont="1" applyBorder="1" applyAlignment="1">
      <alignment horizontal="center" wrapText="1"/>
    </xf>
    <xf numFmtId="0" fontId="19" fillId="18" borderId="10" xfId="0" applyFont="1" applyFill="1" applyBorder="1"/>
    <xf numFmtId="0" fontId="19" fillId="34" borderId="1" xfId="0" applyFont="1" applyFill="1" applyBorder="1"/>
    <xf numFmtId="0" fontId="19" fillId="35" borderId="1" xfId="0" applyFont="1" applyFill="1" applyBorder="1"/>
    <xf numFmtId="0" fontId="21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54" fillId="8" borderId="8" xfId="0" applyFont="1" applyFill="1" applyBorder="1" applyAlignment="1">
      <alignment horizontal="center"/>
    </xf>
    <xf numFmtId="0" fontId="54" fillId="8" borderId="9" xfId="0" applyFont="1" applyFill="1" applyBorder="1" applyAlignment="1">
      <alignment horizontal="center"/>
    </xf>
    <xf numFmtId="0" fontId="55" fillId="8" borderId="9" xfId="0" applyFont="1" applyFill="1" applyBorder="1" applyAlignment="1">
      <alignment horizontal="center"/>
    </xf>
    <xf numFmtId="0" fontId="54" fillId="26" borderId="9" xfId="0" applyFont="1" applyFill="1" applyBorder="1" applyAlignment="1">
      <alignment horizontal="center"/>
    </xf>
    <xf numFmtId="1" fontId="35" fillId="17" borderId="10" xfId="0" applyNumberFormat="1" applyFont="1" applyFill="1" applyBorder="1" applyAlignment="1">
      <alignment horizontal="right"/>
    </xf>
    <xf numFmtId="2" fontId="21" fillId="18" borderId="10" xfId="0" applyNumberFormat="1" applyFont="1" applyFill="1" applyBorder="1" applyAlignment="1">
      <alignment horizontal="center"/>
    </xf>
    <xf numFmtId="171" fontId="17" fillId="0" borderId="10" xfId="0" applyNumberFormat="1" applyFont="1" applyBorder="1"/>
    <xf numFmtId="172" fontId="17" fillId="0" borderId="10" xfId="0" applyNumberFormat="1" applyFont="1" applyBorder="1" applyAlignment="1">
      <alignment horizontal="right" wrapText="1"/>
    </xf>
    <xf numFmtId="1" fontId="19" fillId="18" borderId="10" xfId="0" applyNumberFormat="1" applyFont="1" applyFill="1" applyBorder="1"/>
    <xf numFmtId="167" fontId="20" fillId="26" borderId="10" xfId="0" applyNumberFormat="1" applyFont="1" applyFill="1" applyBorder="1" applyAlignment="1">
      <alignment horizontal="right"/>
    </xf>
    <xf numFmtId="167" fontId="20" fillId="33" borderId="10" xfId="0" applyNumberFormat="1" applyFont="1" applyFill="1" applyBorder="1" applyAlignment="1">
      <alignment horizontal="right"/>
    </xf>
    <xf numFmtId="167" fontId="20" fillId="3" borderId="10" xfId="0" applyNumberFormat="1" applyFont="1" applyFill="1" applyBorder="1" applyAlignment="1">
      <alignment horizontal="right"/>
    </xf>
    <xf numFmtId="167" fontId="19" fillId="18" borderId="10" xfId="0" applyNumberFormat="1" applyFont="1" applyFill="1" applyBorder="1" applyAlignment="1">
      <alignment horizontal="right"/>
    </xf>
    <xf numFmtId="167" fontId="19" fillId="26" borderId="10" xfId="0" applyNumberFormat="1" applyFont="1" applyFill="1" applyBorder="1" applyAlignment="1">
      <alignment horizontal="right"/>
    </xf>
    <xf numFmtId="167" fontId="19" fillId="18" borderId="1" xfId="0" applyNumberFormat="1" applyFont="1" applyFill="1" applyBorder="1"/>
    <xf numFmtId="0" fontId="3" fillId="36" borderId="9" xfId="0" applyFont="1" applyFill="1" applyBorder="1" applyAlignment="1">
      <alignment horizontal="center"/>
    </xf>
    <xf numFmtId="0" fontId="3" fillId="37" borderId="9" xfId="0" applyFont="1" applyFill="1" applyBorder="1" applyAlignment="1">
      <alignment horizontal="center"/>
    </xf>
    <xf numFmtId="0" fontId="3" fillId="30" borderId="9" xfId="0" applyFont="1" applyFill="1" applyBorder="1" applyAlignment="1">
      <alignment horizontal="center"/>
    </xf>
    <xf numFmtId="170" fontId="6" fillId="0" borderId="0" xfId="0" applyNumberFormat="1" applyFont="1"/>
    <xf numFmtId="173" fontId="6" fillId="0" borderId="0" xfId="0" applyNumberFormat="1" applyFont="1" applyAlignment="1">
      <alignment horizontal="right"/>
    </xf>
    <xf numFmtId="0" fontId="56" fillId="0" borderId="0" xfId="0" applyFont="1"/>
    <xf numFmtId="164" fontId="1" fillId="0" borderId="0" xfId="0" applyNumberFormat="1" applyFont="1"/>
    <xf numFmtId="170" fontId="1" fillId="0" borderId="0" xfId="0" applyNumberFormat="1" applyFont="1"/>
    <xf numFmtId="167" fontId="1" fillId="0" borderId="0" xfId="0" applyNumberFormat="1" applyFont="1"/>
    <xf numFmtId="167" fontId="20" fillId="18" borderId="10" xfId="0" applyNumberFormat="1" applyFont="1" applyFill="1" applyBorder="1" applyAlignment="1">
      <alignment horizontal="left"/>
    </xf>
    <xf numFmtId="167" fontId="29" fillId="29" borderId="10" xfId="0" applyNumberFormat="1" applyFont="1" applyFill="1" applyBorder="1" applyAlignment="1">
      <alignment horizontal="center" wrapText="1"/>
    </xf>
    <xf numFmtId="0" fontId="19" fillId="0" borderId="5" xfId="0" applyFont="1" applyBorder="1"/>
    <xf numFmtId="167" fontId="1" fillId="18" borderId="14" xfId="0" applyNumberFormat="1" applyFont="1" applyFill="1" applyBorder="1"/>
    <xf numFmtId="0" fontId="1" fillId="0" borderId="5" xfId="0" applyFont="1" applyBorder="1"/>
    <xf numFmtId="166" fontId="1" fillId="0" borderId="5" xfId="0" applyNumberFormat="1" applyFont="1" applyBorder="1"/>
    <xf numFmtId="0" fontId="19" fillId="0" borderId="7" xfId="0" applyFont="1" applyBorder="1" applyAlignment="1">
      <alignment horizontal="right"/>
    </xf>
    <xf numFmtId="0" fontId="19" fillId="0" borderId="15" xfId="0" applyFont="1" applyBorder="1"/>
    <xf numFmtId="0" fontId="20" fillId="0" borderId="15" xfId="0" applyFont="1" applyBorder="1"/>
    <xf numFmtId="167" fontId="1" fillId="18" borderId="9" xfId="0" applyNumberFormat="1" applyFont="1" applyFill="1" applyBorder="1"/>
    <xf numFmtId="0" fontId="1" fillId="0" borderId="15" xfId="0" applyFont="1" applyBorder="1"/>
    <xf numFmtId="166" fontId="1" fillId="0" borderId="15" xfId="0" applyNumberFormat="1" applyFont="1" applyBorder="1"/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18" borderId="25" xfId="0" applyFont="1" applyFill="1" applyBorder="1" applyAlignment="1">
      <alignment vertical="center"/>
    </xf>
    <xf numFmtId="0" fontId="19" fillId="0" borderId="0" xfId="0" applyFont="1" applyAlignment="1">
      <alignment vertical="center"/>
    </xf>
    <xf numFmtId="167" fontId="19" fillId="0" borderId="0" xfId="0" applyNumberFormat="1" applyFont="1" applyAlignment="1">
      <alignment vertical="center"/>
    </xf>
    <xf numFmtId="49" fontId="24" fillId="4" borderId="10" xfId="0" applyNumberFormat="1" applyFont="1" applyFill="1" applyBorder="1" applyAlignment="1">
      <alignment horizontal="center" vertical="center" wrapText="1"/>
    </xf>
    <xf numFmtId="0" fontId="36" fillId="4" borderId="10" xfId="0" applyFont="1" applyFill="1" applyBorder="1" applyAlignment="1">
      <alignment horizontal="center" vertical="center" wrapText="1"/>
    </xf>
    <xf numFmtId="0" fontId="24" fillId="19" borderId="10" xfId="0" applyFont="1" applyFill="1" applyBorder="1" applyAlignment="1">
      <alignment horizontal="center" vertical="center" wrapText="1"/>
    </xf>
    <xf numFmtId="0" fontId="28" fillId="0" borderId="10" xfId="0" applyFont="1" applyBorder="1" applyAlignment="1">
      <alignment vertical="center"/>
    </xf>
    <xf numFmtId="0" fontId="37" fillId="0" borderId="10" xfId="0" applyFont="1" applyBorder="1" applyAlignment="1">
      <alignment vertical="center"/>
    </xf>
    <xf numFmtId="167" fontId="24" fillId="29" borderId="10" xfId="0" applyNumberFormat="1" applyFont="1" applyFill="1" applyBorder="1" applyAlignment="1">
      <alignment horizontal="center" vertical="center" wrapText="1"/>
    </xf>
    <xf numFmtId="167" fontId="24" fillId="7" borderId="10" xfId="0" applyNumberFormat="1" applyFont="1" applyFill="1" applyBorder="1" applyAlignment="1">
      <alignment horizontal="center" vertical="center" wrapText="1"/>
    </xf>
    <xf numFmtId="167" fontId="24" fillId="25" borderId="10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9" fillId="38" borderId="0" xfId="0" applyFont="1" applyFill="1" applyAlignment="1">
      <alignment vertical="center"/>
    </xf>
    <xf numFmtId="0" fontId="3" fillId="4" borderId="2" xfId="0" applyFont="1" applyFill="1" applyBorder="1" applyAlignment="1">
      <alignment horizontal="center"/>
    </xf>
    <xf numFmtId="0" fontId="4" fillId="0" borderId="7" xfId="0" applyFont="1" applyBorder="1"/>
    <xf numFmtId="0" fontId="3" fillId="5" borderId="3" xfId="0" applyFont="1" applyFill="1" applyBorder="1" applyAlignment="1">
      <alignment horizontal="center"/>
    </xf>
    <xf numFmtId="0" fontId="4" fillId="0" borderId="4" xfId="0" applyFont="1" applyBorder="1"/>
    <xf numFmtId="0" fontId="4" fillId="0" borderId="5" xfId="0" applyFont="1" applyBorder="1"/>
    <xf numFmtId="0" fontId="3" fillId="7" borderId="2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/>
    <xf numFmtId="0" fontId="7" fillId="0" borderId="0" xfId="0" applyFont="1"/>
    <xf numFmtId="0" fontId="10" fillId="0" borderId="0" xfId="0" applyFont="1"/>
    <xf numFmtId="165" fontId="12" fillId="19" borderId="6" xfId="0" applyNumberFormat="1" applyFont="1" applyFill="1" applyBorder="1" applyAlignment="1">
      <alignment horizontal="center"/>
    </xf>
    <xf numFmtId="0" fontId="4" fillId="0" borderId="13" xfId="0" applyFont="1" applyBorder="1"/>
    <xf numFmtId="0" fontId="13" fillId="0" borderId="0" xfId="0" applyFont="1" applyAlignment="1">
      <alignment horizontal="center"/>
    </xf>
    <xf numFmtId="167" fontId="24" fillId="19" borderId="3" xfId="0" applyNumberFormat="1" applyFont="1" applyFill="1" applyBorder="1" applyAlignment="1">
      <alignment horizontal="center" wrapText="1"/>
    </xf>
    <xf numFmtId="167" fontId="24" fillId="19" borderId="2" xfId="0" applyNumberFormat="1" applyFont="1" applyFill="1" applyBorder="1" applyAlignment="1">
      <alignment horizontal="center" wrapText="1"/>
    </xf>
    <xf numFmtId="167" fontId="26" fillId="7" borderId="2" xfId="0" applyNumberFormat="1" applyFont="1" applyFill="1" applyBorder="1" applyAlignment="1">
      <alignment horizontal="center" wrapText="1"/>
    </xf>
    <xf numFmtId="167" fontId="27" fillId="7" borderId="2" xfId="0" applyNumberFormat="1" applyFont="1" applyFill="1" applyBorder="1" applyAlignment="1">
      <alignment horizontal="center" wrapText="1"/>
    </xf>
    <xf numFmtId="167" fontId="24" fillId="20" borderId="2" xfId="0" applyNumberFormat="1" applyFont="1" applyFill="1" applyBorder="1" applyAlignment="1">
      <alignment horizontal="center" wrapText="1"/>
    </xf>
    <xf numFmtId="0" fontId="24" fillId="19" borderId="2" xfId="0" applyFont="1" applyFill="1" applyBorder="1" applyAlignment="1">
      <alignment horizontal="center" wrapText="1"/>
    </xf>
    <xf numFmtId="0" fontId="15" fillId="19" borderId="2" xfId="0" applyFont="1" applyFill="1" applyBorder="1" applyAlignment="1">
      <alignment horizontal="center" wrapText="1"/>
    </xf>
    <xf numFmtId="0" fontId="15" fillId="26" borderId="3" xfId="0" applyFont="1" applyFill="1" applyBorder="1" applyAlignment="1">
      <alignment horizontal="center"/>
    </xf>
    <xf numFmtId="0" fontId="25" fillId="27" borderId="6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12" fillId="19" borderId="3" xfId="0" applyFont="1" applyFill="1" applyBorder="1" applyAlignment="1">
      <alignment horizontal="center" wrapText="1"/>
    </xf>
    <xf numFmtId="167" fontId="53" fillId="7" borderId="2" xfId="0" applyNumberFormat="1" applyFont="1" applyFill="1" applyBorder="1" applyAlignment="1">
      <alignment horizontal="center" wrapText="1"/>
    </xf>
    <xf numFmtId="165" fontId="3" fillId="6" borderId="6" xfId="0" applyNumberFormat="1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4" fillId="0" borderId="24" xfId="0" applyFont="1" applyBorder="1"/>
    <xf numFmtId="167" fontId="24" fillId="19" borderId="2" xfId="0" applyNumberFormat="1" applyFont="1" applyFill="1" applyBorder="1" applyAlignment="1">
      <alignment horizontal="center" vertical="center" wrapText="1"/>
    </xf>
    <xf numFmtId="167" fontId="24" fillId="19" borderId="3" xfId="0" applyNumberFormat="1" applyFont="1" applyFill="1" applyBorder="1" applyAlignment="1">
      <alignment horizontal="center" vertical="center" wrapText="1"/>
    </xf>
    <xf numFmtId="167" fontId="57" fillId="39" borderId="2" xfId="0" applyNumberFormat="1" applyFont="1" applyFill="1" applyBorder="1" applyAlignment="1">
      <alignment horizontal="center" vertical="center" wrapText="1"/>
    </xf>
    <xf numFmtId="0" fontId="58" fillId="38" borderId="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hi%20ti&#7871;t%20ch&#7845;m%20c&#244;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i tiết chấm côn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://anhnd.54i2dhtm.edu.vn/" TargetMode="External"/><Relationship Id="rId1" Type="http://schemas.openxmlformats.org/officeDocument/2006/relationships/hyperlink" Target="http://mailuyen01952gmail.com/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598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defaultColWidth="12.7109375" defaultRowHeight="15" customHeight="1" x14ac:dyDescent="0.2"/>
  <cols>
    <col min="1" max="1" width="8.42578125" customWidth="1"/>
    <col min="2" max="2" width="8.85546875" customWidth="1"/>
    <col min="3" max="3" width="17.28515625" customWidth="1"/>
    <col min="4" max="5" width="12.7109375" customWidth="1"/>
    <col min="6" max="6" width="11.7109375" customWidth="1"/>
    <col min="7" max="51" width="6.28515625" customWidth="1"/>
    <col min="52" max="52" width="8.42578125" customWidth="1"/>
  </cols>
  <sheetData>
    <row r="1" spans="1:52" ht="15.75" customHeight="1" x14ac:dyDescent="0.2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1" t="s">
        <v>0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1">
        <v>25</v>
      </c>
      <c r="AA1" s="1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1" t="s">
        <v>0</v>
      </c>
    </row>
    <row r="2" spans="1:52" ht="15.75" customHeight="1" x14ac:dyDescent="0.25">
      <c r="A2" s="316" t="s">
        <v>1</v>
      </c>
      <c r="B2" s="316" t="s">
        <v>2</v>
      </c>
      <c r="C2" s="316" t="s">
        <v>3</v>
      </c>
      <c r="D2" s="316" t="s">
        <v>4</v>
      </c>
      <c r="E2" s="316" t="s">
        <v>5</v>
      </c>
      <c r="F2" s="316" t="s">
        <v>6</v>
      </c>
      <c r="G2" s="318" t="s">
        <v>7</v>
      </c>
      <c r="H2" s="319"/>
      <c r="I2" s="319"/>
      <c r="J2" s="319"/>
      <c r="K2" s="319"/>
      <c r="L2" s="319"/>
      <c r="M2" s="319"/>
      <c r="N2" s="319"/>
      <c r="O2" s="320"/>
      <c r="P2" s="322" t="s">
        <v>8</v>
      </c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  <c r="AD2" s="319"/>
      <c r="AE2" s="319"/>
      <c r="AF2" s="319"/>
      <c r="AG2" s="319"/>
      <c r="AH2" s="319"/>
      <c r="AI2" s="319"/>
      <c r="AJ2" s="319"/>
      <c r="AK2" s="320"/>
      <c r="AL2" s="316" t="s">
        <v>9</v>
      </c>
      <c r="AM2" s="316" t="s">
        <v>10</v>
      </c>
      <c r="AN2" s="323" t="s">
        <v>11</v>
      </c>
      <c r="AO2" s="319"/>
      <c r="AP2" s="319"/>
      <c r="AQ2" s="319"/>
      <c r="AR2" s="319"/>
      <c r="AS2" s="319"/>
      <c r="AT2" s="319"/>
      <c r="AU2" s="320"/>
      <c r="AV2" s="316" t="s">
        <v>12</v>
      </c>
      <c r="AW2" s="316" t="s">
        <v>13</v>
      </c>
      <c r="AX2" s="316" t="s">
        <v>14</v>
      </c>
      <c r="AY2" s="321" t="s">
        <v>15</v>
      </c>
      <c r="AZ2" s="316" t="s">
        <v>1</v>
      </c>
    </row>
    <row r="3" spans="1:52" ht="15.75" customHeight="1" x14ac:dyDescent="0.25">
      <c r="A3" s="317"/>
      <c r="B3" s="317"/>
      <c r="C3" s="317"/>
      <c r="D3" s="317"/>
      <c r="E3" s="317"/>
      <c r="F3" s="317"/>
      <c r="G3" s="3">
        <v>23</v>
      </c>
      <c r="H3" s="4">
        <v>24</v>
      </c>
      <c r="I3" s="4">
        <v>25</v>
      </c>
      <c r="J3" s="4">
        <v>26</v>
      </c>
      <c r="K3" s="4">
        <v>27</v>
      </c>
      <c r="L3" s="5">
        <v>28</v>
      </c>
      <c r="M3" s="5">
        <v>29</v>
      </c>
      <c r="N3" s="4">
        <v>30</v>
      </c>
      <c r="O3" s="4">
        <v>31</v>
      </c>
      <c r="P3" s="4">
        <v>1</v>
      </c>
      <c r="Q3" s="4">
        <v>2</v>
      </c>
      <c r="R3" s="4">
        <v>3</v>
      </c>
      <c r="S3" s="5">
        <v>4</v>
      </c>
      <c r="T3" s="5">
        <v>5</v>
      </c>
      <c r="U3" s="4">
        <v>6</v>
      </c>
      <c r="V3" s="4">
        <v>7</v>
      </c>
      <c r="W3" s="4">
        <v>8</v>
      </c>
      <c r="X3" s="4">
        <v>9</v>
      </c>
      <c r="Y3" s="4">
        <v>10</v>
      </c>
      <c r="Z3" s="5">
        <v>11</v>
      </c>
      <c r="AA3" s="5">
        <v>12</v>
      </c>
      <c r="AB3" s="4">
        <v>13</v>
      </c>
      <c r="AC3" s="4">
        <v>14</v>
      </c>
      <c r="AD3" s="4">
        <v>15</v>
      </c>
      <c r="AE3" s="4">
        <v>16</v>
      </c>
      <c r="AF3" s="4">
        <v>17</v>
      </c>
      <c r="AG3" s="5">
        <v>18</v>
      </c>
      <c r="AH3" s="5">
        <v>19</v>
      </c>
      <c r="AI3" s="4">
        <v>20</v>
      </c>
      <c r="AJ3" s="4">
        <v>21</v>
      </c>
      <c r="AK3" s="4">
        <v>22</v>
      </c>
      <c r="AL3" s="317"/>
      <c r="AM3" s="317"/>
      <c r="AN3" s="6" t="s">
        <v>16</v>
      </c>
      <c r="AO3" s="7" t="s">
        <v>17</v>
      </c>
      <c r="AP3" s="8" t="s">
        <v>18</v>
      </c>
      <c r="AQ3" s="9" t="s">
        <v>19</v>
      </c>
      <c r="AR3" s="10" t="s">
        <v>20</v>
      </c>
      <c r="AS3" s="11" t="s">
        <v>21</v>
      </c>
      <c r="AT3" s="12" t="s">
        <v>22</v>
      </c>
      <c r="AU3" s="13" t="s">
        <v>23</v>
      </c>
      <c r="AV3" s="317"/>
      <c r="AW3" s="317"/>
      <c r="AX3" s="317"/>
      <c r="AY3" s="317"/>
      <c r="AZ3" s="317"/>
    </row>
    <row r="4" spans="1:52" ht="15.75" customHeight="1" x14ac:dyDescent="0.25">
      <c r="A4" s="1" t="s">
        <v>0</v>
      </c>
      <c r="C4" s="14"/>
      <c r="D4" s="14"/>
      <c r="E4" s="14"/>
      <c r="F4" s="14"/>
      <c r="G4" s="1" t="s">
        <v>0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5"/>
      <c r="AJ4" s="15"/>
      <c r="AK4" s="15"/>
      <c r="AL4" s="1" t="s">
        <v>0</v>
      </c>
      <c r="AM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</row>
    <row r="5" spans="1:52" ht="15.75" customHeight="1" x14ac:dyDescent="0.25">
      <c r="A5" s="15">
        <v>61</v>
      </c>
      <c r="B5" s="17" t="s">
        <v>24</v>
      </c>
      <c r="C5" s="17" t="s">
        <v>25</v>
      </c>
      <c r="D5" s="17" t="s">
        <v>26</v>
      </c>
      <c r="E5" s="17" t="s">
        <v>27</v>
      </c>
      <c r="F5" s="17" t="s">
        <v>28</v>
      </c>
      <c r="G5" s="15">
        <v>8</v>
      </c>
      <c r="H5" s="15">
        <v>8</v>
      </c>
      <c r="I5" s="15">
        <v>8</v>
      </c>
      <c r="J5" s="15">
        <v>8</v>
      </c>
      <c r="K5" s="15">
        <v>8</v>
      </c>
      <c r="L5" s="15">
        <v>0</v>
      </c>
      <c r="M5" s="15">
        <v>0</v>
      </c>
      <c r="N5" s="15">
        <v>8</v>
      </c>
      <c r="O5" s="15">
        <v>8</v>
      </c>
      <c r="P5" s="15">
        <v>8</v>
      </c>
      <c r="Q5" s="15">
        <v>8</v>
      </c>
      <c r="R5" s="15">
        <v>8</v>
      </c>
      <c r="S5" s="15">
        <v>0</v>
      </c>
      <c r="T5" s="15">
        <v>0</v>
      </c>
      <c r="U5" s="15">
        <v>8</v>
      </c>
      <c r="V5" s="15">
        <v>8</v>
      </c>
      <c r="W5" s="15">
        <v>8</v>
      </c>
      <c r="X5" s="15">
        <v>8</v>
      </c>
      <c r="Y5" s="15">
        <v>8</v>
      </c>
      <c r="Z5" s="15">
        <v>0</v>
      </c>
      <c r="AA5" s="15">
        <v>0</v>
      </c>
      <c r="AB5" s="15">
        <v>0</v>
      </c>
      <c r="AC5" s="15">
        <v>8</v>
      </c>
      <c r="AD5" s="15">
        <v>8</v>
      </c>
      <c r="AE5" s="15">
        <v>0</v>
      </c>
      <c r="AF5" s="15">
        <v>0</v>
      </c>
      <c r="AG5" s="15">
        <v>0</v>
      </c>
      <c r="AH5" s="15">
        <v>0</v>
      </c>
      <c r="AI5" s="15">
        <v>8</v>
      </c>
      <c r="AJ5" s="15">
        <v>8</v>
      </c>
      <c r="AK5" s="15">
        <v>0</v>
      </c>
      <c r="AL5" s="15">
        <v>152</v>
      </c>
      <c r="AM5" s="15">
        <v>19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19</v>
      </c>
      <c r="AY5" s="15">
        <v>0</v>
      </c>
      <c r="AZ5" s="15">
        <v>61</v>
      </c>
    </row>
    <row r="6" spans="1:52" ht="15.75" customHeight="1" x14ac:dyDescent="0.25">
      <c r="A6" s="15">
        <v>10</v>
      </c>
      <c r="B6" s="17" t="s">
        <v>29</v>
      </c>
      <c r="C6" s="17" t="s">
        <v>30</v>
      </c>
      <c r="D6" s="17" t="s">
        <v>31</v>
      </c>
      <c r="E6" s="17" t="s">
        <v>32</v>
      </c>
      <c r="F6" s="17" t="s">
        <v>28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3.7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3.7</v>
      </c>
      <c r="AM6" s="15">
        <v>0.5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0.5</v>
      </c>
      <c r="AY6" s="15">
        <v>11</v>
      </c>
      <c r="AZ6" s="15">
        <v>10</v>
      </c>
    </row>
    <row r="7" spans="1:52" ht="15.75" customHeight="1" x14ac:dyDescent="0.25">
      <c r="A7" s="15">
        <v>38</v>
      </c>
      <c r="B7" s="17" t="s">
        <v>33</v>
      </c>
      <c r="C7" s="17" t="s">
        <v>34</v>
      </c>
      <c r="D7" s="17" t="s">
        <v>35</v>
      </c>
      <c r="E7" s="17" t="s">
        <v>36</v>
      </c>
      <c r="F7" s="17" t="s">
        <v>28</v>
      </c>
      <c r="G7" s="15">
        <v>8</v>
      </c>
      <c r="H7" s="15">
        <v>8</v>
      </c>
      <c r="I7" s="15">
        <v>8</v>
      </c>
      <c r="J7" s="15">
        <v>8</v>
      </c>
      <c r="K7" s="15">
        <v>8</v>
      </c>
      <c r="L7" s="15">
        <v>0</v>
      </c>
      <c r="M7" s="15">
        <v>0</v>
      </c>
      <c r="N7" s="15">
        <v>8</v>
      </c>
      <c r="O7" s="15">
        <v>8</v>
      </c>
      <c r="P7" s="15">
        <v>8</v>
      </c>
      <c r="Q7" s="15">
        <v>8</v>
      </c>
      <c r="R7" s="15">
        <v>8</v>
      </c>
      <c r="S7" s="15">
        <v>0</v>
      </c>
      <c r="T7" s="15">
        <v>0</v>
      </c>
      <c r="U7" s="15">
        <v>8</v>
      </c>
      <c r="V7" s="15">
        <v>8</v>
      </c>
      <c r="W7" s="15">
        <v>8</v>
      </c>
      <c r="X7" s="15">
        <v>8</v>
      </c>
      <c r="Y7" s="15">
        <v>8</v>
      </c>
      <c r="Z7" s="15">
        <v>0</v>
      </c>
      <c r="AA7" s="15">
        <v>0</v>
      </c>
      <c r="AB7" s="15">
        <v>0</v>
      </c>
      <c r="AC7" s="15">
        <v>8</v>
      </c>
      <c r="AD7" s="15">
        <v>8</v>
      </c>
      <c r="AE7" s="15">
        <v>0</v>
      </c>
      <c r="AF7" s="15">
        <v>0</v>
      </c>
      <c r="AG7" s="15">
        <v>0</v>
      </c>
      <c r="AH7" s="15">
        <v>0</v>
      </c>
      <c r="AI7" s="15">
        <v>8</v>
      </c>
      <c r="AJ7" s="15">
        <v>8</v>
      </c>
      <c r="AK7" s="15">
        <v>0</v>
      </c>
      <c r="AL7" s="15">
        <v>152</v>
      </c>
      <c r="AM7" s="15">
        <v>19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19</v>
      </c>
      <c r="AY7" s="15">
        <v>0</v>
      </c>
      <c r="AZ7" s="15">
        <v>38</v>
      </c>
    </row>
    <row r="8" spans="1:52" ht="15.75" customHeight="1" x14ac:dyDescent="0.25">
      <c r="A8" s="15">
        <v>220</v>
      </c>
      <c r="B8" s="17" t="s">
        <v>37</v>
      </c>
      <c r="C8" s="17" t="s">
        <v>38</v>
      </c>
      <c r="D8" s="17" t="s">
        <v>39</v>
      </c>
      <c r="E8" s="17" t="s">
        <v>40</v>
      </c>
      <c r="F8" s="17" t="s">
        <v>28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220</v>
      </c>
    </row>
    <row r="9" spans="1:52" ht="15.75" customHeight="1" x14ac:dyDescent="0.25">
      <c r="A9" s="15">
        <v>215</v>
      </c>
      <c r="B9" s="17" t="s">
        <v>41</v>
      </c>
      <c r="C9" s="17" t="s">
        <v>42</v>
      </c>
      <c r="D9" s="17" t="s">
        <v>35</v>
      </c>
      <c r="E9" s="17" t="s">
        <v>36</v>
      </c>
      <c r="F9" s="17" t="s">
        <v>28</v>
      </c>
      <c r="G9" s="15">
        <v>8</v>
      </c>
      <c r="H9" s="15">
        <v>8</v>
      </c>
      <c r="I9" s="15">
        <v>8</v>
      </c>
      <c r="J9" s="15">
        <v>8</v>
      </c>
      <c r="K9" s="15">
        <v>8</v>
      </c>
      <c r="L9" s="15">
        <v>0</v>
      </c>
      <c r="M9" s="15">
        <v>0</v>
      </c>
      <c r="N9" s="15">
        <v>8</v>
      </c>
      <c r="O9" s="15">
        <v>8</v>
      </c>
      <c r="P9" s="15">
        <v>8</v>
      </c>
      <c r="Q9" s="15">
        <v>8</v>
      </c>
      <c r="R9" s="15">
        <v>8</v>
      </c>
      <c r="S9" s="15">
        <v>0</v>
      </c>
      <c r="T9" s="15">
        <v>0</v>
      </c>
      <c r="U9" s="15">
        <v>8</v>
      </c>
      <c r="V9" s="15">
        <v>8</v>
      </c>
      <c r="W9" s="15">
        <v>8</v>
      </c>
      <c r="X9" s="15">
        <v>8</v>
      </c>
      <c r="Y9" s="15">
        <v>8</v>
      </c>
      <c r="Z9" s="15">
        <v>0</v>
      </c>
      <c r="AA9" s="15">
        <v>0</v>
      </c>
      <c r="AB9" s="15">
        <v>0</v>
      </c>
      <c r="AC9" s="15">
        <v>8</v>
      </c>
      <c r="AD9" s="15">
        <v>8</v>
      </c>
      <c r="AE9" s="15">
        <v>0</v>
      </c>
      <c r="AF9" s="15">
        <v>0</v>
      </c>
      <c r="AG9" s="15">
        <v>0</v>
      </c>
      <c r="AH9" s="15">
        <v>0</v>
      </c>
      <c r="AI9" s="15">
        <v>8</v>
      </c>
      <c r="AJ9" s="15">
        <v>8</v>
      </c>
      <c r="AK9" s="15">
        <v>0</v>
      </c>
      <c r="AL9" s="15">
        <v>152</v>
      </c>
      <c r="AM9" s="15">
        <v>19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19</v>
      </c>
      <c r="AY9" s="15">
        <v>0</v>
      </c>
      <c r="AZ9" s="15">
        <v>215</v>
      </c>
    </row>
    <row r="10" spans="1:52" ht="15.75" customHeight="1" x14ac:dyDescent="0.25">
      <c r="A10" s="15">
        <v>45</v>
      </c>
      <c r="B10" s="17" t="s">
        <v>43</v>
      </c>
      <c r="C10" s="17" t="s">
        <v>44</v>
      </c>
      <c r="D10" s="17" t="s">
        <v>35</v>
      </c>
      <c r="E10" s="17" t="s">
        <v>36</v>
      </c>
      <c r="F10" s="17" t="s">
        <v>28</v>
      </c>
      <c r="G10" s="15">
        <v>8</v>
      </c>
      <c r="H10" s="15">
        <v>8</v>
      </c>
      <c r="I10" s="15">
        <v>8</v>
      </c>
      <c r="J10" s="15">
        <v>8</v>
      </c>
      <c r="K10" s="15">
        <v>8</v>
      </c>
      <c r="L10" s="15">
        <v>0</v>
      </c>
      <c r="M10" s="15">
        <v>0</v>
      </c>
      <c r="N10" s="15">
        <v>8</v>
      </c>
      <c r="O10" s="15">
        <v>8</v>
      </c>
      <c r="P10" s="15">
        <v>8</v>
      </c>
      <c r="Q10" s="15">
        <v>8</v>
      </c>
      <c r="R10" s="15">
        <v>8</v>
      </c>
      <c r="S10" s="15">
        <v>0</v>
      </c>
      <c r="T10" s="15">
        <v>0</v>
      </c>
      <c r="U10" s="15">
        <v>8</v>
      </c>
      <c r="V10" s="15">
        <v>8</v>
      </c>
      <c r="W10" s="15">
        <v>8</v>
      </c>
      <c r="X10" s="15">
        <v>8</v>
      </c>
      <c r="Y10" s="15">
        <v>8</v>
      </c>
      <c r="Z10" s="15">
        <v>0</v>
      </c>
      <c r="AA10" s="15">
        <v>0</v>
      </c>
      <c r="AB10" s="15">
        <v>0</v>
      </c>
      <c r="AC10" s="15">
        <v>8</v>
      </c>
      <c r="AD10" s="15">
        <v>8</v>
      </c>
      <c r="AE10" s="15">
        <v>0</v>
      </c>
      <c r="AF10" s="15">
        <v>0</v>
      </c>
      <c r="AG10" s="15">
        <v>0</v>
      </c>
      <c r="AH10" s="15">
        <v>0</v>
      </c>
      <c r="AI10" s="15">
        <v>8</v>
      </c>
      <c r="AJ10" s="15">
        <v>8</v>
      </c>
      <c r="AK10" s="15">
        <v>0</v>
      </c>
      <c r="AL10" s="15">
        <v>152</v>
      </c>
      <c r="AM10" s="15">
        <v>19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5">
        <v>19</v>
      </c>
      <c r="AY10" s="15">
        <v>0</v>
      </c>
      <c r="AZ10" s="15">
        <v>45</v>
      </c>
    </row>
    <row r="11" spans="1:52" ht="15.75" customHeight="1" x14ac:dyDescent="0.25">
      <c r="A11" s="15">
        <v>55</v>
      </c>
      <c r="B11" s="17" t="s">
        <v>45</v>
      </c>
      <c r="C11" s="17" t="s">
        <v>46</v>
      </c>
      <c r="D11" s="17" t="s">
        <v>35</v>
      </c>
      <c r="E11" s="17" t="s">
        <v>47</v>
      </c>
      <c r="F11" s="17" t="s">
        <v>28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55</v>
      </c>
    </row>
    <row r="12" spans="1:52" ht="15.75" customHeight="1" x14ac:dyDescent="0.25">
      <c r="A12" s="15">
        <v>62</v>
      </c>
      <c r="B12" s="17" t="s">
        <v>48</v>
      </c>
      <c r="C12" s="17" t="s">
        <v>49</v>
      </c>
      <c r="D12" s="17" t="s">
        <v>35</v>
      </c>
      <c r="E12" s="17" t="s">
        <v>50</v>
      </c>
      <c r="F12" s="17" t="s">
        <v>51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62</v>
      </c>
    </row>
    <row r="13" spans="1:52" ht="15.75" customHeight="1" x14ac:dyDescent="0.25">
      <c r="A13" s="15">
        <v>68</v>
      </c>
      <c r="B13" s="17" t="s">
        <v>52</v>
      </c>
      <c r="C13" s="17" t="s">
        <v>53</v>
      </c>
      <c r="D13" s="17" t="s">
        <v>35</v>
      </c>
      <c r="E13" s="17" t="s">
        <v>54</v>
      </c>
      <c r="F13" s="17" t="s">
        <v>28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68</v>
      </c>
    </row>
    <row r="14" spans="1:52" ht="15.75" customHeight="1" x14ac:dyDescent="0.25">
      <c r="A14" s="15">
        <v>471</v>
      </c>
      <c r="B14" s="17" t="s">
        <v>55</v>
      </c>
      <c r="C14" s="17" t="s">
        <v>56</v>
      </c>
      <c r="D14" s="17" t="s">
        <v>35</v>
      </c>
      <c r="E14" s="14"/>
      <c r="F14" s="17" t="s">
        <v>51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6</v>
      </c>
      <c r="AZ14" s="15">
        <v>471</v>
      </c>
    </row>
    <row r="15" spans="1:52" ht="15.75" customHeight="1" x14ac:dyDescent="0.25">
      <c r="A15" s="15">
        <v>562</v>
      </c>
      <c r="B15" s="17" t="s">
        <v>57</v>
      </c>
      <c r="C15" s="17" t="s">
        <v>58</v>
      </c>
      <c r="D15" s="17" t="s">
        <v>35</v>
      </c>
      <c r="E15" s="17" t="s">
        <v>59</v>
      </c>
      <c r="F15" s="17" t="s">
        <v>28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4</v>
      </c>
      <c r="AZ15" s="15">
        <v>562</v>
      </c>
    </row>
    <row r="16" spans="1:52" ht="15.75" customHeight="1" x14ac:dyDescent="0.25">
      <c r="A16" s="15">
        <v>722</v>
      </c>
      <c r="B16" s="17" t="s">
        <v>60</v>
      </c>
      <c r="C16" s="17" t="s">
        <v>61</v>
      </c>
      <c r="D16" s="17" t="s">
        <v>39</v>
      </c>
      <c r="E16" s="17" t="s">
        <v>62</v>
      </c>
      <c r="F16" s="17" t="s">
        <v>28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722</v>
      </c>
    </row>
    <row r="17" spans="1:52" ht="15.75" customHeight="1" x14ac:dyDescent="0.25">
      <c r="A17" s="15">
        <v>723</v>
      </c>
      <c r="B17" s="17" t="s">
        <v>63</v>
      </c>
      <c r="C17" s="17" t="s">
        <v>64</v>
      </c>
      <c r="D17" s="17" t="s">
        <v>39</v>
      </c>
      <c r="E17" s="17" t="s">
        <v>62</v>
      </c>
      <c r="F17" s="17" t="s">
        <v>28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723</v>
      </c>
    </row>
    <row r="18" spans="1:52" ht="15.75" customHeight="1" x14ac:dyDescent="0.25">
      <c r="A18" s="15">
        <v>683</v>
      </c>
      <c r="B18" s="17" t="s">
        <v>65</v>
      </c>
      <c r="C18" s="17" t="s">
        <v>66</v>
      </c>
      <c r="D18" s="17" t="s">
        <v>31</v>
      </c>
      <c r="E18" s="17" t="s">
        <v>67</v>
      </c>
      <c r="F18" s="17" t="s">
        <v>28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6</v>
      </c>
      <c r="AZ18" s="15">
        <v>683</v>
      </c>
    </row>
    <row r="19" spans="1:52" ht="15.75" customHeight="1" x14ac:dyDescent="0.25">
      <c r="A19" s="15">
        <v>724</v>
      </c>
      <c r="B19" s="17" t="s">
        <v>68</v>
      </c>
      <c r="C19" s="17" t="s">
        <v>69</v>
      </c>
      <c r="D19" s="17" t="s">
        <v>39</v>
      </c>
      <c r="E19" s="17" t="s">
        <v>62</v>
      </c>
      <c r="F19" s="17" t="s">
        <v>51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724</v>
      </c>
    </row>
    <row r="20" spans="1:52" ht="15.75" customHeight="1" x14ac:dyDescent="0.25">
      <c r="A20" s="15">
        <v>703</v>
      </c>
      <c r="B20" s="17" t="s">
        <v>70</v>
      </c>
      <c r="C20" s="17" t="s">
        <v>71</v>
      </c>
      <c r="D20" s="17" t="s">
        <v>26</v>
      </c>
      <c r="E20" s="17" t="s">
        <v>27</v>
      </c>
      <c r="F20" s="17" t="s">
        <v>28</v>
      </c>
      <c r="G20" s="15">
        <v>8</v>
      </c>
      <c r="H20" s="15">
        <v>8</v>
      </c>
      <c r="I20" s="15">
        <v>8</v>
      </c>
      <c r="J20" s="15">
        <v>8</v>
      </c>
      <c r="K20" s="15">
        <v>8</v>
      </c>
      <c r="L20" s="15">
        <v>0</v>
      </c>
      <c r="M20" s="15">
        <v>0</v>
      </c>
      <c r="N20" s="15">
        <v>8</v>
      </c>
      <c r="O20" s="15">
        <v>8</v>
      </c>
      <c r="P20" s="15">
        <v>8</v>
      </c>
      <c r="Q20" s="15">
        <v>8</v>
      </c>
      <c r="R20" s="15">
        <v>8</v>
      </c>
      <c r="S20" s="15">
        <v>0</v>
      </c>
      <c r="T20" s="15">
        <v>0</v>
      </c>
      <c r="U20" s="15">
        <v>8</v>
      </c>
      <c r="V20" s="15">
        <v>8</v>
      </c>
      <c r="W20" s="15">
        <v>8</v>
      </c>
      <c r="X20" s="15">
        <v>8</v>
      </c>
      <c r="Y20" s="15">
        <v>8</v>
      </c>
      <c r="Z20" s="15">
        <v>0</v>
      </c>
      <c r="AA20" s="15">
        <v>0</v>
      </c>
      <c r="AB20" s="15">
        <v>0</v>
      </c>
      <c r="AC20" s="15">
        <v>8</v>
      </c>
      <c r="AD20" s="15">
        <v>8</v>
      </c>
      <c r="AE20" s="15">
        <v>0</v>
      </c>
      <c r="AF20" s="15">
        <v>0</v>
      </c>
      <c r="AG20" s="15">
        <v>0</v>
      </c>
      <c r="AH20" s="15">
        <v>0</v>
      </c>
      <c r="AI20" s="15">
        <v>8</v>
      </c>
      <c r="AJ20" s="15">
        <v>8</v>
      </c>
      <c r="AK20" s="15">
        <v>0</v>
      </c>
      <c r="AL20" s="15">
        <v>152</v>
      </c>
      <c r="AM20" s="15">
        <v>19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19</v>
      </c>
      <c r="AY20" s="15">
        <v>0</v>
      </c>
      <c r="AZ20" s="15">
        <v>703</v>
      </c>
    </row>
    <row r="21" spans="1:52" ht="15.75" customHeight="1" x14ac:dyDescent="0.25">
      <c r="A21" s="15">
        <v>743</v>
      </c>
      <c r="B21" s="17" t="s">
        <v>72</v>
      </c>
      <c r="C21" s="17" t="s">
        <v>73</v>
      </c>
      <c r="D21" s="17" t="s">
        <v>35</v>
      </c>
      <c r="E21" s="17" t="s">
        <v>36</v>
      </c>
      <c r="F21" s="17" t="s">
        <v>51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743</v>
      </c>
    </row>
    <row r="22" spans="1:52" ht="15.75" customHeight="1" x14ac:dyDescent="0.25">
      <c r="A22" s="15">
        <v>776</v>
      </c>
      <c r="B22" s="17" t="s">
        <v>74</v>
      </c>
      <c r="C22" s="17" t="s">
        <v>75</v>
      </c>
      <c r="D22" s="17" t="s">
        <v>26</v>
      </c>
      <c r="E22" s="17" t="s">
        <v>76</v>
      </c>
      <c r="F22" s="17" t="s">
        <v>28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776</v>
      </c>
    </row>
    <row r="23" spans="1:52" ht="15.75" customHeight="1" x14ac:dyDescent="0.25">
      <c r="A23" s="15">
        <v>759</v>
      </c>
      <c r="B23" s="17" t="s">
        <v>77</v>
      </c>
      <c r="C23" s="17" t="s">
        <v>78</v>
      </c>
      <c r="D23" s="17" t="s">
        <v>79</v>
      </c>
      <c r="E23" s="17" t="s">
        <v>80</v>
      </c>
      <c r="F23" s="17" t="s">
        <v>51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759</v>
      </c>
    </row>
    <row r="24" spans="1:52" ht="15.75" customHeight="1" x14ac:dyDescent="0.25">
      <c r="A24" s="15">
        <v>150</v>
      </c>
      <c r="B24" s="17" t="s">
        <v>81</v>
      </c>
      <c r="C24" s="17" t="s">
        <v>82</v>
      </c>
      <c r="D24" s="17" t="s">
        <v>35</v>
      </c>
      <c r="E24" s="17" t="s">
        <v>83</v>
      </c>
      <c r="F24" s="17" t="s">
        <v>51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2</v>
      </c>
      <c r="AZ24" s="15">
        <v>150</v>
      </c>
    </row>
    <row r="25" spans="1:52" ht="15.75" customHeight="1" x14ac:dyDescent="0.25">
      <c r="A25" s="15">
        <v>194</v>
      </c>
      <c r="B25" s="17" t="s">
        <v>84</v>
      </c>
      <c r="C25" s="17" t="s">
        <v>85</v>
      </c>
      <c r="D25" s="17" t="s">
        <v>39</v>
      </c>
      <c r="E25" s="17" t="s">
        <v>62</v>
      </c>
      <c r="F25" s="17" t="s">
        <v>28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5</v>
      </c>
      <c r="AZ25" s="15">
        <v>194</v>
      </c>
    </row>
    <row r="26" spans="1:52" ht="15.75" customHeight="1" x14ac:dyDescent="0.25">
      <c r="A26" s="15">
        <v>5</v>
      </c>
      <c r="B26" s="17" t="s">
        <v>86</v>
      </c>
      <c r="C26" s="17" t="s">
        <v>75</v>
      </c>
      <c r="D26" s="17" t="s">
        <v>39</v>
      </c>
      <c r="E26" s="17" t="s">
        <v>62</v>
      </c>
      <c r="F26" s="17" t="s">
        <v>28</v>
      </c>
      <c r="G26" s="18">
        <v>0</v>
      </c>
      <c r="H26" s="15">
        <v>8</v>
      </c>
      <c r="I26" s="15">
        <v>8</v>
      </c>
      <c r="J26" s="15">
        <v>5.5</v>
      </c>
      <c r="K26" s="15">
        <v>7.4</v>
      </c>
      <c r="L26" s="15">
        <v>0</v>
      </c>
      <c r="M26" s="15">
        <v>0</v>
      </c>
      <c r="N26" s="15">
        <v>8</v>
      </c>
      <c r="O26" s="15">
        <v>7.2</v>
      </c>
      <c r="P26" s="15">
        <v>8</v>
      </c>
      <c r="Q26" s="15">
        <v>8</v>
      </c>
      <c r="R26" s="15">
        <v>6.6</v>
      </c>
      <c r="S26" s="15">
        <v>0</v>
      </c>
      <c r="T26" s="15">
        <v>0</v>
      </c>
      <c r="U26" s="15">
        <v>0</v>
      </c>
      <c r="V26" s="15">
        <v>0</v>
      </c>
      <c r="W26" s="15">
        <v>8</v>
      </c>
      <c r="X26" s="15">
        <v>8</v>
      </c>
      <c r="Y26" s="15">
        <v>8</v>
      </c>
      <c r="Z26" s="15">
        <v>0</v>
      </c>
      <c r="AA26" s="15">
        <v>0</v>
      </c>
      <c r="AB26" s="15">
        <v>0</v>
      </c>
      <c r="AC26" s="15">
        <v>8</v>
      </c>
      <c r="AD26" s="15">
        <v>8</v>
      </c>
      <c r="AE26" s="15">
        <v>0</v>
      </c>
      <c r="AF26" s="15">
        <v>0</v>
      </c>
      <c r="AG26" s="15">
        <v>0</v>
      </c>
      <c r="AH26" s="15">
        <v>0</v>
      </c>
      <c r="AI26" s="15">
        <v>8</v>
      </c>
      <c r="AJ26" s="15">
        <v>8</v>
      </c>
      <c r="AK26" s="15">
        <v>0</v>
      </c>
      <c r="AL26" s="15">
        <v>122.7</v>
      </c>
      <c r="AM26" s="15">
        <v>15.3</v>
      </c>
      <c r="AN26" s="15">
        <v>0</v>
      </c>
      <c r="AO26" s="15">
        <v>0</v>
      </c>
      <c r="AP26" s="15">
        <v>0</v>
      </c>
      <c r="AQ26" s="15">
        <v>1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16.3</v>
      </c>
      <c r="AY26" s="15">
        <v>6</v>
      </c>
      <c r="AZ26" s="15">
        <v>5</v>
      </c>
    </row>
    <row r="27" spans="1:52" ht="15.75" customHeight="1" x14ac:dyDescent="0.25">
      <c r="A27" s="15">
        <v>309</v>
      </c>
      <c r="B27" s="17" t="s">
        <v>87</v>
      </c>
      <c r="C27" s="17" t="s">
        <v>88</v>
      </c>
      <c r="D27" s="17" t="s">
        <v>39</v>
      </c>
      <c r="E27" s="17" t="s">
        <v>62</v>
      </c>
      <c r="F27" s="17" t="s">
        <v>51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  <c r="AY27" s="15">
        <v>3</v>
      </c>
      <c r="AZ27" s="15">
        <v>309</v>
      </c>
    </row>
    <row r="28" spans="1:52" ht="15.75" customHeight="1" x14ac:dyDescent="0.25">
      <c r="A28" s="15">
        <v>693</v>
      </c>
      <c r="B28" s="17" t="s">
        <v>89</v>
      </c>
      <c r="C28" s="17" t="s">
        <v>90</v>
      </c>
      <c r="D28" s="17" t="s">
        <v>35</v>
      </c>
      <c r="E28" s="14"/>
      <c r="F28" s="17" t="s">
        <v>51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3</v>
      </c>
      <c r="AZ28" s="15">
        <v>693</v>
      </c>
    </row>
    <row r="29" spans="1:52" ht="15.75" customHeight="1" x14ac:dyDescent="0.25">
      <c r="A29" s="15">
        <v>707</v>
      </c>
      <c r="B29" s="17" t="s">
        <v>91</v>
      </c>
      <c r="C29" s="17" t="s">
        <v>92</v>
      </c>
      <c r="D29" s="17" t="s">
        <v>35</v>
      </c>
      <c r="E29" s="14"/>
      <c r="F29" s="17" t="s">
        <v>51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3</v>
      </c>
      <c r="AZ29" s="15">
        <v>707</v>
      </c>
    </row>
    <row r="30" spans="1:52" ht="15.75" customHeight="1" x14ac:dyDescent="0.25">
      <c r="A30" s="15">
        <v>203</v>
      </c>
      <c r="B30" s="17" t="s">
        <v>93</v>
      </c>
      <c r="C30" s="17" t="s">
        <v>94</v>
      </c>
      <c r="D30" s="17" t="s">
        <v>26</v>
      </c>
      <c r="E30" s="17" t="s">
        <v>95</v>
      </c>
      <c r="F30" s="17" t="s">
        <v>28</v>
      </c>
      <c r="G30" s="15">
        <v>7.6</v>
      </c>
      <c r="H30" s="15">
        <v>8</v>
      </c>
      <c r="I30" s="15">
        <v>7.5</v>
      </c>
      <c r="J30" s="15">
        <v>8</v>
      </c>
      <c r="K30" s="15">
        <v>6.6</v>
      </c>
      <c r="L30" s="15">
        <v>0</v>
      </c>
      <c r="M30" s="15">
        <v>0</v>
      </c>
      <c r="N30" s="18">
        <v>0</v>
      </c>
      <c r="O30" s="15">
        <v>8</v>
      </c>
      <c r="P30" s="15">
        <v>8</v>
      </c>
      <c r="Q30" s="15">
        <v>0</v>
      </c>
      <c r="R30" s="15">
        <v>8</v>
      </c>
      <c r="S30" s="15">
        <v>0</v>
      </c>
      <c r="T30" s="15">
        <v>0</v>
      </c>
      <c r="U30" s="15">
        <v>8</v>
      </c>
      <c r="V30" s="15">
        <v>8</v>
      </c>
      <c r="W30" s="15">
        <v>8</v>
      </c>
      <c r="X30" s="15">
        <v>8</v>
      </c>
      <c r="Y30" s="15">
        <v>8</v>
      </c>
      <c r="Z30" s="15">
        <v>0</v>
      </c>
      <c r="AA30" s="15">
        <v>0</v>
      </c>
      <c r="AB30" s="15">
        <v>0</v>
      </c>
      <c r="AC30" s="15">
        <v>8</v>
      </c>
      <c r="AD30" s="18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8</v>
      </c>
      <c r="AJ30" s="15">
        <v>7.9</v>
      </c>
      <c r="AK30" s="15">
        <v>0</v>
      </c>
      <c r="AL30" s="15">
        <v>125.6</v>
      </c>
      <c r="AM30" s="15">
        <v>15.7</v>
      </c>
      <c r="AN30" s="15">
        <v>0</v>
      </c>
      <c r="AO30" s="15">
        <v>0</v>
      </c>
      <c r="AP30" s="15">
        <v>0</v>
      </c>
      <c r="AQ30" s="15">
        <v>2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17.7</v>
      </c>
      <c r="AY30" s="15">
        <v>2</v>
      </c>
      <c r="AZ30" s="15">
        <v>203</v>
      </c>
    </row>
    <row r="31" spans="1:52" ht="15.75" customHeight="1" x14ac:dyDescent="0.25">
      <c r="A31" s="15">
        <v>228</v>
      </c>
      <c r="B31" s="17" t="s">
        <v>96</v>
      </c>
      <c r="C31" s="17" t="s">
        <v>97</v>
      </c>
      <c r="D31" s="17" t="s">
        <v>35</v>
      </c>
      <c r="E31" s="17" t="s">
        <v>98</v>
      </c>
      <c r="F31" s="17" t="s">
        <v>28</v>
      </c>
      <c r="G31" s="15">
        <v>8</v>
      </c>
      <c r="H31" s="15">
        <v>8</v>
      </c>
      <c r="I31" s="15">
        <v>8</v>
      </c>
      <c r="J31" s="15">
        <v>8</v>
      </c>
      <c r="K31" s="15">
        <v>8</v>
      </c>
      <c r="L31" s="15">
        <v>0</v>
      </c>
      <c r="M31" s="15">
        <v>0</v>
      </c>
      <c r="N31" s="15">
        <v>8</v>
      </c>
      <c r="O31" s="15">
        <v>8</v>
      </c>
      <c r="P31" s="15">
        <v>8</v>
      </c>
      <c r="Q31" s="15">
        <v>8</v>
      </c>
      <c r="R31" s="15">
        <v>8</v>
      </c>
      <c r="S31" s="15">
        <v>0</v>
      </c>
      <c r="T31" s="15">
        <v>0</v>
      </c>
      <c r="U31" s="15">
        <v>8</v>
      </c>
      <c r="V31" s="15">
        <v>8</v>
      </c>
      <c r="W31" s="15">
        <v>8</v>
      </c>
      <c r="X31" s="15">
        <v>8</v>
      </c>
      <c r="Y31" s="15">
        <v>8</v>
      </c>
      <c r="Z31" s="15">
        <v>0</v>
      </c>
      <c r="AA31" s="15">
        <v>0</v>
      </c>
      <c r="AB31" s="15">
        <v>0</v>
      </c>
      <c r="AC31" s="15">
        <v>8</v>
      </c>
      <c r="AD31" s="15">
        <v>8</v>
      </c>
      <c r="AE31" s="15">
        <v>0</v>
      </c>
      <c r="AF31" s="15">
        <v>0</v>
      </c>
      <c r="AG31" s="15">
        <v>0</v>
      </c>
      <c r="AH31" s="15">
        <v>0</v>
      </c>
      <c r="AI31" s="15">
        <v>8</v>
      </c>
      <c r="AJ31" s="15">
        <v>8</v>
      </c>
      <c r="AK31" s="15">
        <v>0</v>
      </c>
      <c r="AL31" s="15">
        <v>152</v>
      </c>
      <c r="AM31" s="15">
        <v>19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19</v>
      </c>
      <c r="AY31" s="15">
        <v>4</v>
      </c>
      <c r="AZ31" s="15">
        <v>228</v>
      </c>
    </row>
    <row r="32" spans="1:52" ht="15.75" customHeight="1" x14ac:dyDescent="0.25">
      <c r="A32" s="15">
        <v>286</v>
      </c>
      <c r="B32" s="17" t="s">
        <v>99</v>
      </c>
      <c r="C32" s="17" t="s">
        <v>100</v>
      </c>
      <c r="D32" s="17" t="s">
        <v>35</v>
      </c>
      <c r="E32" s="17" t="s">
        <v>47</v>
      </c>
      <c r="F32" s="17" t="s">
        <v>51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2.5</v>
      </c>
      <c r="AZ32" s="15">
        <v>286</v>
      </c>
    </row>
    <row r="33" spans="1:52" ht="15.75" customHeight="1" x14ac:dyDescent="0.25">
      <c r="A33" s="15">
        <v>332</v>
      </c>
      <c r="B33" s="17" t="s">
        <v>101</v>
      </c>
      <c r="C33" s="17" t="s">
        <v>102</v>
      </c>
      <c r="D33" s="17" t="s">
        <v>35</v>
      </c>
      <c r="E33" s="17" t="s">
        <v>47</v>
      </c>
      <c r="F33" s="17" t="s">
        <v>51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4</v>
      </c>
      <c r="AZ33" s="15">
        <v>332</v>
      </c>
    </row>
    <row r="34" spans="1:52" ht="15.75" customHeight="1" x14ac:dyDescent="0.25">
      <c r="A34" s="15">
        <v>514</v>
      </c>
      <c r="B34" s="17" t="s">
        <v>103</v>
      </c>
      <c r="C34" s="17" t="s">
        <v>104</v>
      </c>
      <c r="D34" s="17" t="s">
        <v>35</v>
      </c>
      <c r="E34" s="14"/>
      <c r="F34" s="17" t="s">
        <v>51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4</v>
      </c>
      <c r="AZ34" s="15">
        <v>514</v>
      </c>
    </row>
    <row r="35" spans="1:52" ht="15.75" customHeight="1" x14ac:dyDescent="0.25">
      <c r="A35" s="15">
        <v>686</v>
      </c>
      <c r="B35" s="17" t="s">
        <v>105</v>
      </c>
      <c r="C35" s="17" t="s">
        <v>106</v>
      </c>
      <c r="D35" s="17" t="s">
        <v>35</v>
      </c>
      <c r="E35" s="17" t="s">
        <v>107</v>
      </c>
      <c r="F35" s="17" t="s">
        <v>28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5">
        <v>0</v>
      </c>
      <c r="AY35" s="15">
        <v>6.5</v>
      </c>
      <c r="AZ35" s="15">
        <v>686</v>
      </c>
    </row>
    <row r="36" spans="1:52" ht="15.75" customHeight="1" x14ac:dyDescent="0.25">
      <c r="A36" s="15">
        <v>681</v>
      </c>
      <c r="B36" s="17" t="s">
        <v>108</v>
      </c>
      <c r="C36" s="17" t="s">
        <v>109</v>
      </c>
      <c r="D36" s="17" t="s">
        <v>35</v>
      </c>
      <c r="E36" s="14"/>
      <c r="F36" s="17" t="s">
        <v>51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4</v>
      </c>
      <c r="AZ36" s="15">
        <v>681</v>
      </c>
    </row>
    <row r="37" spans="1:52" ht="15.75" customHeight="1" x14ac:dyDescent="0.25">
      <c r="A37" s="15">
        <v>692</v>
      </c>
      <c r="B37" s="17" t="s">
        <v>110</v>
      </c>
      <c r="C37" s="17" t="s">
        <v>111</v>
      </c>
      <c r="D37" s="17" t="s">
        <v>35</v>
      </c>
      <c r="E37" s="17" t="s">
        <v>112</v>
      </c>
      <c r="F37" s="17" t="s">
        <v>51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4</v>
      </c>
      <c r="AZ37" s="15">
        <v>692</v>
      </c>
    </row>
    <row r="38" spans="1:52" ht="15.75" customHeight="1" x14ac:dyDescent="0.25">
      <c r="A38" s="15">
        <v>689</v>
      </c>
      <c r="B38" s="17" t="s">
        <v>113</v>
      </c>
      <c r="C38" s="17" t="s">
        <v>114</v>
      </c>
      <c r="D38" s="17" t="s">
        <v>35</v>
      </c>
      <c r="E38" s="14"/>
      <c r="F38" s="17" t="s">
        <v>51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4</v>
      </c>
      <c r="AZ38" s="15">
        <v>689</v>
      </c>
    </row>
    <row r="39" spans="1:52" ht="15.75" customHeight="1" x14ac:dyDescent="0.25">
      <c r="A39" s="15">
        <v>695</v>
      </c>
      <c r="B39" s="17" t="s">
        <v>115</v>
      </c>
      <c r="C39" s="17" t="s">
        <v>116</v>
      </c>
      <c r="D39" s="17" t="s">
        <v>31</v>
      </c>
      <c r="E39" s="17" t="s">
        <v>117</v>
      </c>
      <c r="F39" s="17" t="s">
        <v>28</v>
      </c>
      <c r="G39" s="15">
        <v>8</v>
      </c>
      <c r="H39" s="15">
        <v>8</v>
      </c>
      <c r="I39" s="15">
        <v>8</v>
      </c>
      <c r="J39" s="15">
        <v>8</v>
      </c>
      <c r="K39" s="15">
        <v>8</v>
      </c>
      <c r="L39" s="15">
        <v>0</v>
      </c>
      <c r="M39" s="15">
        <v>0</v>
      </c>
      <c r="N39" s="15">
        <v>8</v>
      </c>
      <c r="O39" s="15">
        <v>8</v>
      </c>
      <c r="P39" s="15">
        <v>8</v>
      </c>
      <c r="Q39" s="15">
        <v>8</v>
      </c>
      <c r="R39" s="18">
        <v>4</v>
      </c>
      <c r="S39" s="15">
        <v>0</v>
      </c>
      <c r="T39" s="15">
        <v>0</v>
      </c>
      <c r="U39" s="15">
        <v>8</v>
      </c>
      <c r="V39" s="15">
        <v>8</v>
      </c>
      <c r="W39" s="15">
        <v>8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8</v>
      </c>
      <c r="AD39" s="15">
        <v>8</v>
      </c>
      <c r="AE39" s="15">
        <v>0</v>
      </c>
      <c r="AF39" s="18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120</v>
      </c>
      <c r="AM39" s="15">
        <v>15</v>
      </c>
      <c r="AN39" s="15">
        <v>0</v>
      </c>
      <c r="AO39" s="15">
        <v>0</v>
      </c>
      <c r="AP39" s="15">
        <v>0</v>
      </c>
      <c r="AQ39" s="15">
        <v>1.5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16.5</v>
      </c>
      <c r="AY39" s="15">
        <v>13</v>
      </c>
      <c r="AZ39" s="15">
        <v>695</v>
      </c>
    </row>
    <row r="40" spans="1:52" ht="15.75" customHeight="1" x14ac:dyDescent="0.25">
      <c r="A40" s="15">
        <v>698</v>
      </c>
      <c r="B40" s="17" t="s">
        <v>118</v>
      </c>
      <c r="C40" s="17" t="s">
        <v>119</v>
      </c>
      <c r="D40" s="17" t="s">
        <v>35</v>
      </c>
      <c r="E40" s="17" t="s">
        <v>107</v>
      </c>
      <c r="F40" s="17" t="s">
        <v>51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10.5</v>
      </c>
      <c r="AZ40" s="15">
        <v>698</v>
      </c>
    </row>
    <row r="41" spans="1:52" ht="15.75" customHeight="1" x14ac:dyDescent="0.25">
      <c r="A41" s="15">
        <v>700</v>
      </c>
      <c r="B41" s="17" t="s">
        <v>120</v>
      </c>
      <c r="C41" s="17" t="s">
        <v>121</v>
      </c>
      <c r="D41" s="17" t="s">
        <v>35</v>
      </c>
      <c r="E41" s="17" t="s">
        <v>107</v>
      </c>
      <c r="F41" s="17" t="s">
        <v>51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0.5</v>
      </c>
      <c r="AZ41" s="15">
        <v>700</v>
      </c>
    </row>
    <row r="42" spans="1:52" ht="15.75" customHeight="1" x14ac:dyDescent="0.25">
      <c r="A42" s="15">
        <v>704</v>
      </c>
      <c r="B42" s="17" t="s">
        <v>122</v>
      </c>
      <c r="C42" s="17" t="s">
        <v>123</v>
      </c>
      <c r="D42" s="17" t="s">
        <v>35</v>
      </c>
      <c r="E42" s="17" t="s">
        <v>124</v>
      </c>
      <c r="F42" s="17" t="s">
        <v>28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8</v>
      </c>
      <c r="AZ42" s="15">
        <v>704</v>
      </c>
    </row>
    <row r="43" spans="1:52" ht="15.75" customHeight="1" x14ac:dyDescent="0.25">
      <c r="A43" s="15">
        <v>276</v>
      </c>
      <c r="B43" s="17" t="s">
        <v>125</v>
      </c>
      <c r="C43" s="17" t="s">
        <v>126</v>
      </c>
      <c r="D43" s="17" t="s">
        <v>35</v>
      </c>
      <c r="E43" s="17" t="s">
        <v>127</v>
      </c>
      <c r="F43" s="17" t="s">
        <v>28</v>
      </c>
      <c r="G43" s="15">
        <v>8</v>
      </c>
      <c r="H43" s="15">
        <v>8</v>
      </c>
      <c r="I43" s="15">
        <v>8</v>
      </c>
      <c r="J43" s="15">
        <v>8</v>
      </c>
      <c r="K43" s="15">
        <v>8</v>
      </c>
      <c r="L43" s="15">
        <v>0</v>
      </c>
      <c r="M43" s="15">
        <v>0</v>
      </c>
      <c r="N43" s="18">
        <v>3.5</v>
      </c>
      <c r="O43" s="15">
        <v>8</v>
      </c>
      <c r="P43" s="15">
        <v>7</v>
      </c>
      <c r="Q43" s="15">
        <v>7.5</v>
      </c>
      <c r="R43" s="15">
        <v>8</v>
      </c>
      <c r="S43" s="15">
        <v>0</v>
      </c>
      <c r="T43" s="15">
        <v>0</v>
      </c>
      <c r="U43" s="15">
        <v>8</v>
      </c>
      <c r="V43" s="15">
        <v>8</v>
      </c>
      <c r="W43" s="15">
        <v>8</v>
      </c>
      <c r="X43" s="15">
        <v>8</v>
      </c>
      <c r="Y43" s="15">
        <v>8</v>
      </c>
      <c r="Z43" s="15">
        <v>0</v>
      </c>
      <c r="AA43" s="15">
        <v>0</v>
      </c>
      <c r="AB43" s="15">
        <v>8</v>
      </c>
      <c r="AC43" s="18">
        <v>0</v>
      </c>
      <c r="AD43" s="18">
        <v>0</v>
      </c>
      <c r="AE43" s="18">
        <v>0</v>
      </c>
      <c r="AF43" s="18">
        <v>0</v>
      </c>
      <c r="AG43" s="15">
        <v>0</v>
      </c>
      <c r="AH43" s="15">
        <v>0</v>
      </c>
      <c r="AI43" s="15">
        <v>7.4</v>
      </c>
      <c r="AJ43" s="15">
        <v>7.2</v>
      </c>
      <c r="AK43" s="15">
        <v>0</v>
      </c>
      <c r="AL43" s="15">
        <v>141.1</v>
      </c>
      <c r="AM43" s="15">
        <v>17.7</v>
      </c>
      <c r="AN43" s="15">
        <v>0</v>
      </c>
      <c r="AO43" s="15">
        <v>0</v>
      </c>
      <c r="AP43" s="15">
        <v>0</v>
      </c>
      <c r="AQ43" s="15">
        <v>4.5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22.2</v>
      </c>
      <c r="AY43" s="15">
        <v>0</v>
      </c>
      <c r="AZ43" s="15">
        <v>276</v>
      </c>
    </row>
    <row r="44" spans="1:52" ht="15.75" customHeight="1" x14ac:dyDescent="0.25">
      <c r="A44" s="15">
        <v>283</v>
      </c>
      <c r="B44" s="17" t="s">
        <v>128</v>
      </c>
      <c r="C44" s="17" t="s">
        <v>129</v>
      </c>
      <c r="D44" s="17" t="s">
        <v>31</v>
      </c>
      <c r="E44" s="17" t="s">
        <v>130</v>
      </c>
      <c r="F44" s="17" t="s">
        <v>28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10</v>
      </c>
      <c r="AZ44" s="15">
        <v>283</v>
      </c>
    </row>
    <row r="45" spans="1:52" ht="15.75" customHeight="1" x14ac:dyDescent="0.25">
      <c r="A45" s="15">
        <v>296</v>
      </c>
      <c r="B45" s="17" t="s">
        <v>131</v>
      </c>
      <c r="C45" s="17" t="s">
        <v>132</v>
      </c>
      <c r="D45" s="17" t="s">
        <v>35</v>
      </c>
      <c r="E45" s="14"/>
      <c r="F45" s="17" t="s">
        <v>51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5</v>
      </c>
      <c r="AZ45" s="15">
        <v>296</v>
      </c>
    </row>
    <row r="46" spans="1:52" ht="15.75" customHeight="1" x14ac:dyDescent="0.25">
      <c r="A46" s="15">
        <v>343</v>
      </c>
      <c r="B46" s="17" t="s">
        <v>133</v>
      </c>
      <c r="C46" s="17" t="s">
        <v>134</v>
      </c>
      <c r="D46" s="17" t="s">
        <v>35</v>
      </c>
      <c r="E46" s="14"/>
      <c r="F46" s="17" t="s">
        <v>51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5</v>
      </c>
      <c r="AZ46" s="15">
        <v>343</v>
      </c>
    </row>
    <row r="47" spans="1:52" ht="15.75" customHeight="1" x14ac:dyDescent="0.25">
      <c r="A47" s="15">
        <v>520</v>
      </c>
      <c r="B47" s="17" t="s">
        <v>135</v>
      </c>
      <c r="C47" s="17" t="s">
        <v>136</v>
      </c>
      <c r="D47" s="17" t="s">
        <v>35</v>
      </c>
      <c r="E47" s="14"/>
      <c r="F47" s="17" t="s">
        <v>51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5</v>
      </c>
      <c r="AZ47" s="15">
        <v>520</v>
      </c>
    </row>
    <row r="48" spans="1:52" ht="15.75" customHeight="1" x14ac:dyDescent="0.25">
      <c r="A48" s="15">
        <v>620</v>
      </c>
      <c r="B48" s="17" t="s">
        <v>137</v>
      </c>
      <c r="C48" s="17" t="s">
        <v>138</v>
      </c>
      <c r="D48" s="17" t="s">
        <v>31</v>
      </c>
      <c r="E48" s="17" t="s">
        <v>67</v>
      </c>
      <c r="F48" s="17" t="s">
        <v>28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620</v>
      </c>
    </row>
    <row r="49" spans="1:52" ht="15.75" customHeight="1" x14ac:dyDescent="0.25">
      <c r="A49" s="15">
        <v>666</v>
      </c>
      <c r="B49" s="17" t="s">
        <v>139</v>
      </c>
      <c r="C49" s="17" t="s">
        <v>140</v>
      </c>
      <c r="D49" s="17" t="s">
        <v>35</v>
      </c>
      <c r="E49" s="17" t="s">
        <v>54</v>
      </c>
      <c r="F49" s="17" t="s">
        <v>28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8.5</v>
      </c>
      <c r="AZ49" s="15">
        <v>666</v>
      </c>
    </row>
    <row r="50" spans="1:52" ht="15.75" customHeight="1" x14ac:dyDescent="0.25">
      <c r="A50" s="15">
        <v>696</v>
      </c>
      <c r="B50" s="17" t="s">
        <v>141</v>
      </c>
      <c r="C50" s="17" t="s">
        <v>142</v>
      </c>
      <c r="D50" s="17" t="s">
        <v>35</v>
      </c>
      <c r="E50" s="17" t="s">
        <v>143</v>
      </c>
      <c r="F50" s="17" t="s">
        <v>28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6.5</v>
      </c>
      <c r="AZ50" s="15">
        <v>696</v>
      </c>
    </row>
    <row r="51" spans="1:52" ht="15.75" customHeight="1" x14ac:dyDescent="0.25">
      <c r="A51" s="15">
        <v>3</v>
      </c>
      <c r="B51" s="17" t="s">
        <v>144</v>
      </c>
      <c r="C51" s="17" t="s">
        <v>145</v>
      </c>
      <c r="D51" s="17" t="s">
        <v>35</v>
      </c>
      <c r="E51" s="14"/>
      <c r="F51" s="17" t="s">
        <v>28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10</v>
      </c>
      <c r="AZ51" s="15">
        <v>3</v>
      </c>
    </row>
    <row r="52" spans="1:52" ht="15.75" customHeight="1" x14ac:dyDescent="0.25">
      <c r="A52" s="15">
        <v>531</v>
      </c>
      <c r="B52" s="17" t="s">
        <v>146</v>
      </c>
      <c r="C52" s="17" t="s">
        <v>147</v>
      </c>
      <c r="D52" s="17" t="s">
        <v>35</v>
      </c>
      <c r="E52" s="14"/>
      <c r="F52" s="17" t="s">
        <v>51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6</v>
      </c>
      <c r="AZ52" s="15">
        <v>531</v>
      </c>
    </row>
    <row r="53" spans="1:52" ht="15.75" customHeight="1" x14ac:dyDescent="0.25">
      <c r="A53" s="15">
        <v>469</v>
      </c>
      <c r="B53" s="17" t="s">
        <v>148</v>
      </c>
      <c r="C53" s="17" t="s">
        <v>149</v>
      </c>
      <c r="D53" s="17" t="s">
        <v>35</v>
      </c>
      <c r="E53" s="14"/>
      <c r="F53" s="17" t="s">
        <v>51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6</v>
      </c>
      <c r="AZ53" s="15">
        <v>469</v>
      </c>
    </row>
    <row r="54" spans="1:52" ht="15.75" customHeight="1" x14ac:dyDescent="0.25">
      <c r="A54" s="15">
        <v>552</v>
      </c>
      <c r="B54" s="17" t="s">
        <v>150</v>
      </c>
      <c r="C54" s="17" t="s">
        <v>151</v>
      </c>
      <c r="D54" s="17" t="s">
        <v>35</v>
      </c>
      <c r="E54" s="14"/>
      <c r="F54" s="17" t="s">
        <v>51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9</v>
      </c>
      <c r="AZ54" s="15">
        <v>552</v>
      </c>
    </row>
    <row r="55" spans="1:52" ht="15.75" customHeight="1" x14ac:dyDescent="0.25">
      <c r="A55" s="15">
        <v>564</v>
      </c>
      <c r="B55" s="17" t="s">
        <v>152</v>
      </c>
      <c r="C55" s="17" t="s">
        <v>153</v>
      </c>
      <c r="D55" s="17" t="s">
        <v>26</v>
      </c>
      <c r="E55" s="17" t="s">
        <v>154</v>
      </c>
      <c r="F55" s="17" t="s">
        <v>51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6</v>
      </c>
      <c r="AZ55" s="15">
        <v>564</v>
      </c>
    </row>
    <row r="56" spans="1:52" ht="15.75" customHeight="1" x14ac:dyDescent="0.25">
      <c r="A56" s="15">
        <v>669</v>
      </c>
      <c r="B56" s="17" t="s">
        <v>155</v>
      </c>
      <c r="C56" s="17" t="s">
        <v>156</v>
      </c>
      <c r="D56" s="17" t="s">
        <v>79</v>
      </c>
      <c r="E56" s="17" t="s">
        <v>157</v>
      </c>
      <c r="F56" s="17" t="s">
        <v>51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6</v>
      </c>
      <c r="AZ56" s="15">
        <v>669</v>
      </c>
    </row>
    <row r="57" spans="1:52" ht="15.75" customHeight="1" x14ac:dyDescent="0.25">
      <c r="A57" s="15">
        <v>604</v>
      </c>
      <c r="B57" s="17" t="s">
        <v>158</v>
      </c>
      <c r="C57" s="17" t="s">
        <v>159</v>
      </c>
      <c r="D57" s="17" t="s">
        <v>79</v>
      </c>
      <c r="E57" s="17" t="s">
        <v>157</v>
      </c>
      <c r="F57" s="17" t="s">
        <v>51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6</v>
      </c>
      <c r="AZ57" s="15">
        <v>604</v>
      </c>
    </row>
    <row r="58" spans="1:52" ht="15.75" customHeight="1" x14ac:dyDescent="0.25">
      <c r="A58" s="15">
        <v>622</v>
      </c>
      <c r="B58" s="17" t="s">
        <v>160</v>
      </c>
      <c r="C58" s="17" t="s">
        <v>161</v>
      </c>
      <c r="D58" s="17" t="s">
        <v>31</v>
      </c>
      <c r="E58" s="17" t="s">
        <v>162</v>
      </c>
      <c r="F58" s="17" t="s">
        <v>28</v>
      </c>
      <c r="G58" s="15">
        <v>8</v>
      </c>
      <c r="H58" s="15">
        <v>7.7</v>
      </c>
      <c r="I58" s="15">
        <v>8</v>
      </c>
      <c r="J58" s="15">
        <v>8</v>
      </c>
      <c r="K58" s="15">
        <v>8</v>
      </c>
      <c r="L58" s="15">
        <v>0</v>
      </c>
      <c r="M58" s="15">
        <v>0</v>
      </c>
      <c r="N58" s="15">
        <v>0</v>
      </c>
      <c r="O58" s="15">
        <v>7.3</v>
      </c>
      <c r="P58" s="15">
        <v>8</v>
      </c>
      <c r="Q58" s="15">
        <v>8</v>
      </c>
      <c r="R58" s="15">
        <v>8</v>
      </c>
      <c r="S58" s="15">
        <v>0</v>
      </c>
      <c r="T58" s="15">
        <v>0</v>
      </c>
      <c r="U58" s="15">
        <v>8</v>
      </c>
      <c r="V58" s="15">
        <v>8</v>
      </c>
      <c r="W58" s="15">
        <v>7.8</v>
      </c>
      <c r="X58" s="15">
        <v>7.8</v>
      </c>
      <c r="Y58" s="15">
        <v>8</v>
      </c>
      <c r="Z58" s="15">
        <v>0</v>
      </c>
      <c r="AA58" s="15">
        <v>0</v>
      </c>
      <c r="AB58" s="15">
        <v>0</v>
      </c>
      <c r="AC58" s="15">
        <v>7.8</v>
      </c>
      <c r="AD58" s="15">
        <v>8</v>
      </c>
      <c r="AE58" s="15">
        <v>0</v>
      </c>
      <c r="AF58" s="15">
        <v>0</v>
      </c>
      <c r="AG58" s="15">
        <v>0</v>
      </c>
      <c r="AH58" s="15">
        <v>0</v>
      </c>
      <c r="AI58" s="15">
        <v>7.7</v>
      </c>
      <c r="AJ58" s="15">
        <v>8</v>
      </c>
      <c r="AK58" s="15">
        <v>0</v>
      </c>
      <c r="AL58" s="15">
        <v>142.1</v>
      </c>
      <c r="AM58" s="15">
        <v>17.8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17.8</v>
      </c>
      <c r="AY58" s="15">
        <v>9</v>
      </c>
      <c r="AZ58" s="15">
        <v>622</v>
      </c>
    </row>
    <row r="59" spans="1:52" ht="15.75" customHeight="1" x14ac:dyDescent="0.25">
      <c r="A59" s="15">
        <v>621</v>
      </c>
      <c r="B59" s="17" t="s">
        <v>163</v>
      </c>
      <c r="C59" s="17" t="s">
        <v>164</v>
      </c>
      <c r="D59" s="17" t="s">
        <v>35</v>
      </c>
      <c r="E59" s="14"/>
      <c r="F59" s="17" t="s">
        <v>51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6</v>
      </c>
      <c r="AZ59" s="15">
        <v>621</v>
      </c>
    </row>
    <row r="60" spans="1:52" ht="15.75" customHeight="1" x14ac:dyDescent="0.25">
      <c r="A60" s="15">
        <v>656</v>
      </c>
      <c r="B60" s="17" t="s">
        <v>165</v>
      </c>
      <c r="C60" s="17" t="s">
        <v>166</v>
      </c>
      <c r="D60" s="17" t="s">
        <v>35</v>
      </c>
      <c r="E60" s="17" t="s">
        <v>47</v>
      </c>
      <c r="F60" s="17" t="s">
        <v>28</v>
      </c>
      <c r="G60" s="15">
        <v>8</v>
      </c>
      <c r="H60" s="15">
        <v>8</v>
      </c>
      <c r="I60" s="15">
        <v>8</v>
      </c>
      <c r="J60" s="15">
        <v>8</v>
      </c>
      <c r="K60" s="15">
        <v>8</v>
      </c>
      <c r="L60" s="15">
        <v>0</v>
      </c>
      <c r="M60" s="15">
        <v>0</v>
      </c>
      <c r="N60" s="15">
        <v>8</v>
      </c>
      <c r="O60" s="15">
        <v>8</v>
      </c>
      <c r="P60" s="15">
        <v>8</v>
      </c>
      <c r="Q60" s="15">
        <v>8</v>
      </c>
      <c r="R60" s="15">
        <v>8</v>
      </c>
      <c r="S60" s="15">
        <v>0</v>
      </c>
      <c r="T60" s="15">
        <v>0</v>
      </c>
      <c r="U60" s="15">
        <v>8</v>
      </c>
      <c r="V60" s="15">
        <v>8</v>
      </c>
      <c r="W60" s="15">
        <v>8</v>
      </c>
      <c r="X60" s="15">
        <v>8</v>
      </c>
      <c r="Y60" s="15">
        <v>8</v>
      </c>
      <c r="Z60" s="15">
        <v>0</v>
      </c>
      <c r="AA60" s="15">
        <v>0</v>
      </c>
      <c r="AB60" s="15">
        <v>0</v>
      </c>
      <c r="AC60" s="15">
        <v>0</v>
      </c>
      <c r="AD60" s="15">
        <v>8</v>
      </c>
      <c r="AE60" s="15">
        <v>0</v>
      </c>
      <c r="AF60" s="15">
        <v>0</v>
      </c>
      <c r="AG60" s="15">
        <v>0</v>
      </c>
      <c r="AH60" s="15">
        <v>0</v>
      </c>
      <c r="AI60" s="15">
        <v>8</v>
      </c>
      <c r="AJ60" s="15">
        <v>8</v>
      </c>
      <c r="AK60" s="15">
        <v>0</v>
      </c>
      <c r="AL60" s="15">
        <v>144</v>
      </c>
      <c r="AM60" s="15">
        <v>18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18</v>
      </c>
      <c r="AY60" s="15">
        <v>0</v>
      </c>
      <c r="AZ60" s="15">
        <v>656</v>
      </c>
    </row>
    <row r="61" spans="1:52" ht="15.75" customHeight="1" x14ac:dyDescent="0.25">
      <c r="A61" s="15">
        <v>679</v>
      </c>
      <c r="B61" s="17" t="s">
        <v>167</v>
      </c>
      <c r="C61" s="17" t="s">
        <v>168</v>
      </c>
      <c r="D61" s="17" t="s">
        <v>26</v>
      </c>
      <c r="E61" s="17" t="s">
        <v>95</v>
      </c>
      <c r="F61" s="17" t="s">
        <v>28</v>
      </c>
      <c r="G61" s="15">
        <v>8</v>
      </c>
      <c r="H61" s="15">
        <v>7.9</v>
      </c>
      <c r="I61" s="15">
        <v>7.9</v>
      </c>
      <c r="J61" s="15">
        <v>7.2</v>
      </c>
      <c r="K61" s="15">
        <v>7.6</v>
      </c>
      <c r="L61" s="15">
        <v>0</v>
      </c>
      <c r="M61" s="15">
        <v>0</v>
      </c>
      <c r="N61" s="15">
        <v>7.4</v>
      </c>
      <c r="O61" s="18">
        <v>0</v>
      </c>
      <c r="P61" s="15">
        <v>8</v>
      </c>
      <c r="Q61" s="15">
        <v>8</v>
      </c>
      <c r="R61" s="15">
        <v>7.9</v>
      </c>
      <c r="S61" s="15">
        <v>0</v>
      </c>
      <c r="T61" s="15">
        <v>0</v>
      </c>
      <c r="U61" s="18">
        <v>6.7</v>
      </c>
      <c r="V61" s="15">
        <v>7.9</v>
      </c>
      <c r="W61" s="15">
        <v>7.9</v>
      </c>
      <c r="X61" s="15">
        <v>0</v>
      </c>
      <c r="Y61" s="15">
        <v>8</v>
      </c>
      <c r="Z61" s="15">
        <v>0</v>
      </c>
      <c r="AA61" s="15">
        <v>0</v>
      </c>
      <c r="AB61" s="15">
        <v>0</v>
      </c>
      <c r="AC61" s="15">
        <v>0</v>
      </c>
      <c r="AD61" s="15">
        <v>7.2</v>
      </c>
      <c r="AE61" s="15">
        <v>0</v>
      </c>
      <c r="AF61" s="15">
        <v>0</v>
      </c>
      <c r="AG61" s="15">
        <v>0</v>
      </c>
      <c r="AH61" s="15">
        <v>0</v>
      </c>
      <c r="AI61" s="15">
        <v>7.9</v>
      </c>
      <c r="AJ61" s="15">
        <v>8</v>
      </c>
      <c r="AK61" s="15">
        <v>0</v>
      </c>
      <c r="AL61" s="15">
        <v>124.8</v>
      </c>
      <c r="AM61" s="15">
        <v>15.6</v>
      </c>
      <c r="AN61" s="15">
        <v>0</v>
      </c>
      <c r="AO61" s="15">
        <v>0</v>
      </c>
      <c r="AP61" s="15">
        <v>0</v>
      </c>
      <c r="AQ61" s="15">
        <v>1.5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17.100000000000001</v>
      </c>
      <c r="AY61" s="15">
        <v>3.5</v>
      </c>
      <c r="AZ61" s="15">
        <v>679</v>
      </c>
    </row>
    <row r="62" spans="1:52" ht="15.75" customHeight="1" x14ac:dyDescent="0.25">
      <c r="A62" s="15">
        <v>673</v>
      </c>
      <c r="B62" s="17" t="s">
        <v>169</v>
      </c>
      <c r="C62" s="17" t="s">
        <v>170</v>
      </c>
      <c r="D62" s="17" t="s">
        <v>35</v>
      </c>
      <c r="E62" s="14"/>
      <c r="F62" s="17" t="s">
        <v>28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10</v>
      </c>
      <c r="AZ62" s="15">
        <v>673</v>
      </c>
    </row>
    <row r="63" spans="1:52" ht="15.75" customHeight="1" x14ac:dyDescent="0.25">
      <c r="A63" s="15">
        <v>687</v>
      </c>
      <c r="B63" s="17" t="s">
        <v>171</v>
      </c>
      <c r="C63" s="17" t="s">
        <v>172</v>
      </c>
      <c r="D63" s="17" t="s">
        <v>35</v>
      </c>
      <c r="E63" s="17" t="s">
        <v>98</v>
      </c>
      <c r="F63" s="17" t="s">
        <v>28</v>
      </c>
      <c r="G63" s="15">
        <v>8</v>
      </c>
      <c r="H63" s="15">
        <v>8</v>
      </c>
      <c r="I63" s="15">
        <v>8</v>
      </c>
      <c r="J63" s="15">
        <v>8</v>
      </c>
      <c r="K63" s="15">
        <v>8</v>
      </c>
      <c r="L63" s="15">
        <v>0</v>
      </c>
      <c r="M63" s="15">
        <v>0</v>
      </c>
      <c r="N63" s="15">
        <v>8</v>
      </c>
      <c r="O63" s="15">
        <v>8</v>
      </c>
      <c r="P63" s="15">
        <v>8</v>
      </c>
      <c r="Q63" s="15">
        <v>8</v>
      </c>
      <c r="R63" s="15">
        <v>8</v>
      </c>
      <c r="S63" s="15">
        <v>0</v>
      </c>
      <c r="T63" s="15">
        <v>0</v>
      </c>
      <c r="U63" s="15">
        <v>8</v>
      </c>
      <c r="V63" s="15">
        <v>8</v>
      </c>
      <c r="W63" s="15">
        <v>8</v>
      </c>
      <c r="X63" s="15">
        <v>8</v>
      </c>
      <c r="Y63" s="15">
        <v>8</v>
      </c>
      <c r="Z63" s="15">
        <v>0</v>
      </c>
      <c r="AA63" s="15">
        <v>0</v>
      </c>
      <c r="AB63" s="15">
        <v>0</v>
      </c>
      <c r="AC63" s="15">
        <v>8</v>
      </c>
      <c r="AD63" s="15">
        <v>8</v>
      </c>
      <c r="AE63" s="15">
        <v>0</v>
      </c>
      <c r="AF63" s="15">
        <v>0</v>
      </c>
      <c r="AG63" s="15">
        <v>0</v>
      </c>
      <c r="AH63" s="15">
        <v>0</v>
      </c>
      <c r="AI63" s="15">
        <v>8</v>
      </c>
      <c r="AJ63" s="15">
        <v>8</v>
      </c>
      <c r="AK63" s="15">
        <v>0</v>
      </c>
      <c r="AL63" s="15">
        <v>152</v>
      </c>
      <c r="AM63" s="15">
        <v>19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19</v>
      </c>
      <c r="AY63" s="15">
        <v>16</v>
      </c>
      <c r="AZ63" s="15">
        <v>687</v>
      </c>
    </row>
    <row r="64" spans="1:52" ht="15.75" customHeight="1" x14ac:dyDescent="0.25">
      <c r="A64" s="15">
        <v>218</v>
      </c>
      <c r="B64" s="17" t="s">
        <v>173</v>
      </c>
      <c r="C64" s="17" t="s">
        <v>174</v>
      </c>
      <c r="D64" s="17" t="s">
        <v>39</v>
      </c>
      <c r="E64" s="17" t="s">
        <v>62</v>
      </c>
      <c r="F64" s="17" t="s">
        <v>28</v>
      </c>
      <c r="G64" s="15">
        <v>6.5</v>
      </c>
      <c r="H64" s="15">
        <v>0</v>
      </c>
      <c r="I64" s="15">
        <v>0</v>
      </c>
      <c r="J64" s="15">
        <v>0</v>
      </c>
      <c r="K64" s="15">
        <v>4</v>
      </c>
      <c r="L64" s="15">
        <v>0</v>
      </c>
      <c r="M64" s="15">
        <v>0</v>
      </c>
      <c r="N64" s="15">
        <v>0</v>
      </c>
      <c r="O64" s="15">
        <v>8</v>
      </c>
      <c r="P64" s="15">
        <v>1.6</v>
      </c>
      <c r="Q64" s="15">
        <v>5</v>
      </c>
      <c r="R64" s="15">
        <v>2.2000000000000002</v>
      </c>
      <c r="S64" s="15">
        <v>0</v>
      </c>
      <c r="T64" s="15">
        <v>0</v>
      </c>
      <c r="U64" s="15">
        <v>0</v>
      </c>
      <c r="V64" s="15">
        <v>0</v>
      </c>
      <c r="W64" s="15">
        <v>4.7</v>
      </c>
      <c r="X64" s="15">
        <v>3.1</v>
      </c>
      <c r="Y64" s="15">
        <v>7.6</v>
      </c>
      <c r="Z64" s="15">
        <v>0</v>
      </c>
      <c r="AA64" s="15">
        <v>0</v>
      </c>
      <c r="AB64" s="15">
        <v>0</v>
      </c>
      <c r="AC64" s="15">
        <v>7</v>
      </c>
      <c r="AD64" s="15">
        <v>6.6</v>
      </c>
      <c r="AE64" s="15">
        <v>0</v>
      </c>
      <c r="AF64" s="15">
        <v>0</v>
      </c>
      <c r="AG64" s="15">
        <v>0</v>
      </c>
      <c r="AH64" s="15">
        <v>0</v>
      </c>
      <c r="AI64" s="15">
        <v>5</v>
      </c>
      <c r="AJ64" s="15">
        <v>7.4</v>
      </c>
      <c r="AK64" s="15">
        <v>0</v>
      </c>
      <c r="AL64" s="15">
        <v>68.7</v>
      </c>
      <c r="AM64" s="15">
        <v>8.6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8.6</v>
      </c>
      <c r="AY64" s="15">
        <v>9.5</v>
      </c>
      <c r="AZ64" s="15">
        <v>218</v>
      </c>
    </row>
    <row r="65" spans="1:52" ht="15.75" customHeight="1" x14ac:dyDescent="0.25">
      <c r="A65" s="15">
        <v>7</v>
      </c>
      <c r="B65" s="17" t="s">
        <v>175</v>
      </c>
      <c r="C65" s="17" t="s">
        <v>176</v>
      </c>
      <c r="D65" s="17" t="s">
        <v>26</v>
      </c>
      <c r="E65" s="17" t="s">
        <v>76</v>
      </c>
      <c r="F65" s="17" t="s">
        <v>28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7</v>
      </c>
      <c r="AZ65" s="15">
        <v>7</v>
      </c>
    </row>
    <row r="66" spans="1:52" ht="15.75" customHeight="1" x14ac:dyDescent="0.25">
      <c r="A66" s="15">
        <v>78</v>
      </c>
      <c r="B66" s="17" t="s">
        <v>177</v>
      </c>
      <c r="C66" s="17" t="s">
        <v>178</v>
      </c>
      <c r="D66" s="17" t="s">
        <v>26</v>
      </c>
      <c r="E66" s="17" t="s">
        <v>179</v>
      </c>
      <c r="F66" s="17" t="s">
        <v>28</v>
      </c>
      <c r="G66" s="15">
        <v>0</v>
      </c>
      <c r="H66" s="15">
        <v>0</v>
      </c>
      <c r="I66" s="15">
        <v>0</v>
      </c>
      <c r="J66" s="15">
        <v>0</v>
      </c>
      <c r="K66" s="15">
        <v>2.8</v>
      </c>
      <c r="L66" s="15">
        <v>0</v>
      </c>
      <c r="M66" s="15">
        <v>0</v>
      </c>
      <c r="N66" s="15">
        <v>4.8</v>
      </c>
      <c r="O66" s="15">
        <v>0</v>
      </c>
      <c r="P66" s="15">
        <v>3</v>
      </c>
      <c r="Q66" s="15">
        <v>1.7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2.1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7</v>
      </c>
      <c r="AJ66" s="15">
        <v>0</v>
      </c>
      <c r="AK66" s="15">
        <v>0</v>
      </c>
      <c r="AL66" s="15">
        <v>21.4</v>
      </c>
      <c r="AM66" s="15">
        <v>2.7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2.7</v>
      </c>
      <c r="AY66" s="15">
        <v>0</v>
      </c>
      <c r="AZ66" s="15">
        <v>78</v>
      </c>
    </row>
    <row r="67" spans="1:52" ht="15.75" customHeight="1" x14ac:dyDescent="0.25">
      <c r="A67" s="15">
        <v>495</v>
      </c>
      <c r="B67" s="17" t="s">
        <v>180</v>
      </c>
      <c r="C67" s="17" t="s">
        <v>181</v>
      </c>
      <c r="D67" s="17" t="s">
        <v>39</v>
      </c>
      <c r="E67" s="17" t="s">
        <v>62</v>
      </c>
      <c r="F67" s="17" t="s">
        <v>28</v>
      </c>
      <c r="G67" s="15">
        <v>7.8</v>
      </c>
      <c r="H67" s="15">
        <v>8</v>
      </c>
      <c r="I67" s="15">
        <v>8</v>
      </c>
      <c r="J67" s="15">
        <v>8</v>
      </c>
      <c r="K67" s="15">
        <v>8</v>
      </c>
      <c r="L67" s="15">
        <v>0</v>
      </c>
      <c r="M67" s="15">
        <v>0</v>
      </c>
      <c r="N67" s="15">
        <v>8</v>
      </c>
      <c r="O67" s="15">
        <v>8</v>
      </c>
      <c r="P67" s="15">
        <v>8</v>
      </c>
      <c r="Q67" s="15">
        <v>8</v>
      </c>
      <c r="R67" s="15">
        <v>8</v>
      </c>
      <c r="S67" s="15">
        <v>0</v>
      </c>
      <c r="T67" s="15">
        <v>0</v>
      </c>
      <c r="U67" s="15">
        <v>8</v>
      </c>
      <c r="V67" s="15">
        <v>8</v>
      </c>
      <c r="W67" s="15">
        <v>8</v>
      </c>
      <c r="X67" s="15">
        <v>8</v>
      </c>
      <c r="Y67" s="15">
        <v>8</v>
      </c>
      <c r="Z67" s="15">
        <v>0</v>
      </c>
      <c r="AA67" s="15">
        <v>0</v>
      </c>
      <c r="AB67" s="15">
        <v>0</v>
      </c>
      <c r="AC67" s="15">
        <v>8</v>
      </c>
      <c r="AD67" s="15">
        <v>7.1</v>
      </c>
      <c r="AE67" s="15">
        <v>8</v>
      </c>
      <c r="AF67" s="15">
        <v>0</v>
      </c>
      <c r="AG67" s="15">
        <v>0</v>
      </c>
      <c r="AH67" s="15">
        <v>0</v>
      </c>
      <c r="AI67" s="15">
        <v>8</v>
      </c>
      <c r="AJ67" s="15">
        <v>8</v>
      </c>
      <c r="AK67" s="15">
        <v>0</v>
      </c>
      <c r="AL67" s="15">
        <v>158.9</v>
      </c>
      <c r="AM67" s="15">
        <v>19.899999999999999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19.899999999999999</v>
      </c>
      <c r="AY67" s="15">
        <v>1</v>
      </c>
      <c r="AZ67" s="15">
        <v>495</v>
      </c>
    </row>
    <row r="68" spans="1:52" ht="15.75" customHeight="1" x14ac:dyDescent="0.25">
      <c r="A68" s="15">
        <v>488</v>
      </c>
      <c r="B68" s="17" t="s">
        <v>182</v>
      </c>
      <c r="C68" s="17" t="s">
        <v>183</v>
      </c>
      <c r="D68" s="17" t="s">
        <v>26</v>
      </c>
      <c r="E68" s="17" t="s">
        <v>179</v>
      </c>
      <c r="F68" s="17" t="s">
        <v>28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488</v>
      </c>
    </row>
    <row r="69" spans="1:52" ht="15.75" customHeight="1" x14ac:dyDescent="0.25">
      <c r="A69" s="15">
        <v>605</v>
      </c>
      <c r="B69" s="17" t="s">
        <v>184</v>
      </c>
      <c r="C69" s="17" t="s">
        <v>185</v>
      </c>
      <c r="D69" s="17" t="s">
        <v>79</v>
      </c>
      <c r="E69" s="17" t="s">
        <v>157</v>
      </c>
      <c r="F69" s="17" t="s">
        <v>51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7</v>
      </c>
      <c r="AZ69" s="15">
        <v>605</v>
      </c>
    </row>
    <row r="70" spans="1:52" ht="15.75" customHeight="1" x14ac:dyDescent="0.25">
      <c r="A70" s="15">
        <v>623</v>
      </c>
      <c r="B70" s="17" t="s">
        <v>186</v>
      </c>
      <c r="C70" s="17" t="s">
        <v>187</v>
      </c>
      <c r="D70" s="17" t="s">
        <v>35</v>
      </c>
      <c r="E70" s="17" t="s">
        <v>54</v>
      </c>
      <c r="F70" s="17" t="s">
        <v>51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7</v>
      </c>
      <c r="AZ70" s="15">
        <v>623</v>
      </c>
    </row>
    <row r="71" spans="1:52" ht="15.75" customHeight="1" x14ac:dyDescent="0.25">
      <c r="A71" s="15">
        <v>8</v>
      </c>
      <c r="B71" s="17" t="s">
        <v>188</v>
      </c>
      <c r="C71" s="17" t="s">
        <v>189</v>
      </c>
      <c r="D71" s="17" t="s">
        <v>35</v>
      </c>
      <c r="E71" s="17" t="s">
        <v>127</v>
      </c>
      <c r="F71" s="17" t="s">
        <v>28</v>
      </c>
      <c r="G71" s="15">
        <v>8</v>
      </c>
      <c r="H71" s="15">
        <v>8</v>
      </c>
      <c r="I71" s="15">
        <v>7.8</v>
      </c>
      <c r="J71" s="15">
        <v>8</v>
      </c>
      <c r="K71" s="15">
        <v>7.9</v>
      </c>
      <c r="L71" s="15">
        <v>0</v>
      </c>
      <c r="M71" s="15">
        <v>0</v>
      </c>
      <c r="N71" s="15">
        <v>7.9</v>
      </c>
      <c r="O71" s="15">
        <v>8</v>
      </c>
      <c r="P71" s="15">
        <v>7.9</v>
      </c>
      <c r="Q71" s="15">
        <v>7.3</v>
      </c>
      <c r="R71" s="15">
        <v>7.6</v>
      </c>
      <c r="S71" s="15">
        <v>0</v>
      </c>
      <c r="T71" s="15">
        <v>0</v>
      </c>
      <c r="U71" s="15">
        <v>7.7</v>
      </c>
      <c r="V71" s="15">
        <v>7.8</v>
      </c>
      <c r="W71" s="15">
        <v>8</v>
      </c>
      <c r="X71" s="15">
        <v>8</v>
      </c>
      <c r="Y71" s="15">
        <v>7.8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8</v>
      </c>
      <c r="AJ71" s="15">
        <v>8</v>
      </c>
      <c r="AK71" s="15">
        <v>0</v>
      </c>
      <c r="AL71" s="15">
        <v>133.69999999999999</v>
      </c>
      <c r="AM71" s="15">
        <v>16.7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16.7</v>
      </c>
      <c r="AY71" s="15">
        <v>10</v>
      </c>
      <c r="AZ71" s="15">
        <v>8</v>
      </c>
    </row>
    <row r="72" spans="1:52" ht="15.75" customHeight="1" x14ac:dyDescent="0.25">
      <c r="A72" s="15">
        <v>100</v>
      </c>
      <c r="B72" s="17" t="s">
        <v>190</v>
      </c>
      <c r="C72" s="17" t="s">
        <v>191</v>
      </c>
      <c r="D72" s="17" t="s">
        <v>35</v>
      </c>
      <c r="E72" s="17" t="s">
        <v>192</v>
      </c>
      <c r="F72" s="17" t="s">
        <v>28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5</v>
      </c>
      <c r="AZ72" s="15">
        <v>100</v>
      </c>
    </row>
    <row r="73" spans="1:52" ht="15.75" customHeight="1" x14ac:dyDescent="0.25">
      <c r="A73" s="15">
        <v>155</v>
      </c>
      <c r="B73" s="17" t="s">
        <v>193</v>
      </c>
      <c r="C73" s="17" t="s">
        <v>194</v>
      </c>
      <c r="D73" s="17" t="s">
        <v>39</v>
      </c>
      <c r="E73" s="17" t="s">
        <v>62</v>
      </c>
      <c r="F73" s="17" t="s">
        <v>28</v>
      </c>
      <c r="G73" s="15">
        <v>5.9</v>
      </c>
      <c r="H73" s="15">
        <v>7.8</v>
      </c>
      <c r="I73" s="15">
        <v>0</v>
      </c>
      <c r="J73" s="15">
        <v>0</v>
      </c>
      <c r="K73" s="15">
        <v>8</v>
      </c>
      <c r="L73" s="15">
        <v>0</v>
      </c>
      <c r="M73" s="15">
        <v>0</v>
      </c>
      <c r="N73" s="15">
        <v>8</v>
      </c>
      <c r="O73" s="15">
        <v>0</v>
      </c>
      <c r="P73" s="15">
        <v>0</v>
      </c>
      <c r="Q73" s="15">
        <v>4.7</v>
      </c>
      <c r="R73" s="15">
        <v>6.6</v>
      </c>
      <c r="S73" s="15">
        <v>0</v>
      </c>
      <c r="T73" s="15">
        <v>0</v>
      </c>
      <c r="U73" s="15">
        <v>7.7</v>
      </c>
      <c r="V73" s="15">
        <v>7.8</v>
      </c>
      <c r="W73" s="18">
        <v>0</v>
      </c>
      <c r="X73" s="18">
        <v>0</v>
      </c>
      <c r="Y73" s="18">
        <v>0</v>
      </c>
      <c r="Z73" s="15">
        <v>0</v>
      </c>
      <c r="AA73" s="15">
        <v>0</v>
      </c>
      <c r="AB73" s="15">
        <v>0</v>
      </c>
      <c r="AC73" s="15">
        <v>4.5999999999999996</v>
      </c>
      <c r="AD73" s="15">
        <v>4.8</v>
      </c>
      <c r="AE73" s="15">
        <v>0</v>
      </c>
      <c r="AF73" s="15">
        <v>0</v>
      </c>
      <c r="AG73" s="15">
        <v>0</v>
      </c>
      <c r="AH73" s="15">
        <v>0</v>
      </c>
      <c r="AI73" s="15">
        <v>8</v>
      </c>
      <c r="AJ73" s="15">
        <v>8</v>
      </c>
      <c r="AK73" s="15">
        <v>0</v>
      </c>
      <c r="AL73" s="15">
        <v>81.900000000000006</v>
      </c>
      <c r="AM73" s="15">
        <v>10.199999999999999</v>
      </c>
      <c r="AN73" s="15">
        <v>0</v>
      </c>
      <c r="AO73" s="15">
        <v>0</v>
      </c>
      <c r="AP73" s="15">
        <v>0</v>
      </c>
      <c r="AQ73" s="15">
        <v>3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13.2</v>
      </c>
      <c r="AY73" s="15">
        <v>9</v>
      </c>
      <c r="AZ73" s="15">
        <v>155</v>
      </c>
    </row>
    <row r="74" spans="1:52" ht="15.75" customHeight="1" x14ac:dyDescent="0.25">
      <c r="A74" s="15">
        <v>282</v>
      </c>
      <c r="B74" s="17" t="s">
        <v>195</v>
      </c>
      <c r="C74" s="17" t="s">
        <v>196</v>
      </c>
      <c r="D74" s="17" t="s">
        <v>35</v>
      </c>
      <c r="E74" s="14"/>
      <c r="F74" s="17" t="s">
        <v>28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11</v>
      </c>
      <c r="AZ74" s="15">
        <v>282</v>
      </c>
    </row>
    <row r="75" spans="1:52" ht="15.75" customHeight="1" x14ac:dyDescent="0.25">
      <c r="A75" s="15">
        <v>349</v>
      </c>
      <c r="B75" s="17" t="s">
        <v>197</v>
      </c>
      <c r="C75" s="17" t="s">
        <v>198</v>
      </c>
      <c r="D75" s="17" t="s">
        <v>35</v>
      </c>
      <c r="E75" s="17" t="s">
        <v>54</v>
      </c>
      <c r="F75" s="17" t="s">
        <v>51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8</v>
      </c>
      <c r="AZ75" s="15">
        <v>349</v>
      </c>
    </row>
    <row r="76" spans="1:52" ht="15.75" customHeight="1" x14ac:dyDescent="0.25">
      <c r="A76" s="15">
        <v>417</v>
      </c>
      <c r="B76" s="17" t="s">
        <v>199</v>
      </c>
      <c r="C76" s="17" t="s">
        <v>200</v>
      </c>
      <c r="D76" s="17" t="s">
        <v>35</v>
      </c>
      <c r="E76" s="17" t="s">
        <v>201</v>
      </c>
      <c r="F76" s="17" t="s">
        <v>51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5</v>
      </c>
      <c r="AZ76" s="15">
        <v>417</v>
      </c>
    </row>
    <row r="77" spans="1:52" ht="15.75" customHeight="1" x14ac:dyDescent="0.25">
      <c r="A77" s="15">
        <v>435</v>
      </c>
      <c r="B77" s="17" t="s">
        <v>202</v>
      </c>
      <c r="C77" s="17" t="s">
        <v>203</v>
      </c>
      <c r="D77" s="17" t="s">
        <v>35</v>
      </c>
      <c r="E77" s="14"/>
      <c r="F77" s="17" t="s">
        <v>51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10</v>
      </c>
      <c r="AZ77" s="15">
        <v>435</v>
      </c>
    </row>
    <row r="78" spans="1:52" ht="15.75" customHeight="1" x14ac:dyDescent="0.25">
      <c r="A78" s="15">
        <v>472</v>
      </c>
      <c r="B78" s="17" t="s">
        <v>204</v>
      </c>
      <c r="C78" s="17" t="s">
        <v>205</v>
      </c>
      <c r="D78" s="17" t="s">
        <v>35</v>
      </c>
      <c r="E78" s="14"/>
      <c r="F78" s="17" t="s">
        <v>51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8</v>
      </c>
      <c r="AZ78" s="15">
        <v>472</v>
      </c>
    </row>
    <row r="79" spans="1:52" ht="15.75" customHeight="1" x14ac:dyDescent="0.25">
      <c r="A79" s="15">
        <v>591</v>
      </c>
      <c r="B79" s="17" t="s">
        <v>206</v>
      </c>
      <c r="C79" s="17" t="s">
        <v>207</v>
      </c>
      <c r="D79" s="17" t="s">
        <v>31</v>
      </c>
      <c r="E79" s="17" t="s">
        <v>208</v>
      </c>
      <c r="F79" s="17" t="s">
        <v>28</v>
      </c>
      <c r="G79" s="15">
        <v>7.7</v>
      </c>
      <c r="H79" s="15">
        <v>7.8</v>
      </c>
      <c r="I79" s="15">
        <v>7.7</v>
      </c>
      <c r="J79" s="15">
        <v>7.8</v>
      </c>
      <c r="K79" s="15">
        <v>7.5</v>
      </c>
      <c r="L79" s="15">
        <v>0</v>
      </c>
      <c r="M79" s="15">
        <v>0</v>
      </c>
      <c r="N79" s="15">
        <v>8</v>
      </c>
      <c r="O79" s="15">
        <v>8</v>
      </c>
      <c r="P79" s="15">
        <v>8</v>
      </c>
      <c r="Q79" s="15">
        <v>7.6</v>
      </c>
      <c r="R79" s="15">
        <v>7.8</v>
      </c>
      <c r="S79" s="15">
        <v>0</v>
      </c>
      <c r="T79" s="15">
        <v>0</v>
      </c>
      <c r="U79" s="15">
        <v>7.5</v>
      </c>
      <c r="V79" s="15">
        <v>7.6</v>
      </c>
      <c r="W79" s="15">
        <v>7.1</v>
      </c>
      <c r="X79" s="15">
        <v>7.7</v>
      </c>
      <c r="Y79" s="15">
        <v>7.4</v>
      </c>
      <c r="Z79" s="15">
        <v>0</v>
      </c>
      <c r="AA79" s="15">
        <v>0</v>
      </c>
      <c r="AB79" s="15">
        <v>0</v>
      </c>
      <c r="AC79" s="15">
        <v>7.9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8</v>
      </c>
      <c r="AJ79" s="15">
        <v>7.7</v>
      </c>
      <c r="AK79" s="15">
        <v>0</v>
      </c>
      <c r="AL79" s="15">
        <v>138.80000000000001</v>
      </c>
      <c r="AM79" s="15">
        <v>17.399999999999999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17.399999999999999</v>
      </c>
      <c r="AY79" s="15">
        <v>18</v>
      </c>
      <c r="AZ79" s="15">
        <v>591</v>
      </c>
    </row>
    <row r="80" spans="1:52" ht="15.75" customHeight="1" x14ac:dyDescent="0.25">
      <c r="A80" s="15">
        <v>618</v>
      </c>
      <c r="B80" s="17" t="s">
        <v>209</v>
      </c>
      <c r="C80" s="17" t="s">
        <v>210</v>
      </c>
      <c r="D80" s="17" t="s">
        <v>79</v>
      </c>
      <c r="E80" s="17" t="s">
        <v>157</v>
      </c>
      <c r="F80" s="17" t="s">
        <v>51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8</v>
      </c>
      <c r="AZ80" s="15">
        <v>618</v>
      </c>
    </row>
    <row r="81" spans="1:52" ht="15.75" customHeight="1" x14ac:dyDescent="0.25">
      <c r="A81" s="15">
        <v>661</v>
      </c>
      <c r="B81" s="17" t="s">
        <v>211</v>
      </c>
      <c r="C81" s="17" t="s">
        <v>212</v>
      </c>
      <c r="D81" s="17" t="s">
        <v>35</v>
      </c>
      <c r="E81" s="17" t="s">
        <v>201</v>
      </c>
      <c r="F81" s="17" t="s">
        <v>51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8</v>
      </c>
      <c r="AZ81" s="15">
        <v>661</v>
      </c>
    </row>
    <row r="82" spans="1:52" ht="15.75" customHeight="1" x14ac:dyDescent="0.25">
      <c r="A82" s="15">
        <v>206</v>
      </c>
      <c r="B82" s="17" t="s">
        <v>213</v>
      </c>
      <c r="C82" s="17" t="s">
        <v>214</v>
      </c>
      <c r="D82" s="17" t="s">
        <v>35</v>
      </c>
      <c r="E82" s="17" t="s">
        <v>215</v>
      </c>
      <c r="F82" s="17" t="s">
        <v>51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16</v>
      </c>
      <c r="AZ82" s="15">
        <v>206</v>
      </c>
    </row>
    <row r="83" spans="1:52" ht="15.75" customHeight="1" x14ac:dyDescent="0.25">
      <c r="A83" s="15">
        <v>316</v>
      </c>
      <c r="B83" s="17" t="s">
        <v>216</v>
      </c>
      <c r="C83" s="17" t="s">
        <v>217</v>
      </c>
      <c r="D83" s="17" t="s">
        <v>35</v>
      </c>
      <c r="E83" s="17" t="s">
        <v>127</v>
      </c>
      <c r="F83" s="17" t="s">
        <v>51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5</v>
      </c>
      <c r="AZ83" s="15">
        <v>316</v>
      </c>
    </row>
    <row r="84" spans="1:52" ht="15.75" customHeight="1" x14ac:dyDescent="0.25">
      <c r="A84" s="15">
        <v>342</v>
      </c>
      <c r="B84" s="17" t="s">
        <v>218</v>
      </c>
      <c r="C84" s="17" t="s">
        <v>219</v>
      </c>
      <c r="D84" s="17" t="s">
        <v>35</v>
      </c>
      <c r="E84" s="14"/>
      <c r="F84" s="17" t="s">
        <v>51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9</v>
      </c>
      <c r="AZ84" s="15">
        <v>342</v>
      </c>
    </row>
    <row r="85" spans="1:52" ht="15.75" customHeight="1" x14ac:dyDescent="0.25">
      <c r="A85" s="15">
        <v>345</v>
      </c>
      <c r="B85" s="17" t="s">
        <v>220</v>
      </c>
      <c r="C85" s="17" t="s">
        <v>221</v>
      </c>
      <c r="D85" s="17" t="s">
        <v>35</v>
      </c>
      <c r="E85" s="17" t="s">
        <v>222</v>
      </c>
      <c r="F85" s="17" t="s">
        <v>51</v>
      </c>
      <c r="G85" s="15">
        <v>0</v>
      </c>
      <c r="H85" s="15">
        <v>0</v>
      </c>
      <c r="I85" s="15">
        <v>0</v>
      </c>
      <c r="J85" s="15">
        <v>0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6.5</v>
      </c>
      <c r="AZ85" s="15">
        <v>345</v>
      </c>
    </row>
    <row r="86" spans="1:52" ht="15.75" customHeight="1" x14ac:dyDescent="0.25">
      <c r="A86" s="15">
        <v>393</v>
      </c>
      <c r="B86" s="17" t="s">
        <v>223</v>
      </c>
      <c r="C86" s="17" t="s">
        <v>224</v>
      </c>
      <c r="D86" s="17" t="s">
        <v>35</v>
      </c>
      <c r="E86" s="14"/>
      <c r="F86" s="17" t="s">
        <v>51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9</v>
      </c>
      <c r="AZ86" s="15">
        <v>393</v>
      </c>
    </row>
    <row r="87" spans="1:52" ht="15.75" customHeight="1" x14ac:dyDescent="0.25">
      <c r="A87" s="15">
        <v>573</v>
      </c>
      <c r="B87" s="17" t="s">
        <v>225</v>
      </c>
      <c r="C87" s="17" t="s">
        <v>226</v>
      </c>
      <c r="D87" s="17" t="s">
        <v>35</v>
      </c>
      <c r="E87" s="14"/>
      <c r="F87" s="17" t="s">
        <v>51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9</v>
      </c>
      <c r="AZ87" s="15">
        <v>573</v>
      </c>
    </row>
    <row r="88" spans="1:52" ht="15.75" customHeight="1" x14ac:dyDescent="0.25">
      <c r="A88" s="15">
        <v>487</v>
      </c>
      <c r="B88" s="17" t="s">
        <v>227</v>
      </c>
      <c r="C88" s="17" t="s">
        <v>228</v>
      </c>
      <c r="D88" s="17" t="s">
        <v>35</v>
      </c>
      <c r="E88" s="17" t="s">
        <v>127</v>
      </c>
      <c r="F88" s="17" t="s">
        <v>51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8</v>
      </c>
      <c r="AZ88" s="15">
        <v>487</v>
      </c>
    </row>
    <row r="89" spans="1:52" ht="15.75" customHeight="1" x14ac:dyDescent="0.25">
      <c r="A89" s="15">
        <v>499</v>
      </c>
      <c r="B89" s="17" t="s">
        <v>229</v>
      </c>
      <c r="C89" s="17" t="s">
        <v>230</v>
      </c>
      <c r="D89" s="17" t="s">
        <v>35</v>
      </c>
      <c r="E89" s="14"/>
      <c r="F89" s="17" t="s">
        <v>51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9</v>
      </c>
      <c r="AZ89" s="15">
        <v>499</v>
      </c>
    </row>
    <row r="90" spans="1:52" ht="15.75" customHeight="1" x14ac:dyDescent="0.25">
      <c r="A90" s="15">
        <v>553</v>
      </c>
      <c r="B90" s="17" t="s">
        <v>231</v>
      </c>
      <c r="C90" s="17" t="s">
        <v>232</v>
      </c>
      <c r="D90" s="17" t="s">
        <v>35</v>
      </c>
      <c r="E90" s="14"/>
      <c r="F90" s="17" t="s">
        <v>51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9</v>
      </c>
      <c r="AZ90" s="15">
        <v>553</v>
      </c>
    </row>
    <row r="91" spans="1:52" ht="15.75" customHeight="1" x14ac:dyDescent="0.25">
      <c r="A91" s="15">
        <v>594</v>
      </c>
      <c r="B91" s="17" t="s">
        <v>233</v>
      </c>
      <c r="C91" s="17" t="s">
        <v>234</v>
      </c>
      <c r="D91" s="17" t="s">
        <v>35</v>
      </c>
      <c r="E91" s="17" t="s">
        <v>235</v>
      </c>
      <c r="F91" s="17" t="s">
        <v>28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17</v>
      </c>
      <c r="AZ91" s="15">
        <v>594</v>
      </c>
    </row>
    <row r="92" spans="1:52" ht="15.75" customHeight="1" x14ac:dyDescent="0.25">
      <c r="A92" s="15">
        <v>602</v>
      </c>
      <c r="B92" s="17" t="s">
        <v>236</v>
      </c>
      <c r="C92" s="17" t="s">
        <v>237</v>
      </c>
      <c r="D92" s="17" t="s">
        <v>35</v>
      </c>
      <c r="E92" s="17" t="s">
        <v>238</v>
      </c>
      <c r="F92" s="17" t="s">
        <v>51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14</v>
      </c>
      <c r="AZ92" s="15">
        <v>602</v>
      </c>
    </row>
    <row r="93" spans="1:52" ht="15.75" customHeight="1" x14ac:dyDescent="0.25">
      <c r="A93" s="15">
        <v>603</v>
      </c>
      <c r="B93" s="17" t="s">
        <v>239</v>
      </c>
      <c r="C93" s="17" t="s">
        <v>240</v>
      </c>
      <c r="D93" s="17" t="s">
        <v>31</v>
      </c>
      <c r="E93" s="17" t="s">
        <v>117</v>
      </c>
      <c r="F93" s="17" t="s">
        <v>28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9</v>
      </c>
      <c r="AZ93" s="15">
        <v>603</v>
      </c>
    </row>
    <row r="94" spans="1:52" ht="15.75" customHeight="1" x14ac:dyDescent="0.25">
      <c r="A94" s="15">
        <v>251</v>
      </c>
      <c r="B94" s="17" t="s">
        <v>241</v>
      </c>
      <c r="C94" s="17" t="s">
        <v>242</v>
      </c>
      <c r="D94" s="17" t="s">
        <v>31</v>
      </c>
      <c r="E94" s="17" t="s">
        <v>243</v>
      </c>
      <c r="F94" s="17" t="s">
        <v>28</v>
      </c>
      <c r="G94" s="15">
        <v>5.4</v>
      </c>
      <c r="H94" s="15">
        <v>4.5</v>
      </c>
      <c r="I94" s="15">
        <v>0</v>
      </c>
      <c r="J94" s="15">
        <v>0</v>
      </c>
      <c r="K94" s="15">
        <v>1.8</v>
      </c>
      <c r="L94" s="15">
        <v>0</v>
      </c>
      <c r="M94" s="15">
        <v>0</v>
      </c>
      <c r="N94" s="15">
        <v>3.8</v>
      </c>
      <c r="O94" s="15">
        <v>3.9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19.399999999999999</v>
      </c>
      <c r="AM94" s="15">
        <v>2.4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2.4</v>
      </c>
      <c r="AY94" s="15">
        <v>18.5</v>
      </c>
      <c r="AZ94" s="15">
        <v>251</v>
      </c>
    </row>
    <row r="95" spans="1:52" ht="15.75" customHeight="1" x14ac:dyDescent="0.25">
      <c r="A95" s="15">
        <v>28</v>
      </c>
      <c r="B95" s="17" t="s">
        <v>244</v>
      </c>
      <c r="C95" s="17" t="s">
        <v>245</v>
      </c>
      <c r="D95" s="17" t="s">
        <v>35</v>
      </c>
      <c r="E95" s="17" t="s">
        <v>246</v>
      </c>
      <c r="F95" s="17" t="s">
        <v>28</v>
      </c>
      <c r="G95" s="15">
        <v>7.9</v>
      </c>
      <c r="H95" s="15">
        <v>7.7</v>
      </c>
      <c r="I95" s="15">
        <v>7.9</v>
      </c>
      <c r="J95" s="15">
        <v>7.7</v>
      </c>
      <c r="K95" s="15">
        <v>8</v>
      </c>
      <c r="L95" s="15">
        <v>0</v>
      </c>
      <c r="M95" s="15">
        <v>0</v>
      </c>
      <c r="N95" s="15">
        <v>7.8</v>
      </c>
      <c r="O95" s="18">
        <v>2.9</v>
      </c>
      <c r="P95" s="18">
        <v>3.5</v>
      </c>
      <c r="Q95" s="15">
        <v>7.2</v>
      </c>
      <c r="R95" s="15">
        <v>7.9</v>
      </c>
      <c r="S95" s="15">
        <v>0</v>
      </c>
      <c r="T95" s="15">
        <v>0</v>
      </c>
      <c r="U95" s="15">
        <v>7.9</v>
      </c>
      <c r="V95" s="15">
        <v>8</v>
      </c>
      <c r="W95" s="15">
        <v>7.9</v>
      </c>
      <c r="X95" s="15">
        <v>7.8</v>
      </c>
      <c r="Y95" s="15">
        <v>7.9</v>
      </c>
      <c r="Z95" s="15">
        <v>0</v>
      </c>
      <c r="AA95" s="15">
        <v>0</v>
      </c>
      <c r="AB95" s="15">
        <v>0</v>
      </c>
      <c r="AC95" s="15">
        <v>0</v>
      </c>
      <c r="AD95" s="15">
        <v>7.9</v>
      </c>
      <c r="AE95" s="15">
        <v>0</v>
      </c>
      <c r="AF95" s="15">
        <v>0</v>
      </c>
      <c r="AG95" s="15">
        <v>0</v>
      </c>
      <c r="AH95" s="15">
        <v>0</v>
      </c>
      <c r="AI95" s="15">
        <v>7.9</v>
      </c>
      <c r="AJ95" s="15">
        <v>8</v>
      </c>
      <c r="AK95" s="15">
        <v>0</v>
      </c>
      <c r="AL95" s="15">
        <v>141.4</v>
      </c>
      <c r="AM95" s="15">
        <v>17.7</v>
      </c>
      <c r="AN95" s="15">
        <v>0</v>
      </c>
      <c r="AO95" s="15">
        <v>0</v>
      </c>
      <c r="AP95" s="15">
        <v>0</v>
      </c>
      <c r="AQ95" s="15">
        <v>1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18.7</v>
      </c>
      <c r="AY95" s="15">
        <v>10.5</v>
      </c>
      <c r="AZ95" s="15">
        <v>28</v>
      </c>
    </row>
    <row r="96" spans="1:52" ht="15.75" customHeight="1" x14ac:dyDescent="0.25">
      <c r="A96" s="15">
        <v>329</v>
      </c>
      <c r="B96" s="17" t="s">
        <v>247</v>
      </c>
      <c r="C96" s="17" t="s">
        <v>248</v>
      </c>
      <c r="D96" s="17" t="s">
        <v>31</v>
      </c>
      <c r="E96" s="17" t="s">
        <v>162</v>
      </c>
      <c r="F96" s="17" t="s">
        <v>28</v>
      </c>
      <c r="G96" s="15">
        <v>8</v>
      </c>
      <c r="H96" s="15">
        <v>8</v>
      </c>
      <c r="I96" s="15">
        <v>8</v>
      </c>
      <c r="J96" s="15">
        <v>8</v>
      </c>
      <c r="K96" s="15">
        <v>8</v>
      </c>
      <c r="L96" s="15">
        <v>0</v>
      </c>
      <c r="M96" s="15">
        <v>0</v>
      </c>
      <c r="N96" s="15">
        <v>8</v>
      </c>
      <c r="O96" s="15">
        <v>8</v>
      </c>
      <c r="P96" s="15">
        <v>8</v>
      </c>
      <c r="Q96" s="15">
        <v>8</v>
      </c>
      <c r="R96" s="15">
        <v>8</v>
      </c>
      <c r="S96" s="15">
        <v>0</v>
      </c>
      <c r="T96" s="15">
        <v>0</v>
      </c>
      <c r="U96" s="15">
        <v>8</v>
      </c>
      <c r="V96" s="15">
        <v>8</v>
      </c>
      <c r="W96" s="15">
        <v>8</v>
      </c>
      <c r="X96" s="15">
        <v>8</v>
      </c>
      <c r="Y96" s="15">
        <v>8</v>
      </c>
      <c r="Z96" s="15">
        <v>0</v>
      </c>
      <c r="AA96" s="15">
        <v>0</v>
      </c>
      <c r="AB96" s="15">
        <v>0</v>
      </c>
      <c r="AC96" s="15">
        <v>8</v>
      </c>
      <c r="AD96" s="15">
        <v>8</v>
      </c>
      <c r="AE96" s="15">
        <v>0</v>
      </c>
      <c r="AF96" s="15">
        <v>0</v>
      </c>
      <c r="AG96" s="15">
        <v>0</v>
      </c>
      <c r="AH96" s="15">
        <v>0</v>
      </c>
      <c r="AI96" s="15">
        <v>8</v>
      </c>
      <c r="AJ96" s="15">
        <v>8</v>
      </c>
      <c r="AK96" s="15">
        <v>0</v>
      </c>
      <c r="AL96" s="15">
        <v>152</v>
      </c>
      <c r="AM96" s="15">
        <v>19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19</v>
      </c>
      <c r="AY96" s="15">
        <v>16</v>
      </c>
      <c r="AZ96" s="15">
        <v>329</v>
      </c>
    </row>
    <row r="97" spans="1:52" ht="15.75" customHeight="1" x14ac:dyDescent="0.25">
      <c r="A97" s="15">
        <v>339</v>
      </c>
      <c r="B97" s="17" t="s">
        <v>249</v>
      </c>
      <c r="C97" s="17" t="s">
        <v>250</v>
      </c>
      <c r="D97" s="17" t="s">
        <v>35</v>
      </c>
      <c r="E97" s="17" t="s">
        <v>251</v>
      </c>
      <c r="F97" s="17" t="s">
        <v>28</v>
      </c>
      <c r="G97" s="15">
        <v>7.9</v>
      </c>
      <c r="H97" s="15">
        <v>0</v>
      </c>
      <c r="I97" s="15">
        <v>0</v>
      </c>
      <c r="J97" s="15">
        <v>8</v>
      </c>
      <c r="K97" s="15">
        <v>8</v>
      </c>
      <c r="L97" s="15">
        <v>0</v>
      </c>
      <c r="M97" s="15">
        <v>0</v>
      </c>
      <c r="N97" s="15">
        <v>8</v>
      </c>
      <c r="O97" s="15">
        <v>8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8</v>
      </c>
      <c r="V97" s="15">
        <v>0</v>
      </c>
      <c r="W97" s="15">
        <v>8</v>
      </c>
      <c r="X97" s="15">
        <v>0</v>
      </c>
      <c r="Y97" s="15">
        <v>8</v>
      </c>
      <c r="Z97" s="15">
        <v>0</v>
      </c>
      <c r="AA97" s="15">
        <v>0</v>
      </c>
      <c r="AB97" s="15">
        <v>0</v>
      </c>
      <c r="AC97" s="15">
        <v>8</v>
      </c>
      <c r="AD97" s="15">
        <v>8</v>
      </c>
      <c r="AE97" s="15">
        <v>0</v>
      </c>
      <c r="AF97" s="15">
        <v>0</v>
      </c>
      <c r="AG97" s="15">
        <v>0</v>
      </c>
      <c r="AH97" s="15">
        <v>0</v>
      </c>
      <c r="AI97" s="15">
        <v>8</v>
      </c>
      <c r="AJ97" s="15">
        <v>8</v>
      </c>
      <c r="AK97" s="15">
        <v>0</v>
      </c>
      <c r="AL97" s="15">
        <v>95.9</v>
      </c>
      <c r="AM97" s="15">
        <v>12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12</v>
      </c>
      <c r="AY97" s="15">
        <v>18</v>
      </c>
      <c r="AZ97" s="15">
        <v>339</v>
      </c>
    </row>
    <row r="98" spans="1:52" ht="15.75" customHeight="1" x14ac:dyDescent="0.25">
      <c r="A98" s="15">
        <v>390</v>
      </c>
      <c r="B98" s="17" t="s">
        <v>252</v>
      </c>
      <c r="C98" s="17" t="s">
        <v>253</v>
      </c>
      <c r="D98" s="17" t="s">
        <v>35</v>
      </c>
      <c r="E98" s="14"/>
      <c r="F98" s="17" t="s">
        <v>51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10</v>
      </c>
      <c r="AZ98" s="15">
        <v>390</v>
      </c>
    </row>
    <row r="99" spans="1:52" ht="15.75" customHeight="1" x14ac:dyDescent="0.25">
      <c r="A99" s="15">
        <v>20</v>
      </c>
      <c r="B99" s="17" t="s">
        <v>254</v>
      </c>
      <c r="C99" s="17" t="s">
        <v>255</v>
      </c>
      <c r="D99" s="17" t="s">
        <v>35</v>
      </c>
      <c r="E99" s="17" t="s">
        <v>256</v>
      </c>
      <c r="F99" s="17" t="s">
        <v>28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12</v>
      </c>
      <c r="AZ99" s="15">
        <v>20</v>
      </c>
    </row>
    <row r="100" spans="1:52" ht="15.75" customHeight="1" x14ac:dyDescent="0.25">
      <c r="A100" s="15">
        <v>565</v>
      </c>
      <c r="B100" s="17" t="s">
        <v>257</v>
      </c>
      <c r="C100" s="17" t="s">
        <v>258</v>
      </c>
      <c r="D100" s="17" t="s">
        <v>35</v>
      </c>
      <c r="E100" s="14"/>
      <c r="F100" s="17" t="s">
        <v>51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10</v>
      </c>
      <c r="AZ100" s="15">
        <v>565</v>
      </c>
    </row>
    <row r="101" spans="1:52" ht="15.75" customHeight="1" x14ac:dyDescent="0.25">
      <c r="A101" s="15">
        <v>569</v>
      </c>
      <c r="B101" s="17" t="s">
        <v>259</v>
      </c>
      <c r="C101" s="17" t="s">
        <v>260</v>
      </c>
      <c r="D101" s="17" t="s">
        <v>39</v>
      </c>
      <c r="E101" s="17" t="s">
        <v>62</v>
      </c>
      <c r="F101" s="17" t="s">
        <v>51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10</v>
      </c>
      <c r="AZ101" s="15">
        <v>569</v>
      </c>
    </row>
    <row r="102" spans="1:52" ht="15.75" customHeight="1" x14ac:dyDescent="0.25">
      <c r="A102" s="15">
        <v>91</v>
      </c>
      <c r="B102" s="17" t="s">
        <v>261</v>
      </c>
      <c r="C102" s="17" t="s">
        <v>262</v>
      </c>
      <c r="D102" s="17" t="s">
        <v>31</v>
      </c>
      <c r="E102" s="17" t="s">
        <v>263</v>
      </c>
      <c r="F102" s="17" t="s">
        <v>28</v>
      </c>
      <c r="G102" s="15">
        <v>7.6</v>
      </c>
      <c r="H102" s="15">
        <v>7.5</v>
      </c>
      <c r="I102" s="15">
        <v>7.8</v>
      </c>
      <c r="J102" s="15">
        <v>7.6</v>
      </c>
      <c r="K102" s="15">
        <v>5.5</v>
      </c>
      <c r="L102" s="15">
        <v>0</v>
      </c>
      <c r="M102" s="15">
        <v>0</v>
      </c>
      <c r="N102" s="15">
        <v>0.3</v>
      </c>
      <c r="O102" s="15">
        <v>7.1</v>
      </c>
      <c r="P102" s="15">
        <v>5.7</v>
      </c>
      <c r="Q102" s="15">
        <v>5.6</v>
      </c>
      <c r="R102" s="15">
        <v>7.2</v>
      </c>
      <c r="S102" s="15">
        <v>0</v>
      </c>
      <c r="T102" s="15">
        <v>0</v>
      </c>
      <c r="U102" s="15">
        <v>6.7</v>
      </c>
      <c r="V102" s="15">
        <v>8</v>
      </c>
      <c r="W102" s="15">
        <v>7.6</v>
      </c>
      <c r="X102" s="15">
        <v>7.6</v>
      </c>
      <c r="Y102" s="15">
        <v>7.3</v>
      </c>
      <c r="Z102" s="15">
        <v>0</v>
      </c>
      <c r="AA102" s="15">
        <v>0</v>
      </c>
      <c r="AB102" s="15">
        <v>0</v>
      </c>
      <c r="AC102" s="15">
        <v>1.3</v>
      </c>
      <c r="AD102" s="15">
        <v>2.2000000000000002</v>
      </c>
      <c r="AE102" s="15">
        <v>0</v>
      </c>
      <c r="AF102" s="15">
        <v>0</v>
      </c>
      <c r="AG102" s="15">
        <v>0</v>
      </c>
      <c r="AH102" s="15">
        <v>0</v>
      </c>
      <c r="AI102" s="15">
        <v>7.6</v>
      </c>
      <c r="AJ102" s="15">
        <v>6.7</v>
      </c>
      <c r="AK102" s="15">
        <v>0</v>
      </c>
      <c r="AL102" s="15">
        <v>116.9</v>
      </c>
      <c r="AM102" s="15">
        <v>14.6</v>
      </c>
      <c r="AN102" s="15">
        <v>0</v>
      </c>
      <c r="AO102" s="15">
        <v>0</v>
      </c>
      <c r="AP102" s="15">
        <v>0</v>
      </c>
      <c r="AQ102" s="15">
        <v>0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  <c r="AW102" s="15">
        <v>0</v>
      </c>
      <c r="AX102" s="15">
        <v>14.6</v>
      </c>
      <c r="AY102" s="15">
        <v>18</v>
      </c>
      <c r="AZ102" s="15">
        <v>91</v>
      </c>
    </row>
    <row r="103" spans="1:52" ht="15.75" customHeight="1" x14ac:dyDescent="0.25">
      <c r="A103" s="15">
        <v>267</v>
      </c>
      <c r="B103" s="17" t="s">
        <v>264</v>
      </c>
      <c r="C103" s="17" t="s">
        <v>265</v>
      </c>
      <c r="D103" s="17" t="s">
        <v>35</v>
      </c>
      <c r="E103" s="17" t="s">
        <v>112</v>
      </c>
      <c r="F103" s="17" t="s">
        <v>51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0</v>
      </c>
      <c r="AY103" s="15">
        <v>10</v>
      </c>
      <c r="AZ103" s="15">
        <v>267</v>
      </c>
    </row>
    <row r="104" spans="1:52" ht="15.75" customHeight="1" x14ac:dyDescent="0.25">
      <c r="A104" s="15">
        <v>268</v>
      </c>
      <c r="B104" s="17" t="s">
        <v>266</v>
      </c>
      <c r="C104" s="17" t="s">
        <v>267</v>
      </c>
      <c r="D104" s="17" t="s">
        <v>26</v>
      </c>
      <c r="E104" s="17" t="s">
        <v>154</v>
      </c>
      <c r="F104" s="17" t="s">
        <v>28</v>
      </c>
      <c r="G104" s="15">
        <v>8</v>
      </c>
      <c r="H104" s="15">
        <v>0</v>
      </c>
      <c r="I104" s="15">
        <v>8</v>
      </c>
      <c r="J104" s="15">
        <v>8</v>
      </c>
      <c r="K104" s="15">
        <v>7.9</v>
      </c>
      <c r="L104" s="15">
        <v>0</v>
      </c>
      <c r="M104" s="15">
        <v>0</v>
      </c>
      <c r="N104" s="15">
        <v>8</v>
      </c>
      <c r="O104" s="15">
        <v>8</v>
      </c>
      <c r="P104" s="15">
        <v>8</v>
      </c>
      <c r="Q104" s="15">
        <v>8</v>
      </c>
      <c r="R104" s="15">
        <v>8</v>
      </c>
      <c r="S104" s="15">
        <v>0</v>
      </c>
      <c r="T104" s="15">
        <v>0</v>
      </c>
      <c r="U104" s="15">
        <v>8</v>
      </c>
      <c r="V104" s="15">
        <v>3.5</v>
      </c>
      <c r="W104" s="15">
        <v>7.5</v>
      </c>
      <c r="X104" s="15">
        <v>8</v>
      </c>
      <c r="Y104" s="15">
        <v>0</v>
      </c>
      <c r="Z104" s="15">
        <v>0</v>
      </c>
      <c r="AA104" s="15">
        <v>0</v>
      </c>
      <c r="AB104" s="15">
        <v>0</v>
      </c>
      <c r="AC104" s="15">
        <v>8</v>
      </c>
      <c r="AD104" s="15">
        <v>8</v>
      </c>
      <c r="AE104" s="15">
        <v>0</v>
      </c>
      <c r="AF104" s="15">
        <v>0</v>
      </c>
      <c r="AG104" s="15">
        <v>0</v>
      </c>
      <c r="AH104" s="15">
        <v>0</v>
      </c>
      <c r="AI104" s="15">
        <v>8</v>
      </c>
      <c r="AJ104" s="15">
        <v>8</v>
      </c>
      <c r="AK104" s="15">
        <v>0</v>
      </c>
      <c r="AL104" s="15">
        <v>130.9</v>
      </c>
      <c r="AM104" s="15">
        <v>16.399999999999999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16.399999999999999</v>
      </c>
      <c r="AY104" s="15">
        <v>4.5</v>
      </c>
      <c r="AZ104" s="15">
        <v>268</v>
      </c>
    </row>
    <row r="105" spans="1:52" ht="15.75" customHeight="1" x14ac:dyDescent="0.25">
      <c r="A105" s="15">
        <v>359</v>
      </c>
      <c r="B105" s="17" t="s">
        <v>268</v>
      </c>
      <c r="C105" s="17" t="s">
        <v>269</v>
      </c>
      <c r="D105" s="17" t="s">
        <v>35</v>
      </c>
      <c r="E105" s="14"/>
      <c r="F105" s="17" t="s">
        <v>51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11</v>
      </c>
      <c r="AZ105" s="15">
        <v>359</v>
      </c>
    </row>
    <row r="106" spans="1:52" ht="15.75" customHeight="1" x14ac:dyDescent="0.25">
      <c r="A106" s="15">
        <v>413</v>
      </c>
      <c r="B106" s="17" t="s">
        <v>270</v>
      </c>
      <c r="C106" s="17" t="s">
        <v>271</v>
      </c>
      <c r="D106" s="17" t="s">
        <v>35</v>
      </c>
      <c r="E106" s="14"/>
      <c r="F106" s="17" t="s">
        <v>51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11</v>
      </c>
      <c r="AZ106" s="15">
        <v>413</v>
      </c>
    </row>
    <row r="107" spans="1:52" ht="15.75" customHeight="1" x14ac:dyDescent="0.25">
      <c r="A107" s="15">
        <v>438</v>
      </c>
      <c r="B107" s="17" t="s">
        <v>272</v>
      </c>
      <c r="C107" s="17" t="s">
        <v>273</v>
      </c>
      <c r="D107" s="17" t="s">
        <v>35</v>
      </c>
      <c r="E107" s="17" t="s">
        <v>54</v>
      </c>
      <c r="F107" s="17" t="s">
        <v>28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10.5</v>
      </c>
      <c r="AZ107" s="15">
        <v>438</v>
      </c>
    </row>
    <row r="108" spans="1:52" ht="15.75" customHeight="1" x14ac:dyDescent="0.25">
      <c r="A108" s="15">
        <v>455</v>
      </c>
      <c r="B108" s="17" t="s">
        <v>274</v>
      </c>
      <c r="C108" s="17" t="s">
        <v>275</v>
      </c>
      <c r="D108" s="17" t="s">
        <v>35</v>
      </c>
      <c r="E108" s="14"/>
      <c r="F108" s="17" t="s">
        <v>51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11</v>
      </c>
      <c r="AZ108" s="15">
        <v>455</v>
      </c>
    </row>
    <row r="109" spans="1:52" ht="15.75" customHeight="1" x14ac:dyDescent="0.25">
      <c r="A109" s="15">
        <v>453</v>
      </c>
      <c r="B109" s="17" t="s">
        <v>276</v>
      </c>
      <c r="C109" s="17" t="s">
        <v>277</v>
      </c>
      <c r="D109" s="17" t="s">
        <v>35</v>
      </c>
      <c r="E109" s="14"/>
      <c r="F109" s="17" t="s">
        <v>28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17.5</v>
      </c>
      <c r="AZ109" s="15">
        <v>453</v>
      </c>
    </row>
    <row r="110" spans="1:52" ht="15.75" customHeight="1" x14ac:dyDescent="0.25">
      <c r="A110" s="15">
        <v>461</v>
      </c>
      <c r="B110" s="17" t="s">
        <v>278</v>
      </c>
      <c r="C110" s="17" t="s">
        <v>279</v>
      </c>
      <c r="D110" s="17" t="s">
        <v>35</v>
      </c>
      <c r="E110" s="14"/>
      <c r="F110" s="17" t="s">
        <v>28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18</v>
      </c>
      <c r="AZ110" s="15">
        <v>461</v>
      </c>
    </row>
    <row r="111" spans="1:52" ht="15.75" customHeight="1" x14ac:dyDescent="0.25">
      <c r="A111" s="15">
        <v>319</v>
      </c>
      <c r="B111" s="17" t="s">
        <v>280</v>
      </c>
      <c r="C111" s="17" t="s">
        <v>281</v>
      </c>
      <c r="D111" s="17" t="s">
        <v>35</v>
      </c>
      <c r="E111" s="17" t="s">
        <v>282</v>
      </c>
      <c r="F111" s="17" t="s">
        <v>28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17</v>
      </c>
      <c r="AZ111" s="15">
        <v>319</v>
      </c>
    </row>
    <row r="112" spans="1:52" ht="15.75" customHeight="1" x14ac:dyDescent="0.25">
      <c r="A112" s="15">
        <v>340</v>
      </c>
      <c r="B112" s="17" t="s">
        <v>283</v>
      </c>
      <c r="C112" s="17" t="s">
        <v>284</v>
      </c>
      <c r="D112" s="17" t="s">
        <v>35</v>
      </c>
      <c r="E112" s="17" t="s">
        <v>285</v>
      </c>
      <c r="F112" s="17" t="s">
        <v>28</v>
      </c>
      <c r="G112" s="15">
        <v>8</v>
      </c>
      <c r="H112" s="15">
        <v>8</v>
      </c>
      <c r="I112" s="15">
        <v>8</v>
      </c>
      <c r="J112" s="15">
        <v>8</v>
      </c>
      <c r="K112" s="15">
        <v>8</v>
      </c>
      <c r="L112" s="15">
        <v>0</v>
      </c>
      <c r="M112" s="15">
        <v>0</v>
      </c>
      <c r="N112" s="15">
        <v>7.8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47.8</v>
      </c>
      <c r="AM112" s="15">
        <v>6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6</v>
      </c>
      <c r="AY112" s="15">
        <v>18</v>
      </c>
      <c r="AZ112" s="15">
        <v>340</v>
      </c>
    </row>
    <row r="113" spans="1:52" ht="15.75" customHeight="1" x14ac:dyDescent="0.25">
      <c r="A113" s="15">
        <v>358</v>
      </c>
      <c r="B113" s="17" t="s">
        <v>286</v>
      </c>
      <c r="C113" s="17" t="s">
        <v>287</v>
      </c>
      <c r="D113" s="17" t="s">
        <v>35</v>
      </c>
      <c r="E113" s="14"/>
      <c r="F113" s="17" t="s">
        <v>51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0</v>
      </c>
      <c r="AU113" s="15">
        <v>0</v>
      </c>
      <c r="AV113" s="15">
        <v>0</v>
      </c>
      <c r="AW113" s="15">
        <v>0</v>
      </c>
      <c r="AX113" s="15">
        <v>0</v>
      </c>
      <c r="AY113" s="15">
        <v>17</v>
      </c>
      <c r="AZ113" s="15">
        <v>358</v>
      </c>
    </row>
    <row r="114" spans="1:52" ht="15.75" customHeight="1" x14ac:dyDescent="0.25">
      <c r="A114" s="15">
        <v>528</v>
      </c>
      <c r="B114" s="17" t="s">
        <v>288</v>
      </c>
      <c r="C114" s="17" t="s">
        <v>289</v>
      </c>
      <c r="D114" s="17" t="s">
        <v>35</v>
      </c>
      <c r="E114" s="14"/>
      <c r="F114" s="17" t="s">
        <v>51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0</v>
      </c>
      <c r="AQ114" s="15">
        <v>0</v>
      </c>
      <c r="AR114" s="15">
        <v>0</v>
      </c>
      <c r="AS114" s="15">
        <v>0</v>
      </c>
      <c r="AT114" s="15">
        <v>0</v>
      </c>
      <c r="AU114" s="15">
        <v>0</v>
      </c>
      <c r="AV114" s="15">
        <v>0</v>
      </c>
      <c r="AW114" s="15">
        <v>0</v>
      </c>
      <c r="AX114" s="15">
        <v>0</v>
      </c>
      <c r="AY114" s="15">
        <v>9</v>
      </c>
      <c r="AZ114" s="15">
        <v>528</v>
      </c>
    </row>
    <row r="115" spans="1:52" ht="15.75" customHeight="1" x14ac:dyDescent="0.25">
      <c r="A115" s="15">
        <v>104</v>
      </c>
      <c r="B115" s="17" t="s">
        <v>290</v>
      </c>
      <c r="C115" s="17" t="s">
        <v>291</v>
      </c>
      <c r="D115" s="17" t="s">
        <v>35</v>
      </c>
      <c r="E115" s="17" t="s">
        <v>201</v>
      </c>
      <c r="F115" s="17" t="s">
        <v>51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  <c r="AW115" s="15">
        <v>0</v>
      </c>
      <c r="AX115" s="15">
        <v>0</v>
      </c>
      <c r="AY115" s="15">
        <v>11</v>
      </c>
      <c r="AZ115" s="15">
        <v>104</v>
      </c>
    </row>
    <row r="116" spans="1:52" ht="15.75" customHeight="1" x14ac:dyDescent="0.25">
      <c r="A116" s="15">
        <v>303</v>
      </c>
      <c r="B116" s="17" t="s">
        <v>292</v>
      </c>
      <c r="C116" s="17" t="s">
        <v>293</v>
      </c>
      <c r="D116" s="17" t="s">
        <v>26</v>
      </c>
      <c r="E116" s="17" t="s">
        <v>27</v>
      </c>
      <c r="F116" s="17" t="s">
        <v>28</v>
      </c>
      <c r="G116" s="15">
        <v>8</v>
      </c>
      <c r="H116" s="15">
        <v>8</v>
      </c>
      <c r="I116" s="15">
        <v>8</v>
      </c>
      <c r="J116" s="15">
        <v>8</v>
      </c>
      <c r="K116" s="15">
        <v>8</v>
      </c>
      <c r="L116" s="15">
        <v>0</v>
      </c>
      <c r="M116" s="15">
        <v>0</v>
      </c>
      <c r="N116" s="15">
        <v>8</v>
      </c>
      <c r="O116" s="15">
        <v>8</v>
      </c>
      <c r="P116" s="15">
        <v>8</v>
      </c>
      <c r="Q116" s="15">
        <v>8</v>
      </c>
      <c r="R116" s="15">
        <v>8</v>
      </c>
      <c r="S116" s="15">
        <v>0</v>
      </c>
      <c r="T116" s="15">
        <v>0</v>
      </c>
      <c r="U116" s="15">
        <v>8</v>
      </c>
      <c r="V116" s="15">
        <v>8</v>
      </c>
      <c r="W116" s="15">
        <v>8</v>
      </c>
      <c r="X116" s="15">
        <v>8</v>
      </c>
      <c r="Y116" s="15">
        <v>8</v>
      </c>
      <c r="Z116" s="15">
        <v>0</v>
      </c>
      <c r="AA116" s="15">
        <v>0</v>
      </c>
      <c r="AB116" s="15">
        <v>0</v>
      </c>
      <c r="AC116" s="15">
        <v>8</v>
      </c>
      <c r="AD116" s="15">
        <v>8</v>
      </c>
      <c r="AE116" s="15">
        <v>0</v>
      </c>
      <c r="AF116" s="15">
        <v>0</v>
      </c>
      <c r="AG116" s="15">
        <v>0</v>
      </c>
      <c r="AH116" s="15">
        <v>0</v>
      </c>
      <c r="AI116" s="15">
        <v>8</v>
      </c>
      <c r="AJ116" s="15">
        <v>8</v>
      </c>
      <c r="AK116" s="15">
        <v>0</v>
      </c>
      <c r="AL116" s="15">
        <v>152</v>
      </c>
      <c r="AM116" s="15">
        <v>19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0</v>
      </c>
      <c r="AU116" s="15">
        <v>0</v>
      </c>
      <c r="AV116" s="15">
        <v>0</v>
      </c>
      <c r="AW116" s="15">
        <v>0</v>
      </c>
      <c r="AX116" s="15">
        <v>19</v>
      </c>
      <c r="AY116" s="15">
        <v>0</v>
      </c>
      <c r="AZ116" s="15">
        <v>303</v>
      </c>
    </row>
    <row r="117" spans="1:52" ht="15.75" customHeight="1" x14ac:dyDescent="0.25">
      <c r="A117" s="15">
        <v>326</v>
      </c>
      <c r="B117" s="17" t="s">
        <v>294</v>
      </c>
      <c r="C117" s="17" t="s">
        <v>295</v>
      </c>
      <c r="D117" s="17" t="s">
        <v>35</v>
      </c>
      <c r="E117" s="17" t="s">
        <v>246</v>
      </c>
      <c r="F117" s="17" t="s">
        <v>51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18</v>
      </c>
      <c r="AZ117" s="15">
        <v>326</v>
      </c>
    </row>
    <row r="118" spans="1:52" ht="15.75" customHeight="1" x14ac:dyDescent="0.25">
      <c r="A118" s="15">
        <v>180</v>
      </c>
      <c r="B118" s="17" t="s">
        <v>296</v>
      </c>
      <c r="C118" s="17" t="s">
        <v>297</v>
      </c>
      <c r="D118" s="17" t="s">
        <v>35</v>
      </c>
      <c r="E118" s="17" t="s">
        <v>298</v>
      </c>
      <c r="F118" s="17" t="s">
        <v>28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5.6</v>
      </c>
      <c r="Q118" s="15">
        <v>2.9</v>
      </c>
      <c r="R118" s="15">
        <v>6.4</v>
      </c>
      <c r="S118" s="15">
        <v>0</v>
      </c>
      <c r="T118" s="15">
        <v>0</v>
      </c>
      <c r="U118" s="15">
        <v>4.4000000000000004</v>
      </c>
      <c r="V118" s="15">
        <v>3.4</v>
      </c>
      <c r="W118" s="15">
        <v>3.2</v>
      </c>
      <c r="X118" s="15">
        <v>3.3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3.5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32.700000000000003</v>
      </c>
      <c r="AM118" s="15">
        <v>4.0999999999999996</v>
      </c>
      <c r="AN118" s="15">
        <v>0</v>
      </c>
      <c r="AO118" s="15">
        <v>0</v>
      </c>
      <c r="AP118" s="15">
        <v>0</v>
      </c>
      <c r="AQ118" s="15">
        <v>0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4.0999999999999996</v>
      </c>
      <c r="AY118" s="15">
        <v>18</v>
      </c>
      <c r="AZ118" s="15">
        <v>180</v>
      </c>
    </row>
    <row r="119" spans="1:52" ht="15.75" customHeight="1" x14ac:dyDescent="0.25">
      <c r="A119" s="15">
        <v>301</v>
      </c>
      <c r="B119" s="17" t="s">
        <v>299</v>
      </c>
      <c r="C119" s="17" t="s">
        <v>300</v>
      </c>
      <c r="D119" s="17" t="s">
        <v>79</v>
      </c>
      <c r="E119" s="17" t="s">
        <v>301</v>
      </c>
      <c r="F119" s="17" t="s">
        <v>28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7</v>
      </c>
      <c r="AZ119" s="15">
        <v>301</v>
      </c>
    </row>
    <row r="120" spans="1:52" ht="15.75" customHeight="1" x14ac:dyDescent="0.25">
      <c r="A120" s="15">
        <v>223</v>
      </c>
      <c r="B120" s="17" t="s">
        <v>302</v>
      </c>
      <c r="C120" s="17" t="s">
        <v>303</v>
      </c>
      <c r="D120" s="17" t="s">
        <v>35</v>
      </c>
      <c r="E120" s="17" t="s">
        <v>304</v>
      </c>
      <c r="F120" s="17" t="s">
        <v>28</v>
      </c>
      <c r="G120" s="15">
        <v>8</v>
      </c>
      <c r="H120" s="15">
        <v>8</v>
      </c>
      <c r="I120" s="15">
        <v>8</v>
      </c>
      <c r="J120" s="15">
        <v>8</v>
      </c>
      <c r="K120" s="15">
        <v>8</v>
      </c>
      <c r="L120" s="15">
        <v>0</v>
      </c>
      <c r="M120" s="15">
        <v>0</v>
      </c>
      <c r="N120" s="15">
        <v>8</v>
      </c>
      <c r="O120" s="15">
        <v>8</v>
      </c>
      <c r="P120" s="15">
        <v>8</v>
      </c>
      <c r="Q120" s="15">
        <v>8</v>
      </c>
      <c r="R120" s="18">
        <v>3.6</v>
      </c>
      <c r="S120" s="15">
        <v>0</v>
      </c>
      <c r="T120" s="15">
        <v>0</v>
      </c>
      <c r="U120" s="15">
        <v>8</v>
      </c>
      <c r="V120" s="15">
        <v>8</v>
      </c>
      <c r="W120" s="15">
        <v>8</v>
      </c>
      <c r="X120" s="15">
        <v>8</v>
      </c>
      <c r="Y120" s="15">
        <v>8</v>
      </c>
      <c r="Z120" s="15">
        <v>0</v>
      </c>
      <c r="AA120" s="15">
        <v>0</v>
      </c>
      <c r="AB120" s="15">
        <v>0</v>
      </c>
      <c r="AC120" s="15">
        <v>8</v>
      </c>
      <c r="AD120" s="15">
        <v>8</v>
      </c>
      <c r="AE120" s="15">
        <v>0</v>
      </c>
      <c r="AF120" s="15">
        <v>0</v>
      </c>
      <c r="AG120" s="15">
        <v>0</v>
      </c>
      <c r="AH120" s="15">
        <v>0</v>
      </c>
      <c r="AI120" s="15">
        <v>8</v>
      </c>
      <c r="AJ120" s="15">
        <v>8</v>
      </c>
      <c r="AK120" s="15">
        <v>8</v>
      </c>
      <c r="AL120" s="15">
        <v>160</v>
      </c>
      <c r="AM120" s="15">
        <v>20.100000000000001</v>
      </c>
      <c r="AN120" s="15">
        <v>0</v>
      </c>
      <c r="AO120" s="15">
        <v>0</v>
      </c>
      <c r="AP120" s="15">
        <v>0</v>
      </c>
      <c r="AQ120" s="15">
        <v>0.5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20.6</v>
      </c>
      <c r="AY120" s="15">
        <v>21</v>
      </c>
      <c r="AZ120" s="15">
        <v>223</v>
      </c>
    </row>
    <row r="121" spans="1:52" ht="15.75" customHeight="1" x14ac:dyDescent="0.25">
      <c r="A121" s="15">
        <v>67</v>
      </c>
      <c r="B121" s="17" t="s">
        <v>305</v>
      </c>
      <c r="C121" s="17" t="s">
        <v>306</v>
      </c>
      <c r="D121" s="17" t="s">
        <v>35</v>
      </c>
      <c r="E121" s="17" t="s">
        <v>304</v>
      </c>
      <c r="F121" s="17" t="s">
        <v>51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0</v>
      </c>
      <c r="AS121" s="15">
        <v>0</v>
      </c>
      <c r="AT121" s="15">
        <v>0</v>
      </c>
      <c r="AU121" s="15">
        <v>0</v>
      </c>
      <c r="AV121" s="15">
        <v>0</v>
      </c>
      <c r="AW121" s="15">
        <v>0</v>
      </c>
      <c r="AX121" s="15">
        <v>0</v>
      </c>
      <c r="AY121" s="15">
        <v>22</v>
      </c>
      <c r="AZ121" s="15">
        <v>67</v>
      </c>
    </row>
    <row r="122" spans="1:52" ht="15.75" customHeight="1" x14ac:dyDescent="0.25">
      <c r="A122" s="15">
        <v>277</v>
      </c>
      <c r="B122" s="17" t="s">
        <v>307</v>
      </c>
      <c r="C122" s="17" t="s">
        <v>308</v>
      </c>
      <c r="D122" s="17" t="s">
        <v>35</v>
      </c>
      <c r="E122" s="17" t="s">
        <v>309</v>
      </c>
      <c r="F122" s="17" t="s">
        <v>51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  <c r="AY122" s="15">
        <v>16</v>
      </c>
      <c r="AZ122" s="15">
        <v>277</v>
      </c>
    </row>
    <row r="123" spans="1:52" ht="15.75" customHeight="1" x14ac:dyDescent="0.25">
      <c r="A123" s="15">
        <v>414</v>
      </c>
      <c r="B123" s="17" t="s">
        <v>310</v>
      </c>
      <c r="C123" s="17" t="s">
        <v>311</v>
      </c>
      <c r="D123" s="17" t="s">
        <v>26</v>
      </c>
      <c r="E123" s="17" t="s">
        <v>76</v>
      </c>
      <c r="F123" s="17" t="s">
        <v>28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16</v>
      </c>
      <c r="AZ123" s="15">
        <v>414</v>
      </c>
    </row>
    <row r="124" spans="1:52" ht="15.75" customHeight="1" x14ac:dyDescent="0.25">
      <c r="A124" s="15">
        <v>33</v>
      </c>
      <c r="B124" s="17" t="s">
        <v>312</v>
      </c>
      <c r="C124" s="17" t="s">
        <v>313</v>
      </c>
      <c r="D124" s="17" t="s">
        <v>26</v>
      </c>
      <c r="E124" s="17" t="s">
        <v>314</v>
      </c>
      <c r="F124" s="17" t="s">
        <v>28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4.7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8">
        <v>0</v>
      </c>
      <c r="AG124" s="15">
        <v>0</v>
      </c>
      <c r="AH124" s="15">
        <v>0</v>
      </c>
      <c r="AI124" s="15">
        <v>0</v>
      </c>
      <c r="AJ124" s="15">
        <v>0</v>
      </c>
      <c r="AK124" s="18">
        <v>0</v>
      </c>
      <c r="AL124" s="15">
        <v>20.7</v>
      </c>
      <c r="AM124" s="15">
        <v>2.6</v>
      </c>
      <c r="AN124" s="15">
        <v>0</v>
      </c>
      <c r="AO124" s="15">
        <v>0</v>
      </c>
      <c r="AP124" s="15">
        <v>0</v>
      </c>
      <c r="AQ124" s="15">
        <v>1</v>
      </c>
      <c r="AR124" s="15">
        <v>0</v>
      </c>
      <c r="AS124" s="15">
        <v>0</v>
      </c>
      <c r="AT124" s="15">
        <v>0</v>
      </c>
      <c r="AU124" s="15">
        <v>0</v>
      </c>
      <c r="AV124" s="15">
        <v>0</v>
      </c>
      <c r="AW124" s="15">
        <v>0</v>
      </c>
      <c r="AX124" s="15">
        <v>3.6</v>
      </c>
      <c r="AY124" s="15">
        <v>0</v>
      </c>
      <c r="AZ124" s="15">
        <v>33</v>
      </c>
    </row>
    <row r="125" spans="1:52" ht="15.75" customHeight="1" x14ac:dyDescent="0.25">
      <c r="A125" s="15">
        <v>216</v>
      </c>
      <c r="B125" s="17" t="s">
        <v>315</v>
      </c>
      <c r="C125" s="17" t="s">
        <v>316</v>
      </c>
      <c r="D125" s="17" t="s">
        <v>39</v>
      </c>
      <c r="E125" s="17" t="s">
        <v>62</v>
      </c>
      <c r="F125" s="17" t="s">
        <v>28</v>
      </c>
      <c r="G125" s="15">
        <v>1.3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2.7</v>
      </c>
      <c r="AE125" s="15">
        <v>0</v>
      </c>
      <c r="AF125" s="15">
        <v>0</v>
      </c>
      <c r="AG125" s="15">
        <v>0</v>
      </c>
      <c r="AH125" s="15">
        <v>0</v>
      </c>
      <c r="AI125" s="15">
        <v>1.8</v>
      </c>
      <c r="AJ125" s="15">
        <v>0</v>
      </c>
      <c r="AK125" s="15">
        <v>0</v>
      </c>
      <c r="AL125" s="15">
        <v>5.8</v>
      </c>
      <c r="AM125" s="15">
        <v>0.7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0.7</v>
      </c>
      <c r="AY125" s="15">
        <v>0</v>
      </c>
      <c r="AZ125" s="15">
        <v>216</v>
      </c>
    </row>
    <row r="126" spans="1:52" ht="15.75" customHeight="1" x14ac:dyDescent="0.25">
      <c r="A126" s="15">
        <v>246</v>
      </c>
      <c r="B126" s="17" t="s">
        <v>317</v>
      </c>
      <c r="C126" s="17" t="s">
        <v>318</v>
      </c>
      <c r="D126" s="17" t="s">
        <v>26</v>
      </c>
      <c r="E126" s="17" t="s">
        <v>154</v>
      </c>
      <c r="F126" s="17" t="s">
        <v>28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  <c r="AY126" s="15">
        <v>0</v>
      </c>
      <c r="AZ126" s="15">
        <v>246</v>
      </c>
    </row>
    <row r="127" spans="1:52" ht="15.75" customHeight="1" x14ac:dyDescent="0.25">
      <c r="A127" s="15">
        <v>348</v>
      </c>
      <c r="B127" s="17" t="s">
        <v>319</v>
      </c>
      <c r="C127" s="17" t="s">
        <v>320</v>
      </c>
      <c r="D127" s="17" t="s">
        <v>35</v>
      </c>
      <c r="E127" s="17" t="s">
        <v>321</v>
      </c>
      <c r="F127" s="17" t="s">
        <v>51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  <c r="AY127" s="15">
        <v>0.5</v>
      </c>
      <c r="AZ127" s="15">
        <v>348</v>
      </c>
    </row>
    <row r="128" spans="1:52" ht="15.75" customHeight="1" x14ac:dyDescent="0.25">
      <c r="A128" s="15">
        <v>580</v>
      </c>
      <c r="B128" s="17" t="s">
        <v>322</v>
      </c>
      <c r="C128" s="17" t="s">
        <v>323</v>
      </c>
      <c r="D128" s="17" t="s">
        <v>35</v>
      </c>
      <c r="E128" s="17" t="s">
        <v>324</v>
      </c>
      <c r="F128" s="17" t="s">
        <v>28</v>
      </c>
      <c r="G128" s="15">
        <v>8</v>
      </c>
      <c r="H128" s="15">
        <v>8</v>
      </c>
      <c r="I128" s="15">
        <v>8</v>
      </c>
      <c r="J128" s="15">
        <v>8</v>
      </c>
      <c r="K128" s="15">
        <v>7.7</v>
      </c>
      <c r="L128" s="15">
        <v>0</v>
      </c>
      <c r="M128" s="15">
        <v>0</v>
      </c>
      <c r="N128" s="15">
        <v>8</v>
      </c>
      <c r="O128" s="15">
        <v>8</v>
      </c>
      <c r="P128" s="15">
        <v>7.2</v>
      </c>
      <c r="Q128" s="15">
        <v>8</v>
      </c>
      <c r="R128" s="15">
        <v>8</v>
      </c>
      <c r="S128" s="15">
        <v>0</v>
      </c>
      <c r="T128" s="15">
        <v>0</v>
      </c>
      <c r="U128" s="15">
        <v>8</v>
      </c>
      <c r="V128" s="15">
        <v>8</v>
      </c>
      <c r="W128" s="15">
        <v>8</v>
      </c>
      <c r="X128" s="18">
        <v>0</v>
      </c>
      <c r="Y128" s="15">
        <v>8</v>
      </c>
      <c r="Z128" s="15">
        <v>0</v>
      </c>
      <c r="AA128" s="15">
        <v>0</v>
      </c>
      <c r="AB128" s="15">
        <v>0</v>
      </c>
      <c r="AC128" s="18">
        <v>0</v>
      </c>
      <c r="AD128" s="15">
        <v>8</v>
      </c>
      <c r="AE128" s="15">
        <v>0</v>
      </c>
      <c r="AF128" s="15">
        <v>0</v>
      </c>
      <c r="AG128" s="15">
        <v>0</v>
      </c>
      <c r="AH128" s="15">
        <v>0</v>
      </c>
      <c r="AI128" s="15">
        <v>8</v>
      </c>
      <c r="AJ128" s="15">
        <v>8</v>
      </c>
      <c r="AK128" s="15">
        <v>0</v>
      </c>
      <c r="AL128" s="15">
        <v>142.9</v>
      </c>
      <c r="AM128" s="15">
        <v>17.899999999999999</v>
      </c>
      <c r="AN128" s="15">
        <v>0</v>
      </c>
      <c r="AO128" s="15">
        <v>0</v>
      </c>
      <c r="AP128" s="15">
        <v>0</v>
      </c>
      <c r="AQ128" s="15">
        <v>1.5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19.399999999999999</v>
      </c>
      <c r="AY128" s="15">
        <v>0</v>
      </c>
      <c r="AZ128" s="15">
        <v>580</v>
      </c>
    </row>
    <row r="129" spans="1:52" ht="15.75" customHeight="1" x14ac:dyDescent="0.25">
      <c r="A129" s="15">
        <v>47</v>
      </c>
      <c r="B129" s="17" t="s">
        <v>325</v>
      </c>
      <c r="C129" s="17" t="s">
        <v>326</v>
      </c>
      <c r="D129" s="17" t="s">
        <v>35</v>
      </c>
      <c r="E129" s="17" t="s">
        <v>327</v>
      </c>
      <c r="F129" s="17" t="s">
        <v>28</v>
      </c>
      <c r="G129" s="15">
        <v>8</v>
      </c>
      <c r="H129" s="15">
        <v>8</v>
      </c>
      <c r="I129" s="15">
        <v>8</v>
      </c>
      <c r="J129" s="15">
        <v>8</v>
      </c>
      <c r="K129" s="15">
        <v>8</v>
      </c>
      <c r="L129" s="15">
        <v>0</v>
      </c>
      <c r="M129" s="15">
        <v>0</v>
      </c>
      <c r="N129" s="15">
        <v>8</v>
      </c>
      <c r="O129" s="15">
        <v>6.9</v>
      </c>
      <c r="P129" s="15">
        <v>8</v>
      </c>
      <c r="Q129" s="15">
        <v>7.4</v>
      </c>
      <c r="R129" s="15">
        <v>7.7</v>
      </c>
      <c r="S129" s="15">
        <v>0</v>
      </c>
      <c r="T129" s="15">
        <v>0</v>
      </c>
      <c r="U129" s="15">
        <v>8</v>
      </c>
      <c r="V129" s="15">
        <v>8</v>
      </c>
      <c r="W129" s="15">
        <v>8</v>
      </c>
      <c r="X129" s="15">
        <v>8</v>
      </c>
      <c r="Y129" s="15">
        <v>7.6</v>
      </c>
      <c r="Z129" s="15">
        <v>0</v>
      </c>
      <c r="AA129" s="15">
        <v>0</v>
      </c>
      <c r="AB129" s="15">
        <v>0</v>
      </c>
      <c r="AC129" s="15">
        <v>8</v>
      </c>
      <c r="AD129" s="15">
        <v>8</v>
      </c>
      <c r="AE129" s="15">
        <v>0</v>
      </c>
      <c r="AF129" s="15">
        <v>0</v>
      </c>
      <c r="AG129" s="15">
        <v>0</v>
      </c>
      <c r="AH129" s="15">
        <v>0</v>
      </c>
      <c r="AI129" s="15">
        <v>8</v>
      </c>
      <c r="AJ129" s="15">
        <v>0</v>
      </c>
      <c r="AK129" s="15">
        <v>0</v>
      </c>
      <c r="AL129" s="15">
        <v>141.6</v>
      </c>
      <c r="AM129" s="15">
        <v>17.7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>
        <v>0</v>
      </c>
      <c r="AW129" s="15">
        <v>0</v>
      </c>
      <c r="AX129" s="15">
        <v>17.7</v>
      </c>
      <c r="AY129" s="15">
        <v>11</v>
      </c>
      <c r="AZ129" s="15">
        <v>47</v>
      </c>
    </row>
    <row r="130" spans="1:52" ht="15.75" customHeight="1" x14ac:dyDescent="0.25">
      <c r="A130" s="15">
        <v>73</v>
      </c>
      <c r="B130" s="17" t="s">
        <v>328</v>
      </c>
      <c r="C130" s="17" t="s">
        <v>329</v>
      </c>
      <c r="D130" s="17" t="s">
        <v>35</v>
      </c>
      <c r="E130" s="17" t="s">
        <v>143</v>
      </c>
      <c r="F130" s="17" t="s">
        <v>28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  <c r="AW130" s="15">
        <v>0</v>
      </c>
      <c r="AX130" s="15">
        <v>0</v>
      </c>
      <c r="AY130" s="15">
        <v>13.5</v>
      </c>
      <c r="AZ130" s="15">
        <v>73</v>
      </c>
    </row>
    <row r="131" spans="1:52" ht="15.75" customHeight="1" x14ac:dyDescent="0.25">
      <c r="A131" s="15">
        <v>294</v>
      </c>
      <c r="B131" s="17" t="s">
        <v>330</v>
      </c>
      <c r="C131" s="17" t="s">
        <v>331</v>
      </c>
      <c r="D131" s="17" t="s">
        <v>35</v>
      </c>
      <c r="E131" s="17" t="s">
        <v>332</v>
      </c>
      <c r="F131" s="17" t="s">
        <v>28</v>
      </c>
      <c r="G131" s="15">
        <v>8</v>
      </c>
      <c r="H131" s="15">
        <v>8</v>
      </c>
      <c r="I131" s="15">
        <v>8</v>
      </c>
      <c r="J131" s="15">
        <v>8</v>
      </c>
      <c r="K131" s="15">
        <v>8</v>
      </c>
      <c r="L131" s="15">
        <v>0</v>
      </c>
      <c r="M131" s="15">
        <v>0</v>
      </c>
      <c r="N131" s="15">
        <v>8</v>
      </c>
      <c r="O131" s="15">
        <v>8</v>
      </c>
      <c r="P131" s="15">
        <v>8</v>
      </c>
      <c r="Q131" s="15">
        <v>8</v>
      </c>
      <c r="R131" s="15">
        <v>8</v>
      </c>
      <c r="S131" s="15">
        <v>0</v>
      </c>
      <c r="T131" s="15">
        <v>0</v>
      </c>
      <c r="U131" s="15">
        <v>8</v>
      </c>
      <c r="V131" s="15">
        <v>8</v>
      </c>
      <c r="W131" s="15">
        <v>8</v>
      </c>
      <c r="X131" s="15">
        <v>8</v>
      </c>
      <c r="Y131" s="15">
        <v>8</v>
      </c>
      <c r="Z131" s="15">
        <v>0</v>
      </c>
      <c r="AA131" s="15">
        <v>0</v>
      </c>
      <c r="AB131" s="15">
        <v>8</v>
      </c>
      <c r="AC131" s="15">
        <v>8</v>
      </c>
      <c r="AD131" s="15">
        <v>8</v>
      </c>
      <c r="AE131" s="15">
        <v>8</v>
      </c>
      <c r="AF131" s="15">
        <v>8</v>
      </c>
      <c r="AG131" s="15">
        <v>0</v>
      </c>
      <c r="AH131" s="15">
        <v>0</v>
      </c>
      <c r="AI131" s="15">
        <v>8</v>
      </c>
      <c r="AJ131" s="15">
        <v>8</v>
      </c>
      <c r="AK131" s="15">
        <v>8</v>
      </c>
      <c r="AL131" s="15">
        <v>184</v>
      </c>
      <c r="AM131" s="15">
        <v>23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>
        <v>0</v>
      </c>
      <c r="AW131" s="15">
        <v>0</v>
      </c>
      <c r="AX131" s="15">
        <v>23</v>
      </c>
      <c r="AY131" s="15">
        <v>11</v>
      </c>
      <c r="AZ131" s="15">
        <v>294</v>
      </c>
    </row>
    <row r="132" spans="1:52" ht="15.75" customHeight="1" x14ac:dyDescent="0.25">
      <c r="A132" s="15">
        <v>479</v>
      </c>
      <c r="B132" s="17" t="s">
        <v>333</v>
      </c>
      <c r="C132" s="17" t="s">
        <v>334</v>
      </c>
      <c r="D132" s="17" t="s">
        <v>35</v>
      </c>
      <c r="E132" s="17" t="s">
        <v>235</v>
      </c>
      <c r="F132" s="17" t="s">
        <v>51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  <c r="AY132" s="15">
        <v>8.5</v>
      </c>
      <c r="AZ132" s="15">
        <v>479</v>
      </c>
    </row>
    <row r="133" spans="1:52" ht="15.75" customHeight="1" x14ac:dyDescent="0.25">
      <c r="A133" s="15">
        <v>554</v>
      </c>
      <c r="B133" s="17" t="s">
        <v>335</v>
      </c>
      <c r="C133" s="17" t="s">
        <v>336</v>
      </c>
      <c r="D133" s="17" t="s">
        <v>35</v>
      </c>
      <c r="E133" s="17" t="s">
        <v>337</v>
      </c>
      <c r="F133" s="17" t="s">
        <v>28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19</v>
      </c>
      <c r="AZ133" s="15">
        <v>554</v>
      </c>
    </row>
    <row r="134" spans="1:52" ht="15.75" customHeight="1" x14ac:dyDescent="0.25">
      <c r="A134" s="15">
        <v>232</v>
      </c>
      <c r="B134" s="17" t="s">
        <v>338</v>
      </c>
      <c r="C134" s="17" t="s">
        <v>339</v>
      </c>
      <c r="D134" s="17" t="s">
        <v>39</v>
      </c>
      <c r="E134" s="17" t="s">
        <v>62</v>
      </c>
      <c r="F134" s="17" t="s">
        <v>28</v>
      </c>
      <c r="G134" s="15">
        <v>8</v>
      </c>
      <c r="H134" s="15">
        <v>8</v>
      </c>
      <c r="I134" s="15">
        <v>7.9</v>
      </c>
      <c r="J134" s="15">
        <v>8</v>
      </c>
      <c r="K134" s="15">
        <v>8</v>
      </c>
      <c r="L134" s="15">
        <v>0</v>
      </c>
      <c r="M134" s="15">
        <v>0</v>
      </c>
      <c r="N134" s="15">
        <v>8</v>
      </c>
      <c r="O134" s="15">
        <v>8</v>
      </c>
      <c r="P134" s="15">
        <v>8</v>
      </c>
      <c r="Q134" s="15">
        <v>0</v>
      </c>
      <c r="R134" s="15">
        <v>8</v>
      </c>
      <c r="S134" s="15">
        <v>0</v>
      </c>
      <c r="T134" s="15">
        <v>0</v>
      </c>
      <c r="U134" s="15">
        <v>0</v>
      </c>
      <c r="V134" s="15">
        <v>7.7</v>
      </c>
      <c r="W134" s="15">
        <v>4.3</v>
      </c>
      <c r="X134" s="15">
        <v>8</v>
      </c>
      <c r="Y134" s="15">
        <v>7.9</v>
      </c>
      <c r="Z134" s="15">
        <v>0</v>
      </c>
      <c r="AA134" s="15">
        <v>0</v>
      </c>
      <c r="AB134" s="15">
        <v>0</v>
      </c>
      <c r="AC134" s="15">
        <v>8</v>
      </c>
      <c r="AD134" s="15">
        <v>5.7</v>
      </c>
      <c r="AE134" s="15">
        <v>0</v>
      </c>
      <c r="AF134" s="15">
        <v>0</v>
      </c>
      <c r="AG134" s="15">
        <v>0</v>
      </c>
      <c r="AH134" s="15">
        <v>0</v>
      </c>
      <c r="AI134" s="15">
        <v>8</v>
      </c>
      <c r="AJ134" s="15">
        <v>8</v>
      </c>
      <c r="AK134" s="15">
        <v>0</v>
      </c>
      <c r="AL134" s="15">
        <v>129.5</v>
      </c>
      <c r="AM134" s="15">
        <v>16.2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16.2</v>
      </c>
      <c r="AY134" s="15">
        <v>13</v>
      </c>
      <c r="AZ134" s="15">
        <v>232</v>
      </c>
    </row>
    <row r="135" spans="1:52" ht="15.75" customHeight="1" x14ac:dyDescent="0.25">
      <c r="A135" s="15">
        <v>99</v>
      </c>
      <c r="B135" s="17" t="s">
        <v>340</v>
      </c>
      <c r="C135" s="17" t="s">
        <v>341</v>
      </c>
      <c r="D135" s="17" t="s">
        <v>35</v>
      </c>
      <c r="E135" s="17" t="s">
        <v>98</v>
      </c>
      <c r="F135" s="17" t="s">
        <v>28</v>
      </c>
      <c r="G135" s="15">
        <v>8</v>
      </c>
      <c r="H135" s="15">
        <v>8</v>
      </c>
      <c r="I135" s="15">
        <v>8</v>
      </c>
      <c r="J135" s="15">
        <v>8</v>
      </c>
      <c r="K135" s="15">
        <v>8</v>
      </c>
      <c r="L135" s="15">
        <v>0</v>
      </c>
      <c r="M135" s="15">
        <v>0</v>
      </c>
      <c r="N135" s="15">
        <v>8</v>
      </c>
      <c r="O135" s="15">
        <v>8</v>
      </c>
      <c r="P135" s="15">
        <v>8</v>
      </c>
      <c r="Q135" s="15">
        <v>8</v>
      </c>
      <c r="R135" s="15">
        <v>8</v>
      </c>
      <c r="S135" s="15">
        <v>0</v>
      </c>
      <c r="T135" s="15">
        <v>0</v>
      </c>
      <c r="U135" s="15">
        <v>8</v>
      </c>
      <c r="V135" s="15">
        <v>8</v>
      </c>
      <c r="W135" s="15">
        <v>8</v>
      </c>
      <c r="X135" s="15">
        <v>8</v>
      </c>
      <c r="Y135" s="15">
        <v>8</v>
      </c>
      <c r="Z135" s="15">
        <v>0</v>
      </c>
      <c r="AA135" s="15">
        <v>0</v>
      </c>
      <c r="AB135" s="15">
        <v>0</v>
      </c>
      <c r="AC135" s="15">
        <v>8</v>
      </c>
      <c r="AD135" s="15">
        <v>8</v>
      </c>
      <c r="AE135" s="15">
        <v>0</v>
      </c>
      <c r="AF135" s="15">
        <v>0</v>
      </c>
      <c r="AG135" s="15">
        <v>0</v>
      </c>
      <c r="AH135" s="15">
        <v>0</v>
      </c>
      <c r="AI135" s="15">
        <v>8</v>
      </c>
      <c r="AJ135" s="15">
        <v>8</v>
      </c>
      <c r="AK135" s="15">
        <v>0</v>
      </c>
      <c r="AL135" s="15">
        <v>152</v>
      </c>
      <c r="AM135" s="15">
        <v>19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19</v>
      </c>
      <c r="AY135" s="15">
        <v>4</v>
      </c>
      <c r="AZ135" s="15">
        <v>99</v>
      </c>
    </row>
    <row r="136" spans="1:52" ht="15.75" customHeight="1" x14ac:dyDescent="0.25">
      <c r="A136" s="15">
        <v>4</v>
      </c>
      <c r="B136" s="17" t="s">
        <v>342</v>
      </c>
      <c r="C136" s="17" t="s">
        <v>343</v>
      </c>
      <c r="D136" s="17" t="s">
        <v>31</v>
      </c>
      <c r="E136" s="17" t="s">
        <v>208</v>
      </c>
      <c r="F136" s="17" t="s">
        <v>28</v>
      </c>
      <c r="G136" s="15">
        <v>8</v>
      </c>
      <c r="H136" s="15">
        <v>7.9</v>
      </c>
      <c r="I136" s="15">
        <v>8</v>
      </c>
      <c r="J136" s="15">
        <v>8</v>
      </c>
      <c r="K136" s="15">
        <v>8</v>
      </c>
      <c r="L136" s="15">
        <v>0</v>
      </c>
      <c r="M136" s="15">
        <v>0</v>
      </c>
      <c r="N136" s="15">
        <v>8</v>
      </c>
      <c r="O136" s="15">
        <v>8</v>
      </c>
      <c r="P136" s="15">
        <v>8</v>
      </c>
      <c r="Q136" s="15">
        <v>8</v>
      </c>
      <c r="R136" s="15">
        <v>8</v>
      </c>
      <c r="S136" s="15">
        <v>0</v>
      </c>
      <c r="T136" s="15">
        <v>0</v>
      </c>
      <c r="U136" s="18">
        <v>0</v>
      </c>
      <c r="V136" s="18">
        <v>0</v>
      </c>
      <c r="W136" s="18">
        <v>0</v>
      </c>
      <c r="X136" s="15">
        <v>8</v>
      </c>
      <c r="Y136" s="15">
        <v>8</v>
      </c>
      <c r="Z136" s="15">
        <v>0</v>
      </c>
      <c r="AA136" s="15">
        <v>0</v>
      </c>
      <c r="AB136" s="15">
        <v>8</v>
      </c>
      <c r="AC136" s="15">
        <v>8</v>
      </c>
      <c r="AD136" s="15">
        <v>8</v>
      </c>
      <c r="AE136" s="15">
        <v>8</v>
      </c>
      <c r="AF136" s="15">
        <v>8</v>
      </c>
      <c r="AG136" s="15">
        <v>0</v>
      </c>
      <c r="AH136" s="15">
        <v>0</v>
      </c>
      <c r="AI136" s="15">
        <v>8</v>
      </c>
      <c r="AJ136" s="15">
        <v>8</v>
      </c>
      <c r="AK136" s="15">
        <v>0</v>
      </c>
      <c r="AL136" s="15">
        <v>151.9</v>
      </c>
      <c r="AM136" s="15">
        <v>19</v>
      </c>
      <c r="AN136" s="15">
        <v>0</v>
      </c>
      <c r="AO136" s="15">
        <v>0</v>
      </c>
      <c r="AP136" s="15">
        <v>0</v>
      </c>
      <c r="AQ136" s="15">
        <v>3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22</v>
      </c>
      <c r="AY136" s="15">
        <v>19</v>
      </c>
      <c r="AZ136" s="15">
        <v>4</v>
      </c>
    </row>
    <row r="137" spans="1:52" ht="15.75" customHeight="1" x14ac:dyDescent="0.25">
      <c r="A137" s="15">
        <v>367</v>
      </c>
      <c r="B137" s="17" t="s">
        <v>344</v>
      </c>
      <c r="C137" s="17" t="s">
        <v>345</v>
      </c>
      <c r="D137" s="17" t="s">
        <v>26</v>
      </c>
      <c r="E137" s="17" t="s">
        <v>76</v>
      </c>
      <c r="F137" s="17" t="s">
        <v>51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  <c r="AY137" s="15">
        <v>12.5</v>
      </c>
      <c r="AZ137" s="15">
        <v>367</v>
      </c>
    </row>
    <row r="138" spans="1:52" ht="15.75" customHeight="1" x14ac:dyDescent="0.25">
      <c r="A138" s="15">
        <v>388</v>
      </c>
      <c r="B138" s="17" t="s">
        <v>346</v>
      </c>
      <c r="C138" s="17" t="s">
        <v>347</v>
      </c>
      <c r="D138" s="17" t="s">
        <v>31</v>
      </c>
      <c r="E138" s="17" t="s">
        <v>67</v>
      </c>
      <c r="F138" s="17" t="s">
        <v>28</v>
      </c>
      <c r="G138" s="15">
        <v>8</v>
      </c>
      <c r="H138" s="15">
        <v>8</v>
      </c>
      <c r="I138" s="15">
        <v>8</v>
      </c>
      <c r="J138" s="15">
        <v>8</v>
      </c>
      <c r="K138" s="18">
        <v>0</v>
      </c>
      <c r="L138" s="15">
        <v>0</v>
      </c>
      <c r="M138" s="15">
        <v>0</v>
      </c>
      <c r="N138" s="18">
        <v>3.9</v>
      </c>
      <c r="O138" s="15">
        <v>8</v>
      </c>
      <c r="P138" s="15">
        <v>8</v>
      </c>
      <c r="Q138" s="15">
        <v>8</v>
      </c>
      <c r="R138" s="15">
        <v>8</v>
      </c>
      <c r="S138" s="15">
        <v>0</v>
      </c>
      <c r="T138" s="15">
        <v>0</v>
      </c>
      <c r="U138" s="15">
        <v>8</v>
      </c>
      <c r="V138" s="15">
        <v>8</v>
      </c>
      <c r="W138" s="15">
        <v>8</v>
      </c>
      <c r="X138" s="15">
        <v>8</v>
      </c>
      <c r="Y138" s="15">
        <v>8</v>
      </c>
      <c r="Z138" s="15">
        <v>0</v>
      </c>
      <c r="AA138" s="15">
        <v>0</v>
      </c>
      <c r="AB138" s="15">
        <v>8</v>
      </c>
      <c r="AC138" s="15">
        <v>0.2</v>
      </c>
      <c r="AD138" s="15">
        <v>8</v>
      </c>
      <c r="AE138" s="15">
        <v>0</v>
      </c>
      <c r="AF138" s="15">
        <v>0</v>
      </c>
      <c r="AG138" s="15">
        <v>0</v>
      </c>
      <c r="AH138" s="15">
        <v>0</v>
      </c>
      <c r="AI138" s="15">
        <v>8</v>
      </c>
      <c r="AJ138" s="15">
        <v>8</v>
      </c>
      <c r="AK138" s="15">
        <v>0</v>
      </c>
      <c r="AL138" s="15">
        <v>152.19999999999999</v>
      </c>
      <c r="AM138" s="15">
        <v>19</v>
      </c>
      <c r="AN138" s="15">
        <v>0</v>
      </c>
      <c r="AO138" s="15">
        <v>0</v>
      </c>
      <c r="AP138" s="15">
        <v>0</v>
      </c>
      <c r="AQ138" s="15">
        <v>1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20</v>
      </c>
      <c r="AY138" s="15">
        <v>15.5</v>
      </c>
      <c r="AZ138" s="15">
        <v>388</v>
      </c>
    </row>
    <row r="139" spans="1:52" ht="15.75" customHeight="1" x14ac:dyDescent="0.25">
      <c r="A139" s="15">
        <v>477</v>
      </c>
      <c r="B139" s="17" t="s">
        <v>348</v>
      </c>
      <c r="C139" s="17" t="s">
        <v>349</v>
      </c>
      <c r="D139" s="17" t="s">
        <v>35</v>
      </c>
      <c r="E139" s="14"/>
      <c r="F139" s="17" t="s">
        <v>51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12.5</v>
      </c>
      <c r="AZ139" s="15">
        <v>477</v>
      </c>
    </row>
    <row r="140" spans="1:52" ht="15.75" customHeight="1" x14ac:dyDescent="0.25">
      <c r="A140" s="15">
        <v>81</v>
      </c>
      <c r="B140" s="17" t="s">
        <v>350</v>
      </c>
      <c r="C140" s="17" t="s">
        <v>351</v>
      </c>
      <c r="D140" s="17" t="s">
        <v>352</v>
      </c>
      <c r="E140" s="17" t="s">
        <v>353</v>
      </c>
      <c r="F140" s="17" t="s">
        <v>28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5</v>
      </c>
      <c r="O140" s="15">
        <v>0</v>
      </c>
      <c r="P140" s="15">
        <v>1.9</v>
      </c>
      <c r="Q140" s="15">
        <v>0</v>
      </c>
      <c r="R140" s="15">
        <v>7.9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5.0999999999999996</v>
      </c>
      <c r="AE140" s="15">
        <v>0</v>
      </c>
      <c r="AF140" s="15">
        <v>0</v>
      </c>
      <c r="AG140" s="15">
        <v>0</v>
      </c>
      <c r="AH140" s="15">
        <v>0</v>
      </c>
      <c r="AI140" s="15">
        <v>0.9</v>
      </c>
      <c r="AJ140" s="15">
        <v>0</v>
      </c>
      <c r="AK140" s="15">
        <v>0</v>
      </c>
      <c r="AL140" s="15">
        <v>20.8</v>
      </c>
      <c r="AM140" s="15">
        <v>2.6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2.6</v>
      </c>
      <c r="AY140" s="15">
        <v>0</v>
      </c>
      <c r="AZ140" s="15">
        <v>81</v>
      </c>
    </row>
    <row r="141" spans="1:52" ht="15.75" customHeight="1" x14ac:dyDescent="0.25">
      <c r="A141" s="15">
        <v>164</v>
      </c>
      <c r="B141" s="17" t="s">
        <v>354</v>
      </c>
      <c r="C141" s="17" t="s">
        <v>355</v>
      </c>
      <c r="D141" s="17" t="s">
        <v>352</v>
      </c>
      <c r="E141" s="17" t="s">
        <v>356</v>
      </c>
      <c r="F141" s="17" t="s">
        <v>51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  <c r="AY141" s="15">
        <v>18</v>
      </c>
      <c r="AZ141" s="15">
        <v>164</v>
      </c>
    </row>
    <row r="142" spans="1:52" ht="15.75" customHeight="1" x14ac:dyDescent="0.25">
      <c r="A142" s="15">
        <v>256</v>
      </c>
      <c r="B142" s="17" t="s">
        <v>357</v>
      </c>
      <c r="C142" s="17" t="s">
        <v>358</v>
      </c>
      <c r="D142" s="17" t="s">
        <v>35</v>
      </c>
      <c r="E142" s="14"/>
      <c r="F142" s="17" t="s">
        <v>51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  <c r="AT142" s="15">
        <v>0</v>
      </c>
      <c r="AU142" s="15">
        <v>0</v>
      </c>
      <c r="AV142" s="15">
        <v>0</v>
      </c>
      <c r="AW142" s="15">
        <v>0</v>
      </c>
      <c r="AX142" s="15">
        <v>0</v>
      </c>
      <c r="AY142" s="15">
        <v>14.5</v>
      </c>
      <c r="AZ142" s="15">
        <v>256</v>
      </c>
    </row>
    <row r="143" spans="1:52" ht="15.75" customHeight="1" x14ac:dyDescent="0.25">
      <c r="A143" s="15">
        <v>331</v>
      </c>
      <c r="B143" s="17" t="s">
        <v>359</v>
      </c>
      <c r="C143" s="17" t="s">
        <v>360</v>
      </c>
      <c r="D143" s="17" t="s">
        <v>35</v>
      </c>
      <c r="E143" s="14"/>
      <c r="F143" s="17" t="s">
        <v>51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  <c r="AT143" s="15">
        <v>0</v>
      </c>
      <c r="AU143" s="15">
        <v>0</v>
      </c>
      <c r="AV143" s="15">
        <v>0</v>
      </c>
      <c r="AW143" s="15">
        <v>0</v>
      </c>
      <c r="AX143" s="15">
        <v>0</v>
      </c>
      <c r="AY143" s="15">
        <v>15.5</v>
      </c>
      <c r="AZ143" s="15">
        <v>331</v>
      </c>
    </row>
    <row r="144" spans="1:52" ht="15.75" customHeight="1" x14ac:dyDescent="0.25">
      <c r="A144" s="15">
        <v>24</v>
      </c>
      <c r="B144" s="17" t="s">
        <v>361</v>
      </c>
      <c r="C144" s="17" t="s">
        <v>362</v>
      </c>
      <c r="D144" s="17" t="s">
        <v>352</v>
      </c>
      <c r="E144" s="17" t="s">
        <v>363</v>
      </c>
      <c r="F144" s="17" t="s">
        <v>28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2.2000000000000002</v>
      </c>
      <c r="Q144" s="15">
        <v>0</v>
      </c>
      <c r="R144" s="15">
        <v>2.2999999999999998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3.1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1.4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9</v>
      </c>
      <c r="AM144" s="15">
        <v>1.1000000000000001</v>
      </c>
      <c r="AN144" s="15">
        <v>0</v>
      </c>
      <c r="AO144" s="15">
        <v>0</v>
      </c>
      <c r="AP144" s="15">
        <v>0</v>
      </c>
      <c r="AQ144" s="15">
        <v>0</v>
      </c>
      <c r="AR144" s="15">
        <v>0</v>
      </c>
      <c r="AS144" s="15">
        <v>0</v>
      </c>
      <c r="AT144" s="15">
        <v>0</v>
      </c>
      <c r="AU144" s="15">
        <v>0</v>
      </c>
      <c r="AV144" s="15">
        <v>0</v>
      </c>
      <c r="AW144" s="15">
        <v>0</v>
      </c>
      <c r="AX144" s="15">
        <v>1.1000000000000001</v>
      </c>
      <c r="AY144" s="15">
        <v>0</v>
      </c>
      <c r="AZ144" s="15">
        <v>24</v>
      </c>
    </row>
    <row r="145" spans="1:52" ht="15.75" customHeight="1" x14ac:dyDescent="0.25">
      <c r="A145" s="15">
        <v>79</v>
      </c>
      <c r="B145" s="17" t="s">
        <v>364</v>
      </c>
      <c r="C145" s="17" t="s">
        <v>365</v>
      </c>
      <c r="D145" s="17" t="s">
        <v>352</v>
      </c>
      <c r="E145" s="17" t="s">
        <v>366</v>
      </c>
      <c r="F145" s="17" t="s">
        <v>28</v>
      </c>
      <c r="G145" s="15">
        <v>2.8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0.6</v>
      </c>
      <c r="O145" s="15">
        <v>0</v>
      </c>
      <c r="P145" s="15">
        <v>2.2999999999999998</v>
      </c>
      <c r="Q145" s="15">
        <v>2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4.5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2.2000000000000002</v>
      </c>
      <c r="AJ145" s="15">
        <v>0</v>
      </c>
      <c r="AK145" s="15">
        <v>0</v>
      </c>
      <c r="AL145" s="15">
        <v>14.4</v>
      </c>
      <c r="AM145" s="15">
        <v>1.8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15">
        <v>0</v>
      </c>
      <c r="AV145" s="15">
        <v>0</v>
      </c>
      <c r="AW145" s="15">
        <v>0</v>
      </c>
      <c r="AX145" s="15">
        <v>1.8</v>
      </c>
      <c r="AY145" s="15">
        <v>0</v>
      </c>
      <c r="AZ145" s="15">
        <v>79</v>
      </c>
    </row>
    <row r="146" spans="1:52" ht="15.75" customHeight="1" x14ac:dyDescent="0.25">
      <c r="A146" s="15">
        <v>184</v>
      </c>
      <c r="B146" s="17" t="s">
        <v>367</v>
      </c>
      <c r="C146" s="17" t="s">
        <v>368</v>
      </c>
      <c r="D146" s="17" t="s">
        <v>352</v>
      </c>
      <c r="E146" s="17" t="s">
        <v>369</v>
      </c>
      <c r="F146" s="17" t="s">
        <v>51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>
        <v>0</v>
      </c>
      <c r="AW146" s="15">
        <v>0</v>
      </c>
      <c r="AX146" s="15">
        <v>0</v>
      </c>
      <c r="AY146" s="15">
        <v>2.5</v>
      </c>
      <c r="AZ146" s="15">
        <v>184</v>
      </c>
    </row>
    <row r="147" spans="1:52" ht="15.75" customHeight="1" x14ac:dyDescent="0.25">
      <c r="A147" s="15">
        <v>248</v>
      </c>
      <c r="B147" s="17" t="s">
        <v>370</v>
      </c>
      <c r="C147" s="17" t="s">
        <v>371</v>
      </c>
      <c r="D147" s="17" t="s">
        <v>35</v>
      </c>
      <c r="E147" s="17" t="s">
        <v>127</v>
      </c>
      <c r="F147" s="17" t="s">
        <v>28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12</v>
      </c>
      <c r="AZ147" s="15">
        <v>248</v>
      </c>
    </row>
    <row r="148" spans="1:52" ht="15.75" customHeight="1" x14ac:dyDescent="0.25">
      <c r="A148" s="15">
        <v>676</v>
      </c>
      <c r="B148" s="17" t="s">
        <v>372</v>
      </c>
      <c r="C148" s="17" t="s">
        <v>255</v>
      </c>
      <c r="D148" s="17" t="s">
        <v>352</v>
      </c>
      <c r="E148" s="17" t="s">
        <v>373</v>
      </c>
      <c r="F148" s="17" t="s">
        <v>28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2.5</v>
      </c>
      <c r="AZ148" s="15">
        <v>676</v>
      </c>
    </row>
    <row r="149" spans="1:52" ht="15.75" customHeight="1" x14ac:dyDescent="0.25">
      <c r="A149" s="15">
        <v>219</v>
      </c>
      <c r="B149" s="17" t="s">
        <v>374</v>
      </c>
      <c r="C149" s="17" t="s">
        <v>375</v>
      </c>
      <c r="D149" s="17" t="s">
        <v>39</v>
      </c>
      <c r="E149" s="17" t="s">
        <v>62</v>
      </c>
      <c r="F149" s="17" t="s">
        <v>28</v>
      </c>
      <c r="G149" s="15">
        <v>4.8</v>
      </c>
      <c r="H149" s="15">
        <v>6.7</v>
      </c>
      <c r="I149" s="15">
        <v>0</v>
      </c>
      <c r="J149" s="15">
        <v>0</v>
      </c>
      <c r="K149" s="15">
        <v>8</v>
      </c>
      <c r="L149" s="15">
        <v>0</v>
      </c>
      <c r="M149" s="15">
        <v>0</v>
      </c>
      <c r="N149" s="15">
        <v>0</v>
      </c>
      <c r="O149" s="15">
        <v>4.0999999999999996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8</v>
      </c>
      <c r="X149" s="15">
        <v>8</v>
      </c>
      <c r="Y149" s="15">
        <v>2.4</v>
      </c>
      <c r="Z149" s="15">
        <v>0</v>
      </c>
      <c r="AA149" s="15">
        <v>0</v>
      </c>
      <c r="AB149" s="15">
        <v>0</v>
      </c>
      <c r="AC149" s="15">
        <v>6.8</v>
      </c>
      <c r="AD149" s="15">
        <v>5.8</v>
      </c>
      <c r="AE149" s="15">
        <v>0</v>
      </c>
      <c r="AF149" s="15">
        <v>0</v>
      </c>
      <c r="AG149" s="15">
        <v>0</v>
      </c>
      <c r="AH149" s="15">
        <v>0</v>
      </c>
      <c r="AI149" s="15">
        <v>6.9</v>
      </c>
      <c r="AJ149" s="15">
        <v>7</v>
      </c>
      <c r="AK149" s="15">
        <v>0</v>
      </c>
      <c r="AL149" s="15">
        <v>68.5</v>
      </c>
      <c r="AM149" s="15">
        <v>8.6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0</v>
      </c>
      <c r="AU149" s="15">
        <v>0</v>
      </c>
      <c r="AV149" s="15">
        <v>0</v>
      </c>
      <c r="AW149" s="15">
        <v>0</v>
      </c>
      <c r="AX149" s="15">
        <v>8.6</v>
      </c>
      <c r="AY149" s="15">
        <v>0</v>
      </c>
      <c r="AZ149" s="15">
        <v>219</v>
      </c>
    </row>
    <row r="150" spans="1:52" ht="15.75" customHeight="1" x14ac:dyDescent="0.25">
      <c r="A150" s="15">
        <v>30</v>
      </c>
      <c r="B150" s="17" t="s">
        <v>376</v>
      </c>
      <c r="C150" s="17" t="s">
        <v>377</v>
      </c>
      <c r="D150" s="17" t="s">
        <v>352</v>
      </c>
      <c r="E150" s="17" t="s">
        <v>378</v>
      </c>
      <c r="F150" s="17" t="s">
        <v>28</v>
      </c>
      <c r="G150" s="15">
        <v>8</v>
      </c>
      <c r="H150" s="15">
        <v>8</v>
      </c>
      <c r="I150" s="15">
        <v>8</v>
      </c>
      <c r="J150" s="15">
        <v>8</v>
      </c>
      <c r="K150" s="15">
        <v>8</v>
      </c>
      <c r="L150" s="15">
        <v>0</v>
      </c>
      <c r="M150" s="15">
        <v>0</v>
      </c>
      <c r="N150" s="15">
        <v>8</v>
      </c>
      <c r="O150" s="15">
        <v>8</v>
      </c>
      <c r="P150" s="15">
        <v>8</v>
      </c>
      <c r="Q150" s="15">
        <v>8</v>
      </c>
      <c r="R150" s="15">
        <v>8</v>
      </c>
      <c r="S150" s="15">
        <v>0</v>
      </c>
      <c r="T150" s="15">
        <v>0</v>
      </c>
      <c r="U150" s="15">
        <v>8</v>
      </c>
      <c r="V150" s="15">
        <v>8</v>
      </c>
      <c r="W150" s="15">
        <v>8</v>
      </c>
      <c r="X150" s="15">
        <v>8</v>
      </c>
      <c r="Y150" s="15">
        <v>8</v>
      </c>
      <c r="Z150" s="15">
        <v>0</v>
      </c>
      <c r="AA150" s="15">
        <v>0</v>
      </c>
      <c r="AB150" s="15">
        <v>0</v>
      </c>
      <c r="AC150" s="15">
        <v>8</v>
      </c>
      <c r="AD150" s="15">
        <v>8</v>
      </c>
      <c r="AE150" s="15">
        <v>0</v>
      </c>
      <c r="AF150" s="15">
        <v>0</v>
      </c>
      <c r="AG150" s="15">
        <v>0</v>
      </c>
      <c r="AH150" s="15">
        <v>0</v>
      </c>
      <c r="AI150" s="15">
        <v>8</v>
      </c>
      <c r="AJ150" s="15">
        <v>8</v>
      </c>
      <c r="AK150" s="15">
        <v>0</v>
      </c>
      <c r="AL150" s="15">
        <v>152</v>
      </c>
      <c r="AM150" s="15">
        <v>19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  <c r="AW150" s="15">
        <v>0</v>
      </c>
      <c r="AX150" s="15">
        <v>19</v>
      </c>
      <c r="AY150" s="15">
        <v>24</v>
      </c>
      <c r="AZ150" s="15">
        <v>30</v>
      </c>
    </row>
    <row r="151" spans="1:52" ht="15.75" customHeight="1" x14ac:dyDescent="0.25">
      <c r="A151" s="15">
        <v>243</v>
      </c>
      <c r="B151" s="17" t="s">
        <v>379</v>
      </c>
      <c r="C151" s="17" t="s">
        <v>380</v>
      </c>
      <c r="D151" s="17" t="s">
        <v>39</v>
      </c>
      <c r="E151" s="17" t="s">
        <v>62</v>
      </c>
      <c r="F151" s="17" t="s">
        <v>28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4</v>
      </c>
      <c r="AZ151" s="15">
        <v>243</v>
      </c>
    </row>
    <row r="152" spans="1:52" ht="15.75" customHeight="1" x14ac:dyDescent="0.25">
      <c r="A152" s="15">
        <v>23</v>
      </c>
      <c r="B152" s="17" t="s">
        <v>381</v>
      </c>
      <c r="C152" s="17" t="s">
        <v>382</v>
      </c>
      <c r="D152" s="17" t="s">
        <v>35</v>
      </c>
      <c r="E152" s="17" t="s">
        <v>383</v>
      </c>
      <c r="F152" s="17" t="s">
        <v>28</v>
      </c>
      <c r="G152" s="15">
        <v>8</v>
      </c>
      <c r="H152" s="15">
        <v>8</v>
      </c>
      <c r="I152" s="15">
        <v>8</v>
      </c>
      <c r="J152" s="15">
        <v>8</v>
      </c>
      <c r="K152" s="15">
        <v>8</v>
      </c>
      <c r="L152" s="15">
        <v>0</v>
      </c>
      <c r="M152" s="15">
        <v>0</v>
      </c>
      <c r="N152" s="15">
        <v>8</v>
      </c>
      <c r="O152" s="15">
        <v>8</v>
      </c>
      <c r="P152" s="15">
        <v>7</v>
      </c>
      <c r="Q152" s="15">
        <v>7.7</v>
      </c>
      <c r="R152" s="15">
        <v>8</v>
      </c>
      <c r="S152" s="15">
        <v>0</v>
      </c>
      <c r="T152" s="15">
        <v>0</v>
      </c>
      <c r="U152" s="15">
        <v>8</v>
      </c>
      <c r="V152" s="15">
        <v>8</v>
      </c>
      <c r="W152" s="18">
        <v>0</v>
      </c>
      <c r="X152" s="18">
        <v>0</v>
      </c>
      <c r="Y152" s="18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8</v>
      </c>
      <c r="AE152" s="15">
        <v>0</v>
      </c>
      <c r="AF152" s="15">
        <v>0</v>
      </c>
      <c r="AG152" s="15">
        <v>0</v>
      </c>
      <c r="AH152" s="15">
        <v>0</v>
      </c>
      <c r="AI152" s="15">
        <v>8</v>
      </c>
      <c r="AJ152" s="15">
        <v>8</v>
      </c>
      <c r="AK152" s="15">
        <v>0</v>
      </c>
      <c r="AL152" s="15">
        <v>118.7</v>
      </c>
      <c r="AM152" s="15">
        <v>14.8</v>
      </c>
      <c r="AN152" s="15">
        <v>0</v>
      </c>
      <c r="AO152" s="15">
        <v>0</v>
      </c>
      <c r="AP152" s="15">
        <v>0</v>
      </c>
      <c r="AQ152" s="15">
        <v>3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0</v>
      </c>
      <c r="AX152" s="15">
        <v>17.8</v>
      </c>
      <c r="AY152" s="15">
        <v>7.5</v>
      </c>
      <c r="AZ152" s="15">
        <v>23</v>
      </c>
    </row>
    <row r="153" spans="1:52" ht="15.75" customHeight="1" x14ac:dyDescent="0.25">
      <c r="A153" s="15">
        <v>163</v>
      </c>
      <c r="B153" s="17" t="s">
        <v>384</v>
      </c>
      <c r="C153" s="17" t="s">
        <v>385</v>
      </c>
      <c r="D153" s="17" t="s">
        <v>39</v>
      </c>
      <c r="E153" s="17" t="s">
        <v>62</v>
      </c>
      <c r="F153" s="17" t="s">
        <v>28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  <c r="AY153" s="15">
        <v>3</v>
      </c>
      <c r="AZ153" s="15">
        <v>163</v>
      </c>
    </row>
    <row r="154" spans="1:52" ht="15.75" customHeight="1" x14ac:dyDescent="0.25">
      <c r="A154" s="15">
        <v>441</v>
      </c>
      <c r="B154" s="17" t="s">
        <v>386</v>
      </c>
      <c r="C154" s="17" t="s">
        <v>387</v>
      </c>
      <c r="D154" s="17" t="s">
        <v>31</v>
      </c>
      <c r="E154" s="17" t="s">
        <v>388</v>
      </c>
      <c r="F154" s="17" t="s">
        <v>28</v>
      </c>
      <c r="G154" s="15">
        <v>8</v>
      </c>
      <c r="H154" s="15">
        <v>6.8</v>
      </c>
      <c r="I154" s="15">
        <v>8</v>
      </c>
      <c r="J154" s="15">
        <v>7.3</v>
      </c>
      <c r="K154" s="15">
        <v>8</v>
      </c>
      <c r="L154" s="15">
        <v>0</v>
      </c>
      <c r="M154" s="15">
        <v>0</v>
      </c>
      <c r="N154" s="15">
        <v>3.3</v>
      </c>
      <c r="O154" s="15">
        <v>7.6</v>
      </c>
      <c r="P154" s="15">
        <v>0</v>
      </c>
      <c r="Q154" s="15">
        <v>7.1</v>
      </c>
      <c r="R154" s="15">
        <v>6.4</v>
      </c>
      <c r="S154" s="15">
        <v>0</v>
      </c>
      <c r="T154" s="15">
        <v>0</v>
      </c>
      <c r="U154" s="15">
        <v>0</v>
      </c>
      <c r="V154" s="15">
        <v>5.7</v>
      </c>
      <c r="W154" s="15">
        <v>0</v>
      </c>
      <c r="X154" s="15">
        <v>7.5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8</v>
      </c>
      <c r="AE154" s="15">
        <v>0</v>
      </c>
      <c r="AF154" s="15">
        <v>0</v>
      </c>
      <c r="AG154" s="15">
        <v>0</v>
      </c>
      <c r="AH154" s="15">
        <v>0</v>
      </c>
      <c r="AI154" s="15">
        <v>6.2</v>
      </c>
      <c r="AJ154" s="15">
        <v>6.7</v>
      </c>
      <c r="AK154" s="15">
        <v>0</v>
      </c>
      <c r="AL154" s="15">
        <v>96.6</v>
      </c>
      <c r="AM154" s="15">
        <v>12.1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0</v>
      </c>
      <c r="AX154" s="15">
        <v>12.1</v>
      </c>
      <c r="AY154" s="15">
        <v>0</v>
      </c>
      <c r="AZ154" s="15">
        <v>441</v>
      </c>
    </row>
    <row r="155" spans="1:52" ht="15.75" customHeight="1" x14ac:dyDescent="0.25">
      <c r="A155" s="15">
        <v>458</v>
      </c>
      <c r="B155" s="17" t="s">
        <v>389</v>
      </c>
      <c r="C155" s="17" t="s">
        <v>390</v>
      </c>
      <c r="D155" s="17" t="s">
        <v>31</v>
      </c>
      <c r="E155" s="17" t="s">
        <v>391</v>
      </c>
      <c r="F155" s="17" t="s">
        <v>28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3.5</v>
      </c>
      <c r="AZ155" s="15">
        <v>458</v>
      </c>
    </row>
    <row r="156" spans="1:52" ht="15.75" customHeight="1" x14ac:dyDescent="0.25">
      <c r="A156" s="15">
        <v>662</v>
      </c>
      <c r="B156" s="17" t="s">
        <v>392</v>
      </c>
      <c r="C156" s="17" t="s">
        <v>393</v>
      </c>
      <c r="D156" s="17" t="s">
        <v>352</v>
      </c>
      <c r="E156" s="17" t="s">
        <v>394</v>
      </c>
      <c r="F156" s="17" t="s">
        <v>28</v>
      </c>
      <c r="G156" s="15">
        <v>0</v>
      </c>
      <c r="H156" s="15">
        <v>0</v>
      </c>
      <c r="I156" s="15">
        <v>0</v>
      </c>
      <c r="J156" s="15">
        <v>0</v>
      </c>
      <c r="K156" s="15">
        <v>8</v>
      </c>
      <c r="L156" s="15">
        <v>0</v>
      </c>
      <c r="M156" s="15">
        <v>0</v>
      </c>
      <c r="N156" s="15">
        <v>0</v>
      </c>
      <c r="O156" s="15">
        <v>7.9</v>
      </c>
      <c r="P156" s="15">
        <v>8</v>
      </c>
      <c r="Q156" s="15">
        <v>7.8</v>
      </c>
      <c r="R156" s="15">
        <v>6.5</v>
      </c>
      <c r="S156" s="15">
        <v>0</v>
      </c>
      <c r="T156" s="15">
        <v>0</v>
      </c>
      <c r="U156" s="15">
        <v>0.8</v>
      </c>
      <c r="V156" s="15">
        <v>7.8</v>
      </c>
      <c r="W156" s="15">
        <v>8</v>
      </c>
      <c r="X156" s="15">
        <v>0.1</v>
      </c>
      <c r="Y156" s="15">
        <v>2.7</v>
      </c>
      <c r="Z156" s="15">
        <v>0</v>
      </c>
      <c r="AA156" s="15">
        <v>0</v>
      </c>
      <c r="AB156" s="15">
        <v>0</v>
      </c>
      <c r="AC156" s="15">
        <v>7.8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8</v>
      </c>
      <c r="AJ156" s="15">
        <v>5.8</v>
      </c>
      <c r="AK156" s="15">
        <v>0</v>
      </c>
      <c r="AL156" s="15">
        <v>79.2</v>
      </c>
      <c r="AM156" s="15">
        <v>9.9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9.9</v>
      </c>
      <c r="AY156" s="15">
        <v>13</v>
      </c>
      <c r="AZ156" s="15">
        <v>662</v>
      </c>
    </row>
    <row r="157" spans="1:52" ht="15.75" customHeight="1" x14ac:dyDescent="0.25">
      <c r="A157" s="15">
        <v>92</v>
      </c>
      <c r="B157" s="17" t="s">
        <v>395</v>
      </c>
      <c r="C157" s="17" t="s">
        <v>396</v>
      </c>
      <c r="D157" s="17" t="s">
        <v>35</v>
      </c>
      <c r="E157" s="17" t="s">
        <v>47</v>
      </c>
      <c r="F157" s="17" t="s">
        <v>28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92</v>
      </c>
    </row>
    <row r="158" spans="1:52" ht="15.75" customHeight="1" x14ac:dyDescent="0.25">
      <c r="A158" s="15">
        <v>307</v>
      </c>
      <c r="B158" s="17" t="s">
        <v>397</v>
      </c>
      <c r="C158" s="17" t="s">
        <v>398</v>
      </c>
      <c r="D158" s="17" t="s">
        <v>35</v>
      </c>
      <c r="E158" s="17" t="s">
        <v>107</v>
      </c>
      <c r="F158" s="17" t="s">
        <v>51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0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  <c r="AW158" s="15">
        <v>0</v>
      </c>
      <c r="AX158" s="15">
        <v>0</v>
      </c>
      <c r="AY158" s="15">
        <v>2.5</v>
      </c>
      <c r="AZ158" s="15">
        <v>307</v>
      </c>
    </row>
    <row r="159" spans="1:52" ht="15.75" customHeight="1" x14ac:dyDescent="0.25">
      <c r="A159" s="15">
        <v>627</v>
      </c>
      <c r="B159" s="17" t="s">
        <v>399</v>
      </c>
      <c r="C159" s="17" t="s">
        <v>400</v>
      </c>
      <c r="D159" s="17" t="s">
        <v>26</v>
      </c>
      <c r="E159" s="17" t="s">
        <v>401</v>
      </c>
      <c r="F159" s="17" t="s">
        <v>28</v>
      </c>
      <c r="G159" s="15">
        <v>8</v>
      </c>
      <c r="H159" s="15">
        <v>8</v>
      </c>
      <c r="I159" s="15">
        <v>8</v>
      </c>
      <c r="J159" s="15">
        <v>8</v>
      </c>
      <c r="K159" s="15">
        <v>8</v>
      </c>
      <c r="L159" s="15">
        <v>0</v>
      </c>
      <c r="M159" s="15">
        <v>0</v>
      </c>
      <c r="N159" s="15">
        <v>8</v>
      </c>
      <c r="O159" s="15">
        <v>8</v>
      </c>
      <c r="P159" s="15">
        <v>8</v>
      </c>
      <c r="Q159" s="15">
        <v>8</v>
      </c>
      <c r="R159" s="15">
        <v>8</v>
      </c>
      <c r="S159" s="15">
        <v>0</v>
      </c>
      <c r="T159" s="15">
        <v>0</v>
      </c>
      <c r="U159" s="15">
        <v>8</v>
      </c>
      <c r="V159" s="15">
        <v>8</v>
      </c>
      <c r="W159" s="15">
        <v>8</v>
      </c>
      <c r="X159" s="15">
        <v>8</v>
      </c>
      <c r="Y159" s="15">
        <v>8</v>
      </c>
      <c r="Z159" s="15">
        <v>0</v>
      </c>
      <c r="AA159" s="15">
        <v>0</v>
      </c>
      <c r="AB159" s="15">
        <v>0</v>
      </c>
      <c r="AC159" s="15">
        <v>0</v>
      </c>
      <c r="AD159" s="15">
        <v>8</v>
      </c>
      <c r="AE159" s="15">
        <v>0</v>
      </c>
      <c r="AF159" s="15">
        <v>0</v>
      </c>
      <c r="AG159" s="15">
        <v>0</v>
      </c>
      <c r="AH159" s="15">
        <v>0</v>
      </c>
      <c r="AI159" s="15">
        <v>6.8</v>
      </c>
      <c r="AJ159" s="15">
        <v>0</v>
      </c>
      <c r="AK159" s="15">
        <v>0</v>
      </c>
      <c r="AL159" s="15">
        <v>134.80000000000001</v>
      </c>
      <c r="AM159" s="15">
        <v>16.899999999999999</v>
      </c>
      <c r="AN159" s="15">
        <v>0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0</v>
      </c>
      <c r="AU159" s="15">
        <v>0</v>
      </c>
      <c r="AV159" s="15">
        <v>0</v>
      </c>
      <c r="AW159" s="15">
        <v>0</v>
      </c>
      <c r="AX159" s="15">
        <v>16.899999999999999</v>
      </c>
      <c r="AY159" s="15">
        <v>0</v>
      </c>
      <c r="AZ159" s="15">
        <v>627</v>
      </c>
    </row>
    <row r="160" spans="1:52" ht="15.75" customHeight="1" x14ac:dyDescent="0.25">
      <c r="A160" s="15">
        <v>667</v>
      </c>
      <c r="B160" s="17" t="s">
        <v>402</v>
      </c>
      <c r="C160" s="17" t="s">
        <v>403</v>
      </c>
      <c r="D160" s="17" t="s">
        <v>352</v>
      </c>
      <c r="E160" s="17" t="s">
        <v>373</v>
      </c>
      <c r="F160" s="17" t="s">
        <v>28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667</v>
      </c>
    </row>
    <row r="161" spans="1:52" ht="15.75" customHeight="1" x14ac:dyDescent="0.25">
      <c r="A161" s="15">
        <v>255</v>
      </c>
      <c r="B161" s="17" t="s">
        <v>404</v>
      </c>
      <c r="C161" s="17" t="s">
        <v>405</v>
      </c>
      <c r="D161" s="17" t="s">
        <v>35</v>
      </c>
      <c r="E161" s="17" t="s">
        <v>127</v>
      </c>
      <c r="F161" s="17" t="s">
        <v>51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  <c r="AY161" s="15">
        <v>2</v>
      </c>
      <c r="AZ161" s="15">
        <v>255</v>
      </c>
    </row>
    <row r="162" spans="1:52" ht="15.75" customHeight="1" x14ac:dyDescent="0.25">
      <c r="A162" s="15">
        <v>192</v>
      </c>
      <c r="B162" s="17" t="s">
        <v>406</v>
      </c>
      <c r="C162" s="17" t="s">
        <v>407</v>
      </c>
      <c r="D162" s="17" t="s">
        <v>26</v>
      </c>
      <c r="E162" s="17" t="s">
        <v>401</v>
      </c>
      <c r="F162" s="17" t="s">
        <v>28</v>
      </c>
      <c r="G162" s="15">
        <v>7.9</v>
      </c>
      <c r="H162" s="15">
        <v>8</v>
      </c>
      <c r="I162" s="15">
        <v>8</v>
      </c>
      <c r="J162" s="15">
        <v>8</v>
      </c>
      <c r="K162" s="15">
        <v>8</v>
      </c>
      <c r="L162" s="15">
        <v>0</v>
      </c>
      <c r="M162" s="15">
        <v>0</v>
      </c>
      <c r="N162" s="15">
        <v>8</v>
      </c>
      <c r="O162" s="18">
        <v>4</v>
      </c>
      <c r="P162" s="15">
        <v>7.9</v>
      </c>
      <c r="Q162" s="15">
        <v>8</v>
      </c>
      <c r="R162" s="15">
        <v>8</v>
      </c>
      <c r="S162" s="15">
        <v>0</v>
      </c>
      <c r="T162" s="15">
        <v>0</v>
      </c>
      <c r="U162" s="15">
        <v>8</v>
      </c>
      <c r="V162" s="15">
        <v>8</v>
      </c>
      <c r="W162" s="15">
        <v>8</v>
      </c>
      <c r="X162" s="15">
        <v>8</v>
      </c>
      <c r="Y162" s="15">
        <v>8</v>
      </c>
      <c r="Z162" s="15">
        <v>0</v>
      </c>
      <c r="AA162" s="15">
        <v>0</v>
      </c>
      <c r="AB162" s="15">
        <v>0</v>
      </c>
      <c r="AC162" s="15">
        <v>8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127.8</v>
      </c>
      <c r="AM162" s="15">
        <v>16</v>
      </c>
      <c r="AN162" s="15">
        <v>0</v>
      </c>
      <c r="AO162" s="15">
        <v>0</v>
      </c>
      <c r="AP162" s="15">
        <v>0</v>
      </c>
      <c r="AQ162" s="15">
        <v>0.5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  <c r="AW162" s="15">
        <v>0</v>
      </c>
      <c r="AX162" s="15">
        <v>16.5</v>
      </c>
      <c r="AY162" s="15">
        <v>10.5</v>
      </c>
      <c r="AZ162" s="15">
        <v>192</v>
      </c>
    </row>
    <row r="163" spans="1:52" ht="15.75" customHeight="1" x14ac:dyDescent="0.25">
      <c r="A163" s="15">
        <v>231</v>
      </c>
      <c r="B163" s="17" t="s">
        <v>408</v>
      </c>
      <c r="C163" s="17" t="s">
        <v>409</v>
      </c>
      <c r="D163" s="17" t="s">
        <v>35</v>
      </c>
      <c r="E163" s="17" t="s">
        <v>285</v>
      </c>
      <c r="F163" s="17" t="s">
        <v>28</v>
      </c>
      <c r="G163" s="15">
        <v>5</v>
      </c>
      <c r="H163" s="15">
        <v>0</v>
      </c>
      <c r="I163" s="15">
        <v>0</v>
      </c>
      <c r="J163" s="15">
        <v>7.7</v>
      </c>
      <c r="K163" s="15">
        <v>7</v>
      </c>
      <c r="L163" s="15">
        <v>0</v>
      </c>
      <c r="M163" s="15">
        <v>0</v>
      </c>
      <c r="N163" s="15">
        <v>7.6</v>
      </c>
      <c r="O163" s="15">
        <v>6.9</v>
      </c>
      <c r="P163" s="15">
        <v>8</v>
      </c>
      <c r="Q163" s="15">
        <v>8</v>
      </c>
      <c r="R163" s="15">
        <v>7.6</v>
      </c>
      <c r="S163" s="15">
        <v>0</v>
      </c>
      <c r="T163" s="15">
        <v>0</v>
      </c>
      <c r="U163" s="15">
        <v>8</v>
      </c>
      <c r="V163" s="15">
        <v>7.4</v>
      </c>
      <c r="W163" s="15">
        <v>2.1</v>
      </c>
      <c r="X163" s="15">
        <v>3.2</v>
      </c>
      <c r="Y163" s="15">
        <v>8</v>
      </c>
      <c r="Z163" s="15">
        <v>0</v>
      </c>
      <c r="AA163" s="15">
        <v>0</v>
      </c>
      <c r="AB163" s="15">
        <v>0</v>
      </c>
      <c r="AC163" s="15">
        <v>0</v>
      </c>
      <c r="AD163" s="15">
        <v>6.8</v>
      </c>
      <c r="AE163" s="15">
        <v>0</v>
      </c>
      <c r="AF163" s="15">
        <v>0</v>
      </c>
      <c r="AG163" s="15">
        <v>0</v>
      </c>
      <c r="AH163" s="15">
        <v>0</v>
      </c>
      <c r="AI163" s="15">
        <v>6.3</v>
      </c>
      <c r="AJ163" s="15">
        <v>7</v>
      </c>
      <c r="AK163" s="15">
        <v>0</v>
      </c>
      <c r="AL163" s="15">
        <v>106.6</v>
      </c>
      <c r="AM163" s="15">
        <v>13.3</v>
      </c>
      <c r="AN163" s="15">
        <v>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0</v>
      </c>
      <c r="AU163" s="15">
        <v>0</v>
      </c>
      <c r="AV163" s="15">
        <v>0</v>
      </c>
      <c r="AW163" s="15">
        <v>0</v>
      </c>
      <c r="AX163" s="15">
        <v>13.3</v>
      </c>
      <c r="AY163" s="15">
        <v>0</v>
      </c>
      <c r="AZ163" s="15">
        <v>231</v>
      </c>
    </row>
    <row r="164" spans="1:52" ht="15.75" customHeight="1" x14ac:dyDescent="0.25">
      <c r="A164" s="15">
        <v>85</v>
      </c>
      <c r="B164" s="17" t="s">
        <v>410</v>
      </c>
      <c r="C164" s="17" t="s">
        <v>411</v>
      </c>
      <c r="D164" s="17" t="s">
        <v>26</v>
      </c>
      <c r="E164" s="17" t="s">
        <v>154</v>
      </c>
      <c r="F164" s="17" t="s">
        <v>28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0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  <c r="AY164" s="15">
        <v>3</v>
      </c>
      <c r="AZ164" s="15">
        <v>85</v>
      </c>
    </row>
    <row r="165" spans="1:52" ht="15.75" customHeight="1" x14ac:dyDescent="0.25">
      <c r="A165" s="15">
        <v>146</v>
      </c>
      <c r="B165" s="17" t="s">
        <v>412</v>
      </c>
      <c r="C165" s="17" t="s">
        <v>413</v>
      </c>
      <c r="D165" s="17" t="s">
        <v>35</v>
      </c>
      <c r="E165" s="17" t="s">
        <v>414</v>
      </c>
      <c r="F165" s="17" t="s">
        <v>28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5.8</v>
      </c>
      <c r="W165" s="15">
        <v>6.4</v>
      </c>
      <c r="X165" s="15">
        <v>0</v>
      </c>
      <c r="Y165" s="15">
        <v>2.2000000000000002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14.4</v>
      </c>
      <c r="AM165" s="15">
        <v>1.8</v>
      </c>
      <c r="AN165" s="15">
        <v>0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15">
        <v>0</v>
      </c>
      <c r="AV165" s="15">
        <v>0</v>
      </c>
      <c r="AW165" s="15">
        <v>0</v>
      </c>
      <c r="AX165" s="15">
        <v>1.8</v>
      </c>
      <c r="AY165" s="15">
        <v>5</v>
      </c>
      <c r="AZ165" s="15">
        <v>146</v>
      </c>
    </row>
    <row r="166" spans="1:52" ht="15.75" customHeight="1" x14ac:dyDescent="0.25">
      <c r="A166" s="15">
        <v>154</v>
      </c>
      <c r="B166" s="17" t="s">
        <v>415</v>
      </c>
      <c r="C166" s="17" t="s">
        <v>416</v>
      </c>
      <c r="D166" s="17" t="s">
        <v>39</v>
      </c>
      <c r="E166" s="17" t="s">
        <v>62</v>
      </c>
      <c r="F166" s="17" t="s">
        <v>28</v>
      </c>
      <c r="G166" s="18">
        <v>0</v>
      </c>
      <c r="H166" s="15">
        <v>7.5</v>
      </c>
      <c r="I166" s="15">
        <v>7.5</v>
      </c>
      <c r="J166" s="15">
        <v>6.6</v>
      </c>
      <c r="K166" s="15">
        <v>6.8</v>
      </c>
      <c r="L166" s="15">
        <v>0</v>
      </c>
      <c r="M166" s="15">
        <v>0</v>
      </c>
      <c r="N166" s="15">
        <v>7.1</v>
      </c>
      <c r="O166" s="15">
        <v>7.1</v>
      </c>
      <c r="P166" s="15">
        <v>7</v>
      </c>
      <c r="Q166" s="15">
        <v>7</v>
      </c>
      <c r="R166" s="15">
        <v>1</v>
      </c>
      <c r="S166" s="15">
        <v>0</v>
      </c>
      <c r="T166" s="15">
        <v>0</v>
      </c>
      <c r="U166" s="15">
        <v>7</v>
      </c>
      <c r="V166" s="15">
        <v>0</v>
      </c>
      <c r="W166" s="15">
        <v>7.2</v>
      </c>
      <c r="X166" s="15">
        <v>6.9</v>
      </c>
      <c r="Y166" s="15">
        <v>4</v>
      </c>
      <c r="Z166" s="15">
        <v>0</v>
      </c>
      <c r="AA166" s="15">
        <v>0</v>
      </c>
      <c r="AB166" s="15">
        <v>0</v>
      </c>
      <c r="AC166" s="15">
        <v>7.7</v>
      </c>
      <c r="AD166" s="15">
        <v>7.6</v>
      </c>
      <c r="AE166" s="15">
        <v>0</v>
      </c>
      <c r="AF166" s="15">
        <v>0</v>
      </c>
      <c r="AG166" s="15">
        <v>0</v>
      </c>
      <c r="AH166" s="15">
        <v>0</v>
      </c>
      <c r="AI166" s="15">
        <v>7.4</v>
      </c>
      <c r="AJ166" s="15">
        <v>7.5</v>
      </c>
      <c r="AK166" s="15">
        <v>0</v>
      </c>
      <c r="AL166" s="15">
        <v>112.9</v>
      </c>
      <c r="AM166" s="15">
        <v>14.1</v>
      </c>
      <c r="AN166" s="15">
        <v>0</v>
      </c>
      <c r="AO166" s="15">
        <v>0</v>
      </c>
      <c r="AP166" s="15">
        <v>0</v>
      </c>
      <c r="AQ166" s="15">
        <v>1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15.1</v>
      </c>
      <c r="AY166" s="15">
        <v>6</v>
      </c>
      <c r="AZ166" s="15">
        <v>154</v>
      </c>
    </row>
    <row r="167" spans="1:52" ht="15.75" customHeight="1" x14ac:dyDescent="0.25">
      <c r="A167" s="15">
        <v>381</v>
      </c>
      <c r="B167" s="17" t="s">
        <v>417</v>
      </c>
      <c r="C167" s="17" t="s">
        <v>418</v>
      </c>
      <c r="D167" s="17" t="s">
        <v>35</v>
      </c>
      <c r="E167" s="17" t="s">
        <v>419</v>
      </c>
      <c r="F167" s="17" t="s">
        <v>28</v>
      </c>
      <c r="G167" s="15">
        <v>7.8</v>
      </c>
      <c r="H167" s="15">
        <v>7.7</v>
      </c>
      <c r="I167" s="15">
        <v>7.8</v>
      </c>
      <c r="J167" s="15">
        <v>8</v>
      </c>
      <c r="K167" s="15">
        <v>8</v>
      </c>
      <c r="L167" s="15">
        <v>0</v>
      </c>
      <c r="M167" s="15">
        <v>0</v>
      </c>
      <c r="N167" s="15">
        <v>5.7</v>
      </c>
      <c r="O167" s="15">
        <v>8</v>
      </c>
      <c r="P167" s="15">
        <v>0</v>
      </c>
      <c r="Q167" s="15">
        <v>0</v>
      </c>
      <c r="R167" s="15">
        <v>7.9</v>
      </c>
      <c r="S167" s="15">
        <v>0</v>
      </c>
      <c r="T167" s="15">
        <v>0</v>
      </c>
      <c r="U167" s="15">
        <v>7.2</v>
      </c>
      <c r="V167" s="15">
        <v>7.9</v>
      </c>
      <c r="W167" s="15">
        <v>8</v>
      </c>
      <c r="X167" s="15">
        <v>8</v>
      </c>
      <c r="Y167" s="15">
        <v>7.7</v>
      </c>
      <c r="Z167" s="15">
        <v>0</v>
      </c>
      <c r="AA167" s="15">
        <v>0</v>
      </c>
      <c r="AB167" s="15">
        <v>0</v>
      </c>
      <c r="AC167" s="15">
        <v>0</v>
      </c>
      <c r="AD167" s="15">
        <v>8</v>
      </c>
      <c r="AE167" s="15">
        <v>0</v>
      </c>
      <c r="AF167" s="15">
        <v>0</v>
      </c>
      <c r="AG167" s="15">
        <v>0</v>
      </c>
      <c r="AH167" s="15">
        <v>0</v>
      </c>
      <c r="AI167" s="15">
        <v>7.9</v>
      </c>
      <c r="AJ167" s="15">
        <v>7.8</v>
      </c>
      <c r="AK167" s="15">
        <v>0</v>
      </c>
      <c r="AL167" s="15">
        <v>123.4</v>
      </c>
      <c r="AM167" s="15">
        <v>15.4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15.4</v>
      </c>
      <c r="AY167" s="15">
        <v>9</v>
      </c>
      <c r="AZ167" s="15">
        <v>381</v>
      </c>
    </row>
    <row r="168" spans="1:52" ht="15.75" customHeight="1" x14ac:dyDescent="0.25">
      <c r="A168" s="15">
        <v>595</v>
      </c>
      <c r="B168" s="17" t="s">
        <v>420</v>
      </c>
      <c r="C168" s="17" t="s">
        <v>421</v>
      </c>
      <c r="D168" s="17" t="s">
        <v>35</v>
      </c>
      <c r="E168" s="14"/>
      <c r="F168" s="17" t="s">
        <v>51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5.5</v>
      </c>
      <c r="AZ168" s="15">
        <v>595</v>
      </c>
    </row>
    <row r="169" spans="1:52" ht="15.75" customHeight="1" x14ac:dyDescent="0.25">
      <c r="A169" s="15">
        <v>665</v>
      </c>
      <c r="B169" s="17" t="s">
        <v>422</v>
      </c>
      <c r="C169" s="17" t="s">
        <v>423</v>
      </c>
      <c r="D169" s="17" t="s">
        <v>31</v>
      </c>
      <c r="E169" s="17" t="s">
        <v>67</v>
      </c>
      <c r="F169" s="17" t="s">
        <v>28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0</v>
      </c>
      <c r="AX169" s="15">
        <v>0</v>
      </c>
      <c r="AY169" s="15">
        <v>11</v>
      </c>
      <c r="AZ169" s="15">
        <v>665</v>
      </c>
    </row>
    <row r="170" spans="1:52" ht="15.75" customHeight="1" x14ac:dyDescent="0.25">
      <c r="A170" s="15">
        <v>39</v>
      </c>
      <c r="B170" s="17" t="s">
        <v>424</v>
      </c>
      <c r="C170" s="17" t="s">
        <v>425</v>
      </c>
      <c r="D170" s="17" t="s">
        <v>35</v>
      </c>
      <c r="E170" s="17" t="s">
        <v>251</v>
      </c>
      <c r="F170" s="17" t="s">
        <v>28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  <c r="AY170" s="15">
        <v>7</v>
      </c>
      <c r="AZ170" s="15">
        <v>39</v>
      </c>
    </row>
    <row r="171" spans="1:52" ht="15.75" customHeight="1" x14ac:dyDescent="0.25">
      <c r="A171" s="15">
        <v>167</v>
      </c>
      <c r="B171" s="17" t="s">
        <v>426</v>
      </c>
      <c r="C171" s="17" t="s">
        <v>427</v>
      </c>
      <c r="D171" s="17" t="s">
        <v>352</v>
      </c>
      <c r="E171" s="17" t="s">
        <v>428</v>
      </c>
      <c r="F171" s="17" t="s">
        <v>51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  <c r="AW171" s="15">
        <v>0</v>
      </c>
      <c r="AX171" s="15">
        <v>0</v>
      </c>
      <c r="AY171" s="15">
        <v>6.5</v>
      </c>
      <c r="AZ171" s="15">
        <v>167</v>
      </c>
    </row>
    <row r="172" spans="1:52" ht="15.75" customHeight="1" x14ac:dyDescent="0.25">
      <c r="A172" s="15">
        <v>369</v>
      </c>
      <c r="B172" s="17" t="s">
        <v>429</v>
      </c>
      <c r="C172" s="17" t="s">
        <v>430</v>
      </c>
      <c r="D172" s="17" t="s">
        <v>31</v>
      </c>
      <c r="E172" s="17" t="s">
        <v>67</v>
      </c>
      <c r="F172" s="17" t="s">
        <v>28</v>
      </c>
      <c r="G172" s="15">
        <v>8</v>
      </c>
      <c r="H172" s="15">
        <v>8</v>
      </c>
      <c r="I172" s="15">
        <v>8</v>
      </c>
      <c r="J172" s="15">
        <v>8</v>
      </c>
      <c r="K172" s="15">
        <v>8</v>
      </c>
      <c r="L172" s="15">
        <v>0</v>
      </c>
      <c r="M172" s="15">
        <v>0</v>
      </c>
      <c r="N172" s="15">
        <v>8</v>
      </c>
      <c r="O172" s="15">
        <v>8</v>
      </c>
      <c r="P172" s="15">
        <v>8</v>
      </c>
      <c r="Q172" s="15">
        <v>8</v>
      </c>
      <c r="R172" s="15">
        <v>8</v>
      </c>
      <c r="S172" s="15">
        <v>0</v>
      </c>
      <c r="T172" s="15">
        <v>0</v>
      </c>
      <c r="U172" s="15">
        <v>8</v>
      </c>
      <c r="V172" s="15">
        <v>8</v>
      </c>
      <c r="W172" s="15">
        <v>8</v>
      </c>
      <c r="X172" s="15">
        <v>8</v>
      </c>
      <c r="Y172" s="15">
        <v>8</v>
      </c>
      <c r="Z172" s="15">
        <v>0</v>
      </c>
      <c r="AA172" s="15">
        <v>0</v>
      </c>
      <c r="AB172" s="15">
        <v>8</v>
      </c>
      <c r="AC172" s="15">
        <v>8</v>
      </c>
      <c r="AD172" s="15">
        <v>8</v>
      </c>
      <c r="AE172" s="15">
        <v>0</v>
      </c>
      <c r="AF172" s="15">
        <v>8</v>
      </c>
      <c r="AG172" s="15">
        <v>0</v>
      </c>
      <c r="AH172" s="15">
        <v>0</v>
      </c>
      <c r="AI172" s="15">
        <v>8</v>
      </c>
      <c r="AJ172" s="15">
        <v>8</v>
      </c>
      <c r="AK172" s="15">
        <v>0</v>
      </c>
      <c r="AL172" s="15">
        <v>168</v>
      </c>
      <c r="AM172" s="15">
        <v>21</v>
      </c>
      <c r="AN172" s="15">
        <v>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0</v>
      </c>
      <c r="AX172" s="15">
        <v>21</v>
      </c>
      <c r="AY172" s="15">
        <v>5</v>
      </c>
      <c r="AZ172" s="15">
        <v>369</v>
      </c>
    </row>
    <row r="173" spans="1:52" ht="15.75" customHeight="1" x14ac:dyDescent="0.25">
      <c r="A173" s="15">
        <v>566</v>
      </c>
      <c r="B173" s="17" t="s">
        <v>431</v>
      </c>
      <c r="C173" s="17" t="s">
        <v>432</v>
      </c>
      <c r="D173" s="17" t="s">
        <v>35</v>
      </c>
      <c r="E173" s="17" t="s">
        <v>285</v>
      </c>
      <c r="F173" s="17" t="s">
        <v>28</v>
      </c>
      <c r="G173" s="15">
        <v>8</v>
      </c>
      <c r="H173" s="15">
        <v>8</v>
      </c>
      <c r="I173" s="15">
        <v>8</v>
      </c>
      <c r="J173" s="15">
        <v>8</v>
      </c>
      <c r="K173" s="15">
        <v>8</v>
      </c>
      <c r="L173" s="15">
        <v>0</v>
      </c>
      <c r="M173" s="15">
        <v>0</v>
      </c>
      <c r="N173" s="18">
        <v>4</v>
      </c>
      <c r="O173" s="15">
        <v>8</v>
      </c>
      <c r="P173" s="15">
        <v>7.8</v>
      </c>
      <c r="Q173" s="15">
        <v>8</v>
      </c>
      <c r="R173" s="15">
        <v>8</v>
      </c>
      <c r="S173" s="15">
        <v>0</v>
      </c>
      <c r="T173" s="15">
        <v>0</v>
      </c>
      <c r="U173" s="15">
        <v>7.7</v>
      </c>
      <c r="V173" s="15">
        <v>7.9</v>
      </c>
      <c r="W173" s="15">
        <v>8</v>
      </c>
      <c r="X173" s="15">
        <v>8</v>
      </c>
      <c r="Y173" s="15">
        <v>8</v>
      </c>
      <c r="Z173" s="15">
        <v>0</v>
      </c>
      <c r="AA173" s="15">
        <v>0</v>
      </c>
      <c r="AB173" s="15">
        <v>0</v>
      </c>
      <c r="AC173" s="15">
        <v>8</v>
      </c>
      <c r="AD173" s="15">
        <v>8</v>
      </c>
      <c r="AE173" s="15">
        <v>0</v>
      </c>
      <c r="AF173" s="15">
        <v>8</v>
      </c>
      <c r="AG173" s="15">
        <v>0</v>
      </c>
      <c r="AH173" s="15">
        <v>0</v>
      </c>
      <c r="AI173" s="15">
        <v>8</v>
      </c>
      <c r="AJ173" s="15">
        <v>8</v>
      </c>
      <c r="AK173" s="15">
        <v>0</v>
      </c>
      <c r="AL173" s="15">
        <v>159.4</v>
      </c>
      <c r="AM173" s="15">
        <v>19.899999999999999</v>
      </c>
      <c r="AN173" s="15">
        <v>0</v>
      </c>
      <c r="AO173" s="15">
        <v>0</v>
      </c>
      <c r="AP173" s="15">
        <v>0</v>
      </c>
      <c r="AQ173" s="15">
        <v>0.5</v>
      </c>
      <c r="AR173" s="15">
        <v>0</v>
      </c>
      <c r="AS173" s="15">
        <v>0</v>
      </c>
      <c r="AT173" s="15">
        <v>0</v>
      </c>
      <c r="AU173" s="15">
        <v>0</v>
      </c>
      <c r="AV173" s="15">
        <v>0</v>
      </c>
      <c r="AW173" s="15">
        <v>0</v>
      </c>
      <c r="AX173" s="15">
        <v>20.399999999999999</v>
      </c>
      <c r="AY173" s="15">
        <v>4</v>
      </c>
      <c r="AZ173" s="15">
        <v>566</v>
      </c>
    </row>
    <row r="174" spans="1:52" ht="15.75" customHeight="1" x14ac:dyDescent="0.25">
      <c r="A174" s="15">
        <v>675</v>
      </c>
      <c r="B174" s="17" t="s">
        <v>433</v>
      </c>
      <c r="C174" s="17" t="s">
        <v>434</v>
      </c>
      <c r="D174" s="17" t="s">
        <v>352</v>
      </c>
      <c r="E174" s="17" t="s">
        <v>435</v>
      </c>
      <c r="F174" s="17" t="s">
        <v>28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0</v>
      </c>
      <c r="AU174" s="15">
        <v>0</v>
      </c>
      <c r="AV174" s="15">
        <v>0</v>
      </c>
      <c r="AW174" s="15">
        <v>0</v>
      </c>
      <c r="AX174" s="15">
        <v>0</v>
      </c>
      <c r="AY174" s="15">
        <v>6.5</v>
      </c>
      <c r="AZ174" s="15">
        <v>675</v>
      </c>
    </row>
    <row r="175" spans="1:52" ht="15.75" customHeight="1" x14ac:dyDescent="0.25">
      <c r="A175" s="15">
        <v>391</v>
      </c>
      <c r="B175" s="17" t="s">
        <v>436</v>
      </c>
      <c r="C175" s="17" t="s">
        <v>437</v>
      </c>
      <c r="D175" s="17" t="s">
        <v>35</v>
      </c>
      <c r="E175" s="14"/>
      <c r="F175" s="17" t="s">
        <v>51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>
        <v>0</v>
      </c>
      <c r="AW175" s="15">
        <v>0</v>
      </c>
      <c r="AX175" s="15">
        <v>0</v>
      </c>
      <c r="AY175" s="15">
        <v>7</v>
      </c>
      <c r="AZ175" s="15">
        <v>391</v>
      </c>
    </row>
    <row r="176" spans="1:52" ht="15.75" customHeight="1" x14ac:dyDescent="0.25">
      <c r="A176" s="15">
        <v>492</v>
      </c>
      <c r="B176" s="17" t="s">
        <v>438</v>
      </c>
      <c r="C176" s="17" t="s">
        <v>439</v>
      </c>
      <c r="D176" s="17" t="s">
        <v>35</v>
      </c>
      <c r="E176" s="14"/>
      <c r="F176" s="17" t="s">
        <v>51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0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0</v>
      </c>
      <c r="AX176" s="15">
        <v>0</v>
      </c>
      <c r="AY176" s="15">
        <v>7.5</v>
      </c>
      <c r="AZ176" s="15">
        <v>492</v>
      </c>
    </row>
    <row r="177" spans="1:52" ht="15.75" customHeight="1" x14ac:dyDescent="0.25">
      <c r="A177" s="15">
        <v>512</v>
      </c>
      <c r="B177" s="17" t="s">
        <v>440</v>
      </c>
      <c r="C177" s="17" t="s">
        <v>114</v>
      </c>
      <c r="D177" s="17" t="s">
        <v>35</v>
      </c>
      <c r="E177" s="14"/>
      <c r="F177" s="17" t="s">
        <v>51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0</v>
      </c>
      <c r="AU177" s="15">
        <v>0</v>
      </c>
      <c r="AV177" s="15">
        <v>0</v>
      </c>
      <c r="AW177" s="15">
        <v>0</v>
      </c>
      <c r="AX177" s="15">
        <v>0</v>
      </c>
      <c r="AY177" s="15">
        <v>7.5</v>
      </c>
      <c r="AZ177" s="15">
        <v>512</v>
      </c>
    </row>
    <row r="178" spans="1:52" ht="15.75" customHeight="1" x14ac:dyDescent="0.25">
      <c r="A178" s="15">
        <v>930</v>
      </c>
      <c r="B178" s="17" t="s">
        <v>441</v>
      </c>
      <c r="C178" s="17" t="s">
        <v>442</v>
      </c>
      <c r="D178" s="17" t="s">
        <v>31</v>
      </c>
      <c r="E178" s="17" t="s">
        <v>208</v>
      </c>
      <c r="F178" s="17" t="s">
        <v>28</v>
      </c>
      <c r="G178" s="15">
        <v>8</v>
      </c>
      <c r="H178" s="15">
        <v>8</v>
      </c>
      <c r="I178" s="15">
        <v>8</v>
      </c>
      <c r="J178" s="15">
        <v>8</v>
      </c>
      <c r="K178" s="15">
        <v>8</v>
      </c>
      <c r="L178" s="15">
        <v>0</v>
      </c>
      <c r="M178" s="15">
        <v>0</v>
      </c>
      <c r="N178" s="15">
        <v>8</v>
      </c>
      <c r="O178" s="15">
        <v>8</v>
      </c>
      <c r="P178" s="15">
        <v>8</v>
      </c>
      <c r="Q178" s="15">
        <v>8</v>
      </c>
      <c r="R178" s="15">
        <v>8</v>
      </c>
      <c r="S178" s="15">
        <v>0</v>
      </c>
      <c r="T178" s="15">
        <v>0</v>
      </c>
      <c r="U178" s="15">
        <v>8</v>
      </c>
      <c r="V178" s="15">
        <v>8</v>
      </c>
      <c r="W178" s="15">
        <v>8</v>
      </c>
      <c r="X178" s="15">
        <v>8</v>
      </c>
      <c r="Y178" s="15">
        <v>8</v>
      </c>
      <c r="Z178" s="15">
        <v>0</v>
      </c>
      <c r="AA178" s="15">
        <v>0</v>
      </c>
      <c r="AB178" s="15">
        <v>0</v>
      </c>
      <c r="AC178" s="15">
        <v>0</v>
      </c>
      <c r="AD178" s="15">
        <v>8</v>
      </c>
      <c r="AE178" s="15">
        <v>0</v>
      </c>
      <c r="AF178" s="15">
        <v>8</v>
      </c>
      <c r="AG178" s="15">
        <v>0</v>
      </c>
      <c r="AH178" s="15">
        <v>0</v>
      </c>
      <c r="AI178" s="15">
        <v>8</v>
      </c>
      <c r="AJ178" s="15">
        <v>8</v>
      </c>
      <c r="AK178" s="15">
        <v>0</v>
      </c>
      <c r="AL178" s="15">
        <v>152</v>
      </c>
      <c r="AM178" s="15">
        <v>19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0</v>
      </c>
      <c r="AV178" s="15">
        <v>0</v>
      </c>
      <c r="AW178" s="15">
        <v>0</v>
      </c>
      <c r="AX178" s="15">
        <v>19</v>
      </c>
      <c r="AY178" s="15">
        <v>0</v>
      </c>
      <c r="AZ178" s="15">
        <v>590</v>
      </c>
    </row>
    <row r="179" spans="1:52" ht="15.75" customHeight="1" x14ac:dyDescent="0.25">
      <c r="A179" s="15">
        <v>128</v>
      </c>
      <c r="B179" s="17" t="s">
        <v>443</v>
      </c>
      <c r="C179" s="17" t="s">
        <v>444</v>
      </c>
      <c r="D179" s="17" t="s">
        <v>26</v>
      </c>
      <c r="E179" s="17" t="s">
        <v>445</v>
      </c>
      <c r="F179" s="17" t="s">
        <v>28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0</v>
      </c>
      <c r="AR179" s="15">
        <v>0</v>
      </c>
      <c r="AS179" s="15">
        <v>0</v>
      </c>
      <c r="AT179" s="15">
        <v>0</v>
      </c>
      <c r="AU179" s="15">
        <v>0</v>
      </c>
      <c r="AV179" s="15">
        <v>0</v>
      </c>
      <c r="AW179" s="15">
        <v>0</v>
      </c>
      <c r="AX179" s="15">
        <v>0</v>
      </c>
      <c r="AY179" s="15">
        <v>8</v>
      </c>
      <c r="AZ179" s="15">
        <v>128</v>
      </c>
    </row>
    <row r="180" spans="1:52" ht="15.75" customHeight="1" x14ac:dyDescent="0.25">
      <c r="A180" s="15">
        <v>315</v>
      </c>
      <c r="B180" s="17" t="s">
        <v>446</v>
      </c>
      <c r="C180" s="17" t="s">
        <v>447</v>
      </c>
      <c r="D180" s="17" t="s">
        <v>352</v>
      </c>
      <c r="E180" s="17" t="s">
        <v>356</v>
      </c>
      <c r="F180" s="17" t="s">
        <v>28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315</v>
      </c>
    </row>
    <row r="181" spans="1:52" ht="15.75" customHeight="1" x14ac:dyDescent="0.25">
      <c r="A181" s="15">
        <v>320</v>
      </c>
      <c r="B181" s="17" t="s">
        <v>448</v>
      </c>
      <c r="C181" s="17" t="s">
        <v>449</v>
      </c>
      <c r="D181" s="17" t="s">
        <v>352</v>
      </c>
      <c r="E181" s="17" t="s">
        <v>450</v>
      </c>
      <c r="F181" s="17" t="s">
        <v>28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>
        <v>0</v>
      </c>
      <c r="AW181" s="15">
        <v>0</v>
      </c>
      <c r="AX181" s="15">
        <v>0</v>
      </c>
      <c r="AY181" s="15">
        <v>9</v>
      </c>
      <c r="AZ181" s="15">
        <v>320</v>
      </c>
    </row>
    <row r="182" spans="1:52" ht="15.75" customHeight="1" x14ac:dyDescent="0.25">
      <c r="A182" s="15">
        <v>376</v>
      </c>
      <c r="B182" s="17" t="s">
        <v>451</v>
      </c>
      <c r="C182" s="17" t="s">
        <v>452</v>
      </c>
      <c r="D182" s="17" t="s">
        <v>35</v>
      </c>
      <c r="E182" s="17" t="s">
        <v>453</v>
      </c>
      <c r="F182" s="17" t="s">
        <v>28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10</v>
      </c>
      <c r="AZ182" s="15">
        <v>376</v>
      </c>
    </row>
    <row r="183" spans="1:52" ht="15.75" customHeight="1" x14ac:dyDescent="0.25">
      <c r="A183" s="15">
        <v>338</v>
      </c>
      <c r="B183" s="17" t="s">
        <v>454</v>
      </c>
      <c r="C183" s="17" t="s">
        <v>455</v>
      </c>
      <c r="D183" s="17" t="s">
        <v>35</v>
      </c>
      <c r="E183" s="14"/>
      <c r="F183" s="17" t="s">
        <v>51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10.5</v>
      </c>
      <c r="AZ183" s="15">
        <v>338</v>
      </c>
    </row>
    <row r="184" spans="1:52" ht="15.75" customHeight="1" x14ac:dyDescent="0.25">
      <c r="A184" s="15">
        <v>482</v>
      </c>
      <c r="B184" s="17" t="s">
        <v>456</v>
      </c>
      <c r="C184" s="17" t="s">
        <v>457</v>
      </c>
      <c r="D184" s="17" t="s">
        <v>35</v>
      </c>
      <c r="E184" s="14"/>
      <c r="F184" s="17" t="s">
        <v>51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  <c r="AY184" s="15">
        <v>8.5</v>
      </c>
      <c r="AZ184" s="15">
        <v>482</v>
      </c>
    </row>
    <row r="185" spans="1:52" ht="15.75" customHeight="1" x14ac:dyDescent="0.25">
      <c r="A185" s="15">
        <v>452</v>
      </c>
      <c r="B185" s="17" t="s">
        <v>458</v>
      </c>
      <c r="C185" s="17" t="s">
        <v>459</v>
      </c>
      <c r="D185" s="17" t="s">
        <v>26</v>
      </c>
      <c r="E185" s="17" t="s">
        <v>401</v>
      </c>
      <c r="F185" s="17" t="s">
        <v>51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  <c r="AY185" s="15">
        <v>5.5</v>
      </c>
      <c r="AZ185" s="15">
        <v>452</v>
      </c>
    </row>
    <row r="186" spans="1:52" ht="15.75" customHeight="1" x14ac:dyDescent="0.25">
      <c r="A186" s="15">
        <v>593</v>
      </c>
      <c r="B186" s="17" t="s">
        <v>460</v>
      </c>
      <c r="C186" s="17" t="s">
        <v>461</v>
      </c>
      <c r="D186" s="17" t="s">
        <v>35</v>
      </c>
      <c r="E186" s="14"/>
      <c r="F186" s="17" t="s">
        <v>51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0</v>
      </c>
      <c r="AY186" s="15">
        <v>8.5</v>
      </c>
      <c r="AZ186" s="15">
        <v>593</v>
      </c>
    </row>
    <row r="187" spans="1:52" ht="15.75" customHeight="1" x14ac:dyDescent="0.25">
      <c r="A187" s="15">
        <v>596</v>
      </c>
      <c r="B187" s="17" t="s">
        <v>462</v>
      </c>
      <c r="C187" s="17" t="s">
        <v>463</v>
      </c>
      <c r="D187" s="17" t="s">
        <v>352</v>
      </c>
      <c r="E187" s="17" t="s">
        <v>464</v>
      </c>
      <c r="F187" s="17" t="s">
        <v>28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  <c r="AY187" s="15">
        <v>0</v>
      </c>
      <c r="AZ187" s="15">
        <v>596</v>
      </c>
    </row>
    <row r="188" spans="1:52" ht="15.75" customHeight="1" x14ac:dyDescent="0.25">
      <c r="A188" s="15">
        <v>302</v>
      </c>
      <c r="B188" s="17" t="s">
        <v>465</v>
      </c>
      <c r="C188" s="17" t="s">
        <v>466</v>
      </c>
      <c r="D188" s="17" t="s">
        <v>35</v>
      </c>
      <c r="E188" s="14"/>
      <c r="F188" s="17" t="s">
        <v>51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>
        <v>0</v>
      </c>
      <c r="AY188" s="15">
        <v>5.5</v>
      </c>
      <c r="AZ188" s="15">
        <v>302</v>
      </c>
    </row>
    <row r="189" spans="1:52" ht="15.75" customHeight="1" x14ac:dyDescent="0.25">
      <c r="A189" s="15">
        <v>430</v>
      </c>
      <c r="B189" s="17" t="s">
        <v>467</v>
      </c>
      <c r="C189" s="17" t="s">
        <v>468</v>
      </c>
      <c r="D189" s="17" t="s">
        <v>35</v>
      </c>
      <c r="E189" s="17" t="s">
        <v>337</v>
      </c>
      <c r="F189" s="17" t="s">
        <v>51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7</v>
      </c>
      <c r="AZ189" s="15">
        <v>430</v>
      </c>
    </row>
    <row r="190" spans="1:52" ht="15.75" customHeight="1" x14ac:dyDescent="0.25">
      <c r="A190" s="15">
        <v>571</v>
      </c>
      <c r="B190" s="17" t="s">
        <v>469</v>
      </c>
      <c r="C190" s="17" t="s">
        <v>470</v>
      </c>
      <c r="D190" s="17" t="s">
        <v>35</v>
      </c>
      <c r="E190" s="14"/>
      <c r="F190" s="17" t="s">
        <v>51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9.5</v>
      </c>
      <c r="AZ190" s="15">
        <v>571</v>
      </c>
    </row>
    <row r="191" spans="1:52" ht="15.75" customHeight="1" x14ac:dyDescent="0.25">
      <c r="A191" s="15">
        <v>570</v>
      </c>
      <c r="B191" s="17" t="s">
        <v>471</v>
      </c>
      <c r="C191" s="17" t="s">
        <v>472</v>
      </c>
      <c r="D191" s="17" t="s">
        <v>35</v>
      </c>
      <c r="E191" s="14"/>
      <c r="F191" s="17" t="s">
        <v>51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9.5</v>
      </c>
      <c r="AZ191" s="15">
        <v>570</v>
      </c>
    </row>
    <row r="192" spans="1:52" ht="15.75" customHeight="1" x14ac:dyDescent="0.25">
      <c r="A192" s="15">
        <v>718</v>
      </c>
      <c r="B192" s="17" t="s">
        <v>473</v>
      </c>
      <c r="C192" s="17" t="s">
        <v>474</v>
      </c>
      <c r="D192" s="17" t="s">
        <v>35</v>
      </c>
      <c r="E192" s="17" t="s">
        <v>98</v>
      </c>
      <c r="F192" s="17" t="s">
        <v>28</v>
      </c>
      <c r="G192" s="15">
        <v>8</v>
      </c>
      <c r="H192" s="15">
        <v>8</v>
      </c>
      <c r="I192" s="15">
        <v>8</v>
      </c>
      <c r="J192" s="15">
        <v>8</v>
      </c>
      <c r="K192" s="15">
        <v>8</v>
      </c>
      <c r="L192" s="15">
        <v>0</v>
      </c>
      <c r="M192" s="15">
        <v>0</v>
      </c>
      <c r="N192" s="15">
        <v>8</v>
      </c>
      <c r="O192" s="15">
        <v>8</v>
      </c>
      <c r="P192" s="15">
        <v>8</v>
      </c>
      <c r="Q192" s="15">
        <v>8</v>
      </c>
      <c r="R192" s="15">
        <v>8</v>
      </c>
      <c r="S192" s="15">
        <v>0</v>
      </c>
      <c r="T192" s="15">
        <v>0</v>
      </c>
      <c r="U192" s="15">
        <v>8</v>
      </c>
      <c r="V192" s="15">
        <v>8</v>
      </c>
      <c r="W192" s="15">
        <v>8</v>
      </c>
      <c r="X192" s="15">
        <v>8</v>
      </c>
      <c r="Y192" s="15">
        <v>8</v>
      </c>
      <c r="Z192" s="15">
        <v>0</v>
      </c>
      <c r="AA192" s="15">
        <v>0</v>
      </c>
      <c r="AB192" s="15">
        <v>0</v>
      </c>
      <c r="AC192" s="15">
        <v>8</v>
      </c>
      <c r="AD192" s="15">
        <v>8</v>
      </c>
      <c r="AE192" s="15">
        <v>0</v>
      </c>
      <c r="AF192" s="15">
        <v>0</v>
      </c>
      <c r="AG192" s="15">
        <v>0</v>
      </c>
      <c r="AH192" s="15">
        <v>0</v>
      </c>
      <c r="AI192" s="15">
        <v>8</v>
      </c>
      <c r="AJ192" s="15">
        <v>8</v>
      </c>
      <c r="AK192" s="15">
        <v>0</v>
      </c>
      <c r="AL192" s="15">
        <v>152</v>
      </c>
      <c r="AM192" s="15">
        <v>19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19</v>
      </c>
      <c r="AY192" s="15">
        <v>8</v>
      </c>
      <c r="AZ192" s="15">
        <v>718</v>
      </c>
    </row>
    <row r="193" spans="1:52" ht="15.75" customHeight="1" x14ac:dyDescent="0.25">
      <c r="A193" s="15">
        <v>368</v>
      </c>
      <c r="B193" s="17" t="s">
        <v>475</v>
      </c>
      <c r="C193" s="17" t="s">
        <v>476</v>
      </c>
      <c r="D193" s="17" t="s">
        <v>352</v>
      </c>
      <c r="E193" s="17" t="s">
        <v>356</v>
      </c>
      <c r="F193" s="17" t="s">
        <v>28</v>
      </c>
      <c r="G193" s="15">
        <v>0</v>
      </c>
      <c r="H193" s="15">
        <v>3</v>
      </c>
      <c r="I193" s="15">
        <v>0</v>
      </c>
      <c r="J193" s="15">
        <v>0</v>
      </c>
      <c r="K193" s="15">
        <v>8</v>
      </c>
      <c r="L193" s="15">
        <v>0</v>
      </c>
      <c r="M193" s="15">
        <v>0</v>
      </c>
      <c r="N193" s="15">
        <v>3.1</v>
      </c>
      <c r="O193" s="15">
        <v>1.4</v>
      </c>
      <c r="P193" s="15">
        <v>0</v>
      </c>
      <c r="Q193" s="15">
        <v>8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8</v>
      </c>
      <c r="X193" s="15">
        <v>0</v>
      </c>
      <c r="Y193" s="15">
        <v>6.7</v>
      </c>
      <c r="Z193" s="15">
        <v>0</v>
      </c>
      <c r="AA193" s="15">
        <v>0</v>
      </c>
      <c r="AB193" s="15">
        <v>0</v>
      </c>
      <c r="AC193" s="15">
        <v>4.0999999999999996</v>
      </c>
      <c r="AD193" s="15">
        <v>8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50.3</v>
      </c>
      <c r="AM193" s="15">
        <v>6.3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6.3</v>
      </c>
      <c r="AY193" s="15">
        <v>0</v>
      </c>
      <c r="AZ193" s="15">
        <v>368</v>
      </c>
    </row>
    <row r="194" spans="1:52" ht="15.75" customHeight="1" x14ac:dyDescent="0.25">
      <c r="A194" s="15">
        <v>410</v>
      </c>
      <c r="B194" s="17" t="s">
        <v>477</v>
      </c>
      <c r="C194" s="17" t="s">
        <v>478</v>
      </c>
      <c r="D194" s="17" t="s">
        <v>35</v>
      </c>
      <c r="E194" s="17" t="s">
        <v>47</v>
      </c>
      <c r="F194" s="17" t="s">
        <v>51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410</v>
      </c>
    </row>
    <row r="195" spans="1:52" ht="15.75" customHeight="1" x14ac:dyDescent="0.25">
      <c r="A195" s="15">
        <v>364</v>
      </c>
      <c r="B195" s="17" t="s">
        <v>479</v>
      </c>
      <c r="C195" s="17" t="s">
        <v>480</v>
      </c>
      <c r="D195" s="17" t="s">
        <v>35</v>
      </c>
      <c r="E195" s="14"/>
      <c r="F195" s="17" t="s">
        <v>51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19</v>
      </c>
      <c r="AZ195" s="15">
        <v>364</v>
      </c>
    </row>
    <row r="196" spans="1:52" ht="15.75" customHeight="1" x14ac:dyDescent="0.25">
      <c r="A196" s="15">
        <v>333</v>
      </c>
      <c r="B196" s="17" t="s">
        <v>481</v>
      </c>
      <c r="C196" s="17" t="s">
        <v>482</v>
      </c>
      <c r="D196" s="17" t="s">
        <v>35</v>
      </c>
      <c r="E196" s="17" t="s">
        <v>483</v>
      </c>
      <c r="F196" s="17" t="s">
        <v>28</v>
      </c>
      <c r="G196" s="15">
        <v>7.7</v>
      </c>
      <c r="H196" s="15">
        <v>7.9</v>
      </c>
      <c r="I196" s="15">
        <v>0</v>
      </c>
      <c r="J196" s="15">
        <v>8</v>
      </c>
      <c r="K196" s="15">
        <v>8</v>
      </c>
      <c r="L196" s="15">
        <v>0</v>
      </c>
      <c r="M196" s="15">
        <v>0</v>
      </c>
      <c r="N196" s="15">
        <v>8</v>
      </c>
      <c r="O196" s="15">
        <v>8</v>
      </c>
      <c r="P196" s="15">
        <v>8</v>
      </c>
      <c r="Q196" s="15">
        <v>0</v>
      </c>
      <c r="R196" s="15">
        <v>8</v>
      </c>
      <c r="S196" s="15">
        <v>0</v>
      </c>
      <c r="T196" s="15">
        <v>0</v>
      </c>
      <c r="U196" s="15">
        <v>7.7</v>
      </c>
      <c r="V196" s="15">
        <v>8</v>
      </c>
      <c r="W196" s="15">
        <v>8</v>
      </c>
      <c r="X196" s="15">
        <v>7.8</v>
      </c>
      <c r="Y196" s="15">
        <v>8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8</v>
      </c>
      <c r="AJ196" s="15">
        <v>0</v>
      </c>
      <c r="AK196" s="15">
        <v>0</v>
      </c>
      <c r="AL196" s="15">
        <v>111.1</v>
      </c>
      <c r="AM196" s="15">
        <v>13.9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13.9</v>
      </c>
      <c r="AY196" s="15">
        <v>6</v>
      </c>
      <c r="AZ196" s="15">
        <v>333</v>
      </c>
    </row>
    <row r="197" spans="1:52" ht="15.75" customHeight="1" x14ac:dyDescent="0.25">
      <c r="A197" s="15">
        <v>551</v>
      </c>
      <c r="B197" s="17" t="s">
        <v>484</v>
      </c>
      <c r="C197" s="17" t="s">
        <v>485</v>
      </c>
      <c r="D197" s="17" t="s">
        <v>35</v>
      </c>
      <c r="E197" s="14"/>
      <c r="F197" s="17" t="s">
        <v>51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1.5</v>
      </c>
      <c r="AZ197" s="15">
        <v>551</v>
      </c>
    </row>
    <row r="198" spans="1:52" ht="15.75" customHeight="1" x14ac:dyDescent="0.25">
      <c r="A198" s="15">
        <v>608</v>
      </c>
      <c r="B198" s="17" t="s">
        <v>486</v>
      </c>
      <c r="C198" s="17" t="s">
        <v>487</v>
      </c>
      <c r="D198" s="17" t="s">
        <v>26</v>
      </c>
      <c r="E198" s="17" t="s">
        <v>154</v>
      </c>
      <c r="F198" s="17" t="s">
        <v>28</v>
      </c>
      <c r="G198" s="15">
        <v>8</v>
      </c>
      <c r="H198" s="15">
        <v>7.9</v>
      </c>
      <c r="I198" s="15">
        <v>0</v>
      </c>
      <c r="J198" s="15">
        <v>0</v>
      </c>
      <c r="K198" s="15">
        <v>0.7</v>
      </c>
      <c r="L198" s="15">
        <v>0</v>
      </c>
      <c r="M198" s="15">
        <v>0</v>
      </c>
      <c r="N198" s="15">
        <v>0</v>
      </c>
      <c r="O198" s="15">
        <v>0</v>
      </c>
      <c r="P198" s="15">
        <v>8</v>
      </c>
      <c r="Q198" s="15">
        <v>8</v>
      </c>
      <c r="R198" s="15">
        <v>5.4</v>
      </c>
      <c r="S198" s="15">
        <v>0</v>
      </c>
      <c r="T198" s="15">
        <v>0</v>
      </c>
      <c r="U198" s="15">
        <v>2.7</v>
      </c>
      <c r="V198" s="15">
        <v>0.8</v>
      </c>
      <c r="W198" s="15">
        <v>0</v>
      </c>
      <c r="X198" s="15">
        <v>0</v>
      </c>
      <c r="Y198" s="15">
        <v>4.5</v>
      </c>
      <c r="Z198" s="15">
        <v>0</v>
      </c>
      <c r="AA198" s="15">
        <v>0</v>
      </c>
      <c r="AB198" s="15">
        <v>0</v>
      </c>
      <c r="AC198" s="15">
        <v>0</v>
      </c>
      <c r="AD198" s="15">
        <v>3.6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49.6</v>
      </c>
      <c r="AM198" s="15">
        <v>6.2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6.2</v>
      </c>
      <c r="AY198" s="15">
        <v>0</v>
      </c>
      <c r="AZ198" s="15">
        <v>608</v>
      </c>
    </row>
    <row r="199" spans="1:52" ht="15.75" customHeight="1" x14ac:dyDescent="0.25">
      <c r="A199" s="15">
        <v>688</v>
      </c>
      <c r="B199" s="17" t="s">
        <v>488</v>
      </c>
      <c r="C199" s="17" t="s">
        <v>489</v>
      </c>
      <c r="D199" s="17" t="s">
        <v>352</v>
      </c>
      <c r="E199" s="17" t="s">
        <v>464</v>
      </c>
      <c r="F199" s="17" t="s">
        <v>51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13</v>
      </c>
      <c r="AZ199" s="15">
        <v>688</v>
      </c>
    </row>
    <row r="200" spans="1:52" ht="15.75" customHeight="1" x14ac:dyDescent="0.25">
      <c r="A200" s="15">
        <v>684</v>
      </c>
      <c r="B200" s="17" t="s">
        <v>490</v>
      </c>
      <c r="C200" s="17" t="s">
        <v>491</v>
      </c>
      <c r="D200" s="17" t="s">
        <v>35</v>
      </c>
      <c r="E200" s="17" t="s">
        <v>47</v>
      </c>
      <c r="F200" s="17" t="s">
        <v>28</v>
      </c>
      <c r="G200" s="15">
        <v>5</v>
      </c>
      <c r="H200" s="15">
        <v>4.8</v>
      </c>
      <c r="I200" s="15">
        <v>4.9000000000000004</v>
      </c>
      <c r="J200" s="15">
        <v>3.9</v>
      </c>
      <c r="K200" s="15">
        <v>5</v>
      </c>
      <c r="L200" s="15">
        <v>0</v>
      </c>
      <c r="M200" s="15">
        <v>0</v>
      </c>
      <c r="N200" s="15">
        <v>4.7</v>
      </c>
      <c r="O200" s="15">
        <v>4.5999999999999996</v>
      </c>
      <c r="P200" s="15">
        <v>3.8</v>
      </c>
      <c r="Q200" s="15">
        <v>5</v>
      </c>
      <c r="R200" s="15">
        <v>4.9000000000000004</v>
      </c>
      <c r="S200" s="15">
        <v>0</v>
      </c>
      <c r="T200" s="15">
        <v>0</v>
      </c>
      <c r="U200" s="15">
        <v>5</v>
      </c>
      <c r="V200" s="15">
        <v>4.9000000000000004</v>
      </c>
      <c r="W200" s="15">
        <v>4.7</v>
      </c>
      <c r="X200" s="15">
        <v>5</v>
      </c>
      <c r="Y200" s="15">
        <v>4.7</v>
      </c>
      <c r="Z200" s="15">
        <v>0</v>
      </c>
      <c r="AA200" s="15">
        <v>0</v>
      </c>
      <c r="AB200" s="15">
        <v>0</v>
      </c>
      <c r="AC200" s="15">
        <v>5</v>
      </c>
      <c r="AD200" s="15">
        <v>4.3</v>
      </c>
      <c r="AE200" s="15">
        <v>0</v>
      </c>
      <c r="AF200" s="15">
        <v>0</v>
      </c>
      <c r="AG200" s="15">
        <v>0</v>
      </c>
      <c r="AH200" s="15">
        <v>0</v>
      </c>
      <c r="AI200" s="15">
        <v>4.9000000000000004</v>
      </c>
      <c r="AJ200" s="15">
        <v>5</v>
      </c>
      <c r="AK200" s="15">
        <v>5</v>
      </c>
      <c r="AL200" s="15">
        <v>95.1</v>
      </c>
      <c r="AM200" s="15">
        <v>11.9</v>
      </c>
      <c r="AN200" s="15">
        <v>0</v>
      </c>
      <c r="AO200" s="15">
        <v>0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11.9</v>
      </c>
      <c r="AY200" s="15">
        <v>10</v>
      </c>
      <c r="AZ200" s="15">
        <v>684</v>
      </c>
    </row>
    <row r="201" spans="1:52" ht="15.75" customHeight="1" x14ac:dyDescent="0.25">
      <c r="A201" s="15">
        <v>699</v>
      </c>
      <c r="B201" s="17" t="s">
        <v>492</v>
      </c>
      <c r="C201" s="17" t="s">
        <v>493</v>
      </c>
      <c r="D201" s="17" t="s">
        <v>35</v>
      </c>
      <c r="E201" s="17" t="s">
        <v>324</v>
      </c>
      <c r="F201" s="17" t="s">
        <v>51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699</v>
      </c>
    </row>
    <row r="202" spans="1:52" ht="15.75" customHeight="1" x14ac:dyDescent="0.25">
      <c r="A202" s="15">
        <v>701</v>
      </c>
      <c r="B202" s="17" t="s">
        <v>494</v>
      </c>
      <c r="C202" s="17" t="s">
        <v>495</v>
      </c>
      <c r="D202" s="17" t="s">
        <v>35</v>
      </c>
      <c r="E202" s="17" t="s">
        <v>324</v>
      </c>
      <c r="F202" s="17" t="s">
        <v>51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701</v>
      </c>
    </row>
    <row r="203" spans="1:52" ht="15.75" customHeight="1" x14ac:dyDescent="0.25">
      <c r="A203" s="15">
        <v>708</v>
      </c>
      <c r="B203" s="17" t="s">
        <v>496</v>
      </c>
      <c r="C203" s="17" t="s">
        <v>497</v>
      </c>
      <c r="D203" s="17" t="s">
        <v>35</v>
      </c>
      <c r="E203" s="14"/>
      <c r="F203" s="17" t="s">
        <v>28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7.5</v>
      </c>
      <c r="AZ203" s="15">
        <v>708</v>
      </c>
    </row>
    <row r="204" spans="1:52" ht="15.75" customHeight="1" x14ac:dyDescent="0.25">
      <c r="A204" s="15">
        <v>710</v>
      </c>
      <c r="B204" s="17" t="s">
        <v>498</v>
      </c>
      <c r="C204" s="17" t="s">
        <v>300</v>
      </c>
      <c r="D204" s="17" t="s">
        <v>35</v>
      </c>
      <c r="E204" s="17" t="s">
        <v>107</v>
      </c>
      <c r="F204" s="17" t="s">
        <v>51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710</v>
      </c>
    </row>
    <row r="205" spans="1:52" ht="15.75" customHeight="1" x14ac:dyDescent="0.25">
      <c r="A205" s="15">
        <v>711</v>
      </c>
      <c r="B205" s="17" t="s">
        <v>499</v>
      </c>
      <c r="C205" s="17" t="s">
        <v>500</v>
      </c>
      <c r="D205" s="17" t="s">
        <v>35</v>
      </c>
      <c r="E205" s="17" t="s">
        <v>47</v>
      </c>
      <c r="F205" s="17" t="s">
        <v>28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0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  <c r="AY205" s="15">
        <v>10</v>
      </c>
      <c r="AZ205" s="15">
        <v>711</v>
      </c>
    </row>
    <row r="206" spans="1:52" ht="15.75" customHeight="1" x14ac:dyDescent="0.25">
      <c r="A206" s="15">
        <v>712</v>
      </c>
      <c r="B206" s="17" t="s">
        <v>501</v>
      </c>
      <c r="C206" s="17" t="s">
        <v>502</v>
      </c>
      <c r="D206" s="17" t="s">
        <v>35</v>
      </c>
      <c r="E206" s="17" t="s">
        <v>246</v>
      </c>
      <c r="F206" s="17" t="s">
        <v>51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  <c r="AY206" s="15">
        <v>0</v>
      </c>
      <c r="AZ206" s="15">
        <v>712</v>
      </c>
    </row>
    <row r="207" spans="1:52" ht="15.75" customHeight="1" x14ac:dyDescent="0.25">
      <c r="A207" s="14"/>
      <c r="B207" s="17" t="s">
        <v>503</v>
      </c>
      <c r="C207" s="17" t="s">
        <v>504</v>
      </c>
      <c r="D207" s="17" t="s">
        <v>35</v>
      </c>
      <c r="E207" s="17" t="s">
        <v>453</v>
      </c>
      <c r="F207" s="17" t="s">
        <v>51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  <c r="AW207" s="15">
        <v>0</v>
      </c>
      <c r="AX207" s="15">
        <v>0</v>
      </c>
      <c r="AY207" s="15">
        <v>0</v>
      </c>
      <c r="AZ207" s="14"/>
    </row>
    <row r="208" spans="1:52" ht="15.75" customHeight="1" x14ac:dyDescent="0.25">
      <c r="A208" s="15">
        <v>713</v>
      </c>
      <c r="B208" s="17" t="s">
        <v>505</v>
      </c>
      <c r="C208" s="17" t="s">
        <v>506</v>
      </c>
      <c r="D208" s="17" t="s">
        <v>35</v>
      </c>
      <c r="E208" s="17" t="s">
        <v>98</v>
      </c>
      <c r="F208" s="17" t="s">
        <v>28</v>
      </c>
      <c r="G208" s="15">
        <v>8</v>
      </c>
      <c r="H208" s="15">
        <v>8</v>
      </c>
      <c r="I208" s="15">
        <v>8</v>
      </c>
      <c r="J208" s="15">
        <v>8</v>
      </c>
      <c r="K208" s="15">
        <v>8</v>
      </c>
      <c r="L208" s="15">
        <v>0</v>
      </c>
      <c r="M208" s="15">
        <v>0</v>
      </c>
      <c r="N208" s="15">
        <v>8</v>
      </c>
      <c r="O208" s="15">
        <v>8</v>
      </c>
      <c r="P208" s="15">
        <v>8</v>
      </c>
      <c r="Q208" s="15">
        <v>8</v>
      </c>
      <c r="R208" s="15">
        <v>8</v>
      </c>
      <c r="S208" s="15">
        <v>0</v>
      </c>
      <c r="T208" s="15">
        <v>0</v>
      </c>
      <c r="U208" s="15">
        <v>8</v>
      </c>
      <c r="V208" s="15">
        <v>8</v>
      </c>
      <c r="W208" s="15">
        <v>8</v>
      </c>
      <c r="X208" s="15">
        <v>8</v>
      </c>
      <c r="Y208" s="15">
        <v>8</v>
      </c>
      <c r="Z208" s="15">
        <v>0</v>
      </c>
      <c r="AA208" s="15">
        <v>0</v>
      </c>
      <c r="AB208" s="15">
        <v>0</v>
      </c>
      <c r="AC208" s="15">
        <v>8</v>
      </c>
      <c r="AD208" s="15">
        <v>8</v>
      </c>
      <c r="AE208" s="15">
        <v>0</v>
      </c>
      <c r="AF208" s="15">
        <v>0</v>
      </c>
      <c r="AG208" s="15">
        <v>0</v>
      </c>
      <c r="AH208" s="15">
        <v>0</v>
      </c>
      <c r="AI208" s="15">
        <v>8</v>
      </c>
      <c r="AJ208" s="15">
        <v>8</v>
      </c>
      <c r="AK208" s="15">
        <v>0</v>
      </c>
      <c r="AL208" s="15">
        <v>152</v>
      </c>
      <c r="AM208" s="15">
        <v>19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  <c r="AW208" s="15">
        <v>0</v>
      </c>
      <c r="AX208" s="15">
        <v>19</v>
      </c>
      <c r="AY208" s="15">
        <v>6</v>
      </c>
      <c r="AZ208" s="15">
        <v>713</v>
      </c>
    </row>
    <row r="209" spans="1:52" ht="15.75" customHeight="1" x14ac:dyDescent="0.25">
      <c r="A209" s="15">
        <v>717</v>
      </c>
      <c r="B209" s="17" t="s">
        <v>507</v>
      </c>
      <c r="C209" s="17" t="s">
        <v>508</v>
      </c>
      <c r="D209" s="17" t="s">
        <v>35</v>
      </c>
      <c r="E209" s="17" t="s">
        <v>453</v>
      </c>
      <c r="F209" s="17" t="s">
        <v>28</v>
      </c>
      <c r="G209" s="15">
        <v>7.8</v>
      </c>
      <c r="H209" s="15">
        <v>8</v>
      </c>
      <c r="I209" s="15">
        <v>7.9</v>
      </c>
      <c r="J209" s="15">
        <v>8</v>
      </c>
      <c r="K209" s="15">
        <v>5.9</v>
      </c>
      <c r="L209" s="15">
        <v>0</v>
      </c>
      <c r="M209" s="15">
        <v>0</v>
      </c>
      <c r="N209" s="18">
        <v>4</v>
      </c>
      <c r="O209" s="18">
        <v>4</v>
      </c>
      <c r="P209" s="15">
        <v>8</v>
      </c>
      <c r="Q209" s="15">
        <v>7.8</v>
      </c>
      <c r="R209" s="15">
        <v>7</v>
      </c>
      <c r="S209" s="15">
        <v>0</v>
      </c>
      <c r="T209" s="15">
        <v>0</v>
      </c>
      <c r="U209" s="15">
        <v>8</v>
      </c>
      <c r="V209" s="15">
        <v>8</v>
      </c>
      <c r="W209" s="15">
        <v>8</v>
      </c>
      <c r="X209" s="15">
        <v>7.5</v>
      </c>
      <c r="Y209" s="15">
        <v>8</v>
      </c>
      <c r="Z209" s="15">
        <v>0</v>
      </c>
      <c r="AA209" s="15">
        <v>0</v>
      </c>
      <c r="AB209" s="15">
        <v>3</v>
      </c>
      <c r="AC209" s="15">
        <v>0</v>
      </c>
      <c r="AD209" s="18">
        <v>0</v>
      </c>
      <c r="AE209" s="18">
        <v>0</v>
      </c>
      <c r="AF209" s="18">
        <v>0</v>
      </c>
      <c r="AG209" s="15">
        <v>0</v>
      </c>
      <c r="AH209" s="15">
        <v>0</v>
      </c>
      <c r="AI209" s="15">
        <v>8</v>
      </c>
      <c r="AJ209" s="15">
        <v>7.7</v>
      </c>
      <c r="AK209" s="15">
        <v>0</v>
      </c>
      <c r="AL209" s="15">
        <v>134.6</v>
      </c>
      <c r="AM209" s="15">
        <v>16.8</v>
      </c>
      <c r="AN209" s="15">
        <v>0</v>
      </c>
      <c r="AO209" s="15">
        <v>0</v>
      </c>
      <c r="AP209" s="15">
        <v>0</v>
      </c>
      <c r="AQ209" s="15">
        <v>4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  <c r="AW209" s="15">
        <v>0</v>
      </c>
      <c r="AX209" s="15">
        <v>20.8</v>
      </c>
      <c r="AY209" s="15">
        <v>5</v>
      </c>
      <c r="AZ209" s="15">
        <v>717</v>
      </c>
    </row>
    <row r="210" spans="1:52" ht="15.75" customHeight="1" x14ac:dyDescent="0.25">
      <c r="A210" s="15">
        <v>714</v>
      </c>
      <c r="B210" s="17" t="s">
        <v>509</v>
      </c>
      <c r="C210" s="17" t="s">
        <v>510</v>
      </c>
      <c r="D210" s="17" t="s">
        <v>35</v>
      </c>
      <c r="E210" s="17" t="s">
        <v>98</v>
      </c>
      <c r="F210" s="17" t="s">
        <v>28</v>
      </c>
      <c r="G210" s="15">
        <v>8</v>
      </c>
      <c r="H210" s="15">
        <v>8</v>
      </c>
      <c r="I210" s="15">
        <v>8</v>
      </c>
      <c r="J210" s="15">
        <v>8</v>
      </c>
      <c r="K210" s="15">
        <v>8</v>
      </c>
      <c r="L210" s="15">
        <v>0</v>
      </c>
      <c r="M210" s="15">
        <v>0</v>
      </c>
      <c r="N210" s="15">
        <v>8</v>
      </c>
      <c r="O210" s="15">
        <v>8</v>
      </c>
      <c r="P210" s="15">
        <v>8</v>
      </c>
      <c r="Q210" s="15">
        <v>8</v>
      </c>
      <c r="R210" s="15">
        <v>8</v>
      </c>
      <c r="S210" s="15">
        <v>0</v>
      </c>
      <c r="T210" s="15">
        <v>0</v>
      </c>
      <c r="U210" s="15">
        <v>8</v>
      </c>
      <c r="V210" s="15">
        <v>8</v>
      </c>
      <c r="W210" s="15">
        <v>8</v>
      </c>
      <c r="X210" s="15">
        <v>8</v>
      </c>
      <c r="Y210" s="15">
        <v>8</v>
      </c>
      <c r="Z210" s="15">
        <v>0</v>
      </c>
      <c r="AA210" s="15">
        <v>0</v>
      </c>
      <c r="AB210" s="15">
        <v>0</v>
      </c>
      <c r="AC210" s="15">
        <v>8</v>
      </c>
      <c r="AD210" s="15">
        <v>8</v>
      </c>
      <c r="AE210" s="15">
        <v>0</v>
      </c>
      <c r="AF210" s="15">
        <v>0</v>
      </c>
      <c r="AG210" s="15">
        <v>0</v>
      </c>
      <c r="AH210" s="15">
        <v>0</v>
      </c>
      <c r="AI210" s="15">
        <v>8</v>
      </c>
      <c r="AJ210" s="15">
        <v>8</v>
      </c>
      <c r="AK210" s="15">
        <v>0</v>
      </c>
      <c r="AL210" s="15">
        <v>152</v>
      </c>
      <c r="AM210" s="15">
        <v>19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19</v>
      </c>
      <c r="AY210" s="15">
        <v>14</v>
      </c>
      <c r="AZ210" s="15">
        <v>714</v>
      </c>
    </row>
    <row r="211" spans="1:52" ht="15.75" customHeight="1" x14ac:dyDescent="0.25">
      <c r="A211" s="15">
        <v>715</v>
      </c>
      <c r="B211" s="17" t="s">
        <v>511</v>
      </c>
      <c r="C211" s="17" t="s">
        <v>512</v>
      </c>
      <c r="D211" s="17" t="s">
        <v>35</v>
      </c>
      <c r="E211" s="17" t="s">
        <v>98</v>
      </c>
      <c r="F211" s="17" t="s">
        <v>28</v>
      </c>
      <c r="G211" s="15">
        <v>8</v>
      </c>
      <c r="H211" s="15">
        <v>8</v>
      </c>
      <c r="I211" s="15">
        <v>8</v>
      </c>
      <c r="J211" s="15">
        <v>8</v>
      </c>
      <c r="K211" s="15">
        <v>8</v>
      </c>
      <c r="L211" s="15">
        <v>0</v>
      </c>
      <c r="M211" s="15">
        <v>0</v>
      </c>
      <c r="N211" s="15">
        <v>8</v>
      </c>
      <c r="O211" s="15">
        <v>8</v>
      </c>
      <c r="P211" s="15">
        <v>8</v>
      </c>
      <c r="Q211" s="15">
        <v>8</v>
      </c>
      <c r="R211" s="15">
        <v>8</v>
      </c>
      <c r="S211" s="15">
        <v>0</v>
      </c>
      <c r="T211" s="15">
        <v>0</v>
      </c>
      <c r="U211" s="15">
        <v>8</v>
      </c>
      <c r="V211" s="15">
        <v>8</v>
      </c>
      <c r="W211" s="15">
        <v>8</v>
      </c>
      <c r="X211" s="15">
        <v>8</v>
      </c>
      <c r="Y211" s="15">
        <v>8</v>
      </c>
      <c r="Z211" s="15">
        <v>0</v>
      </c>
      <c r="AA211" s="15">
        <v>0</v>
      </c>
      <c r="AB211" s="15">
        <v>0</v>
      </c>
      <c r="AC211" s="15">
        <v>8</v>
      </c>
      <c r="AD211" s="15">
        <v>8</v>
      </c>
      <c r="AE211" s="15">
        <v>0</v>
      </c>
      <c r="AF211" s="15">
        <v>0</v>
      </c>
      <c r="AG211" s="15">
        <v>0</v>
      </c>
      <c r="AH211" s="15">
        <v>0</v>
      </c>
      <c r="AI211" s="15">
        <v>8</v>
      </c>
      <c r="AJ211" s="15">
        <v>8</v>
      </c>
      <c r="AK211" s="15">
        <v>0</v>
      </c>
      <c r="AL211" s="15">
        <v>152</v>
      </c>
      <c r="AM211" s="15">
        <v>19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19</v>
      </c>
      <c r="AY211" s="15">
        <v>11</v>
      </c>
      <c r="AZ211" s="15">
        <v>715</v>
      </c>
    </row>
    <row r="212" spans="1:52" ht="15.75" customHeight="1" x14ac:dyDescent="0.25">
      <c r="A212" s="15">
        <v>727</v>
      </c>
      <c r="B212" s="17" t="s">
        <v>513</v>
      </c>
      <c r="C212" s="17" t="s">
        <v>514</v>
      </c>
      <c r="D212" s="17" t="s">
        <v>31</v>
      </c>
      <c r="E212" s="17" t="s">
        <v>515</v>
      </c>
      <c r="F212" s="17" t="s">
        <v>28</v>
      </c>
      <c r="G212" s="15">
        <v>8</v>
      </c>
      <c r="H212" s="15">
        <v>8</v>
      </c>
      <c r="I212" s="15">
        <v>8</v>
      </c>
      <c r="J212" s="15">
        <v>8</v>
      </c>
      <c r="K212" s="15">
        <v>7.1</v>
      </c>
      <c r="L212" s="15">
        <v>0</v>
      </c>
      <c r="M212" s="15">
        <v>0</v>
      </c>
      <c r="N212" s="15">
        <v>8</v>
      </c>
      <c r="O212" s="15">
        <v>8</v>
      </c>
      <c r="P212" s="15">
        <v>8</v>
      </c>
      <c r="Q212" s="15">
        <v>8</v>
      </c>
      <c r="R212" s="15">
        <v>8</v>
      </c>
      <c r="S212" s="15">
        <v>0</v>
      </c>
      <c r="T212" s="15">
        <v>0</v>
      </c>
      <c r="U212" s="15">
        <v>8</v>
      </c>
      <c r="V212" s="15">
        <v>8</v>
      </c>
      <c r="W212" s="15">
        <v>8</v>
      </c>
      <c r="X212" s="15">
        <v>8</v>
      </c>
      <c r="Y212" s="18">
        <v>3.4</v>
      </c>
      <c r="Z212" s="15">
        <v>0</v>
      </c>
      <c r="AA212" s="15">
        <v>0</v>
      </c>
      <c r="AB212" s="15">
        <v>0</v>
      </c>
      <c r="AC212" s="15">
        <v>0</v>
      </c>
      <c r="AD212" s="15">
        <v>8</v>
      </c>
      <c r="AE212" s="15">
        <v>0</v>
      </c>
      <c r="AF212" s="15">
        <v>0</v>
      </c>
      <c r="AG212" s="15">
        <v>0</v>
      </c>
      <c r="AH212" s="15">
        <v>0</v>
      </c>
      <c r="AI212" s="15">
        <v>8</v>
      </c>
      <c r="AJ212" s="15">
        <v>8</v>
      </c>
      <c r="AK212" s="15">
        <v>0</v>
      </c>
      <c r="AL212" s="15">
        <v>143.1</v>
      </c>
      <c r="AM212" s="15">
        <v>17.899999999999999</v>
      </c>
      <c r="AN212" s="15">
        <v>0</v>
      </c>
      <c r="AO212" s="15">
        <v>0</v>
      </c>
      <c r="AP212" s="15">
        <v>0</v>
      </c>
      <c r="AQ212" s="15">
        <v>0.5</v>
      </c>
      <c r="AR212" s="15">
        <v>0</v>
      </c>
      <c r="AS212" s="15">
        <v>0</v>
      </c>
      <c r="AT212" s="15">
        <v>0</v>
      </c>
      <c r="AU212" s="15">
        <v>0</v>
      </c>
      <c r="AV212" s="15">
        <v>0</v>
      </c>
      <c r="AW212" s="15">
        <v>0</v>
      </c>
      <c r="AX212" s="15">
        <v>18.399999999999999</v>
      </c>
      <c r="AY212" s="15">
        <v>9.5</v>
      </c>
      <c r="AZ212" s="15">
        <v>727</v>
      </c>
    </row>
    <row r="213" spans="1:52" ht="15.75" customHeight="1" x14ac:dyDescent="0.25">
      <c r="A213" s="15">
        <v>728</v>
      </c>
      <c r="B213" s="17" t="s">
        <v>516</v>
      </c>
      <c r="C213" s="17" t="s">
        <v>517</v>
      </c>
      <c r="D213" s="17" t="s">
        <v>35</v>
      </c>
      <c r="E213" s="17" t="s">
        <v>309</v>
      </c>
      <c r="F213" s="17" t="s">
        <v>28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  <c r="AY213" s="15">
        <v>10</v>
      </c>
      <c r="AZ213" s="15">
        <v>728</v>
      </c>
    </row>
    <row r="214" spans="1:52" ht="15.75" customHeight="1" x14ac:dyDescent="0.25">
      <c r="A214" s="15">
        <v>726</v>
      </c>
      <c r="B214" s="17" t="s">
        <v>518</v>
      </c>
      <c r="C214" s="17" t="s">
        <v>519</v>
      </c>
      <c r="D214" s="17" t="s">
        <v>35</v>
      </c>
      <c r="E214" s="17" t="s">
        <v>520</v>
      </c>
      <c r="F214" s="17" t="s">
        <v>51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726</v>
      </c>
    </row>
    <row r="215" spans="1:52" ht="15.75" customHeight="1" x14ac:dyDescent="0.25">
      <c r="A215" s="15">
        <v>725</v>
      </c>
      <c r="B215" s="17" t="s">
        <v>521</v>
      </c>
      <c r="C215" s="17" t="s">
        <v>522</v>
      </c>
      <c r="D215" s="17" t="s">
        <v>352</v>
      </c>
      <c r="E215" s="17" t="s">
        <v>356</v>
      </c>
      <c r="F215" s="17" t="s">
        <v>51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725</v>
      </c>
    </row>
    <row r="216" spans="1:52" ht="15.75" customHeight="1" x14ac:dyDescent="0.25">
      <c r="A216" s="15">
        <v>731</v>
      </c>
      <c r="B216" s="17" t="s">
        <v>523</v>
      </c>
      <c r="C216" s="17" t="s">
        <v>524</v>
      </c>
      <c r="D216" s="17" t="s">
        <v>35</v>
      </c>
      <c r="E216" s="17" t="s">
        <v>285</v>
      </c>
      <c r="F216" s="17" t="s">
        <v>28</v>
      </c>
      <c r="G216" s="15">
        <v>7.9</v>
      </c>
      <c r="H216" s="18">
        <v>0</v>
      </c>
      <c r="I216" s="18">
        <v>0</v>
      </c>
      <c r="J216" s="15">
        <v>7.9</v>
      </c>
      <c r="K216" s="15">
        <v>7.5</v>
      </c>
      <c r="L216" s="15">
        <v>0</v>
      </c>
      <c r="M216" s="15">
        <v>0</v>
      </c>
      <c r="N216" s="15">
        <v>8</v>
      </c>
      <c r="O216" s="15">
        <v>7.5</v>
      </c>
      <c r="P216" s="15">
        <v>6.6</v>
      </c>
      <c r="Q216" s="15">
        <v>6.7</v>
      </c>
      <c r="R216" s="15">
        <v>0</v>
      </c>
      <c r="S216" s="15">
        <v>0</v>
      </c>
      <c r="T216" s="15">
        <v>0</v>
      </c>
      <c r="U216" s="15">
        <v>8</v>
      </c>
      <c r="V216" s="15">
        <v>7.5</v>
      </c>
      <c r="W216" s="15">
        <v>7.9</v>
      </c>
      <c r="X216" s="15">
        <v>7.7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8</v>
      </c>
      <c r="AG216" s="15">
        <v>0</v>
      </c>
      <c r="AH216" s="15">
        <v>0</v>
      </c>
      <c r="AI216" s="15">
        <v>7.4</v>
      </c>
      <c r="AJ216" s="15">
        <v>7.7</v>
      </c>
      <c r="AK216" s="15">
        <v>0</v>
      </c>
      <c r="AL216" s="15">
        <v>106.3</v>
      </c>
      <c r="AM216" s="15">
        <v>13.3</v>
      </c>
      <c r="AN216" s="15">
        <v>0</v>
      </c>
      <c r="AO216" s="15">
        <v>0</v>
      </c>
      <c r="AP216" s="15">
        <v>0</v>
      </c>
      <c r="AQ216" s="15">
        <v>2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15.3</v>
      </c>
      <c r="AY216" s="15">
        <v>4</v>
      </c>
      <c r="AZ216" s="15">
        <v>731</v>
      </c>
    </row>
    <row r="217" spans="1:52" ht="15.75" customHeight="1" x14ac:dyDescent="0.25">
      <c r="A217" s="15">
        <v>733</v>
      </c>
      <c r="B217" s="17" t="s">
        <v>525</v>
      </c>
      <c r="C217" s="17" t="s">
        <v>526</v>
      </c>
      <c r="D217" s="17" t="s">
        <v>352</v>
      </c>
      <c r="E217" s="17" t="s">
        <v>356</v>
      </c>
      <c r="F217" s="17" t="s">
        <v>51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733</v>
      </c>
    </row>
    <row r="218" spans="1:52" ht="15.75" customHeight="1" x14ac:dyDescent="0.25">
      <c r="A218" s="15">
        <v>721</v>
      </c>
      <c r="B218" s="17" t="s">
        <v>527</v>
      </c>
      <c r="C218" s="17" t="s">
        <v>528</v>
      </c>
      <c r="D218" s="17" t="s">
        <v>35</v>
      </c>
      <c r="E218" s="14"/>
      <c r="F218" s="17" t="s">
        <v>51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0</v>
      </c>
      <c r="AY218" s="15">
        <v>9</v>
      </c>
      <c r="AZ218" s="15">
        <v>721</v>
      </c>
    </row>
    <row r="219" spans="1:52" ht="15.75" customHeight="1" x14ac:dyDescent="0.25">
      <c r="A219" s="15">
        <v>742</v>
      </c>
      <c r="B219" s="17" t="s">
        <v>529</v>
      </c>
      <c r="C219" s="17" t="s">
        <v>530</v>
      </c>
      <c r="D219" s="17" t="s">
        <v>31</v>
      </c>
      <c r="E219" s="17" t="s">
        <v>162</v>
      </c>
      <c r="F219" s="17" t="s">
        <v>28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  <c r="AY219" s="15">
        <v>11</v>
      </c>
      <c r="AZ219" s="15">
        <v>742</v>
      </c>
    </row>
    <row r="220" spans="1:52" ht="15.75" customHeight="1" x14ac:dyDescent="0.25">
      <c r="A220" s="15">
        <v>729</v>
      </c>
      <c r="B220" s="17" t="s">
        <v>531</v>
      </c>
      <c r="C220" s="17" t="s">
        <v>532</v>
      </c>
      <c r="D220" s="17" t="s">
        <v>35</v>
      </c>
      <c r="E220" s="14"/>
      <c r="F220" s="17" t="s">
        <v>51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>
        <v>0</v>
      </c>
      <c r="AW220" s="15">
        <v>0</v>
      </c>
      <c r="AX220" s="15">
        <v>0</v>
      </c>
      <c r="AY220" s="15">
        <v>7</v>
      </c>
      <c r="AZ220" s="15">
        <v>729</v>
      </c>
    </row>
    <row r="221" spans="1:52" ht="15.75" customHeight="1" x14ac:dyDescent="0.25">
      <c r="A221" s="15">
        <v>745</v>
      </c>
      <c r="B221" s="17" t="s">
        <v>533</v>
      </c>
      <c r="C221" s="17" t="s">
        <v>534</v>
      </c>
      <c r="D221" s="17" t="s">
        <v>35</v>
      </c>
      <c r="E221" s="14"/>
      <c r="F221" s="17" t="s">
        <v>51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>
        <v>0</v>
      </c>
      <c r="AW221" s="15">
        <v>0</v>
      </c>
      <c r="AX221" s="15">
        <v>0</v>
      </c>
      <c r="AY221" s="15">
        <v>1</v>
      </c>
      <c r="AZ221" s="15">
        <v>745</v>
      </c>
    </row>
    <row r="222" spans="1:52" ht="15.75" customHeight="1" x14ac:dyDescent="0.25">
      <c r="A222" s="15">
        <v>744</v>
      </c>
      <c r="B222" s="17" t="s">
        <v>535</v>
      </c>
      <c r="C222" s="17" t="s">
        <v>536</v>
      </c>
      <c r="D222" s="17" t="s">
        <v>35</v>
      </c>
      <c r="E222" s="14"/>
      <c r="F222" s="17" t="s">
        <v>51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>
        <v>0</v>
      </c>
      <c r="AW222" s="15">
        <v>0</v>
      </c>
      <c r="AX222" s="15">
        <v>0</v>
      </c>
      <c r="AY222" s="15">
        <v>0</v>
      </c>
      <c r="AZ222" s="15">
        <v>744</v>
      </c>
    </row>
    <row r="223" spans="1:52" ht="15.75" customHeight="1" x14ac:dyDescent="0.25">
      <c r="A223" s="15">
        <v>746</v>
      </c>
      <c r="B223" s="17" t="s">
        <v>537</v>
      </c>
      <c r="C223" s="17" t="s">
        <v>538</v>
      </c>
      <c r="D223" s="17" t="s">
        <v>35</v>
      </c>
      <c r="E223" s="14"/>
      <c r="F223" s="17" t="s">
        <v>51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>
        <v>0</v>
      </c>
      <c r="AW223" s="15">
        <v>0</v>
      </c>
      <c r="AX223" s="15">
        <v>0</v>
      </c>
      <c r="AY223" s="15">
        <v>0</v>
      </c>
      <c r="AZ223" s="15">
        <v>746</v>
      </c>
    </row>
    <row r="224" spans="1:52" ht="15.75" customHeight="1" x14ac:dyDescent="0.25">
      <c r="A224" s="15">
        <v>748</v>
      </c>
      <c r="B224" s="17" t="s">
        <v>539</v>
      </c>
      <c r="C224" s="17" t="s">
        <v>540</v>
      </c>
      <c r="D224" s="17" t="s">
        <v>35</v>
      </c>
      <c r="E224" s="17" t="s">
        <v>541</v>
      </c>
      <c r="F224" s="17" t="s">
        <v>28</v>
      </c>
      <c r="G224" s="15">
        <v>0.1</v>
      </c>
      <c r="H224" s="15">
        <v>0.3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1.8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7.2</v>
      </c>
      <c r="X224" s="15">
        <v>3.3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12.7</v>
      </c>
      <c r="AM224" s="15">
        <v>1.6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1.6</v>
      </c>
      <c r="AY224" s="15">
        <v>0</v>
      </c>
      <c r="AZ224" s="15">
        <v>748</v>
      </c>
    </row>
    <row r="225" spans="1:52" ht="15.75" customHeight="1" x14ac:dyDescent="0.25">
      <c r="A225" s="15">
        <v>747</v>
      </c>
      <c r="B225" s="17" t="s">
        <v>542</v>
      </c>
      <c r="C225" s="17" t="s">
        <v>543</v>
      </c>
      <c r="D225" s="17" t="s">
        <v>35</v>
      </c>
      <c r="E225" s="14"/>
      <c r="F225" s="17" t="s">
        <v>51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747</v>
      </c>
    </row>
    <row r="226" spans="1:52" ht="15.75" customHeight="1" x14ac:dyDescent="0.25">
      <c r="A226" s="15">
        <v>749</v>
      </c>
      <c r="B226" s="17" t="s">
        <v>544</v>
      </c>
      <c r="C226" s="17" t="s">
        <v>545</v>
      </c>
      <c r="D226" s="17" t="s">
        <v>35</v>
      </c>
      <c r="E226" s="14"/>
      <c r="F226" s="17" t="s">
        <v>51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749</v>
      </c>
    </row>
    <row r="227" spans="1:52" ht="15.75" customHeight="1" x14ac:dyDescent="0.25">
      <c r="A227" s="15">
        <v>750</v>
      </c>
      <c r="B227" s="17" t="s">
        <v>546</v>
      </c>
      <c r="C227" s="17" t="s">
        <v>547</v>
      </c>
      <c r="D227" s="17" t="s">
        <v>35</v>
      </c>
      <c r="E227" s="17" t="s">
        <v>124</v>
      </c>
      <c r="F227" s="17" t="s">
        <v>28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  <c r="AY227" s="15">
        <v>7</v>
      </c>
      <c r="AZ227" s="15">
        <v>750</v>
      </c>
    </row>
    <row r="228" spans="1:52" ht="15.75" customHeight="1" x14ac:dyDescent="0.25">
      <c r="A228" s="15">
        <v>751</v>
      </c>
      <c r="B228" s="17" t="s">
        <v>548</v>
      </c>
      <c r="C228" s="17" t="s">
        <v>549</v>
      </c>
      <c r="D228" s="17" t="s">
        <v>31</v>
      </c>
      <c r="E228" s="17" t="s">
        <v>162</v>
      </c>
      <c r="F228" s="17" t="s">
        <v>28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>
        <v>0</v>
      </c>
      <c r="AW228" s="15">
        <v>0</v>
      </c>
      <c r="AX228" s="15">
        <v>0</v>
      </c>
      <c r="AY228" s="15">
        <v>7</v>
      </c>
      <c r="AZ228" s="15">
        <v>751</v>
      </c>
    </row>
    <row r="229" spans="1:52" ht="15.75" customHeight="1" x14ac:dyDescent="0.25">
      <c r="A229" s="15">
        <v>752</v>
      </c>
      <c r="B229" s="17" t="s">
        <v>550</v>
      </c>
      <c r="C229" s="17" t="s">
        <v>551</v>
      </c>
      <c r="D229" s="17" t="s">
        <v>35</v>
      </c>
      <c r="E229" s="14"/>
      <c r="F229" s="17" t="s">
        <v>51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>
        <v>0</v>
      </c>
      <c r="AW229" s="15">
        <v>0</v>
      </c>
      <c r="AX229" s="15">
        <v>0</v>
      </c>
      <c r="AY229" s="15">
        <v>0</v>
      </c>
      <c r="AZ229" s="15">
        <v>752</v>
      </c>
    </row>
    <row r="230" spans="1:52" ht="15.75" customHeight="1" x14ac:dyDescent="0.25">
      <c r="A230" s="15">
        <v>755</v>
      </c>
      <c r="B230" s="17" t="s">
        <v>552</v>
      </c>
      <c r="C230" s="17" t="s">
        <v>553</v>
      </c>
      <c r="D230" s="17" t="s">
        <v>35</v>
      </c>
      <c r="E230" s="17" t="s">
        <v>321</v>
      </c>
      <c r="F230" s="17" t="s">
        <v>51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>
        <v>0</v>
      </c>
      <c r="AW230" s="15">
        <v>0</v>
      </c>
      <c r="AX230" s="15">
        <v>0</v>
      </c>
      <c r="AY230" s="15">
        <v>0</v>
      </c>
      <c r="AZ230" s="15">
        <v>755</v>
      </c>
    </row>
    <row r="231" spans="1:52" ht="15.75" customHeight="1" x14ac:dyDescent="0.25">
      <c r="A231" s="15">
        <v>771</v>
      </c>
      <c r="B231" s="17" t="s">
        <v>554</v>
      </c>
      <c r="C231" s="17" t="s">
        <v>555</v>
      </c>
      <c r="D231" s="17" t="s">
        <v>26</v>
      </c>
      <c r="E231" s="17" t="s">
        <v>154</v>
      </c>
      <c r="F231" s="17" t="s">
        <v>28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0</v>
      </c>
      <c r="AR231" s="15">
        <v>0</v>
      </c>
      <c r="AS231" s="15">
        <v>0</v>
      </c>
      <c r="AT231" s="15">
        <v>0</v>
      </c>
      <c r="AU231" s="15">
        <v>0</v>
      </c>
      <c r="AV231" s="15">
        <v>0</v>
      </c>
      <c r="AW231" s="15">
        <v>0</v>
      </c>
      <c r="AX231" s="15">
        <v>0</v>
      </c>
      <c r="AY231" s="15">
        <v>0</v>
      </c>
      <c r="AZ231" s="15">
        <v>771</v>
      </c>
    </row>
    <row r="232" spans="1:52" ht="15.75" customHeight="1" x14ac:dyDescent="0.25">
      <c r="A232" s="15">
        <v>754</v>
      </c>
      <c r="B232" s="17" t="s">
        <v>556</v>
      </c>
      <c r="C232" s="17" t="s">
        <v>557</v>
      </c>
      <c r="D232" s="17" t="s">
        <v>35</v>
      </c>
      <c r="E232" s="14"/>
      <c r="F232" s="17" t="s">
        <v>51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0</v>
      </c>
      <c r="AU232" s="15">
        <v>0</v>
      </c>
      <c r="AV232" s="15">
        <v>0</v>
      </c>
      <c r="AW232" s="15">
        <v>0</v>
      </c>
      <c r="AX232" s="15">
        <v>0</v>
      </c>
      <c r="AY232" s="15">
        <v>0</v>
      </c>
      <c r="AZ232" s="15">
        <v>754</v>
      </c>
    </row>
    <row r="233" spans="1:52" ht="15.75" customHeight="1" x14ac:dyDescent="0.25">
      <c r="A233" s="15">
        <v>762</v>
      </c>
      <c r="B233" s="17" t="s">
        <v>558</v>
      </c>
      <c r="C233" s="17" t="s">
        <v>559</v>
      </c>
      <c r="D233" s="17" t="s">
        <v>35</v>
      </c>
      <c r="E233" s="17" t="s">
        <v>201</v>
      </c>
      <c r="F233" s="17" t="s">
        <v>51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>
        <v>0</v>
      </c>
      <c r="AW233" s="15">
        <v>0</v>
      </c>
      <c r="AX233" s="15">
        <v>0</v>
      </c>
      <c r="AY233" s="15">
        <v>0</v>
      </c>
      <c r="AZ233" s="15">
        <v>762</v>
      </c>
    </row>
    <row r="234" spans="1:52" ht="15.75" customHeight="1" x14ac:dyDescent="0.25">
      <c r="A234" s="15">
        <v>756</v>
      </c>
      <c r="B234" s="17" t="s">
        <v>560</v>
      </c>
      <c r="C234" s="17" t="s">
        <v>561</v>
      </c>
      <c r="D234" s="17" t="s">
        <v>35</v>
      </c>
      <c r="E234" s="17" t="s">
        <v>201</v>
      </c>
      <c r="F234" s="17" t="s">
        <v>51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>
        <v>0</v>
      </c>
      <c r="AW234" s="15">
        <v>0</v>
      </c>
      <c r="AX234" s="15">
        <v>0</v>
      </c>
      <c r="AY234" s="15">
        <v>0</v>
      </c>
      <c r="AZ234" s="15">
        <v>756</v>
      </c>
    </row>
    <row r="235" spans="1:52" ht="15.75" customHeight="1" x14ac:dyDescent="0.25">
      <c r="A235" s="15">
        <v>757</v>
      </c>
      <c r="B235" s="17" t="s">
        <v>562</v>
      </c>
      <c r="C235" s="17" t="s">
        <v>563</v>
      </c>
      <c r="D235" s="17" t="s">
        <v>35</v>
      </c>
      <c r="E235" s="14"/>
      <c r="F235" s="17" t="s">
        <v>51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>
        <v>0</v>
      </c>
      <c r="AW235" s="15">
        <v>0</v>
      </c>
      <c r="AX235" s="15">
        <v>0</v>
      </c>
      <c r="AY235" s="15">
        <v>0</v>
      </c>
      <c r="AZ235" s="15">
        <v>757</v>
      </c>
    </row>
    <row r="236" spans="1:52" ht="15.75" customHeight="1" x14ac:dyDescent="0.25">
      <c r="A236" s="15">
        <v>760</v>
      </c>
      <c r="B236" s="17" t="s">
        <v>564</v>
      </c>
      <c r="C236" s="17" t="s">
        <v>565</v>
      </c>
      <c r="D236" s="17" t="s">
        <v>35</v>
      </c>
      <c r="E236" s="17" t="s">
        <v>201</v>
      </c>
      <c r="F236" s="17" t="s">
        <v>51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0</v>
      </c>
      <c r="AR236" s="15">
        <v>0</v>
      </c>
      <c r="AS236" s="15">
        <v>0</v>
      </c>
      <c r="AT236" s="15">
        <v>0</v>
      </c>
      <c r="AU236" s="15">
        <v>0</v>
      </c>
      <c r="AV236" s="15">
        <v>0</v>
      </c>
      <c r="AW236" s="15">
        <v>0</v>
      </c>
      <c r="AX236" s="15">
        <v>0</v>
      </c>
      <c r="AY236" s="15">
        <v>0</v>
      </c>
      <c r="AZ236" s="15">
        <v>760</v>
      </c>
    </row>
    <row r="237" spans="1:52" ht="15.75" customHeight="1" x14ac:dyDescent="0.25">
      <c r="A237" s="15">
        <v>758</v>
      </c>
      <c r="B237" s="17" t="s">
        <v>566</v>
      </c>
      <c r="C237" s="17" t="s">
        <v>567</v>
      </c>
      <c r="D237" s="17" t="s">
        <v>35</v>
      </c>
      <c r="E237" s="17" t="s">
        <v>282</v>
      </c>
      <c r="F237" s="17" t="s">
        <v>28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0</v>
      </c>
      <c r="AU237" s="15">
        <v>0</v>
      </c>
      <c r="AV237" s="15">
        <v>0</v>
      </c>
      <c r="AW237" s="15">
        <v>0</v>
      </c>
      <c r="AX237" s="15">
        <v>0</v>
      </c>
      <c r="AY237" s="15">
        <v>7</v>
      </c>
      <c r="AZ237" s="15">
        <v>758</v>
      </c>
    </row>
    <row r="238" spans="1:52" ht="15.75" customHeight="1" x14ac:dyDescent="0.25">
      <c r="A238" s="15">
        <v>761</v>
      </c>
      <c r="B238" s="17" t="s">
        <v>568</v>
      </c>
      <c r="C238" s="17" t="s">
        <v>569</v>
      </c>
      <c r="D238" s="17" t="s">
        <v>35</v>
      </c>
      <c r="E238" s="17" t="s">
        <v>201</v>
      </c>
      <c r="F238" s="17" t="s">
        <v>51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>
        <v>0</v>
      </c>
      <c r="AW238" s="15">
        <v>0</v>
      </c>
      <c r="AX238" s="15">
        <v>0</v>
      </c>
      <c r="AY238" s="15">
        <v>0</v>
      </c>
      <c r="AZ238" s="15">
        <v>761</v>
      </c>
    </row>
    <row r="239" spans="1:52" ht="15.75" customHeight="1" x14ac:dyDescent="0.25">
      <c r="A239" s="15">
        <v>767</v>
      </c>
      <c r="B239" s="17" t="s">
        <v>570</v>
      </c>
      <c r="C239" s="17" t="s">
        <v>571</v>
      </c>
      <c r="D239" s="17" t="s">
        <v>31</v>
      </c>
      <c r="E239" s="17" t="s">
        <v>162</v>
      </c>
      <c r="F239" s="17" t="s">
        <v>28</v>
      </c>
      <c r="G239" s="15">
        <v>7.9</v>
      </c>
      <c r="H239" s="15">
        <v>8</v>
      </c>
      <c r="I239" s="15">
        <v>8</v>
      </c>
      <c r="J239" s="15">
        <v>8</v>
      </c>
      <c r="K239" s="15">
        <v>8</v>
      </c>
      <c r="L239" s="15">
        <v>0</v>
      </c>
      <c r="M239" s="15">
        <v>0</v>
      </c>
      <c r="N239" s="15">
        <v>8</v>
      </c>
      <c r="O239" s="15">
        <v>8</v>
      </c>
      <c r="P239" s="15">
        <v>8</v>
      </c>
      <c r="Q239" s="15">
        <v>8</v>
      </c>
      <c r="R239" s="15">
        <v>8</v>
      </c>
      <c r="S239" s="15">
        <v>0</v>
      </c>
      <c r="T239" s="15">
        <v>0</v>
      </c>
      <c r="U239" s="15">
        <v>8</v>
      </c>
      <c r="V239" s="18">
        <v>0</v>
      </c>
      <c r="W239" s="15">
        <v>7.9</v>
      </c>
      <c r="X239" s="15">
        <v>8</v>
      </c>
      <c r="Y239" s="15">
        <v>8</v>
      </c>
      <c r="Z239" s="15">
        <v>0</v>
      </c>
      <c r="AA239" s="15">
        <v>0</v>
      </c>
      <c r="AB239" s="15">
        <v>0</v>
      </c>
      <c r="AC239" s="15">
        <v>0</v>
      </c>
      <c r="AD239" s="15">
        <v>8</v>
      </c>
      <c r="AE239" s="15">
        <v>0</v>
      </c>
      <c r="AF239" s="15">
        <v>0</v>
      </c>
      <c r="AG239" s="15">
        <v>0</v>
      </c>
      <c r="AH239" s="15">
        <v>0</v>
      </c>
      <c r="AI239" s="15">
        <v>8</v>
      </c>
      <c r="AJ239" s="15">
        <v>7.9</v>
      </c>
      <c r="AK239" s="15">
        <v>0</v>
      </c>
      <c r="AL239" s="15">
        <v>135.69999999999999</v>
      </c>
      <c r="AM239" s="15">
        <v>17</v>
      </c>
      <c r="AN239" s="15">
        <v>0</v>
      </c>
      <c r="AO239" s="15">
        <v>0</v>
      </c>
      <c r="AP239" s="15">
        <v>0</v>
      </c>
      <c r="AQ239" s="15">
        <v>1</v>
      </c>
      <c r="AR239" s="15">
        <v>0</v>
      </c>
      <c r="AS239" s="15">
        <v>0</v>
      </c>
      <c r="AT239" s="15">
        <v>0</v>
      </c>
      <c r="AU239" s="15">
        <v>0</v>
      </c>
      <c r="AV239" s="15">
        <v>0</v>
      </c>
      <c r="AW239" s="15">
        <v>0</v>
      </c>
      <c r="AX239" s="15">
        <v>18</v>
      </c>
      <c r="AY239" s="15">
        <v>4</v>
      </c>
      <c r="AZ239" s="15">
        <v>767</v>
      </c>
    </row>
    <row r="240" spans="1:52" ht="15.75" customHeight="1" x14ac:dyDescent="0.25">
      <c r="A240" s="15">
        <v>764</v>
      </c>
      <c r="B240" s="17" t="s">
        <v>572</v>
      </c>
      <c r="C240" s="17" t="s">
        <v>573</v>
      </c>
      <c r="D240" s="17" t="s">
        <v>35</v>
      </c>
      <c r="E240" s="14"/>
      <c r="F240" s="17" t="s">
        <v>51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>
        <v>0</v>
      </c>
      <c r="AW240" s="15">
        <v>0</v>
      </c>
      <c r="AX240" s="15">
        <v>0</v>
      </c>
      <c r="AY240" s="15">
        <v>0</v>
      </c>
      <c r="AZ240" s="15">
        <v>764</v>
      </c>
    </row>
    <row r="241" spans="1:52" ht="15.75" customHeight="1" x14ac:dyDescent="0.25">
      <c r="A241" s="15">
        <v>763</v>
      </c>
      <c r="B241" s="17" t="s">
        <v>574</v>
      </c>
      <c r="C241" s="17" t="s">
        <v>575</v>
      </c>
      <c r="D241" s="17" t="s">
        <v>35</v>
      </c>
      <c r="E241" s="14"/>
      <c r="F241" s="17" t="s">
        <v>51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15">
        <v>0</v>
      </c>
      <c r="AV241" s="15">
        <v>0</v>
      </c>
      <c r="AW241" s="15">
        <v>0</v>
      </c>
      <c r="AX241" s="15">
        <v>0</v>
      </c>
      <c r="AY241" s="15">
        <v>12</v>
      </c>
      <c r="AZ241" s="15">
        <v>763</v>
      </c>
    </row>
    <row r="242" spans="1:52" ht="15.75" customHeight="1" x14ac:dyDescent="0.25">
      <c r="A242" s="15">
        <v>766</v>
      </c>
      <c r="B242" s="17" t="s">
        <v>576</v>
      </c>
      <c r="C242" s="17" t="s">
        <v>577</v>
      </c>
      <c r="D242" s="17" t="s">
        <v>35</v>
      </c>
      <c r="E242" s="14"/>
      <c r="F242" s="17" t="s">
        <v>51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>
        <v>0</v>
      </c>
      <c r="AW242" s="15">
        <v>0</v>
      </c>
      <c r="AX242" s="15">
        <v>0</v>
      </c>
      <c r="AY242" s="15">
        <v>0</v>
      </c>
      <c r="AZ242" s="15">
        <v>766</v>
      </c>
    </row>
    <row r="243" spans="1:52" ht="15.75" customHeight="1" x14ac:dyDescent="0.25">
      <c r="A243" s="15">
        <v>765</v>
      </c>
      <c r="B243" s="17" t="s">
        <v>578</v>
      </c>
      <c r="C243" s="17" t="s">
        <v>579</v>
      </c>
      <c r="D243" s="17" t="s">
        <v>35</v>
      </c>
      <c r="E243" s="14"/>
      <c r="F243" s="17" t="s">
        <v>51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15">
        <v>0</v>
      </c>
      <c r="AV243" s="15">
        <v>0</v>
      </c>
      <c r="AW243" s="15">
        <v>0</v>
      </c>
      <c r="AX243" s="15">
        <v>0</v>
      </c>
      <c r="AY243" s="15">
        <v>0</v>
      </c>
      <c r="AZ243" s="15">
        <v>765</v>
      </c>
    </row>
    <row r="244" spans="1:52" ht="15.75" customHeight="1" x14ac:dyDescent="0.25">
      <c r="A244" s="15">
        <v>768</v>
      </c>
      <c r="B244" s="17" t="s">
        <v>580</v>
      </c>
      <c r="C244" s="17" t="s">
        <v>581</v>
      </c>
      <c r="D244" s="17" t="s">
        <v>35</v>
      </c>
      <c r="E244" s="17" t="s">
        <v>107</v>
      </c>
      <c r="F244" s="17" t="s">
        <v>51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>
        <v>0</v>
      </c>
      <c r="AW244" s="15">
        <v>0</v>
      </c>
      <c r="AX244" s="15">
        <v>0</v>
      </c>
      <c r="AY244" s="15">
        <v>0</v>
      </c>
      <c r="AZ244" s="15">
        <v>768</v>
      </c>
    </row>
    <row r="245" spans="1:52" ht="15.75" customHeight="1" x14ac:dyDescent="0.25">
      <c r="A245" s="15">
        <v>769</v>
      </c>
      <c r="B245" s="17" t="s">
        <v>582</v>
      </c>
      <c r="C245" s="17" t="s">
        <v>583</v>
      </c>
      <c r="D245" s="17" t="s">
        <v>35</v>
      </c>
      <c r="E245" s="17" t="s">
        <v>143</v>
      </c>
      <c r="F245" s="17" t="s">
        <v>28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>
        <v>0</v>
      </c>
      <c r="AW245" s="15">
        <v>0</v>
      </c>
      <c r="AX245" s="15">
        <v>0</v>
      </c>
      <c r="AY245" s="15">
        <v>5</v>
      </c>
      <c r="AZ245" s="15">
        <v>769</v>
      </c>
    </row>
    <row r="246" spans="1:52" ht="15.75" customHeight="1" x14ac:dyDescent="0.25">
      <c r="A246" s="15">
        <v>770</v>
      </c>
      <c r="B246" s="17" t="s">
        <v>584</v>
      </c>
      <c r="C246" s="17" t="s">
        <v>585</v>
      </c>
      <c r="D246" s="17" t="s">
        <v>35</v>
      </c>
      <c r="E246" s="17" t="s">
        <v>201</v>
      </c>
      <c r="F246" s="17" t="s">
        <v>51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770</v>
      </c>
    </row>
    <row r="247" spans="1:52" ht="15.75" customHeight="1" x14ac:dyDescent="0.25">
      <c r="A247" s="15">
        <v>773</v>
      </c>
      <c r="B247" s="17" t="s">
        <v>586</v>
      </c>
      <c r="C247" s="17" t="s">
        <v>587</v>
      </c>
      <c r="D247" s="17" t="s">
        <v>26</v>
      </c>
      <c r="E247" s="17" t="s">
        <v>76</v>
      </c>
      <c r="F247" s="17" t="s">
        <v>28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1</v>
      </c>
      <c r="AZ247" s="15">
        <v>773</v>
      </c>
    </row>
    <row r="248" spans="1:52" ht="15.75" customHeight="1" x14ac:dyDescent="0.25">
      <c r="A248" s="15">
        <v>772</v>
      </c>
      <c r="B248" s="17" t="s">
        <v>588</v>
      </c>
      <c r="C248" s="17" t="s">
        <v>589</v>
      </c>
      <c r="D248" s="17" t="s">
        <v>31</v>
      </c>
      <c r="E248" s="17" t="s">
        <v>162</v>
      </c>
      <c r="F248" s="17" t="s">
        <v>28</v>
      </c>
      <c r="G248" s="15">
        <v>7.9</v>
      </c>
      <c r="H248" s="15">
        <v>7.9</v>
      </c>
      <c r="I248" s="15">
        <v>8</v>
      </c>
      <c r="J248" s="15">
        <v>7.7</v>
      </c>
      <c r="K248" s="18">
        <v>0</v>
      </c>
      <c r="L248" s="15">
        <v>0</v>
      </c>
      <c r="M248" s="15">
        <v>0</v>
      </c>
      <c r="N248" s="15">
        <v>5.2</v>
      </c>
      <c r="O248" s="15">
        <v>4.8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41.5</v>
      </c>
      <c r="AM248" s="15">
        <v>5.2</v>
      </c>
      <c r="AN248" s="15">
        <v>0</v>
      </c>
      <c r="AO248" s="15">
        <v>0</v>
      </c>
      <c r="AP248" s="15">
        <v>0</v>
      </c>
      <c r="AQ248" s="15">
        <v>1</v>
      </c>
      <c r="AR248" s="15">
        <v>0</v>
      </c>
      <c r="AS248" s="15">
        <v>0</v>
      </c>
      <c r="AT248" s="15">
        <v>0</v>
      </c>
      <c r="AU248" s="15">
        <v>0</v>
      </c>
      <c r="AV248" s="15">
        <v>0</v>
      </c>
      <c r="AW248" s="15">
        <v>0</v>
      </c>
      <c r="AX248" s="15">
        <v>6.2</v>
      </c>
      <c r="AY248" s="15">
        <v>5</v>
      </c>
      <c r="AZ248" s="15">
        <v>772</v>
      </c>
    </row>
    <row r="249" spans="1:52" ht="15.75" customHeight="1" x14ac:dyDescent="0.25">
      <c r="A249" s="15">
        <v>774</v>
      </c>
      <c r="B249" s="17" t="s">
        <v>590</v>
      </c>
      <c r="C249" s="17" t="s">
        <v>591</v>
      </c>
      <c r="D249" s="17" t="s">
        <v>352</v>
      </c>
      <c r="E249" s="17" t="s">
        <v>356</v>
      </c>
      <c r="F249" s="17" t="s">
        <v>28</v>
      </c>
      <c r="G249" s="15">
        <v>0</v>
      </c>
      <c r="H249" s="15">
        <v>0</v>
      </c>
      <c r="I249" s="15">
        <v>0</v>
      </c>
      <c r="J249" s="15">
        <v>0</v>
      </c>
      <c r="K249" s="15">
        <v>8</v>
      </c>
      <c r="L249" s="15">
        <v>0</v>
      </c>
      <c r="M249" s="15">
        <v>0</v>
      </c>
      <c r="N249" s="15">
        <v>8</v>
      </c>
      <c r="O249" s="15">
        <v>8</v>
      </c>
      <c r="P249" s="15">
        <v>7.5</v>
      </c>
      <c r="Q249" s="15">
        <v>8</v>
      </c>
      <c r="R249" s="15">
        <v>7.6</v>
      </c>
      <c r="S249" s="15">
        <v>0</v>
      </c>
      <c r="T249" s="15">
        <v>0</v>
      </c>
      <c r="U249" s="15">
        <v>5.8</v>
      </c>
      <c r="V249" s="15">
        <v>8</v>
      </c>
      <c r="W249" s="15">
        <v>8</v>
      </c>
      <c r="X249" s="15">
        <v>8</v>
      </c>
      <c r="Y249" s="15">
        <v>8</v>
      </c>
      <c r="Z249" s="15">
        <v>0</v>
      </c>
      <c r="AA249" s="15">
        <v>0</v>
      </c>
      <c r="AB249" s="15">
        <v>8</v>
      </c>
      <c r="AC249" s="15">
        <v>8</v>
      </c>
      <c r="AD249" s="15">
        <v>8</v>
      </c>
      <c r="AE249" s="15">
        <v>8</v>
      </c>
      <c r="AF249" s="15">
        <v>8</v>
      </c>
      <c r="AG249" s="15">
        <v>0</v>
      </c>
      <c r="AH249" s="15">
        <v>0</v>
      </c>
      <c r="AI249" s="15">
        <v>8</v>
      </c>
      <c r="AJ249" s="15">
        <v>8</v>
      </c>
      <c r="AK249" s="15">
        <v>0</v>
      </c>
      <c r="AL249" s="15">
        <v>140.9</v>
      </c>
      <c r="AM249" s="15">
        <v>17.600000000000001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>
        <v>0</v>
      </c>
      <c r="AW249" s="15">
        <v>0</v>
      </c>
      <c r="AX249" s="15">
        <v>17.600000000000001</v>
      </c>
      <c r="AY249" s="15">
        <v>15</v>
      </c>
      <c r="AZ249" s="15">
        <v>774</v>
      </c>
    </row>
    <row r="250" spans="1:52" ht="15.75" customHeight="1" x14ac:dyDescent="0.25">
      <c r="A250" s="15">
        <v>775</v>
      </c>
      <c r="B250" s="17" t="s">
        <v>592</v>
      </c>
      <c r="C250" s="17" t="s">
        <v>593</v>
      </c>
      <c r="D250" s="17" t="s">
        <v>352</v>
      </c>
      <c r="E250" s="17" t="s">
        <v>369</v>
      </c>
      <c r="F250" s="17" t="s">
        <v>51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R250" s="15">
        <v>0</v>
      </c>
      <c r="AS250" s="15">
        <v>0</v>
      </c>
      <c r="AT250" s="15">
        <v>0</v>
      </c>
      <c r="AU250" s="15">
        <v>0</v>
      </c>
      <c r="AV250" s="15">
        <v>0</v>
      </c>
      <c r="AW250" s="15">
        <v>0</v>
      </c>
      <c r="AX250" s="15">
        <v>0</v>
      </c>
      <c r="AY250" s="15">
        <v>0</v>
      </c>
      <c r="AZ250" s="15">
        <v>775</v>
      </c>
    </row>
    <row r="251" spans="1:52" ht="15.75" customHeight="1" x14ac:dyDescent="0.25">
      <c r="A251" s="15">
        <v>777</v>
      </c>
      <c r="B251" s="17" t="s">
        <v>594</v>
      </c>
      <c r="C251" s="17" t="s">
        <v>595</v>
      </c>
      <c r="D251" s="17" t="s">
        <v>35</v>
      </c>
      <c r="E251" s="17" t="s">
        <v>324</v>
      </c>
      <c r="F251" s="17" t="s">
        <v>28</v>
      </c>
      <c r="G251" s="15">
        <v>8</v>
      </c>
      <c r="H251" s="15">
        <v>8</v>
      </c>
      <c r="I251" s="15">
        <v>8</v>
      </c>
      <c r="J251" s="15">
        <v>8</v>
      </c>
      <c r="K251" s="15">
        <v>8</v>
      </c>
      <c r="L251" s="15">
        <v>0</v>
      </c>
      <c r="M251" s="15">
        <v>0</v>
      </c>
      <c r="N251" s="15">
        <v>8</v>
      </c>
      <c r="O251" s="15">
        <v>8</v>
      </c>
      <c r="P251" s="15">
        <v>4</v>
      </c>
      <c r="Q251" s="15">
        <v>2.4</v>
      </c>
      <c r="R251" s="15">
        <v>8</v>
      </c>
      <c r="S251" s="15">
        <v>0</v>
      </c>
      <c r="T251" s="15">
        <v>0</v>
      </c>
      <c r="U251" s="15">
        <v>8</v>
      </c>
      <c r="V251" s="15">
        <v>8</v>
      </c>
      <c r="W251" s="15">
        <v>8</v>
      </c>
      <c r="X251" s="15">
        <v>8</v>
      </c>
      <c r="Y251" s="15">
        <v>8</v>
      </c>
      <c r="Z251" s="15">
        <v>0</v>
      </c>
      <c r="AA251" s="15">
        <v>0</v>
      </c>
      <c r="AB251" s="15">
        <v>0</v>
      </c>
      <c r="AC251" s="15">
        <v>0</v>
      </c>
      <c r="AD251" s="15">
        <v>8</v>
      </c>
      <c r="AE251" s="15">
        <v>0</v>
      </c>
      <c r="AF251" s="15">
        <v>0</v>
      </c>
      <c r="AG251" s="15">
        <v>0</v>
      </c>
      <c r="AH251" s="15">
        <v>0</v>
      </c>
      <c r="AI251" s="15">
        <v>8</v>
      </c>
      <c r="AJ251" s="15">
        <v>8</v>
      </c>
      <c r="AK251" s="15">
        <v>0</v>
      </c>
      <c r="AL251" s="15">
        <v>134.4</v>
      </c>
      <c r="AM251" s="15">
        <v>16.8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>
        <v>0</v>
      </c>
      <c r="AW251" s="15">
        <v>0</v>
      </c>
      <c r="AX251" s="15">
        <v>16.8</v>
      </c>
      <c r="AY251" s="15">
        <v>6</v>
      </c>
      <c r="AZ251" s="15">
        <v>777</v>
      </c>
    </row>
    <row r="252" spans="1:52" ht="15.75" customHeight="1" x14ac:dyDescent="0.25">
      <c r="A252" s="15">
        <v>779</v>
      </c>
      <c r="B252" s="17" t="s">
        <v>596</v>
      </c>
      <c r="C252" s="17" t="s">
        <v>597</v>
      </c>
      <c r="D252" s="17" t="s">
        <v>31</v>
      </c>
      <c r="E252" s="17" t="s">
        <v>67</v>
      </c>
      <c r="F252" s="17" t="s">
        <v>28</v>
      </c>
      <c r="G252" s="15">
        <v>7.8</v>
      </c>
      <c r="H252" s="15">
        <v>7.4</v>
      </c>
      <c r="I252" s="15">
        <v>7.6</v>
      </c>
      <c r="J252" s="18">
        <v>4</v>
      </c>
      <c r="K252" s="15">
        <v>7.4</v>
      </c>
      <c r="L252" s="15">
        <v>0</v>
      </c>
      <c r="M252" s="15">
        <v>0</v>
      </c>
      <c r="N252" s="15">
        <v>7.5</v>
      </c>
      <c r="O252" s="15">
        <v>7.7</v>
      </c>
      <c r="P252" s="18">
        <v>4</v>
      </c>
      <c r="Q252" s="15">
        <v>7.7</v>
      </c>
      <c r="R252" s="15">
        <v>7.2</v>
      </c>
      <c r="S252" s="15">
        <v>0</v>
      </c>
      <c r="T252" s="15">
        <v>0</v>
      </c>
      <c r="U252" s="18">
        <v>0</v>
      </c>
      <c r="V252" s="15">
        <v>7.9</v>
      </c>
      <c r="W252" s="15">
        <v>7.9</v>
      </c>
      <c r="X252" s="15">
        <v>7.9</v>
      </c>
      <c r="Y252" s="15">
        <v>7.2</v>
      </c>
      <c r="Z252" s="15">
        <v>0</v>
      </c>
      <c r="AA252" s="15">
        <v>0</v>
      </c>
      <c r="AB252" s="15">
        <v>0</v>
      </c>
      <c r="AC252" s="15">
        <v>4</v>
      </c>
      <c r="AD252" s="15">
        <v>7.3</v>
      </c>
      <c r="AE252" s="15">
        <v>0</v>
      </c>
      <c r="AF252" s="15">
        <v>0</v>
      </c>
      <c r="AG252" s="15">
        <v>0</v>
      </c>
      <c r="AH252" s="15">
        <v>0</v>
      </c>
      <c r="AI252" s="15">
        <v>7.3</v>
      </c>
      <c r="AJ252" s="15">
        <v>7.1</v>
      </c>
      <c r="AK252" s="15">
        <v>0</v>
      </c>
      <c r="AL252" s="15">
        <v>132.9</v>
      </c>
      <c r="AM252" s="15">
        <v>16.600000000000001</v>
      </c>
      <c r="AN252" s="15">
        <v>0</v>
      </c>
      <c r="AO252" s="15">
        <v>0</v>
      </c>
      <c r="AP252" s="15">
        <v>0</v>
      </c>
      <c r="AQ252" s="15">
        <v>2</v>
      </c>
      <c r="AR252" s="15">
        <v>0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18.600000000000001</v>
      </c>
      <c r="AY252" s="15">
        <v>8</v>
      </c>
      <c r="AZ252" s="15">
        <v>779</v>
      </c>
    </row>
    <row r="253" spans="1:52" ht="15.75" customHeight="1" x14ac:dyDescent="0.25">
      <c r="A253" s="15">
        <v>778</v>
      </c>
      <c r="B253" s="17" t="s">
        <v>598</v>
      </c>
      <c r="C253" s="17" t="s">
        <v>599</v>
      </c>
      <c r="D253" s="17" t="s">
        <v>35</v>
      </c>
      <c r="E253" s="14"/>
      <c r="F253" s="17" t="s">
        <v>51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>
        <v>0</v>
      </c>
      <c r="AW253" s="15">
        <v>0</v>
      </c>
      <c r="AX253" s="15">
        <v>0</v>
      </c>
      <c r="AY253" s="15">
        <v>0</v>
      </c>
      <c r="AZ253" s="15">
        <v>778</v>
      </c>
    </row>
    <row r="254" spans="1:52" ht="15.75" customHeight="1" x14ac:dyDescent="0.25">
      <c r="A254" s="15">
        <v>783</v>
      </c>
      <c r="B254" s="17" t="s">
        <v>600</v>
      </c>
      <c r="C254" s="17" t="s">
        <v>601</v>
      </c>
      <c r="D254" s="17" t="s">
        <v>35</v>
      </c>
      <c r="E254" s="17" t="s">
        <v>98</v>
      </c>
      <c r="F254" s="17" t="s">
        <v>28</v>
      </c>
      <c r="G254" s="15">
        <v>8</v>
      </c>
      <c r="H254" s="15">
        <v>8</v>
      </c>
      <c r="I254" s="15">
        <v>8</v>
      </c>
      <c r="J254" s="15">
        <v>8</v>
      </c>
      <c r="K254" s="15">
        <v>8</v>
      </c>
      <c r="L254" s="15">
        <v>0</v>
      </c>
      <c r="M254" s="15">
        <v>0</v>
      </c>
      <c r="N254" s="15">
        <v>8</v>
      </c>
      <c r="O254" s="15">
        <v>8</v>
      </c>
      <c r="P254" s="15">
        <v>8</v>
      </c>
      <c r="Q254" s="15">
        <v>8</v>
      </c>
      <c r="R254" s="15">
        <v>8</v>
      </c>
      <c r="S254" s="15">
        <v>0</v>
      </c>
      <c r="T254" s="15">
        <v>0</v>
      </c>
      <c r="U254" s="15">
        <v>8</v>
      </c>
      <c r="V254" s="15">
        <v>8</v>
      </c>
      <c r="W254" s="15">
        <v>8</v>
      </c>
      <c r="X254" s="15">
        <v>8</v>
      </c>
      <c r="Y254" s="15">
        <v>8</v>
      </c>
      <c r="Z254" s="15">
        <v>0</v>
      </c>
      <c r="AA254" s="15">
        <v>0</v>
      </c>
      <c r="AB254" s="15">
        <v>0</v>
      </c>
      <c r="AC254" s="15">
        <v>8</v>
      </c>
      <c r="AD254" s="15">
        <v>8</v>
      </c>
      <c r="AE254" s="15">
        <v>0</v>
      </c>
      <c r="AF254" s="15">
        <v>0</v>
      </c>
      <c r="AG254" s="15">
        <v>0</v>
      </c>
      <c r="AH254" s="15">
        <v>0</v>
      </c>
      <c r="AI254" s="15">
        <v>8</v>
      </c>
      <c r="AJ254" s="15">
        <v>8</v>
      </c>
      <c r="AK254" s="15">
        <v>0</v>
      </c>
      <c r="AL254" s="15">
        <v>152</v>
      </c>
      <c r="AM254" s="15">
        <v>19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>
        <v>0</v>
      </c>
      <c r="AW254" s="15">
        <v>0</v>
      </c>
      <c r="AX254" s="15">
        <v>19</v>
      </c>
      <c r="AY254" s="15">
        <v>4</v>
      </c>
      <c r="AZ254" s="15">
        <v>783</v>
      </c>
    </row>
    <row r="255" spans="1:52" ht="15.75" customHeight="1" x14ac:dyDescent="0.25">
      <c r="A255" s="15">
        <v>784</v>
      </c>
      <c r="B255" s="17" t="s">
        <v>602</v>
      </c>
      <c r="C255" s="17" t="s">
        <v>603</v>
      </c>
      <c r="D255" s="17" t="s">
        <v>35</v>
      </c>
      <c r="E255" s="17" t="s">
        <v>304</v>
      </c>
      <c r="F255" s="17" t="s">
        <v>28</v>
      </c>
      <c r="G255" s="15">
        <v>8</v>
      </c>
      <c r="H255" s="15">
        <v>8</v>
      </c>
      <c r="I255" s="15">
        <v>8</v>
      </c>
      <c r="J255" s="15">
        <v>8</v>
      </c>
      <c r="K255" s="15">
        <v>8</v>
      </c>
      <c r="L255" s="15">
        <v>0</v>
      </c>
      <c r="M255" s="15">
        <v>0</v>
      </c>
      <c r="N255" s="15">
        <v>8</v>
      </c>
      <c r="O255" s="15">
        <v>8</v>
      </c>
      <c r="P255" s="15">
        <v>3.1</v>
      </c>
      <c r="Q255" s="15">
        <v>7.6</v>
      </c>
      <c r="R255" s="18">
        <v>0</v>
      </c>
      <c r="S255" s="15">
        <v>0</v>
      </c>
      <c r="T255" s="15">
        <v>0</v>
      </c>
      <c r="U255" s="15">
        <v>8</v>
      </c>
      <c r="V255" s="15">
        <v>8</v>
      </c>
      <c r="W255" s="15">
        <v>8</v>
      </c>
      <c r="X255" s="15">
        <v>8</v>
      </c>
      <c r="Y255" s="15">
        <v>8</v>
      </c>
      <c r="Z255" s="15">
        <v>0</v>
      </c>
      <c r="AA255" s="15">
        <v>0</v>
      </c>
      <c r="AB255" s="15">
        <v>0</v>
      </c>
      <c r="AC255" s="15">
        <v>0</v>
      </c>
      <c r="AD255" s="15">
        <v>8</v>
      </c>
      <c r="AE255" s="15">
        <v>0</v>
      </c>
      <c r="AF255" s="15">
        <v>0</v>
      </c>
      <c r="AG255" s="15">
        <v>0</v>
      </c>
      <c r="AH255" s="15">
        <v>0</v>
      </c>
      <c r="AI255" s="15">
        <v>8</v>
      </c>
      <c r="AJ255" s="15">
        <v>8</v>
      </c>
      <c r="AK255" s="15">
        <v>0</v>
      </c>
      <c r="AL255" s="15">
        <v>130.69999999999999</v>
      </c>
      <c r="AM255" s="15">
        <v>16.3</v>
      </c>
      <c r="AN255" s="15">
        <v>0</v>
      </c>
      <c r="AO255" s="15">
        <v>0</v>
      </c>
      <c r="AP255" s="15">
        <v>0</v>
      </c>
      <c r="AQ255" s="15">
        <v>1</v>
      </c>
      <c r="AR255" s="15">
        <v>0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5">
        <v>17.3</v>
      </c>
      <c r="AY255" s="15">
        <v>10</v>
      </c>
      <c r="AZ255" s="15">
        <v>784</v>
      </c>
    </row>
    <row r="256" spans="1:52" ht="15.75" customHeight="1" x14ac:dyDescent="0.25">
      <c r="A256" s="15">
        <v>782</v>
      </c>
      <c r="B256" s="17" t="s">
        <v>604</v>
      </c>
      <c r="C256" s="17" t="s">
        <v>605</v>
      </c>
      <c r="D256" s="17" t="s">
        <v>35</v>
      </c>
      <c r="E256" s="14"/>
      <c r="F256" s="17" t="s">
        <v>51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>
        <v>0</v>
      </c>
      <c r="AW256" s="15">
        <v>0</v>
      </c>
      <c r="AX256" s="15">
        <v>0</v>
      </c>
      <c r="AY256" s="15">
        <v>0</v>
      </c>
      <c r="AZ256" s="15">
        <v>782</v>
      </c>
    </row>
    <row r="257" spans="1:52" ht="15.75" customHeight="1" x14ac:dyDescent="0.25">
      <c r="A257" s="15">
        <v>786</v>
      </c>
      <c r="B257" s="17" t="s">
        <v>606</v>
      </c>
      <c r="C257" s="17" t="s">
        <v>607</v>
      </c>
      <c r="D257" s="17" t="s">
        <v>352</v>
      </c>
      <c r="E257" s="17" t="s">
        <v>373</v>
      </c>
      <c r="F257" s="17" t="s">
        <v>28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>
        <v>0</v>
      </c>
      <c r="AW257" s="15">
        <v>0</v>
      </c>
      <c r="AX257" s="15">
        <v>0</v>
      </c>
      <c r="AY257" s="15">
        <v>0</v>
      </c>
      <c r="AZ257" s="15">
        <v>786</v>
      </c>
    </row>
    <row r="258" spans="1:52" ht="15.75" customHeight="1" x14ac:dyDescent="0.25">
      <c r="A258" s="15">
        <v>787</v>
      </c>
      <c r="B258" s="17" t="s">
        <v>608</v>
      </c>
      <c r="C258" s="17" t="s">
        <v>609</v>
      </c>
      <c r="D258" s="17" t="s">
        <v>35</v>
      </c>
      <c r="E258" s="17" t="s">
        <v>54</v>
      </c>
      <c r="F258" s="17" t="s">
        <v>28</v>
      </c>
      <c r="G258" s="15">
        <v>7.6</v>
      </c>
      <c r="H258" s="15">
        <v>7.6</v>
      </c>
      <c r="I258" s="15">
        <v>8</v>
      </c>
      <c r="J258" s="15">
        <v>8</v>
      </c>
      <c r="K258" s="15">
        <v>8</v>
      </c>
      <c r="L258" s="15">
        <v>0</v>
      </c>
      <c r="M258" s="15">
        <v>0</v>
      </c>
      <c r="N258" s="15">
        <v>7.7</v>
      </c>
      <c r="O258" s="15">
        <v>8</v>
      </c>
      <c r="P258" s="15">
        <v>6.3</v>
      </c>
      <c r="Q258" s="15">
        <v>4.7</v>
      </c>
      <c r="R258" s="15">
        <v>7.8</v>
      </c>
      <c r="S258" s="15">
        <v>0</v>
      </c>
      <c r="T258" s="15">
        <v>0</v>
      </c>
      <c r="U258" s="15">
        <v>7.5</v>
      </c>
      <c r="V258" s="15">
        <v>8</v>
      </c>
      <c r="W258" s="15">
        <v>8</v>
      </c>
      <c r="X258" s="15">
        <v>7.8</v>
      </c>
      <c r="Y258" s="15">
        <v>7.3</v>
      </c>
      <c r="Z258" s="15">
        <v>0</v>
      </c>
      <c r="AA258" s="15">
        <v>0</v>
      </c>
      <c r="AB258" s="15">
        <v>8</v>
      </c>
      <c r="AC258" s="15">
        <v>0</v>
      </c>
      <c r="AD258" s="15">
        <v>7.8</v>
      </c>
      <c r="AE258" s="15">
        <v>0</v>
      </c>
      <c r="AF258" s="15">
        <v>0</v>
      </c>
      <c r="AG258" s="15">
        <v>0</v>
      </c>
      <c r="AH258" s="15">
        <v>0</v>
      </c>
      <c r="AI258" s="15">
        <v>7.9</v>
      </c>
      <c r="AJ258" s="15">
        <v>7.7</v>
      </c>
      <c r="AK258" s="15">
        <v>0</v>
      </c>
      <c r="AL258" s="15">
        <v>143.69999999999999</v>
      </c>
      <c r="AM258" s="15">
        <v>18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>
        <v>0</v>
      </c>
      <c r="AW258" s="15">
        <v>0</v>
      </c>
      <c r="AX258" s="15">
        <v>18</v>
      </c>
      <c r="AY258" s="15">
        <v>9.5</v>
      </c>
      <c r="AZ258" s="15">
        <v>787</v>
      </c>
    </row>
    <row r="259" spans="1:52" ht="15.75" customHeight="1" x14ac:dyDescent="0.25">
      <c r="A259" s="15">
        <v>796</v>
      </c>
      <c r="B259" s="17" t="s">
        <v>610</v>
      </c>
      <c r="C259" s="17" t="s">
        <v>611</v>
      </c>
      <c r="D259" s="17" t="s">
        <v>35</v>
      </c>
      <c r="E259" s="17" t="s">
        <v>98</v>
      </c>
      <c r="F259" s="17" t="s">
        <v>28</v>
      </c>
      <c r="G259" s="15">
        <v>8</v>
      </c>
      <c r="H259" s="15">
        <v>8</v>
      </c>
      <c r="I259" s="15">
        <v>8</v>
      </c>
      <c r="J259" s="15">
        <v>8</v>
      </c>
      <c r="K259" s="15">
        <v>8</v>
      </c>
      <c r="L259" s="15">
        <v>0</v>
      </c>
      <c r="M259" s="15">
        <v>0</v>
      </c>
      <c r="N259" s="15">
        <v>8</v>
      </c>
      <c r="O259" s="15">
        <v>8</v>
      </c>
      <c r="P259" s="15">
        <v>8</v>
      </c>
      <c r="Q259" s="15">
        <v>8</v>
      </c>
      <c r="R259" s="15">
        <v>8</v>
      </c>
      <c r="S259" s="15">
        <v>0</v>
      </c>
      <c r="T259" s="15">
        <v>0</v>
      </c>
      <c r="U259" s="15">
        <v>8</v>
      </c>
      <c r="V259" s="15">
        <v>8</v>
      </c>
      <c r="W259" s="15">
        <v>8</v>
      </c>
      <c r="X259" s="15">
        <v>8</v>
      </c>
      <c r="Y259" s="15">
        <v>8</v>
      </c>
      <c r="Z259" s="15">
        <v>0</v>
      </c>
      <c r="AA259" s="15">
        <v>0</v>
      </c>
      <c r="AB259" s="15">
        <v>0</v>
      </c>
      <c r="AC259" s="15">
        <v>8</v>
      </c>
      <c r="AD259" s="15">
        <v>8</v>
      </c>
      <c r="AE259" s="15">
        <v>0</v>
      </c>
      <c r="AF259" s="15">
        <v>0</v>
      </c>
      <c r="AG259" s="15">
        <v>0</v>
      </c>
      <c r="AH259" s="15">
        <v>0</v>
      </c>
      <c r="AI259" s="15">
        <v>8</v>
      </c>
      <c r="AJ259" s="15">
        <v>8</v>
      </c>
      <c r="AK259" s="15">
        <v>0</v>
      </c>
      <c r="AL259" s="15">
        <v>152</v>
      </c>
      <c r="AM259" s="15">
        <v>19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>
        <v>0</v>
      </c>
      <c r="AW259" s="15">
        <v>0</v>
      </c>
      <c r="AX259" s="15">
        <v>19</v>
      </c>
      <c r="AY259" s="15">
        <v>12</v>
      </c>
      <c r="AZ259" s="15">
        <v>796</v>
      </c>
    </row>
    <row r="260" spans="1:52" ht="15.75" customHeight="1" x14ac:dyDescent="0.25">
      <c r="A260" s="15">
        <v>797</v>
      </c>
      <c r="B260" s="17" t="s">
        <v>612</v>
      </c>
      <c r="C260" s="17" t="s">
        <v>613</v>
      </c>
      <c r="D260" s="17" t="s">
        <v>35</v>
      </c>
      <c r="E260" s="17" t="s">
        <v>98</v>
      </c>
      <c r="F260" s="17" t="s">
        <v>51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>
        <v>0</v>
      </c>
      <c r="AW260" s="15">
        <v>0</v>
      </c>
      <c r="AX260" s="15">
        <v>0</v>
      </c>
      <c r="AY260" s="15">
        <v>0</v>
      </c>
      <c r="AZ260" s="15">
        <v>797</v>
      </c>
    </row>
    <row r="261" spans="1:52" ht="15.75" customHeight="1" x14ac:dyDescent="0.25">
      <c r="A261" s="15">
        <v>806</v>
      </c>
      <c r="B261" s="17" t="s">
        <v>614</v>
      </c>
      <c r="C261" s="17" t="s">
        <v>615</v>
      </c>
      <c r="D261" s="17" t="s">
        <v>31</v>
      </c>
      <c r="E261" s="17" t="s">
        <v>616</v>
      </c>
      <c r="F261" s="17" t="s">
        <v>28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  <c r="AY261" s="15">
        <v>7</v>
      </c>
      <c r="AZ261" s="15">
        <v>806</v>
      </c>
    </row>
    <row r="262" spans="1:52" ht="15.75" customHeight="1" x14ac:dyDescent="0.25">
      <c r="A262" s="15">
        <v>808</v>
      </c>
      <c r="B262" s="17" t="s">
        <v>617</v>
      </c>
      <c r="C262" s="17" t="s">
        <v>618</v>
      </c>
      <c r="D262" s="17" t="s">
        <v>35</v>
      </c>
      <c r="E262" s="14"/>
      <c r="F262" s="17" t="s">
        <v>28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15">
        <v>0</v>
      </c>
      <c r="AV262" s="15">
        <v>0</v>
      </c>
      <c r="AW262" s="15">
        <v>0</v>
      </c>
      <c r="AX262" s="15">
        <v>0</v>
      </c>
      <c r="AY262" s="15">
        <v>6</v>
      </c>
      <c r="AZ262" s="15">
        <v>808</v>
      </c>
    </row>
    <row r="263" spans="1:52" ht="15.75" customHeight="1" x14ac:dyDescent="0.25">
      <c r="A263" s="15">
        <v>799</v>
      </c>
      <c r="B263" s="17" t="s">
        <v>619</v>
      </c>
      <c r="C263" s="17" t="s">
        <v>620</v>
      </c>
      <c r="D263" s="17" t="s">
        <v>352</v>
      </c>
      <c r="E263" s="17" t="s">
        <v>373</v>
      </c>
      <c r="F263" s="17" t="s">
        <v>28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0</v>
      </c>
      <c r="AR263" s="15">
        <v>0</v>
      </c>
      <c r="AS263" s="15">
        <v>0</v>
      </c>
      <c r="AT263" s="15">
        <v>0</v>
      </c>
      <c r="AU263" s="15">
        <v>0</v>
      </c>
      <c r="AV263" s="15">
        <v>0</v>
      </c>
      <c r="AW263" s="15">
        <v>0</v>
      </c>
      <c r="AX263" s="15">
        <v>0</v>
      </c>
      <c r="AY263" s="15">
        <v>0</v>
      </c>
      <c r="AZ263" s="15">
        <v>799</v>
      </c>
    </row>
    <row r="264" spans="1:52" ht="15.75" customHeight="1" x14ac:dyDescent="0.25">
      <c r="A264" s="15">
        <v>811</v>
      </c>
      <c r="B264" s="17" t="s">
        <v>621</v>
      </c>
      <c r="C264" s="17" t="s">
        <v>622</v>
      </c>
      <c r="D264" s="17" t="s">
        <v>352</v>
      </c>
      <c r="E264" s="17" t="s">
        <v>623</v>
      </c>
      <c r="F264" s="17" t="s">
        <v>28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>
        <v>0</v>
      </c>
      <c r="AW264" s="15">
        <v>0</v>
      </c>
      <c r="AX264" s="15">
        <v>0</v>
      </c>
      <c r="AY264" s="15">
        <v>0</v>
      </c>
      <c r="AZ264" s="15">
        <v>811</v>
      </c>
    </row>
    <row r="265" spans="1:52" ht="15.75" customHeight="1" x14ac:dyDescent="0.25">
      <c r="A265" s="15">
        <v>2</v>
      </c>
      <c r="B265" s="17" t="s">
        <v>624</v>
      </c>
      <c r="C265" s="17" t="s">
        <v>625</v>
      </c>
      <c r="D265" s="17" t="s">
        <v>26</v>
      </c>
      <c r="E265" s="17" t="s">
        <v>154</v>
      </c>
      <c r="F265" s="17" t="s">
        <v>28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>
        <v>0</v>
      </c>
      <c r="AW265" s="15">
        <v>0</v>
      </c>
      <c r="AX265" s="15">
        <v>0</v>
      </c>
      <c r="AY265" s="15">
        <v>16.5</v>
      </c>
      <c r="AZ265" s="15">
        <v>2</v>
      </c>
    </row>
    <row r="266" spans="1:52" ht="15.75" customHeight="1" x14ac:dyDescent="0.25">
      <c r="A266" s="15">
        <v>813</v>
      </c>
      <c r="B266" s="17" t="s">
        <v>626</v>
      </c>
      <c r="C266" s="17" t="s">
        <v>627</v>
      </c>
      <c r="D266" s="17" t="s">
        <v>35</v>
      </c>
      <c r="E266" s="17" t="s">
        <v>628</v>
      </c>
      <c r="F266" s="17" t="s">
        <v>28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15">
        <v>0</v>
      </c>
      <c r="AV266" s="15">
        <v>0</v>
      </c>
      <c r="AW266" s="15">
        <v>0</v>
      </c>
      <c r="AX266" s="15">
        <v>0</v>
      </c>
      <c r="AY266" s="15">
        <v>9</v>
      </c>
      <c r="AZ266" s="15">
        <v>813</v>
      </c>
    </row>
    <row r="267" spans="1:52" ht="15.75" customHeight="1" x14ac:dyDescent="0.25">
      <c r="A267" s="15">
        <v>816</v>
      </c>
      <c r="B267" s="17" t="s">
        <v>629</v>
      </c>
      <c r="C267" s="17" t="s">
        <v>630</v>
      </c>
      <c r="D267" s="17" t="s">
        <v>31</v>
      </c>
      <c r="E267" s="17" t="s">
        <v>208</v>
      </c>
      <c r="F267" s="17" t="s">
        <v>28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>
        <v>0</v>
      </c>
      <c r="AW267" s="15">
        <v>0</v>
      </c>
      <c r="AX267" s="15">
        <v>0</v>
      </c>
      <c r="AY267" s="15">
        <v>0</v>
      </c>
      <c r="AZ267" s="15">
        <v>816</v>
      </c>
    </row>
    <row r="268" spans="1:52" ht="15.75" customHeight="1" x14ac:dyDescent="0.25">
      <c r="A268" s="15">
        <v>803</v>
      </c>
      <c r="B268" s="17" t="s">
        <v>631</v>
      </c>
      <c r="C268" s="17" t="s">
        <v>632</v>
      </c>
      <c r="D268" s="17" t="s">
        <v>35</v>
      </c>
      <c r="E268" s="14"/>
      <c r="F268" s="17" t="s">
        <v>51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0</v>
      </c>
      <c r="AV268" s="15">
        <v>0</v>
      </c>
      <c r="AW268" s="15">
        <v>0</v>
      </c>
      <c r="AX268" s="15">
        <v>0</v>
      </c>
      <c r="AY268" s="15">
        <v>11</v>
      </c>
      <c r="AZ268" s="15">
        <v>803</v>
      </c>
    </row>
    <row r="269" spans="1:52" ht="15.75" customHeight="1" x14ac:dyDescent="0.25">
      <c r="A269" s="15">
        <v>819</v>
      </c>
      <c r="B269" s="17" t="s">
        <v>633</v>
      </c>
      <c r="C269" s="17" t="s">
        <v>634</v>
      </c>
      <c r="D269" s="17" t="s">
        <v>31</v>
      </c>
      <c r="E269" s="17" t="s">
        <v>67</v>
      </c>
      <c r="F269" s="17" t="s">
        <v>28</v>
      </c>
      <c r="G269" s="15">
        <v>7.9</v>
      </c>
      <c r="H269" s="15">
        <v>7.9</v>
      </c>
      <c r="I269" s="15">
        <v>8</v>
      </c>
      <c r="J269" s="15">
        <v>7.9</v>
      </c>
      <c r="K269" s="15">
        <v>7.7</v>
      </c>
      <c r="L269" s="15">
        <v>0</v>
      </c>
      <c r="M269" s="15">
        <v>0</v>
      </c>
      <c r="N269" s="15">
        <v>8</v>
      </c>
      <c r="O269" s="15">
        <v>8</v>
      </c>
      <c r="P269" s="15">
        <v>7.7</v>
      </c>
      <c r="Q269" s="15">
        <v>7.5</v>
      </c>
      <c r="R269" s="15">
        <v>7.8</v>
      </c>
      <c r="S269" s="15">
        <v>0</v>
      </c>
      <c r="T269" s="15">
        <v>0</v>
      </c>
      <c r="U269" s="15">
        <v>7.9</v>
      </c>
      <c r="V269" s="15">
        <v>8</v>
      </c>
      <c r="W269" s="15">
        <v>8</v>
      </c>
      <c r="X269" s="15">
        <v>8</v>
      </c>
      <c r="Y269" s="15">
        <v>8</v>
      </c>
      <c r="Z269" s="15">
        <v>0</v>
      </c>
      <c r="AA269" s="15">
        <v>0</v>
      </c>
      <c r="AB269" s="15">
        <v>8</v>
      </c>
      <c r="AC269" s="15">
        <v>8</v>
      </c>
      <c r="AD269" s="15">
        <v>7.8</v>
      </c>
      <c r="AE269" s="15">
        <v>0</v>
      </c>
      <c r="AF269" s="15">
        <v>0</v>
      </c>
      <c r="AG269" s="15">
        <v>0</v>
      </c>
      <c r="AH269" s="15">
        <v>0</v>
      </c>
      <c r="AI269" s="15">
        <v>8</v>
      </c>
      <c r="AJ269" s="15">
        <v>8</v>
      </c>
      <c r="AK269" s="15">
        <v>0</v>
      </c>
      <c r="AL269" s="15">
        <v>158.1</v>
      </c>
      <c r="AM269" s="15">
        <v>19.8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19.8</v>
      </c>
      <c r="AY269" s="15">
        <v>0</v>
      </c>
      <c r="AZ269" s="15">
        <v>819</v>
      </c>
    </row>
    <row r="270" spans="1:52" ht="15.75" customHeight="1" x14ac:dyDescent="0.25">
      <c r="A270" s="15">
        <v>818</v>
      </c>
      <c r="B270" s="17" t="s">
        <v>635</v>
      </c>
      <c r="C270" s="17" t="s">
        <v>636</v>
      </c>
      <c r="D270" s="17" t="s">
        <v>352</v>
      </c>
      <c r="E270" s="17" t="s">
        <v>373</v>
      </c>
      <c r="F270" s="17" t="s">
        <v>51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0</v>
      </c>
      <c r="AV270" s="15">
        <v>0</v>
      </c>
      <c r="AW270" s="15">
        <v>0</v>
      </c>
      <c r="AX270" s="15">
        <v>0</v>
      </c>
      <c r="AY270" s="15">
        <v>0</v>
      </c>
      <c r="AZ270" s="15">
        <v>818</v>
      </c>
    </row>
    <row r="271" spans="1:52" ht="15.75" customHeight="1" x14ac:dyDescent="0.25">
      <c r="A271" s="15">
        <v>817</v>
      </c>
      <c r="B271" s="17" t="s">
        <v>637</v>
      </c>
      <c r="C271" s="17" t="s">
        <v>638</v>
      </c>
      <c r="D271" s="17" t="s">
        <v>35</v>
      </c>
      <c r="E271" s="17" t="s">
        <v>282</v>
      </c>
      <c r="F271" s="17" t="s">
        <v>28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817</v>
      </c>
    </row>
    <row r="272" spans="1:52" ht="15.75" customHeight="1" x14ac:dyDescent="0.25">
      <c r="A272" s="15">
        <v>829</v>
      </c>
      <c r="B272" s="17" t="s">
        <v>639</v>
      </c>
      <c r="C272" s="17" t="s">
        <v>640</v>
      </c>
      <c r="D272" s="17" t="s">
        <v>35</v>
      </c>
      <c r="E272" s="17" t="s">
        <v>59</v>
      </c>
      <c r="F272" s="17" t="s">
        <v>51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>
        <v>0</v>
      </c>
      <c r="AW272" s="15">
        <v>0</v>
      </c>
      <c r="AX272" s="15">
        <v>0</v>
      </c>
      <c r="AY272" s="15">
        <v>0</v>
      </c>
      <c r="AZ272" s="15">
        <v>829</v>
      </c>
    </row>
    <row r="273" spans="1:52" ht="15.75" customHeight="1" x14ac:dyDescent="0.25">
      <c r="A273" s="15">
        <v>831</v>
      </c>
      <c r="B273" s="17" t="s">
        <v>641</v>
      </c>
      <c r="C273" s="17" t="s">
        <v>642</v>
      </c>
      <c r="D273" s="17" t="s">
        <v>35</v>
      </c>
      <c r="E273" s="17" t="s">
        <v>337</v>
      </c>
      <c r="F273" s="17" t="s">
        <v>51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0</v>
      </c>
      <c r="AY273" s="15">
        <v>0</v>
      </c>
      <c r="AZ273" s="15">
        <v>831</v>
      </c>
    </row>
    <row r="274" spans="1:52" ht="15.75" customHeight="1" x14ac:dyDescent="0.25">
      <c r="A274" s="15">
        <v>820</v>
      </c>
      <c r="B274" s="17" t="s">
        <v>643</v>
      </c>
      <c r="C274" s="17" t="s">
        <v>644</v>
      </c>
      <c r="D274" s="17" t="s">
        <v>26</v>
      </c>
      <c r="E274" s="17" t="s">
        <v>76</v>
      </c>
      <c r="F274" s="17" t="s">
        <v>28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  <c r="AY274" s="15">
        <v>0</v>
      </c>
      <c r="AZ274" s="15">
        <v>820</v>
      </c>
    </row>
    <row r="275" spans="1:52" ht="15.75" customHeight="1" x14ac:dyDescent="0.25">
      <c r="A275" s="15">
        <v>822</v>
      </c>
      <c r="B275" s="17" t="s">
        <v>645</v>
      </c>
      <c r="C275" s="17" t="s">
        <v>646</v>
      </c>
      <c r="D275" s="17" t="s">
        <v>352</v>
      </c>
      <c r="E275" s="17" t="s">
        <v>369</v>
      </c>
      <c r="F275" s="17" t="s">
        <v>51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  <c r="AZ275" s="15">
        <v>822</v>
      </c>
    </row>
    <row r="276" spans="1:52" ht="15.75" customHeight="1" x14ac:dyDescent="0.25">
      <c r="A276" s="15">
        <v>833</v>
      </c>
      <c r="B276" s="17" t="s">
        <v>647</v>
      </c>
      <c r="C276" s="17" t="s">
        <v>648</v>
      </c>
      <c r="D276" s="17" t="s">
        <v>31</v>
      </c>
      <c r="E276" s="17" t="s">
        <v>391</v>
      </c>
      <c r="F276" s="17" t="s">
        <v>28</v>
      </c>
      <c r="G276" s="15">
        <v>8</v>
      </c>
      <c r="H276" s="15">
        <v>8</v>
      </c>
      <c r="I276" s="15">
        <v>8</v>
      </c>
      <c r="J276" s="15">
        <v>8</v>
      </c>
      <c r="K276" s="15">
        <v>5.4</v>
      </c>
      <c r="L276" s="15">
        <v>0</v>
      </c>
      <c r="M276" s="15">
        <v>0</v>
      </c>
      <c r="N276" s="15">
        <v>8</v>
      </c>
      <c r="O276" s="15">
        <v>8</v>
      </c>
      <c r="P276" s="15">
        <v>8</v>
      </c>
      <c r="Q276" s="15">
        <v>8</v>
      </c>
      <c r="R276" s="15">
        <v>3.2</v>
      </c>
      <c r="S276" s="15">
        <v>0</v>
      </c>
      <c r="T276" s="15">
        <v>0</v>
      </c>
      <c r="U276" s="15">
        <v>0</v>
      </c>
      <c r="V276" s="15">
        <v>8</v>
      </c>
      <c r="W276" s="15">
        <v>8</v>
      </c>
      <c r="X276" s="15">
        <v>8</v>
      </c>
      <c r="Y276" s="15">
        <v>8</v>
      </c>
      <c r="Z276" s="15">
        <v>0</v>
      </c>
      <c r="AA276" s="15">
        <v>0</v>
      </c>
      <c r="AB276" s="15">
        <v>0</v>
      </c>
      <c r="AC276" s="15">
        <v>8</v>
      </c>
      <c r="AD276" s="15">
        <v>8</v>
      </c>
      <c r="AE276" s="15">
        <v>0</v>
      </c>
      <c r="AF276" s="15">
        <v>0</v>
      </c>
      <c r="AG276" s="15">
        <v>0</v>
      </c>
      <c r="AH276" s="15">
        <v>0</v>
      </c>
      <c r="AI276" s="15">
        <v>4.7</v>
      </c>
      <c r="AJ276" s="15">
        <v>3.2</v>
      </c>
      <c r="AK276" s="15">
        <v>0</v>
      </c>
      <c r="AL276" s="15">
        <v>128.5</v>
      </c>
      <c r="AM276" s="15">
        <v>16.100000000000001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0</v>
      </c>
      <c r="AW276" s="15">
        <v>0</v>
      </c>
      <c r="AX276" s="15">
        <v>16.100000000000001</v>
      </c>
      <c r="AY276" s="15">
        <v>0</v>
      </c>
      <c r="AZ276" s="15">
        <v>833</v>
      </c>
    </row>
    <row r="277" spans="1:52" ht="15.75" customHeight="1" x14ac:dyDescent="0.25">
      <c r="A277" s="15">
        <v>287</v>
      </c>
      <c r="B277" s="17" t="s">
        <v>649</v>
      </c>
      <c r="C277" s="17" t="s">
        <v>650</v>
      </c>
      <c r="D277" s="17" t="s">
        <v>352</v>
      </c>
      <c r="E277" s="17" t="s">
        <v>369</v>
      </c>
      <c r="F277" s="17" t="s">
        <v>28</v>
      </c>
      <c r="G277" s="15">
        <v>0</v>
      </c>
      <c r="H277" s="15">
        <v>0</v>
      </c>
      <c r="I277" s="15">
        <v>0</v>
      </c>
      <c r="J277" s="15">
        <v>0</v>
      </c>
      <c r="K277" s="15">
        <v>3.5</v>
      </c>
      <c r="L277" s="15">
        <v>0</v>
      </c>
      <c r="M277" s="15">
        <v>0</v>
      </c>
      <c r="N277" s="15">
        <v>0</v>
      </c>
      <c r="O277" s="15">
        <v>8</v>
      </c>
      <c r="P277" s="15">
        <v>8</v>
      </c>
      <c r="Q277" s="15">
        <v>8</v>
      </c>
      <c r="R277" s="15">
        <v>8</v>
      </c>
      <c r="S277" s="15">
        <v>0</v>
      </c>
      <c r="T277" s="15">
        <v>0</v>
      </c>
      <c r="U277" s="15">
        <v>8</v>
      </c>
      <c r="V277" s="15">
        <v>8</v>
      </c>
      <c r="W277" s="15">
        <v>8</v>
      </c>
      <c r="X277" s="15">
        <v>8</v>
      </c>
      <c r="Y277" s="15">
        <v>0</v>
      </c>
      <c r="Z277" s="15">
        <v>0</v>
      </c>
      <c r="AA277" s="15">
        <v>0</v>
      </c>
      <c r="AB277" s="15">
        <v>0</v>
      </c>
      <c r="AC277" s="15">
        <v>7.8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8</v>
      </c>
      <c r="AJ277" s="15">
        <v>8</v>
      </c>
      <c r="AK277" s="15">
        <v>0</v>
      </c>
      <c r="AL277" s="15">
        <v>91.3</v>
      </c>
      <c r="AM277" s="15">
        <v>11.4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11.4</v>
      </c>
      <c r="AY277" s="15">
        <v>4.5</v>
      </c>
      <c r="AZ277" s="15">
        <v>287</v>
      </c>
    </row>
    <row r="278" spans="1:52" ht="15.75" customHeight="1" x14ac:dyDescent="0.25">
      <c r="A278" s="14"/>
      <c r="B278" s="17" t="s">
        <v>651</v>
      </c>
      <c r="C278" s="17" t="s">
        <v>652</v>
      </c>
      <c r="D278" s="17" t="s">
        <v>352</v>
      </c>
      <c r="E278" s="17" t="s">
        <v>623</v>
      </c>
      <c r="F278" s="17" t="s">
        <v>51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0</v>
      </c>
      <c r="AY278" s="15">
        <v>0</v>
      </c>
      <c r="AZ278" s="14"/>
    </row>
    <row r="279" spans="1:52" ht="15.75" customHeight="1" x14ac:dyDescent="0.25">
      <c r="A279" s="15">
        <v>843</v>
      </c>
      <c r="B279" s="17" t="s">
        <v>653</v>
      </c>
      <c r="C279" s="17" t="s">
        <v>654</v>
      </c>
      <c r="D279" s="17" t="s">
        <v>35</v>
      </c>
      <c r="E279" s="17" t="s">
        <v>98</v>
      </c>
      <c r="F279" s="17" t="s">
        <v>28</v>
      </c>
      <c r="G279" s="15">
        <v>8</v>
      </c>
      <c r="H279" s="15">
        <v>8</v>
      </c>
      <c r="I279" s="15">
        <v>8</v>
      </c>
      <c r="J279" s="15">
        <v>8</v>
      </c>
      <c r="K279" s="15">
        <v>8</v>
      </c>
      <c r="L279" s="15">
        <v>0</v>
      </c>
      <c r="M279" s="15">
        <v>0</v>
      </c>
      <c r="N279" s="15">
        <v>8</v>
      </c>
      <c r="O279" s="15">
        <v>8</v>
      </c>
      <c r="P279" s="15">
        <v>8</v>
      </c>
      <c r="Q279" s="15">
        <v>8</v>
      </c>
      <c r="R279" s="15">
        <v>8</v>
      </c>
      <c r="S279" s="15">
        <v>0</v>
      </c>
      <c r="T279" s="15">
        <v>0</v>
      </c>
      <c r="U279" s="15">
        <v>8</v>
      </c>
      <c r="V279" s="15">
        <v>8</v>
      </c>
      <c r="W279" s="15">
        <v>8</v>
      </c>
      <c r="X279" s="15">
        <v>8</v>
      </c>
      <c r="Y279" s="15">
        <v>8</v>
      </c>
      <c r="Z279" s="15">
        <v>0</v>
      </c>
      <c r="AA279" s="15">
        <v>0</v>
      </c>
      <c r="AB279" s="15">
        <v>0</v>
      </c>
      <c r="AC279" s="15">
        <v>8</v>
      </c>
      <c r="AD279" s="15">
        <v>8</v>
      </c>
      <c r="AE279" s="15">
        <v>0</v>
      </c>
      <c r="AF279" s="15">
        <v>0</v>
      </c>
      <c r="AG279" s="15">
        <v>0</v>
      </c>
      <c r="AH279" s="15">
        <v>0</v>
      </c>
      <c r="AI279" s="15">
        <v>8</v>
      </c>
      <c r="AJ279" s="15">
        <v>8</v>
      </c>
      <c r="AK279" s="15">
        <v>0</v>
      </c>
      <c r="AL279" s="15">
        <v>152</v>
      </c>
      <c r="AM279" s="15">
        <v>19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19</v>
      </c>
      <c r="AY279" s="15">
        <v>0</v>
      </c>
      <c r="AZ279" s="15">
        <v>843</v>
      </c>
    </row>
    <row r="280" spans="1:52" ht="15.75" customHeight="1" x14ac:dyDescent="0.25">
      <c r="A280" s="15">
        <v>842</v>
      </c>
      <c r="B280" s="17" t="s">
        <v>655</v>
      </c>
      <c r="C280" s="17" t="s">
        <v>656</v>
      </c>
      <c r="D280" s="17" t="s">
        <v>35</v>
      </c>
      <c r="E280" s="17" t="s">
        <v>98</v>
      </c>
      <c r="F280" s="17" t="s">
        <v>28</v>
      </c>
      <c r="G280" s="15">
        <v>8</v>
      </c>
      <c r="H280" s="15">
        <v>8</v>
      </c>
      <c r="I280" s="15">
        <v>8</v>
      </c>
      <c r="J280" s="15">
        <v>8</v>
      </c>
      <c r="K280" s="15">
        <v>8</v>
      </c>
      <c r="L280" s="15">
        <v>0</v>
      </c>
      <c r="M280" s="15">
        <v>0</v>
      </c>
      <c r="N280" s="15">
        <v>8</v>
      </c>
      <c r="O280" s="15">
        <v>8</v>
      </c>
      <c r="P280" s="15">
        <v>8</v>
      </c>
      <c r="Q280" s="15">
        <v>8</v>
      </c>
      <c r="R280" s="15">
        <v>8</v>
      </c>
      <c r="S280" s="15">
        <v>0</v>
      </c>
      <c r="T280" s="15">
        <v>0</v>
      </c>
      <c r="U280" s="15">
        <v>8</v>
      </c>
      <c r="V280" s="15">
        <v>8</v>
      </c>
      <c r="W280" s="15">
        <v>8</v>
      </c>
      <c r="X280" s="15">
        <v>8</v>
      </c>
      <c r="Y280" s="15">
        <v>8</v>
      </c>
      <c r="Z280" s="15">
        <v>0</v>
      </c>
      <c r="AA280" s="15">
        <v>0</v>
      </c>
      <c r="AB280" s="15">
        <v>0</v>
      </c>
      <c r="AC280" s="15">
        <v>8</v>
      </c>
      <c r="AD280" s="15">
        <v>8</v>
      </c>
      <c r="AE280" s="15">
        <v>0</v>
      </c>
      <c r="AF280" s="15">
        <v>0</v>
      </c>
      <c r="AG280" s="15">
        <v>0</v>
      </c>
      <c r="AH280" s="15">
        <v>0</v>
      </c>
      <c r="AI280" s="15">
        <v>8</v>
      </c>
      <c r="AJ280" s="15">
        <v>8</v>
      </c>
      <c r="AK280" s="15">
        <v>0</v>
      </c>
      <c r="AL280" s="15">
        <v>152</v>
      </c>
      <c r="AM280" s="15">
        <v>19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19</v>
      </c>
      <c r="AY280" s="15">
        <v>0</v>
      </c>
      <c r="AZ280" s="15">
        <v>842</v>
      </c>
    </row>
    <row r="281" spans="1:52" ht="15.75" customHeight="1" x14ac:dyDescent="0.25">
      <c r="A281" s="15">
        <v>838</v>
      </c>
      <c r="B281" s="17" t="s">
        <v>657</v>
      </c>
      <c r="C281" s="17" t="s">
        <v>658</v>
      </c>
      <c r="D281" s="17" t="s">
        <v>26</v>
      </c>
      <c r="E281" s="17" t="s">
        <v>179</v>
      </c>
      <c r="F281" s="17" t="s">
        <v>28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>
        <v>0</v>
      </c>
      <c r="AW281" s="15">
        <v>0</v>
      </c>
      <c r="AX281" s="15">
        <v>0</v>
      </c>
      <c r="AY281" s="15">
        <v>0</v>
      </c>
      <c r="AZ281" s="15">
        <v>838</v>
      </c>
    </row>
    <row r="282" spans="1:52" ht="15.75" customHeight="1" x14ac:dyDescent="0.25">
      <c r="A282" s="15">
        <v>841</v>
      </c>
      <c r="B282" s="17" t="s">
        <v>659</v>
      </c>
      <c r="C282" s="17" t="s">
        <v>660</v>
      </c>
      <c r="D282" s="17" t="s">
        <v>26</v>
      </c>
      <c r="E282" s="17" t="s">
        <v>179</v>
      </c>
      <c r="F282" s="17" t="s">
        <v>28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>
        <v>0</v>
      </c>
      <c r="AW282" s="15">
        <v>0</v>
      </c>
      <c r="AX282" s="15">
        <v>0</v>
      </c>
      <c r="AY282" s="15">
        <v>0</v>
      </c>
      <c r="AZ282" s="15">
        <v>841</v>
      </c>
    </row>
    <row r="283" spans="1:52" ht="15.75" customHeight="1" x14ac:dyDescent="0.25">
      <c r="A283" s="15">
        <v>846</v>
      </c>
      <c r="B283" s="17" t="s">
        <v>661</v>
      </c>
      <c r="C283" s="17" t="s">
        <v>662</v>
      </c>
      <c r="D283" s="17" t="s">
        <v>35</v>
      </c>
      <c r="E283" s="17" t="s">
        <v>285</v>
      </c>
      <c r="F283" s="17" t="s">
        <v>28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>
        <v>0</v>
      </c>
      <c r="AW283" s="15">
        <v>0</v>
      </c>
      <c r="AX283" s="15">
        <v>0</v>
      </c>
      <c r="AY283" s="15">
        <v>0</v>
      </c>
      <c r="AZ283" s="15">
        <v>846</v>
      </c>
    </row>
    <row r="284" spans="1:52" ht="15.75" customHeight="1" x14ac:dyDescent="0.25">
      <c r="A284" s="15">
        <v>837</v>
      </c>
      <c r="B284" s="17" t="s">
        <v>663</v>
      </c>
      <c r="C284" s="17" t="s">
        <v>664</v>
      </c>
      <c r="D284" s="17" t="s">
        <v>35</v>
      </c>
      <c r="E284" s="17" t="s">
        <v>337</v>
      </c>
      <c r="F284" s="17" t="s">
        <v>28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0</v>
      </c>
      <c r="AY284" s="15">
        <v>0</v>
      </c>
      <c r="AZ284" s="15">
        <v>837</v>
      </c>
    </row>
    <row r="285" spans="1:52" ht="15.75" customHeight="1" x14ac:dyDescent="0.25">
      <c r="A285" s="15">
        <v>839</v>
      </c>
      <c r="B285" s="17" t="s">
        <v>665</v>
      </c>
      <c r="C285" s="17" t="s">
        <v>666</v>
      </c>
      <c r="D285" s="17" t="s">
        <v>35</v>
      </c>
      <c r="E285" s="17" t="s">
        <v>337</v>
      </c>
      <c r="F285" s="17" t="s">
        <v>51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  <c r="AY285" s="15">
        <v>0</v>
      </c>
      <c r="AZ285" s="15">
        <v>839</v>
      </c>
    </row>
    <row r="286" spans="1:52" ht="15.75" customHeight="1" x14ac:dyDescent="0.25">
      <c r="A286" s="15">
        <v>847</v>
      </c>
      <c r="B286" s="17" t="s">
        <v>667</v>
      </c>
      <c r="C286" s="17" t="s">
        <v>668</v>
      </c>
      <c r="D286" s="17" t="s">
        <v>35</v>
      </c>
      <c r="E286" s="17" t="s">
        <v>282</v>
      </c>
      <c r="F286" s="17" t="s">
        <v>28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0</v>
      </c>
      <c r="AY286" s="15">
        <v>0</v>
      </c>
      <c r="AZ286" s="15">
        <v>847</v>
      </c>
    </row>
    <row r="287" spans="1:52" ht="15.75" customHeight="1" x14ac:dyDescent="0.25">
      <c r="A287" s="15">
        <v>848</v>
      </c>
      <c r="B287" s="17" t="s">
        <v>669</v>
      </c>
      <c r="C287" s="17" t="s">
        <v>670</v>
      </c>
      <c r="D287" s="17" t="s">
        <v>35</v>
      </c>
      <c r="E287" s="17" t="s">
        <v>282</v>
      </c>
      <c r="F287" s="17" t="s">
        <v>28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>
        <v>0</v>
      </c>
      <c r="AW287" s="15">
        <v>0</v>
      </c>
      <c r="AX287" s="15">
        <v>0</v>
      </c>
      <c r="AY287" s="15">
        <v>0</v>
      </c>
      <c r="AZ287" s="15">
        <v>848</v>
      </c>
    </row>
    <row r="288" spans="1:52" ht="15.75" customHeight="1" x14ac:dyDescent="0.25">
      <c r="A288" s="15">
        <v>849</v>
      </c>
      <c r="B288" s="17" t="s">
        <v>671</v>
      </c>
      <c r="C288" s="17" t="s">
        <v>672</v>
      </c>
      <c r="D288" s="17" t="s">
        <v>35</v>
      </c>
      <c r="E288" s="17" t="s">
        <v>337</v>
      </c>
      <c r="F288" s="17" t="s">
        <v>51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15">
        <v>0</v>
      </c>
      <c r="AV288" s="15">
        <v>0</v>
      </c>
      <c r="AW288" s="15">
        <v>0</v>
      </c>
      <c r="AX288" s="15">
        <v>0</v>
      </c>
      <c r="AY288" s="15">
        <v>0</v>
      </c>
      <c r="AZ288" s="15">
        <v>849</v>
      </c>
    </row>
    <row r="289" spans="1:52" ht="15.75" customHeight="1" x14ac:dyDescent="0.25">
      <c r="A289" s="15">
        <v>812</v>
      </c>
      <c r="B289" s="17" t="s">
        <v>673</v>
      </c>
      <c r="C289" s="17" t="s">
        <v>674</v>
      </c>
      <c r="D289" s="17" t="s">
        <v>352</v>
      </c>
      <c r="E289" s="17" t="s">
        <v>450</v>
      </c>
      <c r="F289" s="17" t="s">
        <v>51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>
        <v>0</v>
      </c>
      <c r="AW289" s="15">
        <v>0</v>
      </c>
      <c r="AX289" s="15">
        <v>0</v>
      </c>
      <c r="AY289" s="15">
        <v>0</v>
      </c>
      <c r="AZ289" s="15">
        <v>812</v>
      </c>
    </row>
    <row r="290" spans="1:52" ht="15.75" customHeight="1" x14ac:dyDescent="0.25">
      <c r="A290" s="15">
        <v>863</v>
      </c>
      <c r="B290" s="17" t="s">
        <v>675</v>
      </c>
      <c r="C290" s="17" t="s">
        <v>676</v>
      </c>
      <c r="D290" s="17" t="s">
        <v>35</v>
      </c>
      <c r="E290" s="17" t="s">
        <v>309</v>
      </c>
      <c r="F290" s="17" t="s">
        <v>28</v>
      </c>
      <c r="G290" s="15">
        <v>8</v>
      </c>
      <c r="H290" s="15">
        <v>8</v>
      </c>
      <c r="I290" s="15">
        <v>1.9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7.3</v>
      </c>
      <c r="Q290" s="15">
        <v>0</v>
      </c>
      <c r="R290" s="15">
        <v>0</v>
      </c>
      <c r="S290" s="15">
        <v>0</v>
      </c>
      <c r="T290" s="15">
        <v>0</v>
      </c>
      <c r="U290" s="15">
        <v>5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5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35.200000000000003</v>
      </c>
      <c r="AM290" s="15">
        <v>4.4000000000000004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>
        <v>0</v>
      </c>
      <c r="AW290" s="15">
        <v>0</v>
      </c>
      <c r="AX290" s="15">
        <v>4.4000000000000004</v>
      </c>
      <c r="AY290" s="15">
        <v>0</v>
      </c>
      <c r="AZ290" s="15">
        <v>863</v>
      </c>
    </row>
    <row r="291" spans="1:52" ht="15.75" customHeight="1" x14ac:dyDescent="0.25">
      <c r="A291" s="14"/>
      <c r="B291" s="17" t="s">
        <v>677</v>
      </c>
      <c r="C291" s="17" t="s">
        <v>678</v>
      </c>
      <c r="D291" s="17" t="s">
        <v>35</v>
      </c>
      <c r="E291" s="17" t="s">
        <v>124</v>
      </c>
      <c r="F291" s="17" t="s">
        <v>51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>
        <v>0</v>
      </c>
      <c r="AW291" s="15">
        <v>0</v>
      </c>
      <c r="AX291" s="15">
        <v>0</v>
      </c>
      <c r="AY291" s="15">
        <v>0</v>
      </c>
      <c r="AZ291" s="14"/>
    </row>
    <row r="292" spans="1:52" ht="15.75" customHeight="1" x14ac:dyDescent="0.25">
      <c r="A292" s="15">
        <v>856</v>
      </c>
      <c r="B292" s="17" t="s">
        <v>679</v>
      </c>
      <c r="C292" s="17" t="s">
        <v>680</v>
      </c>
      <c r="D292" s="17" t="s">
        <v>35</v>
      </c>
      <c r="E292" s="17" t="s">
        <v>681</v>
      </c>
      <c r="F292" s="17" t="s">
        <v>28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15">
        <v>0</v>
      </c>
      <c r="AV292" s="15">
        <v>0</v>
      </c>
      <c r="AW292" s="15">
        <v>0</v>
      </c>
      <c r="AX292" s="15">
        <v>0</v>
      </c>
      <c r="AY292" s="15">
        <v>0</v>
      </c>
      <c r="AZ292" s="15">
        <v>856</v>
      </c>
    </row>
    <row r="293" spans="1:52" ht="15.75" customHeight="1" x14ac:dyDescent="0.25">
      <c r="A293" s="14"/>
      <c r="B293" s="17" t="s">
        <v>682</v>
      </c>
      <c r="C293" s="17" t="s">
        <v>683</v>
      </c>
      <c r="D293" s="17" t="s">
        <v>35</v>
      </c>
      <c r="E293" s="17" t="s">
        <v>235</v>
      </c>
      <c r="F293" s="17" t="s">
        <v>28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>
        <v>0</v>
      </c>
      <c r="AW293" s="15">
        <v>0</v>
      </c>
      <c r="AX293" s="15">
        <v>0</v>
      </c>
      <c r="AY293" s="15">
        <v>0</v>
      </c>
      <c r="AZ293" s="14"/>
    </row>
    <row r="294" spans="1:52" ht="15.75" customHeight="1" x14ac:dyDescent="0.25">
      <c r="A294" s="15">
        <v>853</v>
      </c>
      <c r="B294" s="17" t="s">
        <v>684</v>
      </c>
      <c r="C294" s="17" t="s">
        <v>685</v>
      </c>
      <c r="D294" s="17" t="s">
        <v>35</v>
      </c>
      <c r="E294" s="17" t="s">
        <v>282</v>
      </c>
      <c r="F294" s="17" t="s">
        <v>28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>
        <v>0</v>
      </c>
      <c r="AW294" s="15">
        <v>0</v>
      </c>
      <c r="AX294" s="15">
        <v>0</v>
      </c>
      <c r="AY294" s="15">
        <v>0</v>
      </c>
      <c r="AZ294" s="15">
        <v>853</v>
      </c>
    </row>
    <row r="295" spans="1:52" ht="15.75" customHeight="1" x14ac:dyDescent="0.25">
      <c r="A295" s="15">
        <v>854</v>
      </c>
      <c r="B295" s="17" t="s">
        <v>686</v>
      </c>
      <c r="C295" s="17" t="s">
        <v>687</v>
      </c>
      <c r="D295" s="17" t="s">
        <v>35</v>
      </c>
      <c r="E295" s="17" t="s">
        <v>483</v>
      </c>
      <c r="F295" s="17" t="s">
        <v>28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15">
        <v>0</v>
      </c>
      <c r="AV295" s="15">
        <v>0</v>
      </c>
      <c r="AW295" s="15">
        <v>0</v>
      </c>
      <c r="AX295" s="15">
        <v>0</v>
      </c>
      <c r="AY295" s="15">
        <v>0</v>
      </c>
      <c r="AZ295" s="15">
        <v>854</v>
      </c>
    </row>
    <row r="296" spans="1:52" ht="15.75" customHeight="1" x14ac:dyDescent="0.25">
      <c r="A296" s="15">
        <v>860</v>
      </c>
      <c r="B296" s="17" t="s">
        <v>688</v>
      </c>
      <c r="C296" s="17" t="s">
        <v>689</v>
      </c>
      <c r="D296" s="17" t="s">
        <v>35</v>
      </c>
      <c r="E296" s="17" t="s">
        <v>59</v>
      </c>
      <c r="F296" s="17" t="s">
        <v>28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>
        <v>0</v>
      </c>
      <c r="AW296" s="15">
        <v>0</v>
      </c>
      <c r="AX296" s="15">
        <v>0</v>
      </c>
      <c r="AY296" s="15">
        <v>0</v>
      </c>
      <c r="AZ296" s="15">
        <v>860</v>
      </c>
    </row>
    <row r="297" spans="1:52" ht="15.75" customHeight="1" x14ac:dyDescent="0.25">
      <c r="A297" s="15">
        <v>861</v>
      </c>
      <c r="B297" s="17" t="s">
        <v>690</v>
      </c>
      <c r="C297" s="17" t="s">
        <v>691</v>
      </c>
      <c r="D297" s="17" t="s">
        <v>352</v>
      </c>
      <c r="E297" s="17" t="s">
        <v>623</v>
      </c>
      <c r="F297" s="17" t="s">
        <v>51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15">
        <v>0</v>
      </c>
      <c r="AV297" s="15">
        <v>0</v>
      </c>
      <c r="AW297" s="15">
        <v>0</v>
      </c>
      <c r="AX297" s="15">
        <v>0</v>
      </c>
      <c r="AY297" s="15">
        <v>8</v>
      </c>
      <c r="AZ297" s="15">
        <v>861</v>
      </c>
    </row>
    <row r="298" spans="1:52" ht="15.75" customHeight="1" x14ac:dyDescent="0.25">
      <c r="A298" s="15">
        <v>832</v>
      </c>
      <c r="B298" s="17" t="s">
        <v>692</v>
      </c>
      <c r="C298" s="17" t="s">
        <v>693</v>
      </c>
      <c r="D298" s="17" t="s">
        <v>35</v>
      </c>
      <c r="E298" s="17" t="s">
        <v>309</v>
      </c>
      <c r="F298" s="17" t="s">
        <v>28</v>
      </c>
      <c r="G298" s="15">
        <v>8</v>
      </c>
      <c r="H298" s="15">
        <v>8</v>
      </c>
      <c r="I298" s="15">
        <v>8</v>
      </c>
      <c r="J298" s="15">
        <v>8</v>
      </c>
      <c r="K298" s="15">
        <v>8</v>
      </c>
      <c r="L298" s="15">
        <v>0</v>
      </c>
      <c r="M298" s="15">
        <v>0</v>
      </c>
      <c r="N298" s="15">
        <v>8</v>
      </c>
      <c r="O298" s="15">
        <v>8</v>
      </c>
      <c r="P298" s="15">
        <v>8</v>
      </c>
      <c r="Q298" s="15">
        <v>8</v>
      </c>
      <c r="R298" s="15">
        <v>8</v>
      </c>
      <c r="S298" s="15">
        <v>0</v>
      </c>
      <c r="T298" s="15">
        <v>0</v>
      </c>
      <c r="U298" s="15">
        <v>8</v>
      </c>
      <c r="V298" s="15">
        <v>8</v>
      </c>
      <c r="W298" s="15">
        <v>8</v>
      </c>
      <c r="X298" s="15">
        <v>8</v>
      </c>
      <c r="Y298" s="15">
        <v>8</v>
      </c>
      <c r="Z298" s="15">
        <v>0</v>
      </c>
      <c r="AA298" s="15">
        <v>0</v>
      </c>
      <c r="AB298" s="15">
        <v>0</v>
      </c>
      <c r="AC298" s="15">
        <v>0</v>
      </c>
      <c r="AD298" s="15">
        <v>8</v>
      </c>
      <c r="AE298" s="15">
        <v>0</v>
      </c>
      <c r="AF298" s="15">
        <v>0</v>
      </c>
      <c r="AG298" s="15">
        <v>0</v>
      </c>
      <c r="AH298" s="15">
        <v>0</v>
      </c>
      <c r="AI298" s="15">
        <v>8</v>
      </c>
      <c r="AJ298" s="15">
        <v>8</v>
      </c>
      <c r="AK298" s="15">
        <v>0</v>
      </c>
      <c r="AL298" s="15">
        <v>144</v>
      </c>
      <c r="AM298" s="15">
        <v>18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>
        <v>0</v>
      </c>
      <c r="AW298" s="15">
        <v>0</v>
      </c>
      <c r="AX298" s="15">
        <v>18</v>
      </c>
      <c r="AY298" s="15">
        <v>0</v>
      </c>
      <c r="AZ298" s="15">
        <v>832</v>
      </c>
    </row>
    <row r="299" spans="1:52" ht="15.75" customHeight="1" x14ac:dyDescent="0.25">
      <c r="A299" s="15">
        <v>859</v>
      </c>
      <c r="B299" s="17" t="s">
        <v>694</v>
      </c>
      <c r="C299" s="17" t="s">
        <v>695</v>
      </c>
      <c r="D299" s="17" t="s">
        <v>352</v>
      </c>
      <c r="E299" s="17" t="s">
        <v>464</v>
      </c>
      <c r="F299" s="17" t="s">
        <v>51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>
        <v>0</v>
      </c>
      <c r="AW299" s="15">
        <v>0</v>
      </c>
      <c r="AX299" s="15">
        <v>0</v>
      </c>
      <c r="AY299" s="15">
        <v>0</v>
      </c>
      <c r="AZ299" s="15">
        <v>859</v>
      </c>
    </row>
    <row r="300" spans="1:52" ht="15.75" customHeight="1" x14ac:dyDescent="0.25">
      <c r="A300" s="15">
        <v>862</v>
      </c>
      <c r="B300" s="17" t="s">
        <v>696</v>
      </c>
      <c r="C300" s="17" t="s">
        <v>697</v>
      </c>
      <c r="D300" s="17" t="s">
        <v>352</v>
      </c>
      <c r="E300" s="17" t="s">
        <v>369</v>
      </c>
      <c r="F300" s="17" t="s">
        <v>51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  <c r="AY300" s="15">
        <v>0</v>
      </c>
      <c r="AZ300" s="15">
        <v>862</v>
      </c>
    </row>
    <row r="301" spans="1:52" ht="15.75" customHeight="1" x14ac:dyDescent="0.25">
      <c r="A301" s="15">
        <v>864</v>
      </c>
      <c r="B301" s="17" t="s">
        <v>698</v>
      </c>
      <c r="C301" s="17" t="s">
        <v>699</v>
      </c>
      <c r="D301" s="17" t="s">
        <v>26</v>
      </c>
      <c r="E301" s="17" t="s">
        <v>179</v>
      </c>
      <c r="F301" s="17" t="s">
        <v>28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>
        <v>0</v>
      </c>
      <c r="AW301" s="15">
        <v>0</v>
      </c>
      <c r="AX301" s="15">
        <v>0</v>
      </c>
      <c r="AY301" s="15">
        <v>0</v>
      </c>
      <c r="AZ301" s="15">
        <v>864</v>
      </c>
    </row>
    <row r="302" spans="1:52" ht="15.75" customHeight="1" x14ac:dyDescent="0.25">
      <c r="A302" s="15">
        <v>865</v>
      </c>
      <c r="B302" s="17" t="s">
        <v>700</v>
      </c>
      <c r="C302" s="17" t="s">
        <v>701</v>
      </c>
      <c r="D302" s="17" t="s">
        <v>35</v>
      </c>
      <c r="E302" s="17" t="s">
        <v>59</v>
      </c>
      <c r="F302" s="17" t="s">
        <v>28</v>
      </c>
      <c r="G302" s="15">
        <v>8</v>
      </c>
      <c r="H302" s="15">
        <v>8</v>
      </c>
      <c r="I302" s="15">
        <v>8</v>
      </c>
      <c r="J302" s="15">
        <v>8</v>
      </c>
      <c r="K302" s="15">
        <v>8</v>
      </c>
      <c r="L302" s="15">
        <v>0</v>
      </c>
      <c r="M302" s="15">
        <v>0</v>
      </c>
      <c r="N302" s="15">
        <v>7.9</v>
      </c>
      <c r="O302" s="15">
        <v>8</v>
      </c>
      <c r="P302" s="15">
        <v>8</v>
      </c>
      <c r="Q302" s="15">
        <v>8</v>
      </c>
      <c r="R302" s="15">
        <v>8</v>
      </c>
      <c r="S302" s="15">
        <v>0</v>
      </c>
      <c r="T302" s="15">
        <v>0</v>
      </c>
      <c r="U302" s="15">
        <v>8</v>
      </c>
      <c r="V302" s="15">
        <v>7.8</v>
      </c>
      <c r="W302" s="15">
        <v>8</v>
      </c>
      <c r="X302" s="15">
        <v>7.9</v>
      </c>
      <c r="Y302" s="15">
        <v>8</v>
      </c>
      <c r="Z302" s="15">
        <v>0</v>
      </c>
      <c r="AA302" s="15">
        <v>0</v>
      </c>
      <c r="AB302" s="15">
        <v>0</v>
      </c>
      <c r="AC302" s="15">
        <v>8</v>
      </c>
      <c r="AD302" s="15">
        <v>8</v>
      </c>
      <c r="AE302" s="15">
        <v>0</v>
      </c>
      <c r="AF302" s="15">
        <v>0</v>
      </c>
      <c r="AG302" s="15">
        <v>0</v>
      </c>
      <c r="AH302" s="15">
        <v>0</v>
      </c>
      <c r="AI302" s="15">
        <v>8</v>
      </c>
      <c r="AJ302" s="15">
        <v>8</v>
      </c>
      <c r="AK302" s="15">
        <v>0</v>
      </c>
      <c r="AL302" s="15">
        <v>151.6</v>
      </c>
      <c r="AM302" s="15">
        <v>19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0</v>
      </c>
      <c r="AX302" s="15">
        <v>19</v>
      </c>
      <c r="AY302" s="15">
        <v>0</v>
      </c>
      <c r="AZ302" s="15">
        <v>865</v>
      </c>
    </row>
    <row r="303" spans="1:52" ht="15.75" customHeight="1" x14ac:dyDescent="0.25">
      <c r="A303" s="15">
        <v>867</v>
      </c>
      <c r="B303" s="17" t="s">
        <v>702</v>
      </c>
      <c r="C303" s="17" t="s">
        <v>703</v>
      </c>
      <c r="D303" s="17" t="s">
        <v>352</v>
      </c>
      <c r="E303" s="17" t="s">
        <v>450</v>
      </c>
      <c r="F303" s="17" t="s">
        <v>51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0</v>
      </c>
      <c r="AU303" s="15">
        <v>0</v>
      </c>
      <c r="AV303" s="15">
        <v>0</v>
      </c>
      <c r="AW303" s="15">
        <v>0</v>
      </c>
      <c r="AX303" s="15">
        <v>0</v>
      </c>
      <c r="AY303" s="15">
        <v>0</v>
      </c>
      <c r="AZ303" s="15">
        <v>867</v>
      </c>
    </row>
    <row r="304" spans="1:52" ht="15.75" customHeight="1" x14ac:dyDescent="0.25">
      <c r="A304" s="15">
        <v>868</v>
      </c>
      <c r="B304" s="17" t="s">
        <v>704</v>
      </c>
      <c r="C304" s="17" t="s">
        <v>705</v>
      </c>
      <c r="D304" s="17" t="s">
        <v>352</v>
      </c>
      <c r="E304" s="17" t="s">
        <v>356</v>
      </c>
      <c r="F304" s="17" t="s">
        <v>51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5">
        <v>0</v>
      </c>
      <c r="AV304" s="15">
        <v>0</v>
      </c>
      <c r="AW304" s="15">
        <v>0</v>
      </c>
      <c r="AX304" s="15">
        <v>0</v>
      </c>
      <c r="AY304" s="15">
        <v>0</v>
      </c>
      <c r="AZ304" s="15">
        <v>868</v>
      </c>
    </row>
    <row r="305" spans="1:52" ht="15.75" customHeight="1" x14ac:dyDescent="0.25">
      <c r="A305" s="15">
        <v>871</v>
      </c>
      <c r="B305" s="17" t="s">
        <v>706</v>
      </c>
      <c r="C305" s="17" t="s">
        <v>707</v>
      </c>
      <c r="D305" s="17" t="s">
        <v>26</v>
      </c>
      <c r="E305" s="17" t="s">
        <v>179</v>
      </c>
      <c r="F305" s="17" t="s">
        <v>28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Q305" s="15">
        <v>0</v>
      </c>
      <c r="AR305" s="15">
        <v>0</v>
      </c>
      <c r="AS305" s="15">
        <v>0</v>
      </c>
      <c r="AT305" s="15">
        <v>0</v>
      </c>
      <c r="AU305" s="15">
        <v>0</v>
      </c>
      <c r="AV305" s="15">
        <v>0</v>
      </c>
      <c r="AW305" s="15">
        <v>0</v>
      </c>
      <c r="AX305" s="15">
        <v>0</v>
      </c>
      <c r="AY305" s="15">
        <v>0</v>
      </c>
      <c r="AZ305" s="15">
        <v>871</v>
      </c>
    </row>
    <row r="306" spans="1:52" ht="15.75" customHeight="1" x14ac:dyDescent="0.25">
      <c r="A306" s="14"/>
      <c r="B306" s="17" t="s">
        <v>708</v>
      </c>
      <c r="C306" s="17" t="s">
        <v>709</v>
      </c>
      <c r="D306" s="17" t="s">
        <v>352</v>
      </c>
      <c r="E306" s="17" t="s">
        <v>373</v>
      </c>
      <c r="F306" s="17" t="s">
        <v>51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0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0</v>
      </c>
      <c r="AW306" s="15">
        <v>0</v>
      </c>
      <c r="AX306" s="15">
        <v>0</v>
      </c>
      <c r="AY306" s="15">
        <v>0</v>
      </c>
      <c r="AZ306" s="14"/>
    </row>
    <row r="307" spans="1:52" ht="15.75" customHeight="1" x14ac:dyDescent="0.25">
      <c r="A307" s="15">
        <v>857</v>
      </c>
      <c r="B307" s="17" t="s">
        <v>710</v>
      </c>
      <c r="C307" s="17" t="s">
        <v>711</v>
      </c>
      <c r="D307" s="17" t="s">
        <v>26</v>
      </c>
      <c r="E307" s="17" t="s">
        <v>401</v>
      </c>
      <c r="F307" s="17" t="s">
        <v>28</v>
      </c>
      <c r="G307" s="15">
        <v>8</v>
      </c>
      <c r="H307" s="15">
        <v>8</v>
      </c>
      <c r="I307" s="15">
        <v>7.9</v>
      </c>
      <c r="J307" s="15">
        <v>8</v>
      </c>
      <c r="K307" s="15">
        <v>8</v>
      </c>
      <c r="L307" s="15">
        <v>0</v>
      </c>
      <c r="M307" s="15">
        <v>0</v>
      </c>
      <c r="N307" s="15">
        <v>8</v>
      </c>
      <c r="O307" s="15">
        <v>8</v>
      </c>
      <c r="P307" s="15">
        <v>8</v>
      </c>
      <c r="Q307" s="15">
        <v>4.7</v>
      </c>
      <c r="R307" s="15">
        <v>8</v>
      </c>
      <c r="S307" s="15">
        <v>0</v>
      </c>
      <c r="T307" s="15">
        <v>0</v>
      </c>
      <c r="U307" s="15">
        <v>7.8</v>
      </c>
      <c r="V307" s="15">
        <v>7.9</v>
      </c>
      <c r="W307" s="15">
        <v>8</v>
      </c>
      <c r="X307" s="15">
        <v>8</v>
      </c>
      <c r="Y307" s="15">
        <v>8</v>
      </c>
      <c r="Z307" s="15">
        <v>0</v>
      </c>
      <c r="AA307" s="15">
        <v>0</v>
      </c>
      <c r="AB307" s="15">
        <v>0</v>
      </c>
      <c r="AC307" s="15">
        <v>8</v>
      </c>
      <c r="AD307" s="15">
        <v>8</v>
      </c>
      <c r="AE307" s="15">
        <v>0</v>
      </c>
      <c r="AF307" s="15">
        <v>0</v>
      </c>
      <c r="AG307" s="15">
        <v>0</v>
      </c>
      <c r="AH307" s="15">
        <v>0</v>
      </c>
      <c r="AI307" s="15">
        <v>8</v>
      </c>
      <c r="AJ307" s="15">
        <v>0</v>
      </c>
      <c r="AK307" s="15">
        <v>0</v>
      </c>
      <c r="AL307" s="15">
        <v>140.30000000000001</v>
      </c>
      <c r="AM307" s="15">
        <v>17.5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5">
        <v>0</v>
      </c>
      <c r="AV307" s="15">
        <v>0</v>
      </c>
      <c r="AW307" s="15">
        <v>0</v>
      </c>
      <c r="AX307" s="15">
        <v>17.5</v>
      </c>
      <c r="AY307" s="15">
        <v>0</v>
      </c>
      <c r="AZ307" s="15">
        <v>857</v>
      </c>
    </row>
    <row r="308" spans="1:52" ht="15.75" customHeight="1" x14ac:dyDescent="0.25">
      <c r="A308" s="14"/>
      <c r="B308" s="17" t="s">
        <v>712</v>
      </c>
      <c r="C308" s="17" t="s">
        <v>713</v>
      </c>
      <c r="D308" s="17" t="s">
        <v>31</v>
      </c>
      <c r="E308" s="17" t="s">
        <v>243</v>
      </c>
      <c r="F308" s="17" t="s">
        <v>28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0</v>
      </c>
      <c r="AR308" s="15">
        <v>0</v>
      </c>
      <c r="AS308" s="15">
        <v>0</v>
      </c>
      <c r="AT308" s="15">
        <v>0</v>
      </c>
      <c r="AU308" s="15">
        <v>0</v>
      </c>
      <c r="AV308" s="15">
        <v>0</v>
      </c>
      <c r="AW308" s="15">
        <v>0</v>
      </c>
      <c r="AX308" s="15">
        <v>0</v>
      </c>
      <c r="AY308" s="15">
        <v>0</v>
      </c>
      <c r="AZ308" s="14"/>
    </row>
    <row r="309" spans="1:52" ht="15.75" customHeight="1" x14ac:dyDescent="0.25">
      <c r="A309" s="15">
        <v>885</v>
      </c>
      <c r="B309" s="17" t="s">
        <v>714</v>
      </c>
      <c r="C309" s="17" t="s">
        <v>715</v>
      </c>
      <c r="D309" s="17" t="s">
        <v>35</v>
      </c>
      <c r="E309" s="17" t="s">
        <v>124</v>
      </c>
      <c r="F309" s="17" t="s">
        <v>28</v>
      </c>
      <c r="G309" s="15">
        <v>8</v>
      </c>
      <c r="H309" s="15">
        <v>8</v>
      </c>
      <c r="I309" s="15">
        <v>8</v>
      </c>
      <c r="J309" s="15">
        <v>8</v>
      </c>
      <c r="K309" s="15">
        <v>8</v>
      </c>
      <c r="L309" s="15">
        <v>0</v>
      </c>
      <c r="M309" s="15">
        <v>0</v>
      </c>
      <c r="N309" s="15">
        <v>8</v>
      </c>
      <c r="O309" s="15">
        <v>8</v>
      </c>
      <c r="P309" s="15">
        <v>8</v>
      </c>
      <c r="Q309" s="15">
        <v>8</v>
      </c>
      <c r="R309" s="15">
        <v>8</v>
      </c>
      <c r="S309" s="15">
        <v>0</v>
      </c>
      <c r="T309" s="15">
        <v>0</v>
      </c>
      <c r="U309" s="15">
        <v>8</v>
      </c>
      <c r="V309" s="15">
        <v>8</v>
      </c>
      <c r="W309" s="15">
        <v>8</v>
      </c>
      <c r="X309" s="15">
        <v>8</v>
      </c>
      <c r="Y309" s="15">
        <v>8</v>
      </c>
      <c r="Z309" s="15">
        <v>0</v>
      </c>
      <c r="AA309" s="15">
        <v>0</v>
      </c>
      <c r="AB309" s="15">
        <v>8</v>
      </c>
      <c r="AC309" s="15">
        <v>8</v>
      </c>
      <c r="AD309" s="15">
        <v>8</v>
      </c>
      <c r="AE309" s="15">
        <v>8</v>
      </c>
      <c r="AF309" s="15">
        <v>8</v>
      </c>
      <c r="AG309" s="15">
        <v>0</v>
      </c>
      <c r="AH309" s="15">
        <v>0</v>
      </c>
      <c r="AI309" s="15">
        <v>8</v>
      </c>
      <c r="AJ309" s="15">
        <v>8</v>
      </c>
      <c r="AK309" s="15">
        <v>0</v>
      </c>
      <c r="AL309" s="15">
        <v>176</v>
      </c>
      <c r="AM309" s="15">
        <v>22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0</v>
      </c>
      <c r="AU309" s="15">
        <v>0</v>
      </c>
      <c r="AV309" s="15">
        <v>0</v>
      </c>
      <c r="AW309" s="15">
        <v>0</v>
      </c>
      <c r="AX309" s="15">
        <v>22</v>
      </c>
      <c r="AY309" s="15">
        <v>0</v>
      </c>
      <c r="AZ309" s="14"/>
    </row>
    <row r="310" spans="1:52" ht="15.75" customHeight="1" x14ac:dyDescent="0.25">
      <c r="A310" s="15">
        <v>795</v>
      </c>
      <c r="B310" s="17" t="s">
        <v>716</v>
      </c>
      <c r="C310" s="17" t="s">
        <v>717</v>
      </c>
      <c r="D310" s="17" t="s">
        <v>718</v>
      </c>
      <c r="E310" s="17" t="s">
        <v>719</v>
      </c>
      <c r="F310" s="17" t="s">
        <v>28</v>
      </c>
      <c r="G310" s="15">
        <v>0</v>
      </c>
      <c r="H310" s="15">
        <v>0</v>
      </c>
      <c r="I310" s="15">
        <v>7.7</v>
      </c>
      <c r="J310" s="15">
        <v>0</v>
      </c>
      <c r="K310" s="15">
        <v>0</v>
      </c>
      <c r="L310" s="15">
        <v>0</v>
      </c>
      <c r="M310" s="15">
        <v>0</v>
      </c>
      <c r="N310" s="15">
        <v>7.9</v>
      </c>
      <c r="O310" s="15">
        <v>0</v>
      </c>
      <c r="P310" s="15">
        <v>0</v>
      </c>
      <c r="Q310" s="15">
        <v>7.7</v>
      </c>
      <c r="R310" s="15">
        <v>4.4000000000000004</v>
      </c>
      <c r="S310" s="15">
        <v>0</v>
      </c>
      <c r="T310" s="15">
        <v>0</v>
      </c>
      <c r="U310" s="15">
        <v>7</v>
      </c>
      <c r="V310" s="15">
        <v>7.2</v>
      </c>
      <c r="W310" s="15">
        <v>0</v>
      </c>
      <c r="X310" s="15">
        <v>0</v>
      </c>
      <c r="Y310" s="15">
        <v>7.1</v>
      </c>
      <c r="Z310" s="15">
        <v>0</v>
      </c>
      <c r="AA310" s="15">
        <v>0</v>
      </c>
      <c r="AB310" s="15">
        <v>0</v>
      </c>
      <c r="AC310" s="15">
        <v>7.6</v>
      </c>
      <c r="AD310" s="15">
        <v>7.7</v>
      </c>
      <c r="AE310" s="15">
        <v>0</v>
      </c>
      <c r="AF310" s="15">
        <v>0</v>
      </c>
      <c r="AG310" s="15">
        <v>0</v>
      </c>
      <c r="AH310" s="15">
        <v>0</v>
      </c>
      <c r="AI310" s="15">
        <v>7.9</v>
      </c>
      <c r="AJ310" s="15">
        <v>7.3</v>
      </c>
      <c r="AK310" s="15">
        <v>0</v>
      </c>
      <c r="AL310" s="15">
        <v>79.5</v>
      </c>
      <c r="AM310" s="15">
        <v>9.9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>
        <v>0</v>
      </c>
      <c r="AW310" s="15">
        <v>0</v>
      </c>
      <c r="AX310" s="15">
        <v>9.9</v>
      </c>
      <c r="AY310" s="15">
        <v>0</v>
      </c>
      <c r="AZ310" s="15">
        <v>795</v>
      </c>
    </row>
    <row r="311" spans="1:52" ht="15.75" customHeight="1" x14ac:dyDescent="0.25">
      <c r="A311" s="15">
        <v>791</v>
      </c>
      <c r="B311" s="17" t="s">
        <v>720</v>
      </c>
      <c r="C311" s="17" t="s">
        <v>721</v>
      </c>
      <c r="D311" s="17" t="s">
        <v>718</v>
      </c>
      <c r="E311" s="17" t="s">
        <v>719</v>
      </c>
      <c r="F311" s="17" t="s">
        <v>28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  <c r="AY311" s="15">
        <v>0</v>
      </c>
      <c r="AZ311" s="15">
        <v>791</v>
      </c>
    </row>
    <row r="312" spans="1:52" ht="15.75" customHeight="1" x14ac:dyDescent="0.25">
      <c r="A312" s="15">
        <v>794</v>
      </c>
      <c r="B312" s="17" t="s">
        <v>722</v>
      </c>
      <c r="C312" s="17" t="s">
        <v>723</v>
      </c>
      <c r="D312" s="17" t="s">
        <v>718</v>
      </c>
      <c r="E312" s="17" t="s">
        <v>719</v>
      </c>
      <c r="F312" s="17" t="s">
        <v>28</v>
      </c>
      <c r="G312" s="15">
        <v>0</v>
      </c>
      <c r="H312" s="15">
        <v>8</v>
      </c>
      <c r="I312" s="15">
        <v>8</v>
      </c>
      <c r="J312" s="15">
        <v>8</v>
      </c>
      <c r="K312" s="15">
        <v>8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0.4</v>
      </c>
      <c r="R312" s="15">
        <v>0</v>
      </c>
      <c r="S312" s="15">
        <v>0</v>
      </c>
      <c r="T312" s="15">
        <v>0</v>
      </c>
      <c r="U312" s="15">
        <v>8</v>
      </c>
      <c r="V312" s="15">
        <v>8</v>
      </c>
      <c r="W312" s="15">
        <v>0.3</v>
      </c>
      <c r="X312" s="15">
        <v>0</v>
      </c>
      <c r="Y312" s="15">
        <v>8</v>
      </c>
      <c r="Z312" s="15">
        <v>0</v>
      </c>
      <c r="AA312" s="15">
        <v>0</v>
      </c>
      <c r="AB312" s="15">
        <v>0</v>
      </c>
      <c r="AC312" s="15">
        <v>8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8</v>
      </c>
      <c r="AJ312" s="15">
        <v>8</v>
      </c>
      <c r="AK312" s="15">
        <v>0</v>
      </c>
      <c r="AL312" s="15">
        <v>80.7</v>
      </c>
      <c r="AM312" s="15">
        <v>10.1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>
        <v>0</v>
      </c>
      <c r="AW312" s="15">
        <v>0</v>
      </c>
      <c r="AX312" s="15">
        <v>10.1</v>
      </c>
      <c r="AY312" s="15">
        <v>0</v>
      </c>
      <c r="AZ312" s="15">
        <v>794</v>
      </c>
    </row>
    <row r="313" spans="1:52" ht="15.75" customHeight="1" x14ac:dyDescent="0.25">
      <c r="A313" s="15">
        <v>789</v>
      </c>
      <c r="B313" s="17" t="s">
        <v>724</v>
      </c>
      <c r="C313" s="17" t="s">
        <v>725</v>
      </c>
      <c r="D313" s="17" t="s">
        <v>718</v>
      </c>
      <c r="E313" s="17" t="s">
        <v>719</v>
      </c>
      <c r="F313" s="17" t="s">
        <v>51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0</v>
      </c>
      <c r="AR313" s="15">
        <v>0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0</v>
      </c>
      <c r="AY313" s="15">
        <v>0</v>
      </c>
      <c r="AZ313" s="15">
        <v>789</v>
      </c>
    </row>
    <row r="314" spans="1:52" ht="15.75" customHeight="1" x14ac:dyDescent="0.25">
      <c r="A314" s="15">
        <v>793</v>
      </c>
      <c r="B314" s="17" t="s">
        <v>726</v>
      </c>
      <c r="C314" s="17" t="s">
        <v>727</v>
      </c>
      <c r="D314" s="17" t="s">
        <v>718</v>
      </c>
      <c r="E314" s="17" t="s">
        <v>719</v>
      </c>
      <c r="F314" s="17" t="s">
        <v>28</v>
      </c>
      <c r="G314" s="15">
        <v>8</v>
      </c>
      <c r="H314" s="15">
        <v>8</v>
      </c>
      <c r="I314" s="15">
        <v>8</v>
      </c>
      <c r="J314" s="15">
        <v>8</v>
      </c>
      <c r="K314" s="15">
        <v>8</v>
      </c>
      <c r="L314" s="15">
        <v>0</v>
      </c>
      <c r="M314" s="15">
        <v>0</v>
      </c>
      <c r="N314" s="15">
        <v>8</v>
      </c>
      <c r="O314" s="15">
        <v>8</v>
      </c>
      <c r="P314" s="15">
        <v>8</v>
      </c>
      <c r="Q314" s="15">
        <v>8</v>
      </c>
      <c r="R314" s="15">
        <v>4</v>
      </c>
      <c r="S314" s="15">
        <v>0</v>
      </c>
      <c r="T314" s="15">
        <v>0</v>
      </c>
      <c r="U314" s="15">
        <v>8</v>
      </c>
      <c r="V314" s="15">
        <v>8</v>
      </c>
      <c r="W314" s="15">
        <v>8</v>
      </c>
      <c r="X314" s="15">
        <v>8</v>
      </c>
      <c r="Y314" s="15">
        <v>8</v>
      </c>
      <c r="Z314" s="15">
        <v>0</v>
      </c>
      <c r="AA314" s="15">
        <v>0</v>
      </c>
      <c r="AB314" s="15">
        <v>0</v>
      </c>
      <c r="AC314" s="15">
        <v>8</v>
      </c>
      <c r="AD314" s="15">
        <v>8</v>
      </c>
      <c r="AE314" s="15">
        <v>0</v>
      </c>
      <c r="AF314" s="15">
        <v>0</v>
      </c>
      <c r="AG314" s="15">
        <v>0</v>
      </c>
      <c r="AH314" s="15">
        <v>0</v>
      </c>
      <c r="AI314" s="15">
        <v>8</v>
      </c>
      <c r="AJ314" s="15">
        <v>8</v>
      </c>
      <c r="AK314" s="15">
        <v>0</v>
      </c>
      <c r="AL314" s="15">
        <v>148</v>
      </c>
      <c r="AM314" s="15">
        <v>18.5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>
        <v>0</v>
      </c>
      <c r="AW314" s="15">
        <v>0</v>
      </c>
      <c r="AX314" s="15">
        <v>18.5</v>
      </c>
      <c r="AY314" s="15">
        <v>0</v>
      </c>
      <c r="AZ314" s="15">
        <v>793</v>
      </c>
    </row>
    <row r="315" spans="1:52" ht="15.75" customHeight="1" x14ac:dyDescent="0.25">
      <c r="A315" s="15">
        <v>790</v>
      </c>
      <c r="B315" s="17" t="s">
        <v>728</v>
      </c>
      <c r="C315" s="17" t="s">
        <v>729</v>
      </c>
      <c r="D315" s="17" t="s">
        <v>718</v>
      </c>
      <c r="E315" s="17" t="s">
        <v>719</v>
      </c>
      <c r="F315" s="17" t="s">
        <v>28</v>
      </c>
      <c r="G315" s="15">
        <v>8</v>
      </c>
      <c r="H315" s="15">
        <v>7.7</v>
      </c>
      <c r="I315" s="15">
        <v>0</v>
      </c>
      <c r="J315" s="15">
        <v>0</v>
      </c>
      <c r="K315" s="15">
        <v>8</v>
      </c>
      <c r="L315" s="15">
        <v>0</v>
      </c>
      <c r="M315" s="15">
        <v>0</v>
      </c>
      <c r="N315" s="15">
        <v>0</v>
      </c>
      <c r="O315" s="15">
        <v>7.9</v>
      </c>
      <c r="P315" s="15">
        <v>7.8</v>
      </c>
      <c r="Q315" s="15">
        <v>7.8</v>
      </c>
      <c r="R315" s="15">
        <v>8</v>
      </c>
      <c r="S315" s="15">
        <v>0</v>
      </c>
      <c r="T315" s="15">
        <v>0</v>
      </c>
      <c r="U315" s="15">
        <v>0</v>
      </c>
      <c r="V315" s="15">
        <v>8</v>
      </c>
      <c r="W315" s="15">
        <v>7.9</v>
      </c>
      <c r="X315" s="15">
        <v>8</v>
      </c>
      <c r="Y315" s="15">
        <v>8</v>
      </c>
      <c r="Z315" s="15">
        <v>0</v>
      </c>
      <c r="AA315" s="15">
        <v>0</v>
      </c>
      <c r="AB315" s="15">
        <v>0</v>
      </c>
      <c r="AC315" s="15">
        <v>8</v>
      </c>
      <c r="AD315" s="15">
        <v>8</v>
      </c>
      <c r="AE315" s="15">
        <v>0</v>
      </c>
      <c r="AF315" s="15">
        <v>0</v>
      </c>
      <c r="AG315" s="15">
        <v>0</v>
      </c>
      <c r="AH315" s="15">
        <v>0</v>
      </c>
      <c r="AI315" s="15">
        <v>8</v>
      </c>
      <c r="AJ315" s="15">
        <v>7.9</v>
      </c>
      <c r="AK315" s="15">
        <v>0</v>
      </c>
      <c r="AL315" s="15">
        <v>119</v>
      </c>
      <c r="AM315" s="15">
        <v>14.9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>
        <v>0</v>
      </c>
      <c r="AW315" s="15">
        <v>0</v>
      </c>
      <c r="AX315" s="15">
        <v>14.9</v>
      </c>
      <c r="AY315" s="15">
        <v>0</v>
      </c>
      <c r="AZ315" s="15">
        <v>790</v>
      </c>
    </row>
    <row r="316" spans="1:52" ht="15.75" customHeight="1" x14ac:dyDescent="0.25">
      <c r="A316" s="15">
        <v>844</v>
      </c>
      <c r="B316" s="17" t="s">
        <v>730</v>
      </c>
      <c r="C316" s="17" t="s">
        <v>731</v>
      </c>
      <c r="D316" s="17" t="s">
        <v>718</v>
      </c>
      <c r="E316" s="17" t="s">
        <v>719</v>
      </c>
      <c r="F316" s="17" t="s">
        <v>28</v>
      </c>
      <c r="G316" s="15">
        <v>8</v>
      </c>
      <c r="H316" s="15">
        <v>7.8</v>
      </c>
      <c r="I316" s="15">
        <v>8</v>
      </c>
      <c r="J316" s="15">
        <v>7.8</v>
      </c>
      <c r="K316" s="15">
        <v>0</v>
      </c>
      <c r="L316" s="15">
        <v>0</v>
      </c>
      <c r="M316" s="15">
        <v>0</v>
      </c>
      <c r="N316" s="15">
        <v>7.8</v>
      </c>
      <c r="O316" s="15">
        <v>7.9</v>
      </c>
      <c r="P316" s="15">
        <v>7.6</v>
      </c>
      <c r="Q316" s="15">
        <v>7.9</v>
      </c>
      <c r="R316" s="15">
        <v>6.6</v>
      </c>
      <c r="S316" s="15">
        <v>0</v>
      </c>
      <c r="T316" s="15">
        <v>0</v>
      </c>
      <c r="U316" s="15">
        <v>7.1</v>
      </c>
      <c r="V316" s="15">
        <v>7.6</v>
      </c>
      <c r="W316" s="15">
        <v>8</v>
      </c>
      <c r="X316" s="15">
        <v>8</v>
      </c>
      <c r="Y316" s="15">
        <v>8</v>
      </c>
      <c r="Z316" s="15">
        <v>0</v>
      </c>
      <c r="AA316" s="15">
        <v>0</v>
      </c>
      <c r="AB316" s="15">
        <v>0</v>
      </c>
      <c r="AC316" s="15">
        <v>7.1</v>
      </c>
      <c r="AD316" s="15">
        <v>8</v>
      </c>
      <c r="AE316" s="15">
        <v>0</v>
      </c>
      <c r="AF316" s="15">
        <v>0</v>
      </c>
      <c r="AG316" s="15">
        <v>0</v>
      </c>
      <c r="AH316" s="15">
        <v>0</v>
      </c>
      <c r="AI316" s="15">
        <v>7.7</v>
      </c>
      <c r="AJ316" s="15">
        <v>0</v>
      </c>
      <c r="AK316" s="15">
        <v>0</v>
      </c>
      <c r="AL316" s="15">
        <v>130.9</v>
      </c>
      <c r="AM316" s="15">
        <v>16.399999999999999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>
        <v>0</v>
      </c>
      <c r="AW316" s="15">
        <v>0</v>
      </c>
      <c r="AX316" s="15">
        <v>16.399999999999999</v>
      </c>
      <c r="AY316" s="15">
        <v>0</v>
      </c>
      <c r="AZ316" s="15">
        <v>844</v>
      </c>
    </row>
    <row r="317" spans="1:52" ht="15.75" customHeight="1" x14ac:dyDescent="0.25">
      <c r="A317" s="14"/>
      <c r="B317" s="17" t="s">
        <v>732</v>
      </c>
      <c r="C317" s="17" t="s">
        <v>733</v>
      </c>
      <c r="D317" s="17" t="s">
        <v>352</v>
      </c>
      <c r="E317" s="17" t="s">
        <v>734</v>
      </c>
      <c r="F317" s="17" t="s">
        <v>51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0</v>
      </c>
      <c r="AW317" s="15">
        <v>0</v>
      </c>
      <c r="AX317" s="15">
        <v>0</v>
      </c>
      <c r="AY317" s="15">
        <v>0</v>
      </c>
      <c r="AZ317" s="14"/>
    </row>
    <row r="318" spans="1:52" ht="15.75" customHeight="1" x14ac:dyDescent="0.25">
      <c r="A318" s="15">
        <v>107</v>
      </c>
      <c r="B318" s="17" t="s">
        <v>735</v>
      </c>
      <c r="C318" s="17" t="s">
        <v>736</v>
      </c>
      <c r="D318" s="17" t="s">
        <v>35</v>
      </c>
      <c r="E318" s="17" t="s">
        <v>737</v>
      </c>
      <c r="F318" s="17" t="s">
        <v>28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  <c r="AY318" s="15">
        <v>0</v>
      </c>
      <c r="AZ318" s="15">
        <v>107</v>
      </c>
    </row>
    <row r="319" spans="1:52" ht="15.75" customHeight="1" x14ac:dyDescent="0.25">
      <c r="A319" s="14"/>
      <c r="B319" s="17" t="s">
        <v>738</v>
      </c>
      <c r="C319" s="17" t="s">
        <v>739</v>
      </c>
      <c r="D319" s="17" t="s">
        <v>35</v>
      </c>
      <c r="E319" s="17" t="s">
        <v>740</v>
      </c>
      <c r="F319" s="17" t="s">
        <v>28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  <c r="AY319" s="15">
        <v>20</v>
      </c>
      <c r="AZ319" s="14"/>
    </row>
    <row r="320" spans="1:52" ht="15.75" customHeight="1" x14ac:dyDescent="0.25">
      <c r="A320" s="14"/>
      <c r="B320" s="17" t="s">
        <v>741</v>
      </c>
      <c r="C320" s="17" t="s">
        <v>742</v>
      </c>
      <c r="D320" s="17" t="s">
        <v>35</v>
      </c>
      <c r="E320" s="17" t="s">
        <v>743</v>
      </c>
      <c r="F320" s="17" t="s">
        <v>28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0</v>
      </c>
      <c r="AY320" s="15">
        <v>17</v>
      </c>
      <c r="AZ320" s="14"/>
    </row>
    <row r="321" spans="1:52" ht="15.75" customHeight="1" x14ac:dyDescent="0.25">
      <c r="A321" s="14"/>
      <c r="B321" s="17" t="s">
        <v>744</v>
      </c>
      <c r="C321" s="17" t="s">
        <v>745</v>
      </c>
      <c r="D321" s="17" t="s">
        <v>35</v>
      </c>
      <c r="E321" s="17" t="s">
        <v>740</v>
      </c>
      <c r="F321" s="17" t="s">
        <v>28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5">
        <v>0</v>
      </c>
      <c r="AY321" s="15">
        <v>9.5</v>
      </c>
      <c r="AZ321" s="14"/>
    </row>
    <row r="322" spans="1:52" ht="15.75" customHeight="1" x14ac:dyDescent="0.25">
      <c r="A322" s="14"/>
      <c r="B322" s="17" t="s">
        <v>746</v>
      </c>
      <c r="C322" s="17" t="s">
        <v>747</v>
      </c>
      <c r="D322" s="17" t="s">
        <v>35</v>
      </c>
      <c r="E322" s="17" t="s">
        <v>743</v>
      </c>
      <c r="F322" s="17" t="s">
        <v>28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  <c r="AY322" s="15">
        <v>8</v>
      </c>
      <c r="AZ322" s="14"/>
    </row>
    <row r="323" spans="1:52" ht="15.75" customHeight="1" x14ac:dyDescent="0.25">
      <c r="A323" s="14"/>
      <c r="B323" s="17" t="s">
        <v>748</v>
      </c>
      <c r="C323" s="17" t="s">
        <v>749</v>
      </c>
      <c r="D323" s="17" t="s">
        <v>35</v>
      </c>
      <c r="E323" s="17" t="s">
        <v>743</v>
      </c>
      <c r="F323" s="17" t="s">
        <v>28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  <c r="AY323" s="15">
        <v>11.5</v>
      </c>
      <c r="AZ323" s="14"/>
    </row>
    <row r="324" spans="1:52" ht="15.75" customHeight="1" x14ac:dyDescent="0.25">
      <c r="A324" s="14"/>
      <c r="B324" s="17" t="s">
        <v>750</v>
      </c>
      <c r="C324" s="17" t="s">
        <v>751</v>
      </c>
      <c r="D324" s="17" t="s">
        <v>35</v>
      </c>
      <c r="E324" s="17" t="s">
        <v>737</v>
      </c>
      <c r="F324" s="17" t="s">
        <v>28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0</v>
      </c>
      <c r="AY324" s="15">
        <v>11</v>
      </c>
      <c r="AZ324" s="14"/>
    </row>
    <row r="325" spans="1:52" ht="15.75" customHeight="1" x14ac:dyDescent="0.25">
      <c r="A325" s="14"/>
      <c r="B325" s="17" t="s">
        <v>752</v>
      </c>
      <c r="C325" s="17" t="s">
        <v>753</v>
      </c>
      <c r="D325" s="17" t="s">
        <v>35</v>
      </c>
      <c r="E325" s="17" t="s">
        <v>743</v>
      </c>
      <c r="F325" s="17" t="s">
        <v>28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  <c r="AY325" s="15">
        <v>15</v>
      </c>
      <c r="AZ325" s="14"/>
    </row>
    <row r="326" spans="1:52" ht="15.75" customHeight="1" x14ac:dyDescent="0.25">
      <c r="A326" s="14"/>
      <c r="B326" s="17" t="s">
        <v>754</v>
      </c>
      <c r="C326" s="17" t="s">
        <v>755</v>
      </c>
      <c r="D326" s="17" t="s">
        <v>35</v>
      </c>
      <c r="E326" s="17" t="s">
        <v>743</v>
      </c>
      <c r="F326" s="17" t="s">
        <v>28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>
        <v>0</v>
      </c>
      <c r="AW326" s="15">
        <v>0</v>
      </c>
      <c r="AX326" s="15">
        <v>0</v>
      </c>
      <c r="AY326" s="15">
        <v>8.5</v>
      </c>
      <c r="AZ326" s="14"/>
    </row>
    <row r="327" spans="1:52" ht="15.75" customHeight="1" x14ac:dyDescent="0.25">
      <c r="A327" s="14"/>
      <c r="B327" s="17" t="s">
        <v>756</v>
      </c>
      <c r="C327" s="17" t="s">
        <v>757</v>
      </c>
      <c r="D327" s="17" t="s">
        <v>35</v>
      </c>
      <c r="E327" s="17" t="s">
        <v>743</v>
      </c>
      <c r="F327" s="17" t="s">
        <v>28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0</v>
      </c>
      <c r="AY327" s="15">
        <v>9</v>
      </c>
      <c r="AZ327" s="14"/>
    </row>
    <row r="328" spans="1:52" ht="15.75" customHeight="1" x14ac:dyDescent="0.25">
      <c r="A328" s="14"/>
      <c r="B328" s="17" t="s">
        <v>758</v>
      </c>
      <c r="C328" s="17" t="s">
        <v>759</v>
      </c>
      <c r="D328" s="17" t="s">
        <v>35</v>
      </c>
      <c r="E328" s="17" t="s">
        <v>743</v>
      </c>
      <c r="F328" s="17" t="s">
        <v>28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R328" s="15">
        <v>0</v>
      </c>
      <c r="AS328" s="15">
        <v>0</v>
      </c>
      <c r="AT328" s="15">
        <v>0</v>
      </c>
      <c r="AU328" s="15">
        <v>0</v>
      </c>
      <c r="AV328" s="15">
        <v>0</v>
      </c>
      <c r="AW328" s="15">
        <v>0</v>
      </c>
      <c r="AX328" s="15">
        <v>0</v>
      </c>
      <c r="AY328" s="15">
        <v>12.5</v>
      </c>
      <c r="AZ328" s="14"/>
    </row>
    <row r="329" spans="1:52" ht="15.75" customHeight="1" x14ac:dyDescent="0.25">
      <c r="A329" s="14"/>
      <c r="B329" s="17" t="s">
        <v>760</v>
      </c>
      <c r="C329" s="17" t="s">
        <v>761</v>
      </c>
      <c r="D329" s="17" t="s">
        <v>35</v>
      </c>
      <c r="E329" s="17" t="s">
        <v>762</v>
      </c>
      <c r="F329" s="17" t="s">
        <v>28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>
        <v>0</v>
      </c>
      <c r="AW329" s="15">
        <v>0</v>
      </c>
      <c r="AX329" s="15">
        <v>0</v>
      </c>
      <c r="AY329" s="15">
        <v>10.5</v>
      </c>
      <c r="AZ329" s="14"/>
    </row>
    <row r="330" spans="1:52" ht="15.75" customHeight="1" x14ac:dyDescent="0.25">
      <c r="A330" s="14"/>
      <c r="B330" s="17" t="s">
        <v>763</v>
      </c>
      <c r="C330" s="17" t="s">
        <v>764</v>
      </c>
      <c r="D330" s="17" t="s">
        <v>35</v>
      </c>
      <c r="E330" s="17" t="s">
        <v>743</v>
      </c>
      <c r="F330" s="17" t="s">
        <v>28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0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>
        <v>0</v>
      </c>
      <c r="AW330" s="15">
        <v>0</v>
      </c>
      <c r="AX330" s="15">
        <v>0</v>
      </c>
      <c r="AY330" s="15">
        <v>11</v>
      </c>
      <c r="AZ330" s="14"/>
    </row>
    <row r="331" spans="1:52" ht="15.75" customHeight="1" x14ac:dyDescent="0.25">
      <c r="A331" s="14"/>
      <c r="B331" s="17" t="s">
        <v>765</v>
      </c>
      <c r="C331" s="17" t="s">
        <v>766</v>
      </c>
      <c r="D331" s="17" t="s">
        <v>35</v>
      </c>
      <c r="E331" s="17" t="s">
        <v>743</v>
      </c>
      <c r="F331" s="17" t="s">
        <v>28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0</v>
      </c>
      <c r="AV331" s="15">
        <v>0</v>
      </c>
      <c r="AW331" s="15">
        <v>0</v>
      </c>
      <c r="AX331" s="15">
        <v>0</v>
      </c>
      <c r="AY331" s="15">
        <v>9</v>
      </c>
      <c r="AZ331" s="14"/>
    </row>
    <row r="332" spans="1:52" ht="15.75" customHeight="1" x14ac:dyDescent="0.25">
      <c r="A332" s="14"/>
      <c r="B332" s="17" t="s">
        <v>767</v>
      </c>
      <c r="C332" s="17" t="s">
        <v>768</v>
      </c>
      <c r="D332" s="17" t="s">
        <v>35</v>
      </c>
      <c r="E332" s="17" t="s">
        <v>743</v>
      </c>
      <c r="F332" s="17" t="s">
        <v>28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>
        <v>0</v>
      </c>
      <c r="AW332" s="15">
        <v>0</v>
      </c>
      <c r="AX332" s="15">
        <v>0</v>
      </c>
      <c r="AY332" s="15">
        <v>8</v>
      </c>
      <c r="AZ332" s="14"/>
    </row>
    <row r="333" spans="1:52" ht="15.75" customHeight="1" x14ac:dyDescent="0.25">
      <c r="A333" s="15">
        <v>884</v>
      </c>
      <c r="B333" s="17" t="s">
        <v>769</v>
      </c>
      <c r="C333" s="17" t="s">
        <v>770</v>
      </c>
      <c r="D333" s="17" t="s">
        <v>35</v>
      </c>
      <c r="E333" s="17" t="s">
        <v>124</v>
      </c>
      <c r="F333" s="17" t="s">
        <v>28</v>
      </c>
      <c r="G333" s="18">
        <v>0</v>
      </c>
      <c r="H333" s="15">
        <v>8</v>
      </c>
      <c r="I333" s="15">
        <v>8</v>
      </c>
      <c r="J333" s="15">
        <v>8</v>
      </c>
      <c r="K333" s="15">
        <v>8</v>
      </c>
      <c r="L333" s="15">
        <v>0</v>
      </c>
      <c r="M333" s="15">
        <v>0</v>
      </c>
      <c r="N333" s="15">
        <v>8</v>
      </c>
      <c r="O333" s="15">
        <v>8</v>
      </c>
      <c r="P333" s="15">
        <v>8</v>
      </c>
      <c r="Q333" s="15">
        <v>8</v>
      </c>
      <c r="R333" s="18">
        <v>5.3</v>
      </c>
      <c r="S333" s="15">
        <v>0</v>
      </c>
      <c r="T333" s="15">
        <v>0</v>
      </c>
      <c r="U333" s="15">
        <v>8</v>
      </c>
      <c r="V333" s="15">
        <v>8</v>
      </c>
      <c r="W333" s="15">
        <v>8</v>
      </c>
      <c r="X333" s="15">
        <v>8</v>
      </c>
      <c r="Y333" s="15">
        <v>7.7</v>
      </c>
      <c r="Z333" s="15">
        <v>0</v>
      </c>
      <c r="AA333" s="15">
        <v>0</v>
      </c>
      <c r="AB333" s="15">
        <v>0</v>
      </c>
      <c r="AC333" s="15">
        <v>8</v>
      </c>
      <c r="AD333" s="15">
        <v>8</v>
      </c>
      <c r="AE333" s="15">
        <v>0</v>
      </c>
      <c r="AF333" s="15">
        <v>0</v>
      </c>
      <c r="AG333" s="15">
        <v>0</v>
      </c>
      <c r="AH333" s="15">
        <v>0</v>
      </c>
      <c r="AI333" s="15">
        <v>8</v>
      </c>
      <c r="AJ333" s="15">
        <v>8</v>
      </c>
      <c r="AK333" s="15">
        <v>8</v>
      </c>
      <c r="AL333" s="15">
        <v>151.69999999999999</v>
      </c>
      <c r="AM333" s="15">
        <v>18.899999999999999</v>
      </c>
      <c r="AN333" s="15">
        <v>0</v>
      </c>
      <c r="AO333" s="15">
        <v>0</v>
      </c>
      <c r="AP333" s="15">
        <v>0</v>
      </c>
      <c r="AQ333" s="15">
        <v>1.5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20.399999999999999</v>
      </c>
      <c r="AY333" s="15">
        <v>0</v>
      </c>
      <c r="AZ333" s="15">
        <v>884</v>
      </c>
    </row>
    <row r="334" spans="1:52" ht="15.75" customHeight="1" x14ac:dyDescent="0.25">
      <c r="A334" s="15">
        <v>894</v>
      </c>
      <c r="B334" s="17" t="s">
        <v>771</v>
      </c>
      <c r="C334" s="17" t="s">
        <v>772</v>
      </c>
      <c r="D334" s="17" t="s">
        <v>352</v>
      </c>
      <c r="E334" s="17" t="s">
        <v>369</v>
      </c>
      <c r="F334" s="17" t="s">
        <v>28</v>
      </c>
      <c r="G334" s="15">
        <v>0</v>
      </c>
      <c r="H334" s="15">
        <v>0</v>
      </c>
      <c r="I334" s="15">
        <v>0</v>
      </c>
      <c r="J334" s="15">
        <v>0</v>
      </c>
      <c r="K334" s="15">
        <v>7.7</v>
      </c>
      <c r="L334" s="15">
        <v>0</v>
      </c>
      <c r="M334" s="15">
        <v>0</v>
      </c>
      <c r="N334" s="15">
        <v>7.7</v>
      </c>
      <c r="O334" s="15">
        <v>3</v>
      </c>
      <c r="P334" s="15">
        <v>7.5</v>
      </c>
      <c r="Q334" s="15">
        <v>3.9</v>
      </c>
      <c r="R334" s="15">
        <v>7.2</v>
      </c>
      <c r="S334" s="15">
        <v>0</v>
      </c>
      <c r="T334" s="15">
        <v>0</v>
      </c>
      <c r="U334" s="15">
        <v>7.6</v>
      </c>
      <c r="V334" s="15">
        <v>7.3</v>
      </c>
      <c r="W334" s="15">
        <v>7.4</v>
      </c>
      <c r="X334" s="15">
        <v>7.4</v>
      </c>
      <c r="Y334" s="15">
        <v>7.5</v>
      </c>
      <c r="Z334" s="15">
        <v>0</v>
      </c>
      <c r="AA334" s="15">
        <v>0</v>
      </c>
      <c r="AB334" s="15">
        <v>0</v>
      </c>
      <c r="AC334" s="15">
        <v>2.1</v>
      </c>
      <c r="AD334" s="15">
        <v>6.8</v>
      </c>
      <c r="AE334" s="15">
        <v>0</v>
      </c>
      <c r="AF334" s="15">
        <v>0</v>
      </c>
      <c r="AG334" s="15">
        <v>0</v>
      </c>
      <c r="AH334" s="15">
        <v>0</v>
      </c>
      <c r="AI334" s="15">
        <v>7.4</v>
      </c>
      <c r="AJ334" s="15">
        <v>7.5</v>
      </c>
      <c r="AK334" s="15">
        <v>0</v>
      </c>
      <c r="AL334" s="15">
        <v>98</v>
      </c>
      <c r="AM334" s="15">
        <v>12.3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12.3</v>
      </c>
      <c r="AY334" s="15">
        <v>0</v>
      </c>
      <c r="AZ334" s="15">
        <v>894</v>
      </c>
    </row>
    <row r="335" spans="1:52" ht="15.75" customHeight="1" x14ac:dyDescent="0.25">
      <c r="A335" s="15">
        <v>888</v>
      </c>
      <c r="B335" s="17" t="s">
        <v>773</v>
      </c>
      <c r="C335" s="17" t="s">
        <v>174</v>
      </c>
      <c r="D335" s="17" t="s">
        <v>31</v>
      </c>
      <c r="E335" s="17" t="s">
        <v>117</v>
      </c>
      <c r="F335" s="17" t="s">
        <v>28</v>
      </c>
      <c r="G335" s="15">
        <v>7.9</v>
      </c>
      <c r="H335" s="15">
        <v>7.9</v>
      </c>
      <c r="I335" s="15">
        <v>8</v>
      </c>
      <c r="J335" s="15">
        <v>8</v>
      </c>
      <c r="K335" s="15">
        <v>7.9</v>
      </c>
      <c r="L335" s="15">
        <v>0</v>
      </c>
      <c r="M335" s="15">
        <v>0</v>
      </c>
      <c r="N335" s="15">
        <v>8</v>
      </c>
      <c r="O335" s="15">
        <v>8</v>
      </c>
      <c r="P335" s="15">
        <v>8</v>
      </c>
      <c r="Q335" s="15">
        <v>8</v>
      </c>
      <c r="R335" s="15">
        <v>7.8</v>
      </c>
      <c r="S335" s="15">
        <v>0</v>
      </c>
      <c r="T335" s="15">
        <v>0</v>
      </c>
      <c r="U335" s="15">
        <v>8</v>
      </c>
      <c r="V335" s="15">
        <v>8</v>
      </c>
      <c r="W335" s="15">
        <v>7.9</v>
      </c>
      <c r="X335" s="15">
        <v>8</v>
      </c>
      <c r="Y335" s="15">
        <v>8</v>
      </c>
      <c r="Z335" s="15">
        <v>0</v>
      </c>
      <c r="AA335" s="15">
        <v>0</v>
      </c>
      <c r="AB335" s="15">
        <v>8</v>
      </c>
      <c r="AC335" s="15">
        <v>8</v>
      </c>
      <c r="AD335" s="15">
        <v>7.9</v>
      </c>
      <c r="AE335" s="15">
        <v>8</v>
      </c>
      <c r="AF335" s="15">
        <v>8</v>
      </c>
      <c r="AG335" s="15">
        <v>0</v>
      </c>
      <c r="AH335" s="15">
        <v>0</v>
      </c>
      <c r="AI335" s="15">
        <v>7.8</v>
      </c>
      <c r="AJ335" s="15">
        <v>7.9</v>
      </c>
      <c r="AK335" s="15">
        <v>0</v>
      </c>
      <c r="AL335" s="15">
        <v>175</v>
      </c>
      <c r="AM335" s="15">
        <v>21.9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>
        <v>0</v>
      </c>
      <c r="AW335" s="15">
        <v>0</v>
      </c>
      <c r="AX335" s="15">
        <v>21.9</v>
      </c>
      <c r="AY335" s="15">
        <v>0</v>
      </c>
      <c r="AZ335" s="15">
        <v>888</v>
      </c>
    </row>
    <row r="336" spans="1:52" ht="15.75" customHeight="1" x14ac:dyDescent="0.25">
      <c r="A336" s="15">
        <v>889</v>
      </c>
      <c r="B336" s="17" t="s">
        <v>774</v>
      </c>
      <c r="C336" s="17" t="s">
        <v>775</v>
      </c>
      <c r="D336" s="17" t="s">
        <v>39</v>
      </c>
      <c r="E336" s="17" t="s">
        <v>62</v>
      </c>
      <c r="F336" s="17" t="s">
        <v>28</v>
      </c>
      <c r="G336" s="15">
        <v>7.8</v>
      </c>
      <c r="H336" s="15">
        <v>8</v>
      </c>
      <c r="I336" s="15">
        <v>8</v>
      </c>
      <c r="J336" s="15">
        <v>7.7</v>
      </c>
      <c r="K336" s="15">
        <v>7.7</v>
      </c>
      <c r="L336" s="15">
        <v>0</v>
      </c>
      <c r="M336" s="15">
        <v>0</v>
      </c>
      <c r="N336" s="15">
        <v>8</v>
      </c>
      <c r="O336" s="15">
        <v>3.1</v>
      </c>
      <c r="P336" s="15">
        <v>8</v>
      </c>
      <c r="Q336" s="15">
        <v>8</v>
      </c>
      <c r="R336" s="15">
        <v>7.9</v>
      </c>
      <c r="S336" s="15">
        <v>0</v>
      </c>
      <c r="T336" s="15">
        <v>0</v>
      </c>
      <c r="U336" s="15">
        <v>8</v>
      </c>
      <c r="V336" s="15">
        <v>7.9</v>
      </c>
      <c r="W336" s="15">
        <v>7.7</v>
      </c>
      <c r="X336" s="15">
        <v>8</v>
      </c>
      <c r="Y336" s="15">
        <v>7.5</v>
      </c>
      <c r="Z336" s="15">
        <v>0</v>
      </c>
      <c r="AA336" s="15">
        <v>0</v>
      </c>
      <c r="AB336" s="15">
        <v>0</v>
      </c>
      <c r="AC336" s="15">
        <v>5</v>
      </c>
      <c r="AD336" s="15">
        <v>6.3</v>
      </c>
      <c r="AE336" s="15">
        <v>0</v>
      </c>
      <c r="AF336" s="15">
        <v>0</v>
      </c>
      <c r="AG336" s="15">
        <v>0</v>
      </c>
      <c r="AH336" s="15">
        <v>0</v>
      </c>
      <c r="AI336" s="15">
        <v>8</v>
      </c>
      <c r="AJ336" s="15">
        <v>7.9</v>
      </c>
      <c r="AK336" s="15">
        <v>0</v>
      </c>
      <c r="AL336" s="15">
        <v>140.5</v>
      </c>
      <c r="AM336" s="15">
        <v>17.600000000000001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>
        <v>0</v>
      </c>
      <c r="AW336" s="15">
        <v>0</v>
      </c>
      <c r="AX336" s="15">
        <v>17.600000000000001</v>
      </c>
      <c r="AY336" s="15">
        <v>0</v>
      </c>
      <c r="AZ336" s="15">
        <v>889</v>
      </c>
    </row>
    <row r="337" spans="1:52" ht="15.75" customHeight="1" x14ac:dyDescent="0.25">
      <c r="A337" s="14"/>
      <c r="B337" s="17" t="s">
        <v>776</v>
      </c>
      <c r="C337" s="17" t="s">
        <v>777</v>
      </c>
      <c r="D337" s="17" t="s">
        <v>35</v>
      </c>
      <c r="E337" s="17" t="s">
        <v>282</v>
      </c>
      <c r="F337" s="17" t="s">
        <v>28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>
        <v>0</v>
      </c>
      <c r="AW337" s="15">
        <v>0</v>
      </c>
      <c r="AX337" s="15">
        <v>0</v>
      </c>
      <c r="AY337" s="15">
        <v>0</v>
      </c>
      <c r="AZ337" s="14"/>
    </row>
    <row r="338" spans="1:52" ht="15.75" customHeight="1" x14ac:dyDescent="0.25">
      <c r="A338" s="15">
        <v>887</v>
      </c>
      <c r="B338" s="17" t="s">
        <v>778</v>
      </c>
      <c r="C338" s="17" t="s">
        <v>779</v>
      </c>
      <c r="D338" s="17" t="s">
        <v>26</v>
      </c>
      <c r="E338" s="17" t="s">
        <v>179</v>
      </c>
      <c r="F338" s="17" t="s">
        <v>28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0</v>
      </c>
      <c r="AY338" s="15">
        <v>0</v>
      </c>
      <c r="AZ338" s="15">
        <v>887</v>
      </c>
    </row>
    <row r="339" spans="1:52" ht="15.75" customHeight="1" x14ac:dyDescent="0.25">
      <c r="A339" s="15">
        <v>886</v>
      </c>
      <c r="B339" s="17" t="s">
        <v>780</v>
      </c>
      <c r="C339" s="17" t="s">
        <v>781</v>
      </c>
      <c r="D339" s="17" t="s">
        <v>26</v>
      </c>
      <c r="E339" s="17" t="s">
        <v>179</v>
      </c>
      <c r="F339" s="17" t="s">
        <v>28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  <c r="AY339" s="15">
        <v>0</v>
      </c>
      <c r="AZ339" s="15">
        <v>886</v>
      </c>
    </row>
    <row r="340" spans="1:52" ht="15.75" customHeight="1" x14ac:dyDescent="0.25">
      <c r="A340" s="15">
        <v>882</v>
      </c>
      <c r="B340" s="17" t="s">
        <v>782</v>
      </c>
      <c r="C340" s="17" t="s">
        <v>783</v>
      </c>
      <c r="D340" s="17" t="s">
        <v>26</v>
      </c>
      <c r="E340" s="17" t="s">
        <v>784</v>
      </c>
      <c r="F340" s="17" t="s">
        <v>28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>
        <v>0</v>
      </c>
      <c r="AW340" s="15">
        <v>0</v>
      </c>
      <c r="AX340" s="15">
        <v>0</v>
      </c>
      <c r="AY340" s="15">
        <v>0</v>
      </c>
      <c r="AZ340" s="15">
        <v>882</v>
      </c>
    </row>
    <row r="341" spans="1:52" ht="15.75" customHeight="1" x14ac:dyDescent="0.25">
      <c r="A341" s="15">
        <v>883</v>
      </c>
      <c r="B341" s="17" t="s">
        <v>785</v>
      </c>
      <c r="C341" s="17" t="s">
        <v>786</v>
      </c>
      <c r="D341" s="17" t="s">
        <v>26</v>
      </c>
      <c r="E341" s="17" t="s">
        <v>787</v>
      </c>
      <c r="F341" s="17" t="s">
        <v>28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15">
        <v>0</v>
      </c>
      <c r="AV341" s="15">
        <v>0</v>
      </c>
      <c r="AW341" s="15">
        <v>0</v>
      </c>
      <c r="AX341" s="15">
        <v>0</v>
      </c>
      <c r="AY341" s="15">
        <v>0</v>
      </c>
      <c r="AZ341" s="15">
        <v>883</v>
      </c>
    </row>
    <row r="342" spans="1:52" ht="15.75" customHeight="1" x14ac:dyDescent="0.25">
      <c r="A342" s="15">
        <v>845</v>
      </c>
      <c r="B342" s="17" t="s">
        <v>788</v>
      </c>
      <c r="C342" s="17" t="s">
        <v>789</v>
      </c>
      <c r="D342" s="17" t="s">
        <v>39</v>
      </c>
      <c r="E342" s="17" t="s">
        <v>62</v>
      </c>
      <c r="F342" s="17" t="s">
        <v>28</v>
      </c>
      <c r="G342" s="15">
        <v>8</v>
      </c>
      <c r="H342" s="15">
        <v>4.5</v>
      </c>
      <c r="I342" s="15">
        <v>8</v>
      </c>
      <c r="J342" s="15">
        <v>7.8</v>
      </c>
      <c r="K342" s="15">
        <v>8</v>
      </c>
      <c r="L342" s="15">
        <v>0</v>
      </c>
      <c r="M342" s="15">
        <v>0</v>
      </c>
      <c r="N342" s="15">
        <v>8</v>
      </c>
      <c r="O342" s="15">
        <v>8</v>
      </c>
      <c r="P342" s="15">
        <v>8</v>
      </c>
      <c r="Q342" s="15">
        <v>8</v>
      </c>
      <c r="R342" s="15">
        <v>7.8</v>
      </c>
      <c r="S342" s="15">
        <v>0</v>
      </c>
      <c r="T342" s="15">
        <v>0</v>
      </c>
      <c r="U342" s="15">
        <v>8</v>
      </c>
      <c r="V342" s="15">
        <v>7.9</v>
      </c>
      <c r="W342" s="15">
        <v>8</v>
      </c>
      <c r="X342" s="15">
        <v>8</v>
      </c>
      <c r="Y342" s="15">
        <v>8</v>
      </c>
      <c r="Z342" s="15">
        <v>0</v>
      </c>
      <c r="AA342" s="15">
        <v>0</v>
      </c>
      <c r="AB342" s="15">
        <v>0</v>
      </c>
      <c r="AC342" s="15">
        <v>8</v>
      </c>
      <c r="AD342" s="15">
        <v>8</v>
      </c>
      <c r="AE342" s="15">
        <v>0</v>
      </c>
      <c r="AF342" s="15">
        <v>8</v>
      </c>
      <c r="AG342" s="15">
        <v>0</v>
      </c>
      <c r="AH342" s="15">
        <v>0</v>
      </c>
      <c r="AI342" s="15">
        <v>8</v>
      </c>
      <c r="AJ342" s="15">
        <v>8</v>
      </c>
      <c r="AK342" s="15">
        <v>0</v>
      </c>
      <c r="AL342" s="15">
        <v>156</v>
      </c>
      <c r="AM342" s="15">
        <v>19.5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19.5</v>
      </c>
      <c r="AY342" s="15">
        <v>0</v>
      </c>
      <c r="AZ342" s="15">
        <v>845</v>
      </c>
    </row>
    <row r="343" spans="1:52" ht="15.75" customHeight="1" x14ac:dyDescent="0.25">
      <c r="A343" s="15">
        <v>890</v>
      </c>
      <c r="B343" s="17" t="s">
        <v>790</v>
      </c>
      <c r="C343" s="17" t="s">
        <v>791</v>
      </c>
      <c r="D343" s="17" t="s">
        <v>26</v>
      </c>
      <c r="E343" s="17" t="s">
        <v>792</v>
      </c>
      <c r="F343" s="17" t="s">
        <v>28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  <c r="AY343" s="15">
        <v>0</v>
      </c>
      <c r="AZ343" s="15">
        <v>890</v>
      </c>
    </row>
    <row r="344" spans="1:52" ht="15.75" customHeight="1" x14ac:dyDescent="0.25">
      <c r="A344" s="15">
        <v>891</v>
      </c>
      <c r="B344" s="17" t="s">
        <v>793</v>
      </c>
      <c r="C344" s="17" t="s">
        <v>794</v>
      </c>
      <c r="D344" s="17" t="s">
        <v>26</v>
      </c>
      <c r="E344" s="17" t="s">
        <v>792</v>
      </c>
      <c r="F344" s="17" t="s">
        <v>28</v>
      </c>
      <c r="G344" s="15">
        <v>8</v>
      </c>
      <c r="H344" s="15">
        <v>8</v>
      </c>
      <c r="I344" s="15">
        <v>8</v>
      </c>
      <c r="J344" s="15">
        <v>8</v>
      </c>
      <c r="K344" s="15">
        <v>8</v>
      </c>
      <c r="L344" s="15">
        <v>0</v>
      </c>
      <c r="M344" s="15">
        <v>0</v>
      </c>
      <c r="N344" s="15">
        <v>8</v>
      </c>
      <c r="O344" s="18">
        <v>0</v>
      </c>
      <c r="P344" s="15">
        <v>0</v>
      </c>
      <c r="Q344" s="15">
        <v>0</v>
      </c>
      <c r="R344" s="15">
        <v>8</v>
      </c>
      <c r="S344" s="15">
        <v>0</v>
      </c>
      <c r="T344" s="15">
        <v>0</v>
      </c>
      <c r="U344" s="15">
        <v>8</v>
      </c>
      <c r="V344" s="15">
        <v>7.9</v>
      </c>
      <c r="W344" s="15">
        <v>8</v>
      </c>
      <c r="X344" s="15">
        <v>8</v>
      </c>
      <c r="Y344" s="15">
        <v>8</v>
      </c>
      <c r="Z344" s="15">
        <v>0</v>
      </c>
      <c r="AA344" s="15">
        <v>0</v>
      </c>
      <c r="AB344" s="15">
        <v>0</v>
      </c>
      <c r="AC344" s="15">
        <v>8</v>
      </c>
      <c r="AD344" s="15">
        <v>8</v>
      </c>
      <c r="AE344" s="15">
        <v>0</v>
      </c>
      <c r="AF344" s="15">
        <v>0</v>
      </c>
      <c r="AG344" s="15">
        <v>0</v>
      </c>
      <c r="AH344" s="15">
        <v>0</v>
      </c>
      <c r="AI344" s="15">
        <v>8</v>
      </c>
      <c r="AJ344" s="15">
        <v>8</v>
      </c>
      <c r="AK344" s="15">
        <v>0</v>
      </c>
      <c r="AL344" s="15">
        <v>127.9</v>
      </c>
      <c r="AM344" s="15">
        <v>16</v>
      </c>
      <c r="AN344" s="15">
        <v>0</v>
      </c>
      <c r="AO344" s="15">
        <v>0</v>
      </c>
      <c r="AP344" s="15">
        <v>0</v>
      </c>
      <c r="AQ344" s="15">
        <v>1</v>
      </c>
      <c r="AR344" s="15">
        <v>0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17</v>
      </c>
      <c r="AY344" s="15">
        <v>0</v>
      </c>
      <c r="AZ344" s="15">
        <v>891</v>
      </c>
    </row>
    <row r="345" spans="1:52" ht="15.75" customHeight="1" x14ac:dyDescent="0.25">
      <c r="A345" s="15">
        <v>893</v>
      </c>
      <c r="B345" s="17" t="s">
        <v>795</v>
      </c>
      <c r="C345" s="17" t="s">
        <v>796</v>
      </c>
      <c r="D345" s="17" t="s">
        <v>39</v>
      </c>
      <c r="E345" s="17" t="s">
        <v>797</v>
      </c>
      <c r="F345" s="17" t="s">
        <v>28</v>
      </c>
      <c r="G345" s="15">
        <v>8</v>
      </c>
      <c r="H345" s="15">
        <v>8</v>
      </c>
      <c r="I345" s="15">
        <v>8</v>
      </c>
      <c r="J345" s="15">
        <v>0</v>
      </c>
      <c r="K345" s="15">
        <v>7.7</v>
      </c>
      <c r="L345" s="15">
        <v>0</v>
      </c>
      <c r="M345" s="15">
        <v>0</v>
      </c>
      <c r="N345" s="15">
        <v>7.8</v>
      </c>
      <c r="O345" s="15">
        <v>7.7</v>
      </c>
      <c r="P345" s="15">
        <v>7.8</v>
      </c>
      <c r="Q345" s="15">
        <v>5</v>
      </c>
      <c r="R345" s="15">
        <v>0</v>
      </c>
      <c r="S345" s="15">
        <v>0</v>
      </c>
      <c r="T345" s="15">
        <v>0</v>
      </c>
      <c r="U345" s="15">
        <v>7.8</v>
      </c>
      <c r="V345" s="15">
        <v>7.9</v>
      </c>
      <c r="W345" s="15">
        <v>7.9</v>
      </c>
      <c r="X345" s="15">
        <v>7.7</v>
      </c>
      <c r="Y345" s="15">
        <v>7.8</v>
      </c>
      <c r="Z345" s="15">
        <v>0</v>
      </c>
      <c r="AA345" s="15">
        <v>0</v>
      </c>
      <c r="AB345" s="15">
        <v>0</v>
      </c>
      <c r="AC345" s="15">
        <v>7.7</v>
      </c>
      <c r="AD345" s="15">
        <v>8</v>
      </c>
      <c r="AE345" s="15">
        <v>0</v>
      </c>
      <c r="AF345" s="15">
        <v>0</v>
      </c>
      <c r="AG345" s="15">
        <v>0</v>
      </c>
      <c r="AH345" s="15">
        <v>0</v>
      </c>
      <c r="AI345" s="15">
        <v>7.9</v>
      </c>
      <c r="AJ345" s="15">
        <v>5.4</v>
      </c>
      <c r="AK345" s="15">
        <v>0</v>
      </c>
      <c r="AL345" s="15">
        <v>128.1</v>
      </c>
      <c r="AM345" s="15">
        <v>16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>
        <v>0</v>
      </c>
      <c r="AW345" s="15">
        <v>0</v>
      </c>
      <c r="AX345" s="15">
        <v>16</v>
      </c>
      <c r="AY345" s="15">
        <v>0</v>
      </c>
      <c r="AZ345" s="15">
        <v>893</v>
      </c>
    </row>
    <row r="346" spans="1:52" ht="15.75" customHeight="1" x14ac:dyDescent="0.25">
      <c r="A346" s="15">
        <v>892</v>
      </c>
      <c r="B346" s="17" t="s">
        <v>798</v>
      </c>
      <c r="C346" s="17" t="s">
        <v>799</v>
      </c>
      <c r="D346" s="17" t="s">
        <v>39</v>
      </c>
      <c r="E346" s="17" t="s">
        <v>62</v>
      </c>
      <c r="F346" s="17" t="s">
        <v>28</v>
      </c>
      <c r="G346" s="15">
        <v>7</v>
      </c>
      <c r="H346" s="15">
        <v>8</v>
      </c>
      <c r="I346" s="15">
        <v>8</v>
      </c>
      <c r="J346" s="15">
        <v>7.5</v>
      </c>
      <c r="K346" s="15">
        <v>8</v>
      </c>
      <c r="L346" s="15">
        <v>0</v>
      </c>
      <c r="M346" s="15">
        <v>0</v>
      </c>
      <c r="N346" s="15">
        <v>8</v>
      </c>
      <c r="O346" s="15">
        <v>7.6</v>
      </c>
      <c r="P346" s="15">
        <v>8</v>
      </c>
      <c r="Q346" s="15">
        <v>8</v>
      </c>
      <c r="R346" s="15">
        <v>2.9</v>
      </c>
      <c r="S346" s="15">
        <v>0</v>
      </c>
      <c r="T346" s="15">
        <v>0</v>
      </c>
      <c r="U346" s="15">
        <v>4.5</v>
      </c>
      <c r="V346" s="15">
        <v>8</v>
      </c>
      <c r="W346" s="15">
        <v>7.6</v>
      </c>
      <c r="X346" s="15">
        <v>8</v>
      </c>
      <c r="Y346" s="15">
        <v>7.7</v>
      </c>
      <c r="Z346" s="15">
        <v>0</v>
      </c>
      <c r="AA346" s="15">
        <v>0</v>
      </c>
      <c r="AB346" s="15">
        <v>0</v>
      </c>
      <c r="AC346" s="15">
        <v>0</v>
      </c>
      <c r="AD346" s="15">
        <v>3.1</v>
      </c>
      <c r="AE346" s="15">
        <v>0</v>
      </c>
      <c r="AF346" s="15">
        <v>0</v>
      </c>
      <c r="AG346" s="15">
        <v>0</v>
      </c>
      <c r="AH346" s="15">
        <v>0</v>
      </c>
      <c r="AI346" s="15">
        <v>8</v>
      </c>
      <c r="AJ346" s="15">
        <v>0</v>
      </c>
      <c r="AK346" s="15">
        <v>0</v>
      </c>
      <c r="AL346" s="15">
        <v>119.9</v>
      </c>
      <c r="AM346" s="15">
        <v>15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5">
        <v>15</v>
      </c>
      <c r="AY346" s="15">
        <v>0</v>
      </c>
      <c r="AZ346" s="15">
        <v>892</v>
      </c>
    </row>
    <row r="347" spans="1:52" ht="15.75" customHeight="1" x14ac:dyDescent="0.25">
      <c r="A347" s="15">
        <v>814</v>
      </c>
      <c r="B347" s="17" t="s">
        <v>800</v>
      </c>
      <c r="C347" s="17" t="s">
        <v>801</v>
      </c>
      <c r="D347" s="17" t="s">
        <v>26</v>
      </c>
      <c r="E347" s="17" t="s">
        <v>179</v>
      </c>
      <c r="F347" s="17" t="s">
        <v>28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>
        <v>0</v>
      </c>
      <c r="AW347" s="15">
        <v>0</v>
      </c>
      <c r="AX347" s="15">
        <v>0</v>
      </c>
      <c r="AY347" s="15">
        <v>2</v>
      </c>
      <c r="AZ347" s="15">
        <v>814</v>
      </c>
    </row>
    <row r="348" spans="1:52" ht="15.75" customHeight="1" x14ac:dyDescent="0.25">
      <c r="A348" s="14"/>
      <c r="B348" s="17" t="s">
        <v>802</v>
      </c>
      <c r="C348" s="17" t="s">
        <v>803</v>
      </c>
      <c r="D348" s="17" t="s">
        <v>26</v>
      </c>
      <c r="E348" s="17" t="s">
        <v>179</v>
      </c>
      <c r="F348" s="17" t="s">
        <v>28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0</v>
      </c>
      <c r="AY348" s="15">
        <v>0</v>
      </c>
      <c r="AZ348" s="14"/>
    </row>
    <row r="349" spans="1:52" ht="15.75" customHeight="1" x14ac:dyDescent="0.25">
      <c r="A349" s="15">
        <v>895</v>
      </c>
      <c r="B349" s="17" t="s">
        <v>804</v>
      </c>
      <c r="C349" s="17" t="s">
        <v>805</v>
      </c>
      <c r="D349" s="17" t="s">
        <v>39</v>
      </c>
      <c r="E349" s="17" t="s">
        <v>797</v>
      </c>
      <c r="F349" s="17" t="s">
        <v>28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0</v>
      </c>
      <c r="AY349" s="15">
        <v>0</v>
      </c>
      <c r="AZ349" s="14"/>
    </row>
    <row r="350" spans="1:52" ht="15.75" customHeight="1" x14ac:dyDescent="0.25">
      <c r="A350" s="15">
        <v>896</v>
      </c>
      <c r="B350" s="17" t="s">
        <v>806</v>
      </c>
      <c r="C350" s="17" t="s">
        <v>595</v>
      </c>
      <c r="D350" s="17" t="s">
        <v>39</v>
      </c>
      <c r="E350" s="17" t="s">
        <v>797</v>
      </c>
      <c r="F350" s="17" t="s">
        <v>28</v>
      </c>
      <c r="G350" s="15">
        <v>3</v>
      </c>
      <c r="H350" s="15">
        <v>7.9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10.9</v>
      </c>
      <c r="AM350" s="15">
        <v>1.4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0</v>
      </c>
      <c r="AX350" s="15">
        <v>1.4</v>
      </c>
      <c r="AY350" s="15">
        <v>0</v>
      </c>
      <c r="AZ350" s="14"/>
    </row>
    <row r="351" spans="1:52" ht="15.75" customHeight="1" x14ac:dyDescent="0.25">
      <c r="A351" s="15">
        <v>898</v>
      </c>
      <c r="B351" s="17" t="s">
        <v>807</v>
      </c>
      <c r="C351" s="17" t="s">
        <v>808</v>
      </c>
      <c r="D351" s="17" t="s">
        <v>39</v>
      </c>
      <c r="E351" s="17" t="s">
        <v>62</v>
      </c>
      <c r="F351" s="17" t="s">
        <v>28</v>
      </c>
      <c r="G351" s="15">
        <v>8</v>
      </c>
      <c r="H351" s="15">
        <v>8</v>
      </c>
      <c r="I351" s="15">
        <v>8</v>
      </c>
      <c r="J351" s="15">
        <v>8</v>
      </c>
      <c r="K351" s="15">
        <v>8</v>
      </c>
      <c r="L351" s="15">
        <v>0</v>
      </c>
      <c r="M351" s="15">
        <v>0</v>
      </c>
      <c r="N351" s="15">
        <v>8</v>
      </c>
      <c r="O351" s="15">
        <v>8</v>
      </c>
      <c r="P351" s="15">
        <v>8</v>
      </c>
      <c r="Q351" s="15">
        <v>8</v>
      </c>
      <c r="R351" s="15">
        <v>8</v>
      </c>
      <c r="S351" s="15">
        <v>0</v>
      </c>
      <c r="T351" s="15">
        <v>0</v>
      </c>
      <c r="U351" s="15">
        <v>8</v>
      </c>
      <c r="V351" s="15">
        <v>8</v>
      </c>
      <c r="W351" s="15">
        <v>8</v>
      </c>
      <c r="X351" s="15">
        <v>8</v>
      </c>
      <c r="Y351" s="15">
        <v>8</v>
      </c>
      <c r="Z351" s="15">
        <v>0</v>
      </c>
      <c r="AA351" s="15">
        <v>0</v>
      </c>
      <c r="AB351" s="15">
        <v>0</v>
      </c>
      <c r="AC351" s="15">
        <v>7.6</v>
      </c>
      <c r="AD351" s="15">
        <v>8</v>
      </c>
      <c r="AE351" s="15">
        <v>0</v>
      </c>
      <c r="AF351" s="15">
        <v>0</v>
      </c>
      <c r="AG351" s="15">
        <v>0</v>
      </c>
      <c r="AH351" s="15">
        <v>0</v>
      </c>
      <c r="AI351" s="15">
        <v>8</v>
      </c>
      <c r="AJ351" s="15">
        <v>8</v>
      </c>
      <c r="AK351" s="15">
        <v>0</v>
      </c>
      <c r="AL351" s="15">
        <v>151.6</v>
      </c>
      <c r="AM351" s="15">
        <v>19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>
        <v>0</v>
      </c>
      <c r="AW351" s="15">
        <v>0</v>
      </c>
      <c r="AX351" s="15">
        <v>19</v>
      </c>
      <c r="AY351" s="15">
        <v>0</v>
      </c>
      <c r="AZ351" s="15">
        <v>898</v>
      </c>
    </row>
    <row r="352" spans="1:52" ht="15.75" customHeight="1" x14ac:dyDescent="0.25">
      <c r="A352" s="15">
        <v>897</v>
      </c>
      <c r="B352" s="17" t="s">
        <v>809</v>
      </c>
      <c r="C352" s="17" t="s">
        <v>212</v>
      </c>
      <c r="D352" s="17" t="s">
        <v>39</v>
      </c>
      <c r="E352" s="17" t="s">
        <v>797</v>
      </c>
      <c r="F352" s="17" t="s">
        <v>28</v>
      </c>
      <c r="G352" s="15">
        <v>0</v>
      </c>
      <c r="H352" s="15">
        <v>0</v>
      </c>
      <c r="I352" s="15">
        <v>0</v>
      </c>
      <c r="J352" s="15">
        <v>0</v>
      </c>
      <c r="K352" s="15">
        <v>8</v>
      </c>
      <c r="L352" s="15">
        <v>0</v>
      </c>
      <c r="M352" s="15">
        <v>0</v>
      </c>
      <c r="N352" s="15">
        <v>8</v>
      </c>
      <c r="O352" s="15">
        <v>8</v>
      </c>
      <c r="P352" s="15">
        <v>8</v>
      </c>
      <c r="Q352" s="15">
        <v>7.9</v>
      </c>
      <c r="R352" s="15">
        <v>8</v>
      </c>
      <c r="S352" s="15">
        <v>0</v>
      </c>
      <c r="T352" s="15">
        <v>0</v>
      </c>
      <c r="U352" s="15">
        <v>7.8</v>
      </c>
      <c r="V352" s="15">
        <v>7.9</v>
      </c>
      <c r="W352" s="15">
        <v>7.6</v>
      </c>
      <c r="X352" s="15">
        <v>8</v>
      </c>
      <c r="Y352" s="15">
        <v>8</v>
      </c>
      <c r="Z352" s="15">
        <v>0</v>
      </c>
      <c r="AA352" s="15">
        <v>0</v>
      </c>
      <c r="AB352" s="15">
        <v>0</v>
      </c>
      <c r="AC352" s="15">
        <v>8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8</v>
      </c>
      <c r="AJ352" s="15">
        <v>8</v>
      </c>
      <c r="AK352" s="15">
        <v>0</v>
      </c>
      <c r="AL352" s="15">
        <v>111.2</v>
      </c>
      <c r="AM352" s="15">
        <v>13.9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>
        <v>0</v>
      </c>
      <c r="AW352" s="15">
        <v>0</v>
      </c>
      <c r="AX352" s="15">
        <v>13.9</v>
      </c>
      <c r="AY352" s="15">
        <v>0</v>
      </c>
      <c r="AZ352" s="15">
        <v>897</v>
      </c>
    </row>
    <row r="353" spans="1:52" ht="15.75" customHeight="1" x14ac:dyDescent="0.25">
      <c r="A353" s="15">
        <v>902</v>
      </c>
      <c r="B353" s="17" t="s">
        <v>810</v>
      </c>
      <c r="C353" s="17" t="s">
        <v>811</v>
      </c>
      <c r="D353" s="17" t="s">
        <v>26</v>
      </c>
      <c r="E353" s="17" t="s">
        <v>179</v>
      </c>
      <c r="F353" s="17" t="s">
        <v>28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>
        <v>0</v>
      </c>
      <c r="AW353" s="15">
        <v>0</v>
      </c>
      <c r="AX353" s="15">
        <v>0</v>
      </c>
      <c r="AY353" s="15">
        <v>0</v>
      </c>
      <c r="AZ353" s="15">
        <v>902</v>
      </c>
    </row>
    <row r="354" spans="1:52" ht="15.75" customHeight="1" x14ac:dyDescent="0.25">
      <c r="A354" s="15">
        <v>907</v>
      </c>
      <c r="B354" s="17" t="s">
        <v>812</v>
      </c>
      <c r="C354" s="17" t="s">
        <v>813</v>
      </c>
      <c r="D354" s="17" t="s">
        <v>39</v>
      </c>
      <c r="E354" s="17" t="s">
        <v>62</v>
      </c>
      <c r="F354" s="17" t="s">
        <v>28</v>
      </c>
      <c r="G354" s="15">
        <v>5.8</v>
      </c>
      <c r="H354" s="15">
        <v>7.6</v>
      </c>
      <c r="I354" s="15">
        <v>7</v>
      </c>
      <c r="J354" s="15">
        <v>7</v>
      </c>
      <c r="K354" s="15">
        <v>7.1</v>
      </c>
      <c r="L354" s="15">
        <v>0</v>
      </c>
      <c r="M354" s="15">
        <v>0</v>
      </c>
      <c r="N354" s="15">
        <v>7.3</v>
      </c>
      <c r="O354" s="15">
        <v>8</v>
      </c>
      <c r="P354" s="15">
        <v>7.1</v>
      </c>
      <c r="Q354" s="15">
        <v>8</v>
      </c>
      <c r="R354" s="15">
        <v>6.6</v>
      </c>
      <c r="S354" s="15">
        <v>0</v>
      </c>
      <c r="T354" s="15">
        <v>0</v>
      </c>
      <c r="U354" s="15">
        <v>7.1</v>
      </c>
      <c r="V354" s="15">
        <v>7</v>
      </c>
      <c r="W354" s="15">
        <v>8</v>
      </c>
      <c r="X354" s="15">
        <v>7</v>
      </c>
      <c r="Y354" s="18">
        <v>0</v>
      </c>
      <c r="Z354" s="15">
        <v>0</v>
      </c>
      <c r="AA354" s="15">
        <v>0</v>
      </c>
      <c r="AB354" s="15">
        <v>0</v>
      </c>
      <c r="AC354" s="15">
        <v>6.8</v>
      </c>
      <c r="AD354" s="15">
        <v>6.9</v>
      </c>
      <c r="AE354" s="15">
        <v>0</v>
      </c>
      <c r="AF354" s="15">
        <v>0</v>
      </c>
      <c r="AG354" s="15">
        <v>0</v>
      </c>
      <c r="AH354" s="15">
        <v>0</v>
      </c>
      <c r="AI354" s="15">
        <v>7.2</v>
      </c>
      <c r="AJ354" s="15">
        <v>6.7</v>
      </c>
      <c r="AK354" s="15">
        <v>0</v>
      </c>
      <c r="AL354" s="15">
        <v>128.19999999999999</v>
      </c>
      <c r="AM354" s="15">
        <v>16</v>
      </c>
      <c r="AN354" s="15">
        <v>0</v>
      </c>
      <c r="AO354" s="15">
        <v>0</v>
      </c>
      <c r="AP354" s="15">
        <v>0</v>
      </c>
      <c r="AQ354" s="15">
        <v>1</v>
      </c>
      <c r="AR354" s="15">
        <v>0</v>
      </c>
      <c r="AS354" s="15">
        <v>0</v>
      </c>
      <c r="AT354" s="15">
        <v>0</v>
      </c>
      <c r="AU354" s="15">
        <v>0</v>
      </c>
      <c r="AV354" s="15">
        <v>0</v>
      </c>
      <c r="AW354" s="15">
        <v>0</v>
      </c>
      <c r="AX354" s="15">
        <v>17</v>
      </c>
      <c r="AY354" s="15">
        <v>0</v>
      </c>
      <c r="AZ354" s="14"/>
    </row>
    <row r="355" spans="1:52" ht="15.75" customHeight="1" x14ac:dyDescent="0.25">
      <c r="A355" s="15">
        <v>904</v>
      </c>
      <c r="B355" s="17" t="s">
        <v>814</v>
      </c>
      <c r="C355" s="17" t="s">
        <v>815</v>
      </c>
      <c r="D355" s="17" t="s">
        <v>39</v>
      </c>
      <c r="E355" s="17" t="s">
        <v>62</v>
      </c>
      <c r="F355" s="17" t="s">
        <v>28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5">
        <v>0</v>
      </c>
      <c r="AY355" s="15">
        <v>0</v>
      </c>
      <c r="AZ355" s="15">
        <v>904</v>
      </c>
    </row>
    <row r="356" spans="1:52" ht="15.75" customHeight="1" x14ac:dyDescent="0.25">
      <c r="A356" s="15">
        <v>905</v>
      </c>
      <c r="B356" s="17" t="s">
        <v>816</v>
      </c>
      <c r="C356" s="17" t="s">
        <v>817</v>
      </c>
      <c r="D356" s="17" t="s">
        <v>39</v>
      </c>
      <c r="E356" s="17" t="s">
        <v>40</v>
      </c>
      <c r="F356" s="17" t="s">
        <v>28</v>
      </c>
      <c r="G356" s="15">
        <v>0</v>
      </c>
      <c r="H356" s="15">
        <v>7.9</v>
      </c>
      <c r="I356" s="15">
        <v>8</v>
      </c>
      <c r="J356" s="15">
        <v>4.9000000000000004</v>
      </c>
      <c r="K356" s="15">
        <v>8</v>
      </c>
      <c r="L356" s="15">
        <v>0</v>
      </c>
      <c r="M356" s="15">
        <v>0</v>
      </c>
      <c r="N356" s="15">
        <v>8</v>
      </c>
      <c r="O356" s="15">
        <v>0</v>
      </c>
      <c r="P356" s="15">
        <v>8</v>
      </c>
      <c r="Q356" s="15">
        <v>5</v>
      </c>
      <c r="R356" s="15">
        <v>3.2</v>
      </c>
      <c r="S356" s="15">
        <v>0</v>
      </c>
      <c r="T356" s="15">
        <v>0</v>
      </c>
      <c r="U356" s="15">
        <v>5.5</v>
      </c>
      <c r="V356" s="15">
        <v>5.2</v>
      </c>
      <c r="W356" s="15">
        <v>5.6</v>
      </c>
      <c r="X356" s="15">
        <v>5.2</v>
      </c>
      <c r="Y356" s="15">
        <v>5.8</v>
      </c>
      <c r="Z356" s="15">
        <v>0</v>
      </c>
      <c r="AA356" s="15">
        <v>0</v>
      </c>
      <c r="AB356" s="15">
        <v>0</v>
      </c>
      <c r="AC356" s="15">
        <v>5.5</v>
      </c>
      <c r="AD356" s="15">
        <v>4.9000000000000004</v>
      </c>
      <c r="AE356" s="15">
        <v>0</v>
      </c>
      <c r="AF356" s="15">
        <v>0</v>
      </c>
      <c r="AG356" s="15">
        <v>0</v>
      </c>
      <c r="AH356" s="15">
        <v>0</v>
      </c>
      <c r="AI356" s="15">
        <v>8</v>
      </c>
      <c r="AJ356" s="15">
        <v>8</v>
      </c>
      <c r="AK356" s="15">
        <v>0</v>
      </c>
      <c r="AL356" s="15">
        <v>106.7</v>
      </c>
      <c r="AM356" s="15">
        <v>13.3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>
        <v>0</v>
      </c>
      <c r="AW356" s="15">
        <v>0</v>
      </c>
      <c r="AX356" s="15">
        <v>13.3</v>
      </c>
      <c r="AY356" s="15">
        <v>0</v>
      </c>
      <c r="AZ356" s="14"/>
    </row>
    <row r="357" spans="1:52" ht="15.75" customHeight="1" x14ac:dyDescent="0.25">
      <c r="A357" s="15">
        <v>908</v>
      </c>
      <c r="B357" s="17" t="s">
        <v>818</v>
      </c>
      <c r="C357" s="17" t="s">
        <v>819</v>
      </c>
      <c r="D357" s="17" t="s">
        <v>39</v>
      </c>
      <c r="E357" s="17" t="s">
        <v>62</v>
      </c>
      <c r="F357" s="17" t="s">
        <v>28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>
        <v>0</v>
      </c>
      <c r="AW357" s="15">
        <v>0</v>
      </c>
      <c r="AX357" s="15">
        <v>0</v>
      </c>
      <c r="AY357" s="15">
        <v>0</v>
      </c>
      <c r="AZ357" s="15">
        <v>908</v>
      </c>
    </row>
    <row r="358" spans="1:52" ht="15.75" customHeight="1" x14ac:dyDescent="0.25">
      <c r="A358" s="14"/>
      <c r="B358" s="17" t="s">
        <v>820</v>
      </c>
      <c r="C358" s="17" t="s">
        <v>821</v>
      </c>
      <c r="D358" s="17" t="s">
        <v>39</v>
      </c>
      <c r="E358" s="17" t="s">
        <v>62</v>
      </c>
      <c r="F358" s="17" t="s">
        <v>28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>
        <v>0</v>
      </c>
      <c r="AW358" s="15">
        <v>0</v>
      </c>
      <c r="AX358" s="15">
        <v>0</v>
      </c>
      <c r="AY358" s="15">
        <v>0</v>
      </c>
      <c r="AZ358" s="14"/>
    </row>
    <row r="359" spans="1:52" ht="15.75" customHeight="1" x14ac:dyDescent="0.25">
      <c r="A359" s="15">
        <v>911</v>
      </c>
      <c r="B359" s="17" t="s">
        <v>822</v>
      </c>
      <c r="C359" s="17" t="s">
        <v>823</v>
      </c>
      <c r="D359" s="17" t="s">
        <v>39</v>
      </c>
      <c r="E359" s="17" t="s">
        <v>62</v>
      </c>
      <c r="F359" s="17" t="s">
        <v>28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0</v>
      </c>
      <c r="AR359" s="15">
        <v>0</v>
      </c>
      <c r="AS359" s="15">
        <v>0</v>
      </c>
      <c r="AT359" s="15">
        <v>0</v>
      </c>
      <c r="AU359" s="15">
        <v>0</v>
      </c>
      <c r="AV359" s="15">
        <v>0</v>
      </c>
      <c r="AW359" s="15">
        <v>0</v>
      </c>
      <c r="AX359" s="15">
        <v>0</v>
      </c>
      <c r="AY359" s="15">
        <v>0</v>
      </c>
      <c r="AZ359" s="14"/>
    </row>
    <row r="360" spans="1:52" ht="15.75" customHeight="1" x14ac:dyDescent="0.25">
      <c r="A360" s="15">
        <v>910</v>
      </c>
      <c r="B360" s="17" t="s">
        <v>824</v>
      </c>
      <c r="C360" s="17" t="s">
        <v>825</v>
      </c>
      <c r="D360" s="17" t="s">
        <v>39</v>
      </c>
      <c r="E360" s="17" t="s">
        <v>62</v>
      </c>
      <c r="F360" s="17" t="s">
        <v>28</v>
      </c>
      <c r="G360" s="15">
        <v>8</v>
      </c>
      <c r="H360" s="15">
        <v>8</v>
      </c>
      <c r="I360" s="15">
        <v>7.5</v>
      </c>
      <c r="J360" s="15">
        <v>7.2</v>
      </c>
      <c r="K360" s="15">
        <v>7.8</v>
      </c>
      <c r="L360" s="15">
        <v>0</v>
      </c>
      <c r="M360" s="15">
        <v>0</v>
      </c>
      <c r="N360" s="15">
        <v>8</v>
      </c>
      <c r="O360" s="15">
        <v>8</v>
      </c>
      <c r="P360" s="15">
        <v>8</v>
      </c>
      <c r="Q360" s="15">
        <v>7.2</v>
      </c>
      <c r="R360" s="15">
        <v>7.5</v>
      </c>
      <c r="S360" s="15">
        <v>0</v>
      </c>
      <c r="T360" s="15">
        <v>0</v>
      </c>
      <c r="U360" s="15">
        <v>8</v>
      </c>
      <c r="V360" s="15">
        <v>8</v>
      </c>
      <c r="W360" s="15">
        <v>8</v>
      </c>
      <c r="X360" s="15">
        <v>7.3</v>
      </c>
      <c r="Y360" s="15">
        <v>6.9</v>
      </c>
      <c r="Z360" s="15">
        <v>0</v>
      </c>
      <c r="AA360" s="15">
        <v>0</v>
      </c>
      <c r="AB360" s="15">
        <v>8</v>
      </c>
      <c r="AC360" s="15">
        <v>8</v>
      </c>
      <c r="AD360" s="15">
        <v>6.5</v>
      </c>
      <c r="AE360" s="15">
        <v>8</v>
      </c>
      <c r="AF360" s="15">
        <v>8</v>
      </c>
      <c r="AG360" s="15">
        <v>0</v>
      </c>
      <c r="AH360" s="15">
        <v>0</v>
      </c>
      <c r="AI360" s="15">
        <v>8</v>
      </c>
      <c r="AJ360" s="15">
        <v>8</v>
      </c>
      <c r="AK360" s="15">
        <v>3.5</v>
      </c>
      <c r="AL360" s="15">
        <v>173.4</v>
      </c>
      <c r="AM360" s="15">
        <v>21.7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>
        <v>0</v>
      </c>
      <c r="AW360" s="15">
        <v>0</v>
      </c>
      <c r="AX360" s="15">
        <v>21.7</v>
      </c>
      <c r="AY360" s="15">
        <v>0</v>
      </c>
      <c r="AZ360" s="14"/>
    </row>
    <row r="361" spans="1:52" ht="15.75" customHeight="1" x14ac:dyDescent="0.25">
      <c r="A361" s="15">
        <v>913</v>
      </c>
      <c r="B361" s="17" t="s">
        <v>826</v>
      </c>
      <c r="C361" s="17" t="s">
        <v>827</v>
      </c>
      <c r="D361" s="17" t="s">
        <v>39</v>
      </c>
      <c r="E361" s="17" t="s">
        <v>62</v>
      </c>
      <c r="F361" s="17" t="s">
        <v>28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0</v>
      </c>
      <c r="AR361" s="15">
        <v>0</v>
      </c>
      <c r="AS361" s="15">
        <v>0</v>
      </c>
      <c r="AT361" s="15">
        <v>0</v>
      </c>
      <c r="AU361" s="15">
        <v>0</v>
      </c>
      <c r="AV361" s="15">
        <v>0</v>
      </c>
      <c r="AW361" s="15">
        <v>0</v>
      </c>
      <c r="AX361" s="15">
        <v>0</v>
      </c>
      <c r="AY361" s="15">
        <v>0</v>
      </c>
      <c r="AZ361" s="14"/>
    </row>
    <row r="362" spans="1:52" ht="15.75" customHeight="1" x14ac:dyDescent="0.25">
      <c r="A362" s="14"/>
      <c r="B362" s="17" t="s">
        <v>828</v>
      </c>
      <c r="C362" s="17" t="s">
        <v>829</v>
      </c>
      <c r="D362" s="17" t="s">
        <v>718</v>
      </c>
      <c r="E362" s="17" t="s">
        <v>719</v>
      </c>
      <c r="F362" s="17" t="s">
        <v>28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>
        <v>0</v>
      </c>
      <c r="AW362" s="15">
        <v>0</v>
      </c>
      <c r="AX362" s="15">
        <v>0</v>
      </c>
      <c r="AY362" s="15">
        <v>0</v>
      </c>
      <c r="AZ362" s="14"/>
    </row>
    <row r="363" spans="1:52" ht="15.75" customHeight="1" x14ac:dyDescent="0.25">
      <c r="A363" s="14"/>
      <c r="B363" s="17" t="s">
        <v>830</v>
      </c>
      <c r="C363" s="17" t="s">
        <v>831</v>
      </c>
      <c r="D363" s="17" t="s">
        <v>718</v>
      </c>
      <c r="E363" s="17" t="s">
        <v>832</v>
      </c>
      <c r="F363" s="17" t="s">
        <v>28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>
        <v>0</v>
      </c>
      <c r="AW363" s="15">
        <v>0</v>
      </c>
      <c r="AX363" s="15">
        <v>0</v>
      </c>
      <c r="AY363" s="15">
        <v>0</v>
      </c>
      <c r="AZ363" s="14"/>
    </row>
    <row r="364" spans="1:52" ht="15.75" customHeight="1" x14ac:dyDescent="0.25">
      <c r="A364" s="14"/>
      <c r="B364" s="17" t="s">
        <v>833</v>
      </c>
      <c r="C364" s="17" t="s">
        <v>834</v>
      </c>
      <c r="D364" s="17" t="s">
        <v>718</v>
      </c>
      <c r="E364" s="17" t="s">
        <v>719</v>
      </c>
      <c r="F364" s="17" t="s">
        <v>28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>
        <v>0</v>
      </c>
      <c r="AW364" s="15">
        <v>0</v>
      </c>
      <c r="AX364" s="15">
        <v>0</v>
      </c>
      <c r="AY364" s="15">
        <v>23</v>
      </c>
      <c r="AZ364" s="14"/>
    </row>
    <row r="365" spans="1:52" ht="15.75" customHeight="1" x14ac:dyDescent="0.25">
      <c r="A365" s="15">
        <v>909</v>
      </c>
      <c r="B365" s="17" t="s">
        <v>835</v>
      </c>
      <c r="C365" s="17" t="s">
        <v>836</v>
      </c>
      <c r="D365" s="17" t="s">
        <v>718</v>
      </c>
      <c r="E365" s="17" t="s">
        <v>832</v>
      </c>
      <c r="F365" s="17" t="s">
        <v>28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Q365" s="15">
        <v>0</v>
      </c>
      <c r="AR365" s="15">
        <v>0</v>
      </c>
      <c r="AS365" s="15">
        <v>0</v>
      </c>
      <c r="AT365" s="15">
        <v>0</v>
      </c>
      <c r="AU365" s="15">
        <v>0</v>
      </c>
      <c r="AV365" s="15">
        <v>0</v>
      </c>
      <c r="AW365" s="15">
        <v>0</v>
      </c>
      <c r="AX365" s="15">
        <v>0</v>
      </c>
      <c r="AY365" s="15">
        <v>0</v>
      </c>
      <c r="AZ365" s="15">
        <v>909</v>
      </c>
    </row>
    <row r="366" spans="1:52" ht="15.75" customHeight="1" x14ac:dyDescent="0.25">
      <c r="A366" s="15">
        <v>914</v>
      </c>
      <c r="B366" s="17" t="s">
        <v>837</v>
      </c>
      <c r="C366" s="17" t="s">
        <v>838</v>
      </c>
      <c r="D366" s="17" t="s">
        <v>31</v>
      </c>
      <c r="E366" s="17" t="s">
        <v>839</v>
      </c>
      <c r="F366" s="17" t="s">
        <v>28</v>
      </c>
      <c r="G366" s="15">
        <v>8</v>
      </c>
      <c r="H366" s="15">
        <v>8</v>
      </c>
      <c r="I366" s="15">
        <v>8</v>
      </c>
      <c r="J366" s="15">
        <v>8</v>
      </c>
      <c r="K366" s="15">
        <v>8</v>
      </c>
      <c r="L366" s="15">
        <v>0</v>
      </c>
      <c r="M366" s="15">
        <v>0</v>
      </c>
      <c r="N366" s="15">
        <v>8</v>
      </c>
      <c r="O366" s="15">
        <v>8</v>
      </c>
      <c r="P366" s="15">
        <v>8</v>
      </c>
      <c r="Q366" s="15">
        <v>8</v>
      </c>
      <c r="R366" s="15">
        <v>8</v>
      </c>
      <c r="S366" s="15">
        <v>0</v>
      </c>
      <c r="T366" s="15">
        <v>0</v>
      </c>
      <c r="U366" s="15">
        <v>8</v>
      </c>
      <c r="V366" s="15">
        <v>8</v>
      </c>
      <c r="W366" s="15">
        <v>8</v>
      </c>
      <c r="X366" s="15">
        <v>8</v>
      </c>
      <c r="Y366" s="15">
        <v>8</v>
      </c>
      <c r="Z366" s="15">
        <v>0</v>
      </c>
      <c r="AA366" s="15">
        <v>0</v>
      </c>
      <c r="AB366" s="15">
        <v>0</v>
      </c>
      <c r="AC366" s="15">
        <v>7.9</v>
      </c>
      <c r="AD366" s="15">
        <v>7.2</v>
      </c>
      <c r="AE366" s="15">
        <v>0</v>
      </c>
      <c r="AF366" s="15">
        <v>0</v>
      </c>
      <c r="AG366" s="15">
        <v>0</v>
      </c>
      <c r="AH366" s="15">
        <v>0</v>
      </c>
      <c r="AI366" s="15">
        <v>8</v>
      </c>
      <c r="AJ366" s="15">
        <v>8</v>
      </c>
      <c r="AK366" s="15">
        <v>0</v>
      </c>
      <c r="AL366" s="15">
        <v>151.1</v>
      </c>
      <c r="AM366" s="15">
        <v>18.899999999999999</v>
      </c>
      <c r="AN366" s="15">
        <v>0</v>
      </c>
      <c r="AO366" s="15">
        <v>0</v>
      </c>
      <c r="AP366" s="15">
        <v>0</v>
      </c>
      <c r="AQ366" s="15">
        <v>0</v>
      </c>
      <c r="AR366" s="15">
        <v>0</v>
      </c>
      <c r="AS366" s="15">
        <v>0</v>
      </c>
      <c r="AT366" s="15">
        <v>0</v>
      </c>
      <c r="AU366" s="15">
        <v>0</v>
      </c>
      <c r="AV366" s="15">
        <v>0</v>
      </c>
      <c r="AW366" s="15">
        <v>0</v>
      </c>
      <c r="AX366" s="15">
        <v>18.899999999999999</v>
      </c>
      <c r="AY366" s="15">
        <v>0</v>
      </c>
      <c r="AZ366" s="15">
        <v>914</v>
      </c>
    </row>
    <row r="367" spans="1:52" ht="15.75" customHeight="1" x14ac:dyDescent="0.25">
      <c r="A367" s="15">
        <v>915</v>
      </c>
      <c r="B367" s="17" t="s">
        <v>840</v>
      </c>
      <c r="C367" s="17" t="s">
        <v>841</v>
      </c>
      <c r="D367" s="17" t="s">
        <v>31</v>
      </c>
      <c r="E367" s="17" t="s">
        <v>162</v>
      </c>
      <c r="F367" s="17" t="s">
        <v>28</v>
      </c>
      <c r="G367" s="15">
        <v>8</v>
      </c>
      <c r="H367" s="15">
        <v>8</v>
      </c>
      <c r="I367" s="15">
        <v>8</v>
      </c>
      <c r="J367" s="15">
        <v>8</v>
      </c>
      <c r="K367" s="15">
        <v>8</v>
      </c>
      <c r="L367" s="15">
        <v>0</v>
      </c>
      <c r="M367" s="15">
        <v>0</v>
      </c>
      <c r="N367" s="18">
        <v>0</v>
      </c>
      <c r="O367" s="15">
        <v>8</v>
      </c>
      <c r="P367" s="15">
        <v>8</v>
      </c>
      <c r="Q367" s="15">
        <v>8</v>
      </c>
      <c r="R367" s="15">
        <v>8</v>
      </c>
      <c r="S367" s="15">
        <v>0</v>
      </c>
      <c r="T367" s="15">
        <v>0</v>
      </c>
      <c r="U367" s="15">
        <v>8</v>
      </c>
      <c r="V367" s="15">
        <v>8</v>
      </c>
      <c r="W367" s="15">
        <v>8</v>
      </c>
      <c r="X367" s="15">
        <v>8</v>
      </c>
      <c r="Y367" s="15">
        <v>8</v>
      </c>
      <c r="Z367" s="15">
        <v>0</v>
      </c>
      <c r="AA367" s="15">
        <v>0</v>
      </c>
      <c r="AB367" s="15">
        <v>0</v>
      </c>
      <c r="AC367" s="15">
        <v>2.1</v>
      </c>
      <c r="AD367" s="15">
        <v>8</v>
      </c>
      <c r="AE367" s="15">
        <v>0</v>
      </c>
      <c r="AF367" s="15">
        <v>0</v>
      </c>
      <c r="AG367" s="15">
        <v>0</v>
      </c>
      <c r="AH367" s="15">
        <v>0</v>
      </c>
      <c r="AI367" s="15">
        <v>8</v>
      </c>
      <c r="AJ367" s="15">
        <v>8</v>
      </c>
      <c r="AK367" s="15">
        <v>0</v>
      </c>
      <c r="AL367" s="15">
        <v>138.1</v>
      </c>
      <c r="AM367" s="15">
        <v>17.3</v>
      </c>
      <c r="AN367" s="15">
        <v>0</v>
      </c>
      <c r="AO367" s="15">
        <v>0</v>
      </c>
      <c r="AP367" s="15">
        <v>0</v>
      </c>
      <c r="AQ367" s="15">
        <v>1</v>
      </c>
      <c r="AR367" s="15">
        <v>0</v>
      </c>
      <c r="AS367" s="15">
        <v>0</v>
      </c>
      <c r="AT367" s="15">
        <v>0</v>
      </c>
      <c r="AU367" s="15">
        <v>0</v>
      </c>
      <c r="AV367" s="15">
        <v>0</v>
      </c>
      <c r="AW367" s="15">
        <v>0</v>
      </c>
      <c r="AX367" s="15">
        <v>18.3</v>
      </c>
      <c r="AY367" s="15">
        <v>0</v>
      </c>
      <c r="AZ367" s="15">
        <v>915</v>
      </c>
    </row>
    <row r="368" spans="1:52" ht="15.75" customHeight="1" x14ac:dyDescent="0.25">
      <c r="A368" s="15">
        <v>917</v>
      </c>
      <c r="B368" s="17" t="s">
        <v>842</v>
      </c>
      <c r="C368" s="17" t="s">
        <v>843</v>
      </c>
      <c r="D368" s="17" t="s">
        <v>39</v>
      </c>
      <c r="E368" s="17" t="s">
        <v>844</v>
      </c>
      <c r="F368" s="17" t="s">
        <v>28</v>
      </c>
      <c r="G368" s="15">
        <v>0</v>
      </c>
      <c r="H368" s="15">
        <v>0</v>
      </c>
      <c r="I368" s="15">
        <v>7.9</v>
      </c>
      <c r="J368" s="15">
        <v>0</v>
      </c>
      <c r="K368" s="15">
        <v>7.8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15">
        <v>15.7</v>
      </c>
      <c r="AM368" s="15">
        <v>2</v>
      </c>
      <c r="AN368" s="15">
        <v>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>
        <v>0</v>
      </c>
      <c r="AW368" s="15">
        <v>0</v>
      </c>
      <c r="AX368" s="15">
        <v>2</v>
      </c>
      <c r="AY368" s="15">
        <v>0</v>
      </c>
      <c r="AZ368" s="15">
        <v>917</v>
      </c>
    </row>
    <row r="369" spans="1:52" ht="15.75" customHeight="1" x14ac:dyDescent="0.25">
      <c r="A369" s="15">
        <v>918</v>
      </c>
      <c r="B369" s="17" t="s">
        <v>845</v>
      </c>
      <c r="C369" s="17" t="s">
        <v>846</v>
      </c>
      <c r="D369" s="17" t="s">
        <v>39</v>
      </c>
      <c r="E369" s="17" t="s">
        <v>844</v>
      </c>
      <c r="F369" s="17" t="s">
        <v>28</v>
      </c>
      <c r="G369" s="15">
        <v>0</v>
      </c>
      <c r="H369" s="15">
        <v>0</v>
      </c>
      <c r="I369" s="15">
        <v>0</v>
      </c>
      <c r="J369" s="15">
        <v>7.9</v>
      </c>
      <c r="K369" s="15">
        <v>7.8</v>
      </c>
      <c r="L369" s="15">
        <v>0</v>
      </c>
      <c r="M369" s="15">
        <v>0</v>
      </c>
      <c r="N369" s="15">
        <v>7.5</v>
      </c>
      <c r="O369" s="15">
        <v>4.5</v>
      </c>
      <c r="P369" s="15">
        <v>0</v>
      </c>
      <c r="Q369" s="15">
        <v>4</v>
      </c>
      <c r="R369" s="15">
        <v>3.5</v>
      </c>
      <c r="S369" s="15">
        <v>0</v>
      </c>
      <c r="T369" s="15">
        <v>0</v>
      </c>
      <c r="U369" s="15">
        <v>0</v>
      </c>
      <c r="V369" s="15">
        <v>0</v>
      </c>
      <c r="W369" s="15">
        <v>3.7</v>
      </c>
      <c r="X369" s="15">
        <v>0</v>
      </c>
      <c r="Y369" s="15">
        <v>7.9</v>
      </c>
      <c r="Z369" s="15">
        <v>0</v>
      </c>
      <c r="AA369" s="15">
        <v>0</v>
      </c>
      <c r="AB369" s="15">
        <v>0</v>
      </c>
      <c r="AC369" s="15">
        <v>3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7.6</v>
      </c>
      <c r="AJ369" s="15">
        <v>2.5</v>
      </c>
      <c r="AK369" s="15">
        <v>0</v>
      </c>
      <c r="AL369" s="15">
        <v>59.9</v>
      </c>
      <c r="AM369" s="15">
        <v>7.5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>
        <v>0</v>
      </c>
      <c r="AW369" s="15">
        <v>0</v>
      </c>
      <c r="AX369" s="15">
        <v>7.5</v>
      </c>
      <c r="AY369" s="15">
        <v>0</v>
      </c>
      <c r="AZ369" s="15">
        <v>918</v>
      </c>
    </row>
    <row r="370" spans="1:52" ht="15.75" customHeight="1" x14ac:dyDescent="0.25">
      <c r="A370" s="15">
        <v>916</v>
      </c>
      <c r="B370" s="17" t="s">
        <v>847</v>
      </c>
      <c r="C370" s="17" t="s">
        <v>848</v>
      </c>
      <c r="D370" s="17" t="s">
        <v>352</v>
      </c>
      <c r="E370" s="17" t="s">
        <v>450</v>
      </c>
      <c r="F370" s="17" t="s">
        <v>28</v>
      </c>
      <c r="G370" s="15">
        <v>0</v>
      </c>
      <c r="H370" s="15">
        <v>0</v>
      </c>
      <c r="I370" s="15">
        <v>0</v>
      </c>
      <c r="J370" s="15">
        <v>0</v>
      </c>
      <c r="K370" s="15">
        <v>8</v>
      </c>
      <c r="L370" s="15">
        <v>0</v>
      </c>
      <c r="M370" s="15">
        <v>0</v>
      </c>
      <c r="N370" s="15">
        <v>8</v>
      </c>
      <c r="O370" s="15">
        <v>7.9</v>
      </c>
      <c r="P370" s="15">
        <v>7.9</v>
      </c>
      <c r="Q370" s="15">
        <v>8</v>
      </c>
      <c r="R370" s="15">
        <v>8</v>
      </c>
      <c r="S370" s="15">
        <v>0</v>
      </c>
      <c r="T370" s="15">
        <v>0</v>
      </c>
      <c r="U370" s="15">
        <v>8</v>
      </c>
      <c r="V370" s="15">
        <v>8</v>
      </c>
      <c r="W370" s="15">
        <v>8</v>
      </c>
      <c r="X370" s="15">
        <v>7.9</v>
      </c>
      <c r="Y370" s="15">
        <v>8</v>
      </c>
      <c r="Z370" s="15">
        <v>0</v>
      </c>
      <c r="AA370" s="15">
        <v>0</v>
      </c>
      <c r="AB370" s="15">
        <v>0</v>
      </c>
      <c r="AC370" s="15">
        <v>8</v>
      </c>
      <c r="AD370" s="15">
        <v>8</v>
      </c>
      <c r="AE370" s="15">
        <v>0</v>
      </c>
      <c r="AF370" s="15">
        <v>0</v>
      </c>
      <c r="AG370" s="15">
        <v>0</v>
      </c>
      <c r="AH370" s="15">
        <v>0</v>
      </c>
      <c r="AI370" s="15">
        <v>8</v>
      </c>
      <c r="AJ370" s="15">
        <v>8</v>
      </c>
      <c r="AK370" s="15">
        <v>0</v>
      </c>
      <c r="AL370" s="15">
        <v>119.7</v>
      </c>
      <c r="AM370" s="15">
        <v>15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0</v>
      </c>
      <c r="AV370" s="15">
        <v>0</v>
      </c>
      <c r="AW370" s="15">
        <v>0</v>
      </c>
      <c r="AX370" s="15">
        <v>15</v>
      </c>
      <c r="AY370" s="15">
        <v>0</v>
      </c>
      <c r="AZ370" s="15">
        <v>916</v>
      </c>
    </row>
    <row r="371" spans="1:52" ht="15.75" customHeight="1" x14ac:dyDescent="0.25">
      <c r="A371" s="15">
        <v>919</v>
      </c>
      <c r="B371" s="17" t="s">
        <v>849</v>
      </c>
      <c r="C371" s="17" t="s">
        <v>850</v>
      </c>
      <c r="D371" s="17" t="s">
        <v>718</v>
      </c>
      <c r="E371" s="17" t="s">
        <v>851</v>
      </c>
      <c r="F371" s="17" t="s">
        <v>28</v>
      </c>
      <c r="G371" s="15">
        <v>0</v>
      </c>
      <c r="H371" s="15">
        <v>7.7</v>
      </c>
      <c r="I371" s="15">
        <v>7.9</v>
      </c>
      <c r="J371" s="15">
        <v>8</v>
      </c>
      <c r="K371" s="15">
        <v>5.3</v>
      </c>
      <c r="L371" s="15">
        <v>0</v>
      </c>
      <c r="M371" s="15">
        <v>0</v>
      </c>
      <c r="N371" s="15">
        <v>3.6</v>
      </c>
      <c r="O371" s="15">
        <v>8</v>
      </c>
      <c r="P371" s="15">
        <v>0</v>
      </c>
      <c r="Q371" s="15">
        <v>8</v>
      </c>
      <c r="R371" s="15">
        <v>8</v>
      </c>
      <c r="S371" s="15">
        <v>0</v>
      </c>
      <c r="T371" s="15">
        <v>0</v>
      </c>
      <c r="U371" s="15">
        <v>7.9</v>
      </c>
      <c r="V371" s="15">
        <v>8</v>
      </c>
      <c r="W371" s="15">
        <v>3.7</v>
      </c>
      <c r="X371" s="15">
        <v>0</v>
      </c>
      <c r="Y371" s="15">
        <v>8</v>
      </c>
      <c r="Z371" s="15">
        <v>0</v>
      </c>
      <c r="AA371" s="15">
        <v>0</v>
      </c>
      <c r="AB371" s="15">
        <v>0</v>
      </c>
      <c r="AC371" s="15">
        <v>4.5</v>
      </c>
      <c r="AD371" s="15">
        <v>8</v>
      </c>
      <c r="AE371" s="15">
        <v>0</v>
      </c>
      <c r="AF371" s="15">
        <v>0</v>
      </c>
      <c r="AG371" s="15">
        <v>0</v>
      </c>
      <c r="AH371" s="15">
        <v>0</v>
      </c>
      <c r="AI371" s="15">
        <v>8</v>
      </c>
      <c r="AJ371" s="15">
        <v>0</v>
      </c>
      <c r="AK371" s="15">
        <v>0</v>
      </c>
      <c r="AL371" s="15">
        <v>104.6</v>
      </c>
      <c r="AM371" s="15">
        <v>13.1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>
        <v>0</v>
      </c>
      <c r="AW371" s="15">
        <v>0</v>
      </c>
      <c r="AX371" s="15">
        <v>13.1</v>
      </c>
      <c r="AY371" s="15">
        <v>0</v>
      </c>
      <c r="AZ371" s="15">
        <v>919</v>
      </c>
    </row>
    <row r="372" spans="1:52" ht="15.75" customHeight="1" x14ac:dyDescent="0.25">
      <c r="A372" s="15">
        <v>920</v>
      </c>
      <c r="B372" s="17" t="s">
        <v>852</v>
      </c>
      <c r="C372" s="17" t="s">
        <v>853</v>
      </c>
      <c r="D372" s="17" t="s">
        <v>718</v>
      </c>
      <c r="E372" s="17" t="s">
        <v>851</v>
      </c>
      <c r="F372" s="17" t="s">
        <v>28</v>
      </c>
      <c r="G372" s="15">
        <v>8</v>
      </c>
      <c r="H372" s="15">
        <v>6.9</v>
      </c>
      <c r="I372" s="15">
        <v>8</v>
      </c>
      <c r="J372" s="15">
        <v>0</v>
      </c>
      <c r="K372" s="15">
        <v>8</v>
      </c>
      <c r="L372" s="15">
        <v>0</v>
      </c>
      <c r="M372" s="15">
        <v>0</v>
      </c>
      <c r="N372" s="15">
        <v>8</v>
      </c>
      <c r="O372" s="15">
        <v>0</v>
      </c>
      <c r="P372" s="15">
        <v>8</v>
      </c>
      <c r="Q372" s="15">
        <v>8</v>
      </c>
      <c r="R372" s="15">
        <v>0</v>
      </c>
      <c r="S372" s="15">
        <v>0</v>
      </c>
      <c r="T372" s="15">
        <v>0</v>
      </c>
      <c r="U372" s="15">
        <v>8</v>
      </c>
      <c r="V372" s="15">
        <v>3.9</v>
      </c>
      <c r="W372" s="15">
        <v>8</v>
      </c>
      <c r="X372" s="15">
        <v>8</v>
      </c>
      <c r="Y372" s="15">
        <v>8</v>
      </c>
      <c r="Z372" s="15">
        <v>0</v>
      </c>
      <c r="AA372" s="15">
        <v>0</v>
      </c>
      <c r="AB372" s="15">
        <v>0</v>
      </c>
      <c r="AC372" s="15">
        <v>8</v>
      </c>
      <c r="AD372" s="15">
        <v>8</v>
      </c>
      <c r="AE372" s="15">
        <v>0</v>
      </c>
      <c r="AF372" s="15">
        <v>0</v>
      </c>
      <c r="AG372" s="15">
        <v>0</v>
      </c>
      <c r="AH372" s="15">
        <v>0</v>
      </c>
      <c r="AI372" s="15">
        <v>8</v>
      </c>
      <c r="AJ372" s="15">
        <v>8</v>
      </c>
      <c r="AK372" s="15">
        <v>0</v>
      </c>
      <c r="AL372" s="15">
        <v>122.8</v>
      </c>
      <c r="AM372" s="15">
        <v>15.4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>
        <v>0</v>
      </c>
      <c r="AW372" s="15">
        <v>0</v>
      </c>
      <c r="AX372" s="15">
        <v>15.4</v>
      </c>
      <c r="AY372" s="15">
        <v>0</v>
      </c>
      <c r="AZ372" s="15">
        <v>920</v>
      </c>
    </row>
    <row r="373" spans="1:52" ht="15.75" customHeight="1" x14ac:dyDescent="0.25">
      <c r="A373" s="15">
        <v>921</v>
      </c>
      <c r="B373" s="17" t="s">
        <v>854</v>
      </c>
      <c r="C373" s="17" t="s">
        <v>855</v>
      </c>
      <c r="D373" s="17" t="s">
        <v>35</v>
      </c>
      <c r="E373" s="17" t="s">
        <v>856</v>
      </c>
      <c r="F373" s="17" t="s">
        <v>28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>
        <v>0</v>
      </c>
      <c r="AW373" s="15">
        <v>0</v>
      </c>
      <c r="AX373" s="15">
        <v>0</v>
      </c>
      <c r="AY373" s="15">
        <v>0</v>
      </c>
      <c r="AZ373" s="15">
        <v>921</v>
      </c>
    </row>
    <row r="374" spans="1:52" ht="15.75" customHeight="1" x14ac:dyDescent="0.25">
      <c r="A374" s="15">
        <v>947</v>
      </c>
      <c r="B374" s="17" t="s">
        <v>857</v>
      </c>
      <c r="C374" s="17" t="s">
        <v>858</v>
      </c>
      <c r="D374" s="17" t="s">
        <v>26</v>
      </c>
      <c r="E374" s="17" t="s">
        <v>859</v>
      </c>
      <c r="F374" s="17" t="s">
        <v>28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>
        <v>0</v>
      </c>
      <c r="AW374" s="15">
        <v>0</v>
      </c>
      <c r="AX374" s="15">
        <v>0</v>
      </c>
      <c r="AY374" s="15">
        <v>0</v>
      </c>
      <c r="AZ374" s="14"/>
    </row>
    <row r="375" spans="1:52" ht="15.75" customHeight="1" x14ac:dyDescent="0.25">
      <c r="A375" s="15">
        <v>922</v>
      </c>
      <c r="B375" s="17" t="s">
        <v>860</v>
      </c>
      <c r="C375" s="17" t="s">
        <v>861</v>
      </c>
      <c r="D375" s="17" t="s">
        <v>718</v>
      </c>
      <c r="E375" s="17" t="s">
        <v>832</v>
      </c>
      <c r="F375" s="17" t="s">
        <v>28</v>
      </c>
      <c r="G375" s="15">
        <v>6.3</v>
      </c>
      <c r="H375" s="15">
        <v>0</v>
      </c>
      <c r="I375" s="15">
        <v>0</v>
      </c>
      <c r="J375" s="15">
        <v>5.9</v>
      </c>
      <c r="K375" s="15">
        <v>0</v>
      </c>
      <c r="L375" s="15">
        <v>0</v>
      </c>
      <c r="M375" s="15">
        <v>0</v>
      </c>
      <c r="N375" s="15">
        <v>7.4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19.600000000000001</v>
      </c>
      <c r="AM375" s="15">
        <v>2.5</v>
      </c>
      <c r="AN375" s="15">
        <v>0</v>
      </c>
      <c r="AO375" s="15">
        <v>0</v>
      </c>
      <c r="AP375" s="15">
        <v>0</v>
      </c>
      <c r="AQ375" s="15">
        <v>0</v>
      </c>
      <c r="AR375" s="15">
        <v>0</v>
      </c>
      <c r="AS375" s="15">
        <v>0</v>
      </c>
      <c r="AT375" s="15">
        <v>0</v>
      </c>
      <c r="AU375" s="15">
        <v>0</v>
      </c>
      <c r="AV375" s="15">
        <v>0</v>
      </c>
      <c r="AW375" s="15">
        <v>0</v>
      </c>
      <c r="AX375" s="15">
        <v>2.5</v>
      </c>
      <c r="AY375" s="15">
        <v>0</v>
      </c>
    </row>
    <row r="376" spans="1:52" ht="15.75" customHeight="1" x14ac:dyDescent="0.25">
      <c r="A376" s="15">
        <v>927</v>
      </c>
      <c r="B376" s="17" t="s">
        <v>862</v>
      </c>
      <c r="C376" s="17" t="s">
        <v>863</v>
      </c>
      <c r="D376" s="17" t="s">
        <v>718</v>
      </c>
      <c r="E376" s="17" t="s">
        <v>851</v>
      </c>
      <c r="F376" s="17" t="s">
        <v>28</v>
      </c>
      <c r="G376" s="15">
        <v>0</v>
      </c>
      <c r="H376" s="15">
        <v>7.8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7.9</v>
      </c>
      <c r="O376" s="15">
        <v>7.8</v>
      </c>
      <c r="P376" s="15">
        <v>0</v>
      </c>
      <c r="Q376" s="15">
        <v>7.8</v>
      </c>
      <c r="R376" s="15">
        <v>0</v>
      </c>
      <c r="S376" s="15">
        <v>0</v>
      </c>
      <c r="T376" s="15">
        <v>0</v>
      </c>
      <c r="U376" s="15">
        <v>7.7</v>
      </c>
      <c r="V376" s="15">
        <v>8</v>
      </c>
      <c r="W376" s="15">
        <v>0</v>
      </c>
      <c r="X376" s="15">
        <v>0</v>
      </c>
      <c r="Y376" s="15">
        <v>4.4000000000000004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8</v>
      </c>
      <c r="AJ376" s="15">
        <v>8</v>
      </c>
      <c r="AK376" s="15">
        <v>0</v>
      </c>
      <c r="AL376" s="15">
        <v>67.400000000000006</v>
      </c>
      <c r="AM376" s="15">
        <v>8.4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0</v>
      </c>
      <c r="AU376" s="15">
        <v>0</v>
      </c>
      <c r="AV376" s="15">
        <v>0</v>
      </c>
      <c r="AW376" s="15">
        <v>0</v>
      </c>
      <c r="AX376" s="15">
        <v>8.4</v>
      </c>
      <c r="AY376" s="15">
        <v>0</v>
      </c>
    </row>
    <row r="377" spans="1:52" ht="15.75" customHeight="1" x14ac:dyDescent="0.25">
      <c r="A377" s="15">
        <v>926</v>
      </c>
      <c r="B377" s="17" t="s">
        <v>864</v>
      </c>
      <c r="C377" s="17" t="s">
        <v>865</v>
      </c>
      <c r="D377" s="17" t="s">
        <v>718</v>
      </c>
      <c r="E377" s="17" t="s">
        <v>851</v>
      </c>
      <c r="F377" s="17" t="s">
        <v>28</v>
      </c>
      <c r="G377" s="15">
        <v>0</v>
      </c>
      <c r="H377" s="15">
        <v>7.7</v>
      </c>
      <c r="I377" s="15">
        <v>5.0999999999999996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12.8</v>
      </c>
      <c r="AM377" s="15">
        <v>1.6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0</v>
      </c>
      <c r="AU377" s="15">
        <v>0</v>
      </c>
      <c r="AV377" s="15">
        <v>0</v>
      </c>
      <c r="AW377" s="15">
        <v>0</v>
      </c>
      <c r="AX377" s="15">
        <v>1.6</v>
      </c>
      <c r="AY377" s="15">
        <v>0</v>
      </c>
    </row>
    <row r="378" spans="1:52" ht="15.75" customHeight="1" x14ac:dyDescent="0.25">
      <c r="A378" s="15">
        <v>924</v>
      </c>
      <c r="B378" s="17" t="s">
        <v>866</v>
      </c>
      <c r="C378" s="17" t="s">
        <v>867</v>
      </c>
      <c r="D378" s="17" t="s">
        <v>31</v>
      </c>
      <c r="E378" s="17" t="s">
        <v>162</v>
      </c>
      <c r="F378" s="17" t="s">
        <v>28</v>
      </c>
      <c r="G378" s="15">
        <v>8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8</v>
      </c>
      <c r="AM378" s="15">
        <v>1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>
        <v>0</v>
      </c>
      <c r="AW378" s="15">
        <v>0</v>
      </c>
      <c r="AX378" s="15">
        <v>1</v>
      </c>
      <c r="AY378" s="15">
        <v>0</v>
      </c>
    </row>
    <row r="379" spans="1:52" ht="15.75" customHeight="1" x14ac:dyDescent="0.25">
      <c r="A379" s="15">
        <v>929</v>
      </c>
      <c r="B379" s="17" t="s">
        <v>868</v>
      </c>
      <c r="C379" s="17" t="s">
        <v>869</v>
      </c>
      <c r="D379" s="17" t="s">
        <v>352</v>
      </c>
      <c r="E379" s="17" t="s">
        <v>870</v>
      </c>
      <c r="F379" s="17" t="s">
        <v>28</v>
      </c>
      <c r="G379" s="15">
        <v>0</v>
      </c>
      <c r="H379" s="15">
        <v>3.3</v>
      </c>
      <c r="I379" s="15">
        <v>0</v>
      </c>
      <c r="J379" s="15">
        <v>3.4</v>
      </c>
      <c r="K379" s="15">
        <v>4.0999999999999996</v>
      </c>
      <c r="L379" s="15">
        <v>0</v>
      </c>
      <c r="M379" s="15">
        <v>0</v>
      </c>
      <c r="N379" s="15">
        <v>2.6</v>
      </c>
      <c r="O379" s="15">
        <v>8</v>
      </c>
      <c r="P379" s="15">
        <v>0</v>
      </c>
      <c r="Q379" s="15">
        <v>8</v>
      </c>
      <c r="R379" s="15">
        <v>3.9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33.299999999999997</v>
      </c>
      <c r="AM379" s="15">
        <v>4.2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0</v>
      </c>
      <c r="AX379" s="15">
        <v>4.2</v>
      </c>
      <c r="AY379" s="15">
        <v>0</v>
      </c>
    </row>
    <row r="380" spans="1:52" ht="15.75" customHeight="1" x14ac:dyDescent="0.25">
      <c r="A380" s="15">
        <v>925</v>
      </c>
      <c r="B380" s="17" t="s">
        <v>871</v>
      </c>
      <c r="C380" s="17" t="s">
        <v>872</v>
      </c>
      <c r="D380" s="17" t="s">
        <v>39</v>
      </c>
      <c r="E380" s="17" t="s">
        <v>844</v>
      </c>
      <c r="F380" s="17" t="s">
        <v>28</v>
      </c>
      <c r="G380" s="15">
        <v>8</v>
      </c>
      <c r="H380" s="15">
        <v>7.8</v>
      </c>
      <c r="I380" s="15">
        <v>7.7</v>
      </c>
      <c r="J380" s="15">
        <v>8</v>
      </c>
      <c r="K380" s="15">
        <v>0</v>
      </c>
      <c r="L380" s="15">
        <v>0</v>
      </c>
      <c r="M380" s="15">
        <v>0</v>
      </c>
      <c r="N380" s="15">
        <v>8</v>
      </c>
      <c r="O380" s="15">
        <v>7.8</v>
      </c>
      <c r="P380" s="15">
        <v>7.8</v>
      </c>
      <c r="Q380" s="15">
        <v>8</v>
      </c>
      <c r="R380" s="15">
        <v>7.9</v>
      </c>
      <c r="S380" s="15">
        <v>0</v>
      </c>
      <c r="T380" s="15">
        <v>0</v>
      </c>
      <c r="U380" s="15">
        <v>7.8</v>
      </c>
      <c r="V380" s="15">
        <v>7.9</v>
      </c>
      <c r="W380" s="15">
        <v>7.7</v>
      </c>
      <c r="X380" s="15">
        <v>8</v>
      </c>
      <c r="Y380" s="15">
        <v>5.2</v>
      </c>
      <c r="Z380" s="15">
        <v>0</v>
      </c>
      <c r="AA380" s="15">
        <v>0</v>
      </c>
      <c r="AB380" s="15">
        <v>5</v>
      </c>
      <c r="AC380" s="15">
        <v>7.9</v>
      </c>
      <c r="AD380" s="15">
        <v>8</v>
      </c>
      <c r="AE380" s="15">
        <v>0</v>
      </c>
      <c r="AF380" s="15">
        <v>8</v>
      </c>
      <c r="AG380" s="15">
        <v>0</v>
      </c>
      <c r="AH380" s="15">
        <v>0</v>
      </c>
      <c r="AI380" s="15">
        <v>7.8</v>
      </c>
      <c r="AJ380" s="15">
        <v>8</v>
      </c>
      <c r="AK380" s="15">
        <v>8</v>
      </c>
      <c r="AL380" s="15">
        <v>160.30000000000001</v>
      </c>
      <c r="AM380" s="15">
        <v>20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5">
        <v>20</v>
      </c>
      <c r="AY380" s="15">
        <v>0</v>
      </c>
    </row>
    <row r="381" spans="1:52" ht="15.75" customHeight="1" x14ac:dyDescent="0.25">
      <c r="A381" s="15">
        <v>923</v>
      </c>
      <c r="B381" s="17" t="s">
        <v>873</v>
      </c>
      <c r="C381" s="17" t="s">
        <v>874</v>
      </c>
      <c r="D381" s="17" t="s">
        <v>352</v>
      </c>
      <c r="E381" s="17" t="s">
        <v>373</v>
      </c>
      <c r="F381" s="17" t="s">
        <v>28</v>
      </c>
      <c r="G381" s="15">
        <v>0</v>
      </c>
      <c r="H381" s="15">
        <v>0</v>
      </c>
      <c r="I381" s="15">
        <v>0</v>
      </c>
      <c r="J381" s="15">
        <v>0</v>
      </c>
      <c r="K381" s="15">
        <v>7.7</v>
      </c>
      <c r="L381" s="15">
        <v>0</v>
      </c>
      <c r="M381" s="15">
        <v>0</v>
      </c>
      <c r="N381" s="15">
        <v>7.7</v>
      </c>
      <c r="O381" s="15">
        <v>7.7</v>
      </c>
      <c r="P381" s="15">
        <v>7.7</v>
      </c>
      <c r="Q381" s="15">
        <v>7.7</v>
      </c>
      <c r="R381" s="15">
        <v>7.6</v>
      </c>
      <c r="S381" s="15">
        <v>0</v>
      </c>
      <c r="T381" s="15">
        <v>0</v>
      </c>
      <c r="U381" s="15">
        <v>8</v>
      </c>
      <c r="V381" s="15">
        <v>7.7</v>
      </c>
      <c r="W381" s="15">
        <v>7.7</v>
      </c>
      <c r="X381" s="15">
        <v>7.7</v>
      </c>
      <c r="Y381" s="15">
        <v>0.3</v>
      </c>
      <c r="Z381" s="15">
        <v>0</v>
      </c>
      <c r="AA381" s="15">
        <v>0</v>
      </c>
      <c r="AB381" s="15">
        <v>0</v>
      </c>
      <c r="AC381" s="15">
        <v>3</v>
      </c>
      <c r="AD381" s="15">
        <v>7.7</v>
      </c>
      <c r="AE381" s="15">
        <v>0</v>
      </c>
      <c r="AF381" s="15">
        <v>0</v>
      </c>
      <c r="AG381" s="15">
        <v>0</v>
      </c>
      <c r="AH381" s="15">
        <v>0</v>
      </c>
      <c r="AI381" s="15">
        <v>7.7</v>
      </c>
      <c r="AJ381" s="15">
        <v>7.8</v>
      </c>
      <c r="AK381" s="15">
        <v>0</v>
      </c>
      <c r="AL381" s="15">
        <v>103.7</v>
      </c>
      <c r="AM381" s="15">
        <v>13</v>
      </c>
      <c r="AN381" s="15">
        <v>0</v>
      </c>
      <c r="AO381" s="15">
        <v>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5">
        <v>13</v>
      </c>
      <c r="AY381" s="15">
        <v>0</v>
      </c>
    </row>
    <row r="382" spans="1:52" ht="15.75" customHeight="1" x14ac:dyDescent="0.25">
      <c r="A382" s="15">
        <v>928</v>
      </c>
      <c r="B382" s="17" t="s">
        <v>875</v>
      </c>
      <c r="C382" s="17" t="s">
        <v>876</v>
      </c>
      <c r="D382" s="17" t="s">
        <v>352</v>
      </c>
      <c r="E382" s="17" t="s">
        <v>369</v>
      </c>
      <c r="F382" s="17" t="s">
        <v>28</v>
      </c>
      <c r="G382" s="15">
        <v>0</v>
      </c>
      <c r="H382" s="15">
        <v>0</v>
      </c>
      <c r="I382" s="15">
        <v>0</v>
      </c>
      <c r="J382" s="15">
        <v>0</v>
      </c>
      <c r="K382" s="15">
        <v>8</v>
      </c>
      <c r="L382" s="15">
        <v>0</v>
      </c>
      <c r="M382" s="15">
        <v>0</v>
      </c>
      <c r="N382" s="15">
        <v>7.8</v>
      </c>
      <c r="O382" s="15">
        <v>8</v>
      </c>
      <c r="P382" s="15">
        <v>8</v>
      </c>
      <c r="Q382" s="15">
        <v>8</v>
      </c>
      <c r="R382" s="15">
        <v>8</v>
      </c>
      <c r="S382" s="15">
        <v>0</v>
      </c>
      <c r="T382" s="15">
        <v>0</v>
      </c>
      <c r="U382" s="15">
        <v>8</v>
      </c>
      <c r="V382" s="15">
        <v>8</v>
      </c>
      <c r="W382" s="15">
        <v>8</v>
      </c>
      <c r="X382" s="15">
        <v>8</v>
      </c>
      <c r="Y382" s="15">
        <v>1.1000000000000001</v>
      </c>
      <c r="Z382" s="15">
        <v>0</v>
      </c>
      <c r="AA382" s="15">
        <v>0</v>
      </c>
      <c r="AB382" s="15">
        <v>0</v>
      </c>
      <c r="AC382" s="15">
        <v>0.1</v>
      </c>
      <c r="AD382" s="15">
        <v>8</v>
      </c>
      <c r="AE382" s="15">
        <v>0</v>
      </c>
      <c r="AF382" s="15">
        <v>0</v>
      </c>
      <c r="AG382" s="15">
        <v>0</v>
      </c>
      <c r="AH382" s="15">
        <v>0</v>
      </c>
      <c r="AI382" s="15">
        <v>8</v>
      </c>
      <c r="AJ382" s="15">
        <v>8</v>
      </c>
      <c r="AK382" s="15">
        <v>0</v>
      </c>
      <c r="AL382" s="15">
        <v>105</v>
      </c>
      <c r="AM382" s="15">
        <v>13.1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13.1</v>
      </c>
      <c r="AY382" s="15">
        <v>0</v>
      </c>
    </row>
    <row r="383" spans="1:52" ht="15.75" customHeight="1" x14ac:dyDescent="0.25">
      <c r="A383" s="15">
        <v>931</v>
      </c>
      <c r="B383" s="17" t="s">
        <v>877</v>
      </c>
      <c r="C383" s="17" t="s">
        <v>878</v>
      </c>
      <c r="D383" s="17" t="s">
        <v>35</v>
      </c>
      <c r="E383" s="17" t="s">
        <v>520</v>
      </c>
      <c r="F383" s="17" t="s">
        <v>28</v>
      </c>
      <c r="G383" s="15">
        <v>7.5</v>
      </c>
      <c r="H383" s="15">
        <v>0</v>
      </c>
      <c r="I383" s="15">
        <v>0</v>
      </c>
      <c r="J383" s="15">
        <v>0</v>
      </c>
      <c r="K383" s="15">
        <v>8</v>
      </c>
      <c r="L383" s="15">
        <v>0</v>
      </c>
      <c r="M383" s="15">
        <v>0</v>
      </c>
      <c r="N383" s="15">
        <v>8</v>
      </c>
      <c r="O383" s="15">
        <v>8</v>
      </c>
      <c r="P383" s="15">
        <v>0</v>
      </c>
      <c r="Q383" s="15">
        <v>7.5</v>
      </c>
      <c r="R383" s="15">
        <v>8</v>
      </c>
      <c r="S383" s="15">
        <v>0</v>
      </c>
      <c r="T383" s="15">
        <v>0</v>
      </c>
      <c r="U383" s="15">
        <v>8</v>
      </c>
      <c r="V383" s="15">
        <v>8</v>
      </c>
      <c r="W383" s="15">
        <v>8</v>
      </c>
      <c r="X383" s="15">
        <v>8</v>
      </c>
      <c r="Y383" s="15">
        <v>8</v>
      </c>
      <c r="Z383" s="15">
        <v>0</v>
      </c>
      <c r="AA383" s="15">
        <v>0</v>
      </c>
      <c r="AB383" s="15">
        <v>0</v>
      </c>
      <c r="AC383" s="15">
        <v>0</v>
      </c>
      <c r="AD383" s="15">
        <v>8</v>
      </c>
      <c r="AE383" s="15">
        <v>0</v>
      </c>
      <c r="AF383" s="15">
        <v>0</v>
      </c>
      <c r="AG383" s="15">
        <v>0</v>
      </c>
      <c r="AH383" s="15">
        <v>0</v>
      </c>
      <c r="AI383" s="15">
        <v>8</v>
      </c>
      <c r="AJ383" s="15">
        <v>8</v>
      </c>
      <c r="AK383" s="15">
        <v>0</v>
      </c>
      <c r="AL383" s="15">
        <v>111</v>
      </c>
      <c r="AM383" s="15">
        <v>13.9</v>
      </c>
      <c r="AN383" s="15">
        <v>0</v>
      </c>
      <c r="AO383" s="15">
        <v>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5">
        <v>13.9</v>
      </c>
      <c r="AY383" s="15">
        <v>0</v>
      </c>
    </row>
    <row r="384" spans="1:52" ht="15.75" customHeight="1" x14ac:dyDescent="0.25">
      <c r="A384" s="15">
        <v>932</v>
      </c>
      <c r="B384" s="17" t="s">
        <v>879</v>
      </c>
      <c r="C384" s="17" t="s">
        <v>880</v>
      </c>
      <c r="D384" s="17" t="s">
        <v>35</v>
      </c>
      <c r="E384" s="17" t="s">
        <v>520</v>
      </c>
      <c r="F384" s="17" t="s">
        <v>28</v>
      </c>
      <c r="G384" s="15">
        <v>8</v>
      </c>
      <c r="H384" s="15">
        <v>0</v>
      </c>
      <c r="I384" s="15">
        <v>8</v>
      </c>
      <c r="J384" s="15">
        <v>5.9</v>
      </c>
      <c r="K384" s="15">
        <v>8</v>
      </c>
      <c r="L384" s="15">
        <v>0</v>
      </c>
      <c r="M384" s="15">
        <v>0</v>
      </c>
      <c r="N384" s="15">
        <v>8</v>
      </c>
      <c r="O384" s="15">
        <v>8</v>
      </c>
      <c r="P384" s="15">
        <v>0</v>
      </c>
      <c r="Q384" s="15">
        <v>3.1</v>
      </c>
      <c r="R384" s="15">
        <v>8</v>
      </c>
      <c r="S384" s="15">
        <v>0</v>
      </c>
      <c r="T384" s="15">
        <v>0</v>
      </c>
      <c r="U384" s="15">
        <v>8</v>
      </c>
      <c r="V384" s="15">
        <v>8</v>
      </c>
      <c r="W384" s="15">
        <v>8</v>
      </c>
      <c r="X384" s="15">
        <v>8</v>
      </c>
      <c r="Y384" s="15">
        <v>8</v>
      </c>
      <c r="Z384" s="15">
        <v>0</v>
      </c>
      <c r="AA384" s="15">
        <v>0</v>
      </c>
      <c r="AB384" s="15">
        <v>0</v>
      </c>
      <c r="AC384" s="15">
        <v>0</v>
      </c>
      <c r="AD384" s="15">
        <v>8</v>
      </c>
      <c r="AE384" s="15">
        <v>0</v>
      </c>
      <c r="AF384" s="15">
        <v>0</v>
      </c>
      <c r="AG384" s="15">
        <v>0</v>
      </c>
      <c r="AH384" s="15">
        <v>0</v>
      </c>
      <c r="AI384" s="15">
        <v>8</v>
      </c>
      <c r="AJ384" s="15">
        <v>8</v>
      </c>
      <c r="AK384" s="15">
        <v>0</v>
      </c>
      <c r="AL384" s="15">
        <v>121</v>
      </c>
      <c r="AM384" s="15">
        <v>15.1</v>
      </c>
      <c r="AN384" s="15">
        <v>0</v>
      </c>
      <c r="AO384" s="15">
        <v>0</v>
      </c>
      <c r="AP384" s="15">
        <v>0</v>
      </c>
      <c r="AQ384" s="15">
        <v>0</v>
      </c>
      <c r="AR384" s="15">
        <v>0</v>
      </c>
      <c r="AS384" s="15">
        <v>0</v>
      </c>
      <c r="AT384" s="15">
        <v>0</v>
      </c>
      <c r="AU384" s="15">
        <v>0</v>
      </c>
      <c r="AV384" s="15">
        <v>0</v>
      </c>
      <c r="AW384" s="15">
        <v>0</v>
      </c>
      <c r="AX384" s="15">
        <v>15.1</v>
      </c>
      <c r="AY384" s="15">
        <v>0</v>
      </c>
    </row>
    <row r="385" spans="1:51" ht="15.75" customHeight="1" x14ac:dyDescent="0.25">
      <c r="A385" s="15">
        <v>933</v>
      </c>
      <c r="B385" s="17" t="s">
        <v>881</v>
      </c>
      <c r="C385" s="17" t="s">
        <v>882</v>
      </c>
      <c r="D385" s="17" t="s">
        <v>352</v>
      </c>
      <c r="E385" s="17" t="s">
        <v>870</v>
      </c>
      <c r="F385" s="17" t="s">
        <v>28</v>
      </c>
      <c r="G385" s="15">
        <v>0</v>
      </c>
      <c r="H385" s="15">
        <v>0</v>
      </c>
      <c r="I385" s="15">
        <v>0</v>
      </c>
      <c r="J385" s="15">
        <v>0</v>
      </c>
      <c r="K385" s="15">
        <v>8</v>
      </c>
      <c r="L385" s="15">
        <v>0</v>
      </c>
      <c r="M385" s="15">
        <v>0</v>
      </c>
      <c r="N385" s="15">
        <v>7.9</v>
      </c>
      <c r="O385" s="15">
        <v>2.6</v>
      </c>
      <c r="P385" s="15">
        <v>5</v>
      </c>
      <c r="Q385" s="15">
        <v>4.9000000000000004</v>
      </c>
      <c r="R385" s="15">
        <v>8</v>
      </c>
      <c r="S385" s="15">
        <v>0</v>
      </c>
      <c r="T385" s="15">
        <v>0</v>
      </c>
      <c r="U385" s="15">
        <v>8</v>
      </c>
      <c r="V385" s="15">
        <v>8</v>
      </c>
      <c r="W385" s="15">
        <v>8</v>
      </c>
      <c r="X385" s="15">
        <v>8</v>
      </c>
      <c r="Y385" s="15">
        <v>8</v>
      </c>
      <c r="Z385" s="15">
        <v>0</v>
      </c>
      <c r="AA385" s="15">
        <v>0</v>
      </c>
      <c r="AB385" s="15">
        <v>0</v>
      </c>
      <c r="AC385" s="15">
        <v>5.7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8</v>
      </c>
      <c r="AJ385" s="15">
        <v>4.5999999999999996</v>
      </c>
      <c r="AK385" s="15">
        <v>0</v>
      </c>
      <c r="AL385" s="15">
        <v>94.7</v>
      </c>
      <c r="AM385" s="15">
        <v>11.8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>
        <v>0</v>
      </c>
      <c r="AW385" s="15">
        <v>0</v>
      </c>
      <c r="AX385" s="15">
        <v>11.8</v>
      </c>
      <c r="AY385" s="15">
        <v>0</v>
      </c>
    </row>
    <row r="386" spans="1:51" ht="15.75" customHeight="1" x14ac:dyDescent="0.25">
      <c r="A386" s="15">
        <v>934</v>
      </c>
      <c r="B386" s="17" t="s">
        <v>883</v>
      </c>
      <c r="C386" s="17" t="s">
        <v>884</v>
      </c>
      <c r="D386" s="17" t="s">
        <v>26</v>
      </c>
      <c r="E386" s="17" t="s">
        <v>154</v>
      </c>
      <c r="F386" s="17" t="s">
        <v>28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15">
        <v>0</v>
      </c>
      <c r="AV386" s="15">
        <v>0</v>
      </c>
      <c r="AW386" s="15">
        <v>0</v>
      </c>
      <c r="AX386" s="15">
        <v>0</v>
      </c>
      <c r="AY386" s="15">
        <v>0</v>
      </c>
    </row>
    <row r="387" spans="1:51" ht="15.75" customHeight="1" x14ac:dyDescent="0.25">
      <c r="A387" s="15">
        <v>15</v>
      </c>
      <c r="B387" s="17" t="s">
        <v>885</v>
      </c>
      <c r="C387" s="17" t="s">
        <v>886</v>
      </c>
      <c r="D387" s="17" t="s">
        <v>31</v>
      </c>
      <c r="E387" s="17" t="s">
        <v>162</v>
      </c>
      <c r="F387" s="17" t="s">
        <v>28</v>
      </c>
      <c r="G387" s="15">
        <v>7.7</v>
      </c>
      <c r="H387" s="15">
        <v>8</v>
      </c>
      <c r="I387" s="15">
        <v>8</v>
      </c>
      <c r="J387" s="15">
        <v>8</v>
      </c>
      <c r="K387" s="15">
        <v>8</v>
      </c>
      <c r="L387" s="15">
        <v>0</v>
      </c>
      <c r="M387" s="15">
        <v>0</v>
      </c>
      <c r="N387" s="15">
        <v>8</v>
      </c>
      <c r="O387" s="15">
        <v>7.9</v>
      </c>
      <c r="P387" s="15">
        <v>8</v>
      </c>
      <c r="Q387" s="15">
        <v>7.9</v>
      </c>
      <c r="R387" s="15">
        <v>8</v>
      </c>
      <c r="S387" s="15">
        <v>0</v>
      </c>
      <c r="T387" s="15">
        <v>0</v>
      </c>
      <c r="U387" s="15">
        <v>8</v>
      </c>
      <c r="V387" s="15">
        <v>7.9</v>
      </c>
      <c r="W387" s="15">
        <v>8</v>
      </c>
      <c r="X387" s="15">
        <v>8</v>
      </c>
      <c r="Y387" s="15">
        <v>8</v>
      </c>
      <c r="Z387" s="15">
        <v>0</v>
      </c>
      <c r="AA387" s="15">
        <v>0</v>
      </c>
      <c r="AB387" s="15">
        <v>0</v>
      </c>
      <c r="AC387" s="15">
        <v>0</v>
      </c>
      <c r="AD387" s="15">
        <v>8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8</v>
      </c>
      <c r="AK387" s="15">
        <v>0</v>
      </c>
      <c r="AL387" s="15">
        <v>135.4</v>
      </c>
      <c r="AM387" s="15">
        <v>16.899999999999999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15">
        <v>0</v>
      </c>
      <c r="AV387" s="15">
        <v>0</v>
      </c>
      <c r="AW387" s="15">
        <v>0</v>
      </c>
      <c r="AX387" s="15">
        <v>16.899999999999999</v>
      </c>
      <c r="AY387" s="15">
        <v>0</v>
      </c>
    </row>
    <row r="388" spans="1:51" ht="15.75" customHeight="1" x14ac:dyDescent="0.25">
      <c r="A388" s="15">
        <v>936</v>
      </c>
      <c r="B388" s="17" t="s">
        <v>887</v>
      </c>
      <c r="C388" s="17" t="s">
        <v>888</v>
      </c>
      <c r="D388" s="17" t="s">
        <v>31</v>
      </c>
      <c r="E388" s="17" t="s">
        <v>162</v>
      </c>
      <c r="F388" s="17" t="s">
        <v>28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>
        <v>0</v>
      </c>
      <c r="AW388" s="15">
        <v>0</v>
      </c>
      <c r="AX388" s="15">
        <v>0</v>
      </c>
      <c r="AY388" s="15">
        <v>0</v>
      </c>
    </row>
    <row r="389" spans="1:51" ht="15.75" customHeight="1" x14ac:dyDescent="0.25">
      <c r="A389" s="15">
        <v>937</v>
      </c>
      <c r="B389" s="17" t="s">
        <v>889</v>
      </c>
      <c r="C389" s="17" t="s">
        <v>890</v>
      </c>
      <c r="D389" s="17" t="s">
        <v>35</v>
      </c>
      <c r="E389" s="17" t="s">
        <v>124</v>
      </c>
      <c r="F389" s="17" t="s">
        <v>28</v>
      </c>
      <c r="G389" s="15">
        <v>0</v>
      </c>
      <c r="H389" s="15">
        <v>0</v>
      </c>
      <c r="I389" s="15">
        <v>3.3</v>
      </c>
      <c r="J389" s="15">
        <v>0</v>
      </c>
      <c r="K389" s="15">
        <v>4.5999999999999996</v>
      </c>
      <c r="L389" s="15">
        <v>0</v>
      </c>
      <c r="M389" s="15">
        <v>0</v>
      </c>
      <c r="N389" s="15">
        <v>4.7</v>
      </c>
      <c r="O389" s="15">
        <v>3.1</v>
      </c>
      <c r="P389" s="15">
        <v>0</v>
      </c>
      <c r="Q389" s="15">
        <v>7.2</v>
      </c>
      <c r="R389" s="15">
        <v>0</v>
      </c>
      <c r="S389" s="15">
        <v>0</v>
      </c>
      <c r="T389" s="15">
        <v>0</v>
      </c>
      <c r="U389" s="15">
        <v>2.4</v>
      </c>
      <c r="V389" s="15">
        <v>0</v>
      </c>
      <c r="W389" s="15">
        <v>0</v>
      </c>
      <c r="X389" s="15">
        <v>3.1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6.2</v>
      </c>
      <c r="AJ389" s="15">
        <v>0</v>
      </c>
      <c r="AK389" s="15">
        <v>0</v>
      </c>
      <c r="AL389" s="15">
        <v>34.6</v>
      </c>
      <c r="AM389" s="15">
        <v>4.3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0</v>
      </c>
      <c r="AU389" s="15">
        <v>0</v>
      </c>
      <c r="AV389" s="15">
        <v>0</v>
      </c>
      <c r="AW389" s="15">
        <v>0</v>
      </c>
      <c r="AX389" s="15">
        <v>4.3</v>
      </c>
      <c r="AY389" s="15">
        <v>0</v>
      </c>
    </row>
    <row r="390" spans="1:51" ht="15.75" customHeight="1" x14ac:dyDescent="0.25">
      <c r="A390" s="15">
        <v>935</v>
      </c>
      <c r="B390" s="17" t="s">
        <v>891</v>
      </c>
      <c r="C390" s="17" t="s">
        <v>892</v>
      </c>
      <c r="D390" s="17" t="s">
        <v>39</v>
      </c>
      <c r="E390" s="17" t="s">
        <v>62</v>
      </c>
      <c r="F390" s="17" t="s">
        <v>28</v>
      </c>
      <c r="G390" s="15">
        <v>0</v>
      </c>
      <c r="H390" s="15">
        <v>8</v>
      </c>
      <c r="I390" s="15">
        <v>8</v>
      </c>
      <c r="J390" s="15">
        <v>8</v>
      </c>
      <c r="K390" s="15">
        <v>8</v>
      </c>
      <c r="L390" s="15">
        <v>0</v>
      </c>
      <c r="M390" s="15">
        <v>0</v>
      </c>
      <c r="N390" s="15">
        <v>5</v>
      </c>
      <c r="O390" s="15">
        <v>8</v>
      </c>
      <c r="P390" s="15">
        <v>8</v>
      </c>
      <c r="Q390" s="15">
        <v>8</v>
      </c>
      <c r="R390" s="15">
        <v>7.4</v>
      </c>
      <c r="S390" s="15">
        <v>0</v>
      </c>
      <c r="T390" s="15">
        <v>0</v>
      </c>
      <c r="U390" s="15">
        <v>6</v>
      </c>
      <c r="V390" s="15">
        <v>8</v>
      </c>
      <c r="W390" s="15">
        <v>8</v>
      </c>
      <c r="X390" s="15">
        <v>8</v>
      </c>
      <c r="Y390" s="15">
        <v>7.5</v>
      </c>
      <c r="Z390" s="15">
        <v>0</v>
      </c>
      <c r="AA390" s="15">
        <v>0</v>
      </c>
      <c r="AB390" s="15">
        <v>0</v>
      </c>
      <c r="AC390" s="15">
        <v>8</v>
      </c>
      <c r="AD390" s="15">
        <v>8</v>
      </c>
      <c r="AE390" s="15">
        <v>0</v>
      </c>
      <c r="AF390" s="15">
        <v>0</v>
      </c>
      <c r="AG390" s="15">
        <v>0</v>
      </c>
      <c r="AH390" s="15">
        <v>0</v>
      </c>
      <c r="AI390" s="15">
        <v>8</v>
      </c>
      <c r="AJ390" s="15">
        <v>8</v>
      </c>
      <c r="AK390" s="15">
        <v>0</v>
      </c>
      <c r="AL390" s="15">
        <v>137.9</v>
      </c>
      <c r="AM390" s="15">
        <v>17.2</v>
      </c>
      <c r="AN390" s="15">
        <v>0</v>
      </c>
      <c r="AO390" s="15">
        <v>0</v>
      </c>
      <c r="AP390" s="15">
        <v>0</v>
      </c>
      <c r="AQ390" s="15">
        <v>0</v>
      </c>
      <c r="AR390" s="15">
        <v>0</v>
      </c>
      <c r="AS390" s="15">
        <v>0</v>
      </c>
      <c r="AT390" s="15">
        <v>0</v>
      </c>
      <c r="AU390" s="15">
        <v>0</v>
      </c>
      <c r="AV390" s="15">
        <v>0</v>
      </c>
      <c r="AW390" s="15">
        <v>0</v>
      </c>
      <c r="AX390" s="15">
        <v>17.2</v>
      </c>
      <c r="AY390" s="15">
        <v>0</v>
      </c>
    </row>
    <row r="391" spans="1:51" ht="15.75" customHeight="1" x14ac:dyDescent="0.25">
      <c r="A391" s="15">
        <v>938</v>
      </c>
      <c r="B391" s="17" t="s">
        <v>893</v>
      </c>
      <c r="C391" s="17" t="s">
        <v>894</v>
      </c>
      <c r="D391" s="17" t="s">
        <v>39</v>
      </c>
      <c r="E391" s="17" t="s">
        <v>62</v>
      </c>
      <c r="F391" s="17" t="s">
        <v>28</v>
      </c>
      <c r="G391" s="15">
        <v>8</v>
      </c>
      <c r="H391" s="15">
        <v>0</v>
      </c>
      <c r="I391" s="15">
        <v>8</v>
      </c>
      <c r="J391" s="15">
        <v>8</v>
      </c>
      <c r="K391" s="15">
        <v>8</v>
      </c>
      <c r="L391" s="15">
        <v>0</v>
      </c>
      <c r="M391" s="15">
        <v>0</v>
      </c>
      <c r="N391" s="15">
        <v>5</v>
      </c>
      <c r="O391" s="15">
        <v>0</v>
      </c>
      <c r="P391" s="15">
        <v>5</v>
      </c>
      <c r="Q391" s="15">
        <v>5</v>
      </c>
      <c r="R391" s="15">
        <v>8</v>
      </c>
      <c r="S391" s="15">
        <v>0</v>
      </c>
      <c r="T391" s="15">
        <v>0</v>
      </c>
      <c r="U391" s="15">
        <v>8</v>
      </c>
      <c r="V391" s="15">
        <v>7.8</v>
      </c>
      <c r="W391" s="15">
        <v>8</v>
      </c>
      <c r="X391" s="15">
        <v>8</v>
      </c>
      <c r="Y391" s="15">
        <v>7.1</v>
      </c>
      <c r="Z391" s="15">
        <v>0</v>
      </c>
      <c r="AA391" s="15">
        <v>0</v>
      </c>
      <c r="AB391" s="15">
        <v>0</v>
      </c>
      <c r="AC391" s="15">
        <v>8</v>
      </c>
      <c r="AD391" s="15">
        <v>4.7</v>
      </c>
      <c r="AE391" s="15">
        <v>0</v>
      </c>
      <c r="AF391" s="15">
        <v>8</v>
      </c>
      <c r="AG391" s="15">
        <v>0</v>
      </c>
      <c r="AH391" s="15">
        <v>0</v>
      </c>
      <c r="AI391" s="15">
        <v>6.1</v>
      </c>
      <c r="AJ391" s="15">
        <v>7.9</v>
      </c>
      <c r="AK391" s="15">
        <v>0</v>
      </c>
      <c r="AL391" s="15">
        <v>128.6</v>
      </c>
      <c r="AM391" s="15">
        <v>16.100000000000001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>
        <v>0</v>
      </c>
      <c r="AW391" s="15">
        <v>0</v>
      </c>
      <c r="AX391" s="15">
        <v>16.100000000000001</v>
      </c>
      <c r="AY391" s="15">
        <v>0</v>
      </c>
    </row>
    <row r="392" spans="1:51" ht="15.75" customHeight="1" x14ac:dyDescent="0.25">
      <c r="A392" s="15">
        <v>940</v>
      </c>
      <c r="B392" s="17" t="s">
        <v>895</v>
      </c>
      <c r="C392" s="17" t="s">
        <v>896</v>
      </c>
      <c r="D392" s="17" t="s">
        <v>31</v>
      </c>
      <c r="E392" s="17" t="s">
        <v>67</v>
      </c>
      <c r="F392" s="17" t="s">
        <v>28</v>
      </c>
      <c r="G392" s="15">
        <v>7.9</v>
      </c>
      <c r="H392" s="15">
        <v>7.9</v>
      </c>
      <c r="I392" s="15">
        <v>8</v>
      </c>
      <c r="J392" s="15">
        <v>8</v>
      </c>
      <c r="K392" s="15">
        <v>8</v>
      </c>
      <c r="L392" s="15">
        <v>0</v>
      </c>
      <c r="M392" s="15">
        <v>0</v>
      </c>
      <c r="N392" s="15">
        <v>8</v>
      </c>
      <c r="O392" s="15">
        <v>8</v>
      </c>
      <c r="P392" s="15">
        <v>8</v>
      </c>
      <c r="Q392" s="15">
        <v>8</v>
      </c>
      <c r="R392" s="15">
        <v>8</v>
      </c>
      <c r="S392" s="15">
        <v>0</v>
      </c>
      <c r="T392" s="15">
        <v>0</v>
      </c>
      <c r="U392" s="15">
        <v>8</v>
      </c>
      <c r="V392" s="15">
        <v>8</v>
      </c>
      <c r="W392" s="15">
        <v>8</v>
      </c>
      <c r="X392" s="15">
        <v>8</v>
      </c>
      <c r="Y392" s="15">
        <v>8</v>
      </c>
      <c r="Z392" s="15">
        <v>0</v>
      </c>
      <c r="AA392" s="15">
        <v>0</v>
      </c>
      <c r="AB392" s="15">
        <v>0</v>
      </c>
      <c r="AC392" s="15">
        <v>0</v>
      </c>
      <c r="AD392" s="15">
        <v>8</v>
      </c>
      <c r="AE392" s="15">
        <v>0</v>
      </c>
      <c r="AF392" s="15">
        <v>0</v>
      </c>
      <c r="AG392" s="15">
        <v>0</v>
      </c>
      <c r="AH392" s="15">
        <v>0</v>
      </c>
      <c r="AI392" s="15">
        <v>8</v>
      </c>
      <c r="AJ392" s="15">
        <v>7.9</v>
      </c>
      <c r="AK392" s="15">
        <v>0</v>
      </c>
      <c r="AL392" s="15">
        <v>143.69999999999999</v>
      </c>
      <c r="AM392" s="15">
        <v>18</v>
      </c>
      <c r="AN392" s="15">
        <v>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0</v>
      </c>
      <c r="AV392" s="15">
        <v>0</v>
      </c>
      <c r="AW392" s="15">
        <v>0</v>
      </c>
      <c r="AX392" s="15">
        <v>18</v>
      </c>
      <c r="AY392" s="15">
        <v>0</v>
      </c>
    </row>
    <row r="393" spans="1:51" ht="15.75" customHeight="1" x14ac:dyDescent="0.25">
      <c r="A393" s="15">
        <v>941</v>
      </c>
      <c r="B393" s="17" t="s">
        <v>897</v>
      </c>
      <c r="C393" s="17" t="s">
        <v>898</v>
      </c>
      <c r="D393" s="17" t="s">
        <v>35</v>
      </c>
      <c r="E393" s="17" t="s">
        <v>453</v>
      </c>
      <c r="F393" s="17" t="s">
        <v>28</v>
      </c>
      <c r="G393" s="15">
        <v>7.6</v>
      </c>
      <c r="H393" s="15">
        <v>0</v>
      </c>
      <c r="I393" s="15">
        <v>7.5</v>
      </c>
      <c r="J393" s="15">
        <v>8</v>
      </c>
      <c r="K393" s="15">
        <v>0</v>
      </c>
      <c r="L393" s="15">
        <v>0</v>
      </c>
      <c r="M393" s="15">
        <v>0</v>
      </c>
      <c r="N393" s="15">
        <v>0</v>
      </c>
      <c r="O393" s="15">
        <v>8</v>
      </c>
      <c r="P393" s="15">
        <v>6.6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8</v>
      </c>
      <c r="W393" s="15">
        <v>7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52.7</v>
      </c>
      <c r="AM393" s="15">
        <v>6.6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>
        <v>0</v>
      </c>
      <c r="AW393" s="15">
        <v>0</v>
      </c>
      <c r="AX393" s="15">
        <v>6.6</v>
      </c>
      <c r="AY393" s="15">
        <v>0</v>
      </c>
    </row>
    <row r="394" spans="1:51" ht="15.75" customHeight="1" x14ac:dyDescent="0.25">
      <c r="A394" s="15">
        <v>942</v>
      </c>
      <c r="B394" s="17" t="s">
        <v>899</v>
      </c>
      <c r="C394" s="17" t="s">
        <v>900</v>
      </c>
      <c r="D394" s="17" t="s">
        <v>35</v>
      </c>
      <c r="E394" s="17" t="s">
        <v>201</v>
      </c>
      <c r="F394" s="17" t="s">
        <v>28</v>
      </c>
      <c r="G394" s="15">
        <v>3.6</v>
      </c>
      <c r="H394" s="15">
        <v>0</v>
      </c>
      <c r="I394" s="15">
        <v>4.5999999999999996</v>
      </c>
      <c r="J394" s="15">
        <v>4.7</v>
      </c>
      <c r="K394" s="15">
        <v>0</v>
      </c>
      <c r="L394" s="15">
        <v>0</v>
      </c>
      <c r="M394" s="15">
        <v>0</v>
      </c>
      <c r="N394" s="15">
        <v>4.5999999999999996</v>
      </c>
      <c r="O394" s="15">
        <v>2.6</v>
      </c>
      <c r="P394" s="15">
        <v>0</v>
      </c>
      <c r="Q394" s="15">
        <v>6.4</v>
      </c>
      <c r="R394" s="15">
        <v>0</v>
      </c>
      <c r="S394" s="15">
        <v>0</v>
      </c>
      <c r="T394" s="15">
        <v>0</v>
      </c>
      <c r="U394" s="15">
        <v>0</v>
      </c>
      <c r="V394" s="15">
        <v>2.8</v>
      </c>
      <c r="W394" s="15">
        <v>5.0999999999999996</v>
      </c>
      <c r="X394" s="15">
        <v>7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1.9</v>
      </c>
      <c r="AE394" s="15">
        <v>0</v>
      </c>
      <c r="AF394" s="15">
        <v>0</v>
      </c>
      <c r="AG394" s="15">
        <v>0</v>
      </c>
      <c r="AH394" s="15">
        <v>0</v>
      </c>
      <c r="AI394" s="15">
        <v>3.5</v>
      </c>
      <c r="AJ394" s="15">
        <v>0</v>
      </c>
      <c r="AK394" s="15">
        <v>0</v>
      </c>
      <c r="AL394" s="15">
        <v>46.8</v>
      </c>
      <c r="AM394" s="15">
        <v>5.9</v>
      </c>
      <c r="AN394" s="15">
        <v>0</v>
      </c>
      <c r="AO394" s="15">
        <v>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>
        <v>0</v>
      </c>
      <c r="AW394" s="15">
        <v>0</v>
      </c>
      <c r="AX394" s="15">
        <v>5.9</v>
      </c>
      <c r="AY394" s="15">
        <v>0</v>
      </c>
    </row>
    <row r="395" spans="1:51" ht="15.75" customHeight="1" x14ac:dyDescent="0.25">
      <c r="A395" s="15">
        <v>944</v>
      </c>
      <c r="B395" s="17" t="s">
        <v>901</v>
      </c>
      <c r="C395" s="17" t="s">
        <v>902</v>
      </c>
      <c r="D395" s="17" t="s">
        <v>35</v>
      </c>
      <c r="E395" s="17" t="s">
        <v>520</v>
      </c>
      <c r="F395" s="17" t="s">
        <v>28</v>
      </c>
      <c r="G395" s="15">
        <v>7.8</v>
      </c>
      <c r="H395" s="15">
        <v>7.9</v>
      </c>
      <c r="I395" s="15">
        <v>8</v>
      </c>
      <c r="J395" s="15">
        <v>7.9</v>
      </c>
      <c r="K395" s="15">
        <v>8</v>
      </c>
      <c r="L395" s="15">
        <v>0</v>
      </c>
      <c r="M395" s="15">
        <v>0</v>
      </c>
      <c r="N395" s="15">
        <v>7.7</v>
      </c>
      <c r="O395" s="15">
        <v>8</v>
      </c>
      <c r="P395" s="15">
        <v>8</v>
      </c>
      <c r="Q395" s="15">
        <v>7.6</v>
      </c>
      <c r="R395" s="15">
        <v>7.8</v>
      </c>
      <c r="S395" s="15">
        <v>0</v>
      </c>
      <c r="T395" s="15">
        <v>0</v>
      </c>
      <c r="U395" s="15">
        <v>8</v>
      </c>
      <c r="V395" s="15">
        <v>7.7</v>
      </c>
      <c r="W395" s="15">
        <v>7.7</v>
      </c>
      <c r="X395" s="15">
        <v>7.8</v>
      </c>
      <c r="Y395" s="15">
        <v>8</v>
      </c>
      <c r="Z395" s="15">
        <v>0</v>
      </c>
      <c r="AA395" s="15">
        <v>0</v>
      </c>
      <c r="AB395" s="15">
        <v>0</v>
      </c>
      <c r="AC395" s="15">
        <v>7.7</v>
      </c>
      <c r="AD395" s="15">
        <v>7.9</v>
      </c>
      <c r="AE395" s="15">
        <v>0</v>
      </c>
      <c r="AF395" s="15">
        <v>0</v>
      </c>
      <c r="AG395" s="15">
        <v>0</v>
      </c>
      <c r="AH395" s="15">
        <v>0</v>
      </c>
      <c r="AI395" s="15">
        <v>7.8</v>
      </c>
      <c r="AJ395" s="15">
        <v>7.5</v>
      </c>
      <c r="AK395" s="15">
        <v>0</v>
      </c>
      <c r="AL395" s="15">
        <v>148.80000000000001</v>
      </c>
      <c r="AM395" s="15">
        <v>18.600000000000001</v>
      </c>
      <c r="AN395" s="15">
        <v>0</v>
      </c>
      <c r="AO395" s="15">
        <v>0</v>
      </c>
      <c r="AP395" s="15">
        <v>0</v>
      </c>
      <c r="AQ395" s="15">
        <v>0</v>
      </c>
      <c r="AR395" s="15">
        <v>0</v>
      </c>
      <c r="AS395" s="15">
        <v>0</v>
      </c>
      <c r="AT395" s="15">
        <v>0</v>
      </c>
      <c r="AU395" s="15">
        <v>0</v>
      </c>
      <c r="AV395" s="15">
        <v>0</v>
      </c>
      <c r="AW395" s="15">
        <v>0</v>
      </c>
      <c r="AX395" s="15">
        <v>18.600000000000001</v>
      </c>
      <c r="AY395" s="15">
        <v>0</v>
      </c>
    </row>
    <row r="396" spans="1:51" ht="15.75" customHeight="1" x14ac:dyDescent="0.25">
      <c r="A396" s="15">
        <v>943</v>
      </c>
      <c r="B396" s="17" t="s">
        <v>903</v>
      </c>
      <c r="C396" s="17" t="s">
        <v>904</v>
      </c>
      <c r="D396" s="17" t="s">
        <v>26</v>
      </c>
      <c r="E396" s="17" t="s">
        <v>154</v>
      </c>
      <c r="F396" s="17" t="s">
        <v>28</v>
      </c>
      <c r="G396" s="15">
        <v>8</v>
      </c>
      <c r="H396" s="15">
        <v>8</v>
      </c>
      <c r="I396" s="15">
        <v>8</v>
      </c>
      <c r="J396" s="15">
        <v>8</v>
      </c>
      <c r="K396" s="15">
        <v>8</v>
      </c>
      <c r="L396" s="15">
        <v>0</v>
      </c>
      <c r="M396" s="15">
        <v>0</v>
      </c>
      <c r="N396" s="15">
        <v>8</v>
      </c>
      <c r="O396" s="15">
        <v>8</v>
      </c>
      <c r="P396" s="15">
        <v>8</v>
      </c>
      <c r="Q396" s="15">
        <v>8</v>
      </c>
      <c r="R396" s="15">
        <v>8</v>
      </c>
      <c r="S396" s="15">
        <v>0</v>
      </c>
      <c r="T396" s="15">
        <v>0</v>
      </c>
      <c r="U396" s="15">
        <v>8</v>
      </c>
      <c r="V396" s="15">
        <v>8</v>
      </c>
      <c r="W396" s="15">
        <v>8</v>
      </c>
      <c r="X396" s="15">
        <v>8</v>
      </c>
      <c r="Y396" s="15">
        <v>8</v>
      </c>
      <c r="Z396" s="15">
        <v>0</v>
      </c>
      <c r="AA396" s="15">
        <v>0</v>
      </c>
      <c r="AB396" s="15">
        <v>0</v>
      </c>
      <c r="AC396" s="15">
        <v>8</v>
      </c>
      <c r="AD396" s="15">
        <v>8</v>
      </c>
      <c r="AE396" s="15">
        <v>0</v>
      </c>
      <c r="AF396" s="15">
        <v>0</v>
      </c>
      <c r="AG396" s="15">
        <v>0</v>
      </c>
      <c r="AH396" s="15">
        <v>0</v>
      </c>
      <c r="AI396" s="15">
        <v>8</v>
      </c>
      <c r="AJ396" s="15">
        <v>8</v>
      </c>
      <c r="AK396" s="15">
        <v>0</v>
      </c>
      <c r="AL396" s="15">
        <v>152</v>
      </c>
      <c r="AM396" s="15">
        <v>19</v>
      </c>
      <c r="AN396" s="15">
        <v>0</v>
      </c>
      <c r="AO396" s="15">
        <v>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>
        <v>0</v>
      </c>
      <c r="AW396" s="15">
        <v>0</v>
      </c>
      <c r="AX396" s="15">
        <v>19</v>
      </c>
      <c r="AY396" s="15">
        <v>0</v>
      </c>
    </row>
    <row r="397" spans="1:51" ht="15.75" customHeight="1" x14ac:dyDescent="0.25">
      <c r="A397" s="15">
        <v>945</v>
      </c>
      <c r="B397" s="17" t="s">
        <v>905</v>
      </c>
      <c r="C397" s="17" t="s">
        <v>906</v>
      </c>
      <c r="D397" s="17" t="s">
        <v>352</v>
      </c>
      <c r="E397" s="17" t="s">
        <v>450</v>
      </c>
      <c r="F397" s="17" t="s">
        <v>28</v>
      </c>
      <c r="G397" s="15">
        <v>4.5999999999999996</v>
      </c>
      <c r="H397" s="15">
        <v>7.9</v>
      </c>
      <c r="I397" s="15">
        <v>8</v>
      </c>
      <c r="J397" s="15">
        <v>8</v>
      </c>
      <c r="K397" s="15">
        <v>7.9</v>
      </c>
      <c r="L397" s="15">
        <v>0</v>
      </c>
      <c r="M397" s="15">
        <v>0</v>
      </c>
      <c r="N397" s="15">
        <v>5</v>
      </c>
      <c r="O397" s="15">
        <v>8</v>
      </c>
      <c r="P397" s="15">
        <v>8</v>
      </c>
      <c r="Q397" s="15">
        <v>7.9</v>
      </c>
      <c r="R397" s="15">
        <v>7.8</v>
      </c>
      <c r="S397" s="15">
        <v>0</v>
      </c>
      <c r="T397" s="15">
        <v>0</v>
      </c>
      <c r="U397" s="15">
        <v>7.9</v>
      </c>
      <c r="V397" s="15">
        <v>7.8</v>
      </c>
      <c r="W397" s="15">
        <v>6.2</v>
      </c>
      <c r="X397" s="15">
        <v>6.7</v>
      </c>
      <c r="Y397" s="15">
        <v>0.5</v>
      </c>
      <c r="Z397" s="15">
        <v>0</v>
      </c>
      <c r="AA397" s="15">
        <v>0</v>
      </c>
      <c r="AB397" s="15">
        <v>0</v>
      </c>
      <c r="AC397" s="15">
        <v>7.7</v>
      </c>
      <c r="AD397" s="15">
        <v>4.3</v>
      </c>
      <c r="AE397" s="15">
        <v>0</v>
      </c>
      <c r="AF397" s="15">
        <v>0</v>
      </c>
      <c r="AG397" s="15">
        <v>0</v>
      </c>
      <c r="AH397" s="15">
        <v>0</v>
      </c>
      <c r="AI397" s="15">
        <v>7.9</v>
      </c>
      <c r="AJ397" s="15">
        <v>7.6</v>
      </c>
      <c r="AK397" s="15">
        <v>0</v>
      </c>
      <c r="AL397" s="15">
        <v>129.69999999999999</v>
      </c>
      <c r="AM397" s="15">
        <v>16.2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16.2</v>
      </c>
      <c r="AY397" s="15">
        <v>0</v>
      </c>
    </row>
    <row r="398" spans="1:51" ht="15.75" customHeight="1" x14ac:dyDescent="0.25">
      <c r="A398" s="15">
        <v>946</v>
      </c>
      <c r="B398" s="17" t="s">
        <v>907</v>
      </c>
      <c r="C398" s="17" t="s">
        <v>908</v>
      </c>
      <c r="D398" s="17" t="s">
        <v>31</v>
      </c>
      <c r="E398" s="17" t="s">
        <v>117</v>
      </c>
      <c r="F398" s="17" t="s">
        <v>28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8</v>
      </c>
      <c r="R398" s="15">
        <v>8</v>
      </c>
      <c r="S398" s="15">
        <v>0</v>
      </c>
      <c r="T398" s="15">
        <v>0</v>
      </c>
      <c r="U398" s="15">
        <v>8</v>
      </c>
      <c r="V398" s="15">
        <v>8</v>
      </c>
      <c r="W398" s="15">
        <v>8</v>
      </c>
      <c r="X398" s="15">
        <v>8</v>
      </c>
      <c r="Y398" s="15">
        <v>8</v>
      </c>
      <c r="Z398" s="15">
        <v>0</v>
      </c>
      <c r="AA398" s="15">
        <v>0</v>
      </c>
      <c r="AB398" s="15">
        <v>8</v>
      </c>
      <c r="AC398" s="15">
        <v>8</v>
      </c>
      <c r="AD398" s="15">
        <v>8</v>
      </c>
      <c r="AE398" s="15">
        <v>0</v>
      </c>
      <c r="AF398" s="15">
        <v>0</v>
      </c>
      <c r="AG398" s="15">
        <v>0</v>
      </c>
      <c r="AH398" s="15">
        <v>0</v>
      </c>
      <c r="AI398" s="15">
        <v>8</v>
      </c>
      <c r="AJ398" s="15">
        <v>8</v>
      </c>
      <c r="AK398" s="15">
        <v>0</v>
      </c>
      <c r="AL398" s="15">
        <v>96</v>
      </c>
      <c r="AM398" s="15">
        <v>12</v>
      </c>
      <c r="AN398" s="15">
        <v>0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5">
        <v>12</v>
      </c>
      <c r="AY398" s="15">
        <v>0</v>
      </c>
    </row>
    <row r="399" spans="1:51" ht="15.75" customHeight="1" x14ac:dyDescent="0.2"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</row>
    <row r="400" spans="1:51" ht="15.75" customHeight="1" x14ac:dyDescent="0.2"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</row>
    <row r="401" spans="21:37" ht="15.75" customHeight="1" x14ac:dyDescent="0.2"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</row>
    <row r="402" spans="21:37" ht="15.75" customHeight="1" x14ac:dyDescent="0.2"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</row>
    <row r="403" spans="21:37" ht="15.75" customHeight="1" x14ac:dyDescent="0.2"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</row>
    <row r="404" spans="21:37" ht="15.75" customHeight="1" x14ac:dyDescent="0.2"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</row>
    <row r="405" spans="21:37" ht="15.75" customHeight="1" x14ac:dyDescent="0.2"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</row>
    <row r="406" spans="21:37" ht="15.75" customHeight="1" x14ac:dyDescent="0.2"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</row>
    <row r="407" spans="21:37" ht="15.75" customHeight="1" x14ac:dyDescent="0.2"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</row>
    <row r="408" spans="21:37" ht="15.75" customHeight="1" x14ac:dyDescent="0.2"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</row>
    <row r="409" spans="21:37" ht="15.75" customHeight="1" x14ac:dyDescent="0.2"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</row>
    <row r="410" spans="21:37" ht="15.75" customHeight="1" x14ac:dyDescent="0.2"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</row>
    <row r="411" spans="21:37" ht="15.75" customHeight="1" x14ac:dyDescent="0.2"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</row>
    <row r="412" spans="21:37" ht="15.75" customHeight="1" x14ac:dyDescent="0.2"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</row>
    <row r="413" spans="21:37" ht="15.75" customHeight="1" x14ac:dyDescent="0.2"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</row>
    <row r="414" spans="21:37" ht="15.75" customHeight="1" x14ac:dyDescent="0.2"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</row>
    <row r="415" spans="21:37" ht="15.75" customHeight="1" x14ac:dyDescent="0.2"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</row>
    <row r="416" spans="21:37" ht="15.75" customHeight="1" x14ac:dyDescent="0.2"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</row>
    <row r="417" spans="21:37" ht="15.75" customHeight="1" x14ac:dyDescent="0.2"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</row>
    <row r="418" spans="21:37" ht="15.75" customHeight="1" x14ac:dyDescent="0.2"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</row>
    <row r="419" spans="21:37" ht="15.75" customHeight="1" x14ac:dyDescent="0.2"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</row>
    <row r="420" spans="21:37" ht="15.75" customHeight="1" x14ac:dyDescent="0.2"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</row>
    <row r="421" spans="21:37" ht="15.75" customHeight="1" x14ac:dyDescent="0.2"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</row>
    <row r="422" spans="21:37" ht="15.75" customHeight="1" x14ac:dyDescent="0.2"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</row>
    <row r="423" spans="21:37" ht="15.75" customHeight="1" x14ac:dyDescent="0.2"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</row>
    <row r="424" spans="21:37" ht="15.75" customHeight="1" x14ac:dyDescent="0.2"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</row>
    <row r="425" spans="21:37" ht="15.75" customHeight="1" x14ac:dyDescent="0.2"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</row>
    <row r="426" spans="21:37" ht="15.75" customHeight="1" x14ac:dyDescent="0.2"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</row>
    <row r="427" spans="21:37" ht="15.75" customHeight="1" x14ac:dyDescent="0.2"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</row>
    <row r="428" spans="21:37" ht="15.75" customHeight="1" x14ac:dyDescent="0.2"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</row>
    <row r="429" spans="21:37" ht="15.75" customHeight="1" x14ac:dyDescent="0.2"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</row>
    <row r="430" spans="21:37" ht="15.75" customHeight="1" x14ac:dyDescent="0.2"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</row>
    <row r="431" spans="21:37" ht="15.75" customHeight="1" x14ac:dyDescent="0.2"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</row>
    <row r="432" spans="21:37" ht="15.75" customHeight="1" x14ac:dyDescent="0.2"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</row>
    <row r="433" spans="21:37" ht="15.75" customHeight="1" x14ac:dyDescent="0.2"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</row>
    <row r="434" spans="21:37" ht="15.75" customHeight="1" x14ac:dyDescent="0.2"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</row>
    <row r="435" spans="21:37" ht="15.75" customHeight="1" x14ac:dyDescent="0.2"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</row>
    <row r="436" spans="21:37" ht="15.75" customHeight="1" x14ac:dyDescent="0.2"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</row>
    <row r="437" spans="21:37" ht="15.75" customHeight="1" x14ac:dyDescent="0.2"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</row>
    <row r="438" spans="21:37" ht="15.75" customHeight="1" x14ac:dyDescent="0.2"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</row>
    <row r="439" spans="21:37" ht="15.75" customHeight="1" x14ac:dyDescent="0.2"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</row>
    <row r="440" spans="21:37" ht="15.75" customHeight="1" x14ac:dyDescent="0.2"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</row>
    <row r="441" spans="21:37" ht="15.75" customHeight="1" x14ac:dyDescent="0.2"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</row>
    <row r="442" spans="21:37" ht="15.75" customHeight="1" x14ac:dyDescent="0.2"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</row>
    <row r="443" spans="21:37" ht="15.75" customHeight="1" x14ac:dyDescent="0.2"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</row>
    <row r="444" spans="21:37" ht="15.75" customHeight="1" x14ac:dyDescent="0.2"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</row>
    <row r="445" spans="21:37" ht="15.75" customHeight="1" x14ac:dyDescent="0.2"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</row>
    <row r="446" spans="21:37" ht="15.75" customHeight="1" x14ac:dyDescent="0.2"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</row>
    <row r="447" spans="21:37" ht="15.75" customHeight="1" x14ac:dyDescent="0.2"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</row>
    <row r="448" spans="21:37" ht="15.75" customHeight="1" x14ac:dyDescent="0.2"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</row>
    <row r="449" spans="21:37" ht="15.75" customHeight="1" x14ac:dyDescent="0.2"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</row>
    <row r="450" spans="21:37" ht="15.75" customHeight="1" x14ac:dyDescent="0.2"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</row>
    <row r="451" spans="21:37" ht="15.75" customHeight="1" x14ac:dyDescent="0.2"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</row>
    <row r="452" spans="21:37" ht="15.75" customHeight="1" x14ac:dyDescent="0.2"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</row>
    <row r="453" spans="21:37" ht="15.75" customHeight="1" x14ac:dyDescent="0.2"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</row>
    <row r="454" spans="21:37" ht="15.75" customHeight="1" x14ac:dyDescent="0.2"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</row>
    <row r="455" spans="21:37" ht="15.75" customHeight="1" x14ac:dyDescent="0.2"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</row>
    <row r="456" spans="21:37" ht="15.75" customHeight="1" x14ac:dyDescent="0.2"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</row>
    <row r="457" spans="21:37" ht="15.75" customHeight="1" x14ac:dyDescent="0.2"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</row>
    <row r="458" spans="21:37" ht="15.75" customHeight="1" x14ac:dyDescent="0.2"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</row>
    <row r="459" spans="21:37" ht="15.75" customHeight="1" x14ac:dyDescent="0.2"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</row>
    <row r="460" spans="21:37" ht="15.75" customHeight="1" x14ac:dyDescent="0.2"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</row>
    <row r="461" spans="21:37" ht="15.75" customHeight="1" x14ac:dyDescent="0.2"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</row>
    <row r="462" spans="21:37" ht="15.75" customHeight="1" x14ac:dyDescent="0.2"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</row>
    <row r="463" spans="21:37" ht="15.75" customHeight="1" x14ac:dyDescent="0.2"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</row>
    <row r="464" spans="21:37" ht="15.75" customHeight="1" x14ac:dyDescent="0.2"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</row>
    <row r="465" spans="21:37" ht="15.75" customHeight="1" x14ac:dyDescent="0.2"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</row>
    <row r="466" spans="21:37" ht="15.75" customHeight="1" x14ac:dyDescent="0.2"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</row>
    <row r="467" spans="21:37" ht="15.75" customHeight="1" x14ac:dyDescent="0.2"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</row>
    <row r="468" spans="21:37" ht="15.75" customHeight="1" x14ac:dyDescent="0.2"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</row>
    <row r="469" spans="21:37" ht="15.75" customHeight="1" x14ac:dyDescent="0.2"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</row>
    <row r="470" spans="21:37" ht="15.75" customHeight="1" x14ac:dyDescent="0.2"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</row>
    <row r="471" spans="21:37" ht="15.75" customHeight="1" x14ac:dyDescent="0.2"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</row>
    <row r="472" spans="21:37" ht="15.75" customHeight="1" x14ac:dyDescent="0.2"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</row>
    <row r="473" spans="21:37" ht="15.75" customHeight="1" x14ac:dyDescent="0.2"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</row>
    <row r="474" spans="21:37" ht="15.75" customHeight="1" x14ac:dyDescent="0.2"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</row>
    <row r="475" spans="21:37" ht="15.75" customHeight="1" x14ac:dyDescent="0.2"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</row>
    <row r="476" spans="21:37" ht="15.75" customHeight="1" x14ac:dyDescent="0.2"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</row>
    <row r="477" spans="21:37" ht="15.75" customHeight="1" x14ac:dyDescent="0.2"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</row>
    <row r="478" spans="21:37" ht="15.75" customHeight="1" x14ac:dyDescent="0.2"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</row>
    <row r="479" spans="21:37" ht="15.75" customHeight="1" x14ac:dyDescent="0.2"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</row>
    <row r="480" spans="21:37" ht="15.75" customHeight="1" x14ac:dyDescent="0.2"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</row>
    <row r="481" spans="21:37" ht="15.75" customHeight="1" x14ac:dyDescent="0.2"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</row>
    <row r="482" spans="21:37" ht="15.75" customHeight="1" x14ac:dyDescent="0.2"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</row>
    <row r="483" spans="21:37" ht="15.75" customHeight="1" x14ac:dyDescent="0.2"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</row>
    <row r="484" spans="21:37" ht="15.75" customHeight="1" x14ac:dyDescent="0.2"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</row>
    <row r="485" spans="21:37" ht="15.75" customHeight="1" x14ac:dyDescent="0.2"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</row>
    <row r="486" spans="21:37" ht="15.75" customHeight="1" x14ac:dyDescent="0.2"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</row>
    <row r="487" spans="21:37" ht="15.75" customHeight="1" x14ac:dyDescent="0.2"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</row>
    <row r="488" spans="21:37" ht="15.75" customHeight="1" x14ac:dyDescent="0.2"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</row>
    <row r="489" spans="21:37" ht="15.75" customHeight="1" x14ac:dyDescent="0.2"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</row>
    <row r="490" spans="21:37" ht="15.75" customHeight="1" x14ac:dyDescent="0.2"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</row>
    <row r="491" spans="21:37" ht="15.75" customHeight="1" x14ac:dyDescent="0.2"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</row>
    <row r="492" spans="21:37" ht="15.75" customHeight="1" x14ac:dyDescent="0.2"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</row>
    <row r="493" spans="21:37" ht="15.75" customHeight="1" x14ac:dyDescent="0.2"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</row>
    <row r="494" spans="21:37" ht="15.75" customHeight="1" x14ac:dyDescent="0.2"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</row>
    <row r="495" spans="21:37" ht="15.75" customHeight="1" x14ac:dyDescent="0.2"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</row>
    <row r="496" spans="21:37" ht="15.75" customHeight="1" x14ac:dyDescent="0.2"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</row>
    <row r="497" spans="21:37" ht="15.75" customHeight="1" x14ac:dyDescent="0.2"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</row>
    <row r="498" spans="21:37" ht="15.75" customHeight="1" x14ac:dyDescent="0.2"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</row>
    <row r="499" spans="21:37" ht="15.75" customHeight="1" x14ac:dyDescent="0.2"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</row>
    <row r="500" spans="21:37" ht="15.75" customHeight="1" x14ac:dyDescent="0.2"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</row>
    <row r="501" spans="21:37" ht="15.75" customHeight="1" x14ac:dyDescent="0.2"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</row>
    <row r="502" spans="21:37" ht="15.75" customHeight="1" x14ac:dyDescent="0.2"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</row>
    <row r="503" spans="21:37" ht="15.75" customHeight="1" x14ac:dyDescent="0.2"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</row>
    <row r="504" spans="21:37" ht="15.75" customHeight="1" x14ac:dyDescent="0.2"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</row>
    <row r="505" spans="21:37" ht="15.75" customHeight="1" x14ac:dyDescent="0.2"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</row>
    <row r="506" spans="21:37" ht="15.75" customHeight="1" x14ac:dyDescent="0.2"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</row>
    <row r="507" spans="21:37" ht="15.75" customHeight="1" x14ac:dyDescent="0.2"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</row>
    <row r="508" spans="21:37" ht="15.75" customHeight="1" x14ac:dyDescent="0.2"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</row>
    <row r="509" spans="21:37" ht="15.75" customHeight="1" x14ac:dyDescent="0.2"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</row>
    <row r="510" spans="21:37" ht="15.75" customHeight="1" x14ac:dyDescent="0.2"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</row>
    <row r="511" spans="21:37" ht="15.75" customHeight="1" x14ac:dyDescent="0.2"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</row>
    <row r="512" spans="21:37" ht="15.75" customHeight="1" x14ac:dyDescent="0.2"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</row>
    <row r="513" spans="21:37" ht="15.75" customHeight="1" x14ac:dyDescent="0.2"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</row>
    <row r="514" spans="21:37" ht="15.75" customHeight="1" x14ac:dyDescent="0.2"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</row>
    <row r="515" spans="21:37" ht="15.75" customHeight="1" x14ac:dyDescent="0.2"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</row>
    <row r="516" spans="21:37" ht="15.75" customHeight="1" x14ac:dyDescent="0.2"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</row>
    <row r="517" spans="21:37" ht="15.75" customHeight="1" x14ac:dyDescent="0.2"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</row>
    <row r="518" spans="21:37" ht="15.75" customHeight="1" x14ac:dyDescent="0.2"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</row>
    <row r="519" spans="21:37" ht="15.75" customHeight="1" x14ac:dyDescent="0.2"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</row>
    <row r="520" spans="21:37" ht="15.75" customHeight="1" x14ac:dyDescent="0.2"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</row>
    <row r="521" spans="21:37" ht="15.75" customHeight="1" x14ac:dyDescent="0.2"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</row>
    <row r="522" spans="21:37" ht="15.75" customHeight="1" x14ac:dyDescent="0.2"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</row>
    <row r="523" spans="21:37" ht="15.75" customHeight="1" x14ac:dyDescent="0.2"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</row>
    <row r="524" spans="21:37" ht="15.75" customHeight="1" x14ac:dyDescent="0.2"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</row>
    <row r="525" spans="21:37" ht="15.75" customHeight="1" x14ac:dyDescent="0.2"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</row>
    <row r="526" spans="21:37" ht="15.75" customHeight="1" x14ac:dyDescent="0.2"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</row>
    <row r="527" spans="21:37" ht="15.75" customHeight="1" x14ac:dyDescent="0.2"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</row>
    <row r="528" spans="21:37" ht="15.75" customHeight="1" x14ac:dyDescent="0.2"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</row>
    <row r="529" spans="21:37" ht="15.75" customHeight="1" x14ac:dyDescent="0.2"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</row>
    <row r="530" spans="21:37" ht="15.75" customHeight="1" x14ac:dyDescent="0.2"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</row>
    <row r="531" spans="21:37" ht="15.75" customHeight="1" x14ac:dyDescent="0.2"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</row>
    <row r="532" spans="21:37" ht="15.75" customHeight="1" x14ac:dyDescent="0.2"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</row>
    <row r="533" spans="21:37" ht="15.75" customHeight="1" x14ac:dyDescent="0.2"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</row>
    <row r="534" spans="21:37" ht="15.75" customHeight="1" x14ac:dyDescent="0.2"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</row>
    <row r="535" spans="21:37" ht="15.75" customHeight="1" x14ac:dyDescent="0.2"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</row>
    <row r="536" spans="21:37" ht="15.75" customHeight="1" x14ac:dyDescent="0.2"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</row>
    <row r="537" spans="21:37" ht="15.75" customHeight="1" x14ac:dyDescent="0.2"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</row>
    <row r="538" spans="21:37" ht="15.75" customHeight="1" x14ac:dyDescent="0.2"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</row>
    <row r="539" spans="21:37" ht="15.75" customHeight="1" x14ac:dyDescent="0.2"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</row>
    <row r="540" spans="21:37" ht="15.75" customHeight="1" x14ac:dyDescent="0.2"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</row>
    <row r="541" spans="21:37" ht="15.75" customHeight="1" x14ac:dyDescent="0.2"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</row>
    <row r="542" spans="21:37" ht="15.75" customHeight="1" x14ac:dyDescent="0.2"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</row>
    <row r="543" spans="21:37" ht="15.75" customHeight="1" x14ac:dyDescent="0.2"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</row>
    <row r="544" spans="21:37" ht="15.75" customHeight="1" x14ac:dyDescent="0.2"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</row>
    <row r="545" spans="21:37" ht="15.75" customHeight="1" x14ac:dyDescent="0.2"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</row>
    <row r="546" spans="21:37" ht="15.75" customHeight="1" x14ac:dyDescent="0.2"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</row>
    <row r="547" spans="21:37" ht="15.75" customHeight="1" x14ac:dyDescent="0.2"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</row>
    <row r="548" spans="21:37" ht="15.75" customHeight="1" x14ac:dyDescent="0.2"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</row>
    <row r="549" spans="21:37" ht="15.75" customHeight="1" x14ac:dyDescent="0.2"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</row>
    <row r="550" spans="21:37" ht="15.75" customHeight="1" x14ac:dyDescent="0.2"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</row>
    <row r="551" spans="21:37" ht="15.75" customHeight="1" x14ac:dyDescent="0.2"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</row>
    <row r="552" spans="21:37" ht="15.75" customHeight="1" x14ac:dyDescent="0.2"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</row>
    <row r="553" spans="21:37" ht="15.75" customHeight="1" x14ac:dyDescent="0.2"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</row>
    <row r="554" spans="21:37" ht="15.75" customHeight="1" x14ac:dyDescent="0.2"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</row>
    <row r="555" spans="21:37" ht="15.75" customHeight="1" x14ac:dyDescent="0.2"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</row>
    <row r="556" spans="21:37" ht="15.75" customHeight="1" x14ac:dyDescent="0.2"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</row>
    <row r="557" spans="21:37" ht="15.75" customHeight="1" x14ac:dyDescent="0.2"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</row>
    <row r="558" spans="21:37" ht="15.75" customHeight="1" x14ac:dyDescent="0.2"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</row>
    <row r="559" spans="21:37" ht="15.75" customHeight="1" x14ac:dyDescent="0.2"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</row>
    <row r="560" spans="21:37" ht="15.75" customHeight="1" x14ac:dyDescent="0.2"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</row>
    <row r="561" spans="21:37" ht="15.75" customHeight="1" x14ac:dyDescent="0.2"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</row>
    <row r="562" spans="21:37" ht="15.75" customHeight="1" x14ac:dyDescent="0.2"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</row>
    <row r="563" spans="21:37" ht="15.75" customHeight="1" x14ac:dyDescent="0.2"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</row>
    <row r="564" spans="21:37" ht="15.75" customHeight="1" x14ac:dyDescent="0.2"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</row>
    <row r="565" spans="21:37" ht="15.75" customHeight="1" x14ac:dyDescent="0.2"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</row>
    <row r="566" spans="21:37" ht="15.75" customHeight="1" x14ac:dyDescent="0.2"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</row>
    <row r="567" spans="21:37" ht="15.75" customHeight="1" x14ac:dyDescent="0.2"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</row>
    <row r="568" spans="21:37" ht="15.75" customHeight="1" x14ac:dyDescent="0.2"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</row>
    <row r="569" spans="21:37" ht="15.75" customHeight="1" x14ac:dyDescent="0.2"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</row>
    <row r="570" spans="21:37" ht="15.75" customHeight="1" x14ac:dyDescent="0.2"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</row>
    <row r="571" spans="21:37" ht="15.75" customHeight="1" x14ac:dyDescent="0.2"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</row>
    <row r="572" spans="21:37" ht="15.75" customHeight="1" x14ac:dyDescent="0.2"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</row>
    <row r="573" spans="21:37" ht="15.75" customHeight="1" x14ac:dyDescent="0.2"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</row>
    <row r="574" spans="21:37" ht="15.75" customHeight="1" x14ac:dyDescent="0.2"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</row>
    <row r="575" spans="21:37" ht="15.75" customHeight="1" x14ac:dyDescent="0.2"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</row>
    <row r="576" spans="21:37" ht="15.75" customHeight="1" x14ac:dyDescent="0.2"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</row>
    <row r="577" spans="21:37" ht="15.75" customHeight="1" x14ac:dyDescent="0.2"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</row>
    <row r="578" spans="21:37" ht="15.75" customHeight="1" x14ac:dyDescent="0.2"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</row>
    <row r="579" spans="21:37" ht="15.75" customHeight="1" x14ac:dyDescent="0.2"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</row>
    <row r="580" spans="21:37" ht="15.75" customHeight="1" x14ac:dyDescent="0.2"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</row>
    <row r="581" spans="21:37" ht="15.75" customHeight="1" x14ac:dyDescent="0.2"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</row>
    <row r="582" spans="21:37" ht="15.75" customHeight="1" x14ac:dyDescent="0.2"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</row>
    <row r="583" spans="21:37" ht="15.75" customHeight="1" x14ac:dyDescent="0.2"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</row>
    <row r="584" spans="21:37" ht="15.75" customHeight="1" x14ac:dyDescent="0.2"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</row>
    <row r="585" spans="21:37" ht="15.75" customHeight="1" x14ac:dyDescent="0.2"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</row>
    <row r="586" spans="21:37" ht="15.75" customHeight="1" x14ac:dyDescent="0.2"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</row>
    <row r="587" spans="21:37" ht="15.75" customHeight="1" x14ac:dyDescent="0.2"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</row>
    <row r="588" spans="21:37" ht="15.75" customHeight="1" x14ac:dyDescent="0.2"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</row>
    <row r="589" spans="21:37" ht="15.75" customHeight="1" x14ac:dyDescent="0.2"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</row>
    <row r="590" spans="21:37" ht="15.75" customHeight="1" x14ac:dyDescent="0.2"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</row>
    <row r="591" spans="21:37" ht="15.75" customHeight="1" x14ac:dyDescent="0.2"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</row>
    <row r="592" spans="21:37" ht="15.75" customHeight="1" x14ac:dyDescent="0.2"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</row>
    <row r="593" spans="21:37" ht="15.75" customHeight="1" x14ac:dyDescent="0.2"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</row>
    <row r="594" spans="21:37" ht="15.75" customHeight="1" x14ac:dyDescent="0.2"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</row>
    <row r="595" spans="21:37" ht="15.75" customHeight="1" x14ac:dyDescent="0.2"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</row>
    <row r="596" spans="21:37" ht="15.75" customHeight="1" x14ac:dyDescent="0.2"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</row>
    <row r="597" spans="21:37" ht="15.75" customHeight="1" x14ac:dyDescent="0.2"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</row>
    <row r="598" spans="21:37" ht="15.75" customHeight="1" x14ac:dyDescent="0.2"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</row>
  </sheetData>
  <mergeCells count="16">
    <mergeCell ref="F2:F3"/>
    <mergeCell ref="G2:O2"/>
    <mergeCell ref="AY2:AY3"/>
    <mergeCell ref="AZ2:AZ3"/>
    <mergeCell ref="P2:AK2"/>
    <mergeCell ref="AL2:AL3"/>
    <mergeCell ref="AM2:AM3"/>
    <mergeCell ref="AN2:AU2"/>
    <mergeCell ref="AV2:AV3"/>
    <mergeCell ref="AW2:AW3"/>
    <mergeCell ref="AX2:AX3"/>
    <mergeCell ref="A2:A3"/>
    <mergeCell ref="B2:B3"/>
    <mergeCell ref="C2:C3"/>
    <mergeCell ref="D2:D3"/>
    <mergeCell ref="E2:E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000"/>
  <sheetViews>
    <sheetView workbookViewId="0"/>
  </sheetViews>
  <sheetFormatPr defaultColWidth="12.7109375" defaultRowHeight="15" customHeight="1" x14ac:dyDescent="0.2"/>
  <cols>
    <col min="1" max="2" width="4.42578125" customWidth="1"/>
    <col min="3" max="3" width="18.85546875" customWidth="1"/>
    <col min="4" max="37" width="4.42578125" customWidth="1"/>
  </cols>
  <sheetData>
    <row r="1" spans="1:37" ht="15.75" customHeight="1" x14ac:dyDescent="0.35">
      <c r="A1" s="326" t="s">
        <v>909</v>
      </c>
      <c r="B1" s="325"/>
      <c r="C1" s="21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4"/>
      <c r="AK1" s="24"/>
    </row>
    <row r="2" spans="1:37" ht="15.75" customHeight="1" x14ac:dyDescent="0.2">
      <c r="A2" s="327" t="s">
        <v>910</v>
      </c>
      <c r="B2" s="325"/>
      <c r="C2" s="21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4"/>
      <c r="AK2" s="24"/>
    </row>
    <row r="3" spans="1:37" ht="15.75" customHeight="1" x14ac:dyDescent="0.2">
      <c r="A3" s="22"/>
      <c r="B3" s="26"/>
      <c r="C3" s="27" t="s">
        <v>911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4"/>
      <c r="AK3" s="24"/>
    </row>
    <row r="4" spans="1:37" ht="15.75" customHeight="1" x14ac:dyDescent="0.2">
      <c r="A4" s="22"/>
      <c r="B4" s="26"/>
      <c r="C4" s="28" t="s">
        <v>912</v>
      </c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4"/>
      <c r="AK4" s="24"/>
    </row>
    <row r="5" spans="1:37" ht="15.75" customHeight="1" x14ac:dyDescent="0.2">
      <c r="A5" s="22"/>
      <c r="B5" s="26"/>
      <c r="C5" s="28" t="s">
        <v>913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4"/>
      <c r="AK5" s="24"/>
    </row>
    <row r="6" spans="1:37" ht="15.75" customHeight="1" x14ac:dyDescent="0.2">
      <c r="A6" s="29"/>
      <c r="B6" s="29"/>
      <c r="C6" s="30"/>
      <c r="D6" s="29">
        <v>3</v>
      </c>
      <c r="E6" s="29">
        <v>4</v>
      </c>
      <c r="F6" s="29">
        <v>5</v>
      </c>
      <c r="G6" s="29">
        <v>6</v>
      </c>
      <c r="H6" s="29">
        <v>7</v>
      </c>
      <c r="I6" s="29">
        <v>8</v>
      </c>
      <c r="J6" s="29">
        <v>9</v>
      </c>
      <c r="K6" s="29">
        <v>10</v>
      </c>
      <c r="L6" s="29">
        <v>11</v>
      </c>
      <c r="M6" s="29">
        <v>12</v>
      </c>
      <c r="N6" s="29">
        <v>13</v>
      </c>
      <c r="O6" s="29">
        <v>14</v>
      </c>
      <c r="P6" s="29">
        <v>15</v>
      </c>
      <c r="Q6" s="29">
        <v>16</v>
      </c>
      <c r="R6" s="29">
        <v>17</v>
      </c>
      <c r="S6" s="29">
        <v>18</v>
      </c>
      <c r="T6" s="29">
        <v>19</v>
      </c>
      <c r="U6" s="29">
        <v>20</v>
      </c>
      <c r="V6" s="29">
        <v>21</v>
      </c>
      <c r="W6" s="29">
        <v>22</v>
      </c>
      <c r="X6" s="29">
        <v>23</v>
      </c>
      <c r="Y6" s="29">
        <v>24</v>
      </c>
      <c r="Z6" s="29">
        <v>25</v>
      </c>
      <c r="AA6" s="29">
        <v>26</v>
      </c>
      <c r="AB6" s="29">
        <v>27</v>
      </c>
      <c r="AC6" s="29">
        <v>28</v>
      </c>
      <c r="AD6" s="29">
        <v>29</v>
      </c>
      <c r="AE6" s="29">
        <v>30</v>
      </c>
      <c r="AF6" s="29">
        <v>31</v>
      </c>
      <c r="AG6" s="29">
        <v>32</v>
      </c>
      <c r="AH6" s="29">
        <v>33</v>
      </c>
      <c r="AI6" s="23"/>
      <c r="AJ6" s="24"/>
      <c r="AK6" s="24"/>
    </row>
    <row r="7" spans="1:37" ht="15.75" customHeight="1" x14ac:dyDescent="0.2">
      <c r="A7" s="31" t="s">
        <v>914</v>
      </c>
      <c r="B7" s="32" t="s">
        <v>915</v>
      </c>
      <c r="C7" s="32" t="s">
        <v>916</v>
      </c>
      <c r="D7" s="328">
        <v>44682</v>
      </c>
      <c r="E7" s="319"/>
      <c r="F7" s="319"/>
      <c r="G7" s="319"/>
      <c r="H7" s="319"/>
      <c r="I7" s="329"/>
      <c r="J7" s="33"/>
      <c r="K7" s="33"/>
      <c r="L7" s="33"/>
      <c r="M7" s="34"/>
      <c r="N7" s="328">
        <v>44713</v>
      </c>
      <c r="O7" s="319"/>
      <c r="P7" s="319"/>
      <c r="Q7" s="319"/>
      <c r="R7" s="319"/>
      <c r="S7" s="319"/>
      <c r="T7" s="319"/>
      <c r="U7" s="319"/>
      <c r="V7" s="319"/>
      <c r="W7" s="319"/>
      <c r="X7" s="319"/>
      <c r="Y7" s="319"/>
      <c r="Z7" s="319"/>
      <c r="AA7" s="319"/>
      <c r="AB7" s="319"/>
      <c r="AC7" s="319"/>
      <c r="AD7" s="319"/>
      <c r="AE7" s="319"/>
      <c r="AF7" s="319"/>
      <c r="AG7" s="319"/>
      <c r="AH7" s="329"/>
      <c r="AI7" s="35" t="s">
        <v>917</v>
      </c>
      <c r="AJ7" s="24"/>
      <c r="AK7" s="24"/>
    </row>
    <row r="8" spans="1:37" ht="15.75" customHeight="1" x14ac:dyDescent="0.2">
      <c r="A8" s="36"/>
      <c r="B8" s="37"/>
      <c r="C8" s="37"/>
      <c r="D8" s="37">
        <v>23</v>
      </c>
      <c r="E8" s="37">
        <v>24</v>
      </c>
      <c r="F8" s="37">
        <v>25</v>
      </c>
      <c r="G8" s="37">
        <v>26</v>
      </c>
      <c r="H8" s="37">
        <v>27</v>
      </c>
      <c r="I8" s="38">
        <v>28</v>
      </c>
      <c r="J8" s="38">
        <v>29</v>
      </c>
      <c r="K8" s="37">
        <v>30</v>
      </c>
      <c r="L8" s="37">
        <v>31</v>
      </c>
      <c r="M8" s="37">
        <v>1</v>
      </c>
      <c r="N8" s="37">
        <v>2</v>
      </c>
      <c r="O8" s="37">
        <v>3</v>
      </c>
      <c r="P8" s="38">
        <v>4</v>
      </c>
      <c r="Q8" s="38">
        <v>5</v>
      </c>
      <c r="R8" s="37">
        <v>6</v>
      </c>
      <c r="S8" s="37">
        <v>7</v>
      </c>
      <c r="T8" s="37">
        <v>8</v>
      </c>
      <c r="U8" s="37">
        <v>9</v>
      </c>
      <c r="V8" s="37">
        <v>10</v>
      </c>
      <c r="W8" s="38">
        <v>11</v>
      </c>
      <c r="X8" s="38">
        <v>12</v>
      </c>
      <c r="Y8" s="37">
        <v>13</v>
      </c>
      <c r="Z8" s="37">
        <v>14</v>
      </c>
      <c r="AA8" s="37">
        <v>15</v>
      </c>
      <c r="AB8" s="37">
        <v>16</v>
      </c>
      <c r="AC8" s="37">
        <v>17</v>
      </c>
      <c r="AD8" s="38">
        <v>18</v>
      </c>
      <c r="AE8" s="38">
        <v>19</v>
      </c>
      <c r="AF8" s="37">
        <v>20</v>
      </c>
      <c r="AG8" s="37">
        <v>21</v>
      </c>
      <c r="AH8" s="37">
        <v>22</v>
      </c>
      <c r="AI8" s="37"/>
      <c r="AJ8" s="39"/>
      <c r="AK8" s="39"/>
    </row>
    <row r="9" spans="1:37" ht="15.75" customHeight="1" x14ac:dyDescent="0.2">
      <c r="A9" s="40">
        <v>1</v>
      </c>
      <c r="B9" s="41" t="s">
        <v>738</v>
      </c>
      <c r="C9" s="41" t="s">
        <v>739</v>
      </c>
      <c r="D9" s="42">
        <v>8</v>
      </c>
      <c r="E9" s="42">
        <v>8</v>
      </c>
      <c r="F9" s="42">
        <v>8</v>
      </c>
      <c r="G9" s="42">
        <v>8</v>
      </c>
      <c r="H9" s="42">
        <v>8</v>
      </c>
      <c r="I9" s="38"/>
      <c r="J9" s="38"/>
      <c r="K9" s="42">
        <v>8</v>
      </c>
      <c r="L9" s="42">
        <v>8</v>
      </c>
      <c r="M9" s="42">
        <v>8</v>
      </c>
      <c r="N9" s="42">
        <v>8</v>
      </c>
      <c r="O9" s="42">
        <v>8</v>
      </c>
      <c r="P9" s="38"/>
      <c r="Q9" s="38"/>
      <c r="R9" s="42">
        <v>8</v>
      </c>
      <c r="S9" s="42">
        <v>8</v>
      </c>
      <c r="T9" s="42">
        <v>8</v>
      </c>
      <c r="U9" s="42">
        <v>8</v>
      </c>
      <c r="V9" s="42">
        <v>8</v>
      </c>
      <c r="W9" s="38"/>
      <c r="X9" s="38"/>
      <c r="Y9" s="42">
        <v>8</v>
      </c>
      <c r="Z9" s="42">
        <v>8</v>
      </c>
      <c r="AA9" s="42">
        <v>8</v>
      </c>
      <c r="AB9" s="42">
        <v>8</v>
      </c>
      <c r="AC9" s="42">
        <v>8</v>
      </c>
      <c r="AD9" s="38"/>
      <c r="AE9" s="38"/>
      <c r="AF9" s="42">
        <v>8</v>
      </c>
      <c r="AG9" s="42">
        <v>8</v>
      </c>
      <c r="AH9" s="42">
        <v>8</v>
      </c>
      <c r="AI9" s="42">
        <v>23</v>
      </c>
      <c r="AJ9" s="43">
        <v>184</v>
      </c>
      <c r="AK9" s="43"/>
    </row>
    <row r="10" spans="1:37" ht="15.75" customHeight="1" x14ac:dyDescent="0.2">
      <c r="A10" s="40">
        <v>2</v>
      </c>
      <c r="B10" s="41" t="s">
        <v>744</v>
      </c>
      <c r="C10" s="41" t="s">
        <v>745</v>
      </c>
      <c r="D10" s="42">
        <v>8</v>
      </c>
      <c r="E10" s="42">
        <v>8</v>
      </c>
      <c r="F10" s="42">
        <v>8</v>
      </c>
      <c r="G10" s="42">
        <v>8</v>
      </c>
      <c r="H10" s="42" t="s">
        <v>918</v>
      </c>
      <c r="I10" s="38"/>
      <c r="J10" s="38"/>
      <c r="K10" s="42">
        <v>8</v>
      </c>
      <c r="L10" s="42">
        <v>8</v>
      </c>
      <c r="M10" s="42">
        <v>8</v>
      </c>
      <c r="N10" s="42">
        <v>8</v>
      </c>
      <c r="O10" s="42">
        <v>8</v>
      </c>
      <c r="P10" s="38"/>
      <c r="Q10" s="38"/>
      <c r="R10" s="42">
        <v>8</v>
      </c>
      <c r="S10" s="42">
        <v>8</v>
      </c>
      <c r="T10" s="42">
        <v>8</v>
      </c>
      <c r="U10" s="42">
        <v>8</v>
      </c>
      <c r="V10" s="42">
        <v>8</v>
      </c>
      <c r="W10" s="38"/>
      <c r="X10" s="38"/>
      <c r="Y10" s="42">
        <v>8</v>
      </c>
      <c r="Z10" s="42">
        <v>8</v>
      </c>
      <c r="AA10" s="42">
        <v>8</v>
      </c>
      <c r="AB10" s="42">
        <v>8</v>
      </c>
      <c r="AC10" s="42">
        <v>8</v>
      </c>
      <c r="AD10" s="38"/>
      <c r="AE10" s="38"/>
      <c r="AF10" s="42">
        <v>8</v>
      </c>
      <c r="AG10" s="42">
        <v>8</v>
      </c>
      <c r="AH10" s="42">
        <v>8</v>
      </c>
      <c r="AI10" s="42">
        <v>23</v>
      </c>
      <c r="AJ10" s="43">
        <v>176</v>
      </c>
      <c r="AK10" s="43"/>
    </row>
    <row r="11" spans="1:37" ht="15.75" customHeight="1" x14ac:dyDescent="0.2">
      <c r="A11" s="40">
        <v>3</v>
      </c>
      <c r="B11" s="41" t="s">
        <v>741</v>
      </c>
      <c r="C11" s="41" t="s">
        <v>742</v>
      </c>
      <c r="D11" s="42">
        <v>8</v>
      </c>
      <c r="E11" s="42">
        <v>8</v>
      </c>
      <c r="F11" s="42">
        <v>8</v>
      </c>
      <c r="G11" s="42">
        <v>8</v>
      </c>
      <c r="H11" s="42">
        <v>8</v>
      </c>
      <c r="I11" s="38"/>
      <c r="J11" s="38"/>
      <c r="K11" s="42">
        <v>8</v>
      </c>
      <c r="L11" s="42">
        <v>8</v>
      </c>
      <c r="M11" s="42">
        <v>8</v>
      </c>
      <c r="N11" s="42">
        <v>8</v>
      </c>
      <c r="O11" s="42">
        <v>8</v>
      </c>
      <c r="P11" s="38"/>
      <c r="Q11" s="38"/>
      <c r="R11" s="42">
        <v>8</v>
      </c>
      <c r="S11" s="42">
        <v>8</v>
      </c>
      <c r="T11" s="42">
        <v>8</v>
      </c>
      <c r="U11" s="42">
        <v>8</v>
      </c>
      <c r="V11" s="42">
        <v>8</v>
      </c>
      <c r="W11" s="38"/>
      <c r="X11" s="38"/>
      <c r="Y11" s="42">
        <v>8</v>
      </c>
      <c r="Z11" s="42">
        <v>8</v>
      </c>
      <c r="AA11" s="42">
        <v>8</v>
      </c>
      <c r="AB11" s="42">
        <v>8</v>
      </c>
      <c r="AC11" s="42">
        <v>8</v>
      </c>
      <c r="AD11" s="38"/>
      <c r="AE11" s="38"/>
      <c r="AF11" s="42">
        <v>8</v>
      </c>
      <c r="AG11" s="42">
        <v>8</v>
      </c>
      <c r="AH11" s="42">
        <v>8</v>
      </c>
      <c r="AI11" s="42">
        <v>24</v>
      </c>
      <c r="AJ11" s="43">
        <v>184</v>
      </c>
      <c r="AK11" s="43"/>
    </row>
    <row r="12" spans="1:37" ht="15.75" customHeight="1" x14ac:dyDescent="0.2">
      <c r="A12" s="40">
        <v>4</v>
      </c>
      <c r="B12" s="41" t="s">
        <v>748</v>
      </c>
      <c r="C12" s="41" t="s">
        <v>749</v>
      </c>
      <c r="D12" s="42">
        <v>8</v>
      </c>
      <c r="E12" s="42">
        <v>8</v>
      </c>
      <c r="F12" s="42">
        <v>8</v>
      </c>
      <c r="G12" s="42">
        <v>8</v>
      </c>
      <c r="H12" s="42">
        <v>8</v>
      </c>
      <c r="I12" s="38"/>
      <c r="J12" s="38"/>
      <c r="K12" s="42">
        <v>8</v>
      </c>
      <c r="L12" s="42">
        <v>8</v>
      </c>
      <c r="M12" s="42">
        <v>8</v>
      </c>
      <c r="N12" s="42">
        <v>8</v>
      </c>
      <c r="O12" s="42" t="s">
        <v>918</v>
      </c>
      <c r="P12" s="38"/>
      <c r="Q12" s="38"/>
      <c r="R12" s="42">
        <v>8</v>
      </c>
      <c r="S12" s="42">
        <v>8</v>
      </c>
      <c r="T12" s="42">
        <v>8</v>
      </c>
      <c r="U12" s="42">
        <v>8</v>
      </c>
      <c r="V12" s="42">
        <v>8</v>
      </c>
      <c r="W12" s="38"/>
      <c r="X12" s="38"/>
      <c r="Y12" s="42">
        <v>8</v>
      </c>
      <c r="Z12" s="42">
        <v>8</v>
      </c>
      <c r="AA12" s="42">
        <v>8</v>
      </c>
      <c r="AB12" s="42">
        <v>8</v>
      </c>
      <c r="AC12" s="42">
        <v>8</v>
      </c>
      <c r="AD12" s="38"/>
      <c r="AE12" s="38"/>
      <c r="AF12" s="42">
        <v>8</v>
      </c>
      <c r="AG12" s="42">
        <v>8</v>
      </c>
      <c r="AH12" s="42">
        <v>8</v>
      </c>
      <c r="AI12" s="42">
        <v>22</v>
      </c>
      <c r="AJ12" s="43">
        <v>176</v>
      </c>
      <c r="AK12" s="43"/>
    </row>
    <row r="13" spans="1:37" ht="15.75" customHeight="1" x14ac:dyDescent="0.2">
      <c r="A13" s="40">
        <v>5</v>
      </c>
      <c r="B13" s="41" t="s">
        <v>750</v>
      </c>
      <c r="C13" s="41" t="s">
        <v>751</v>
      </c>
      <c r="D13" s="42">
        <v>8</v>
      </c>
      <c r="E13" s="42">
        <v>8</v>
      </c>
      <c r="F13" s="42">
        <v>8</v>
      </c>
      <c r="G13" s="42">
        <v>8</v>
      </c>
      <c r="H13" s="42">
        <v>8</v>
      </c>
      <c r="I13" s="38"/>
      <c r="J13" s="38"/>
      <c r="K13" s="42">
        <v>8</v>
      </c>
      <c r="L13" s="42">
        <v>8</v>
      </c>
      <c r="M13" s="42">
        <v>8</v>
      </c>
      <c r="N13" s="42">
        <v>8</v>
      </c>
      <c r="O13" s="42">
        <v>8</v>
      </c>
      <c r="P13" s="38"/>
      <c r="Q13" s="38"/>
      <c r="R13" s="42">
        <v>8</v>
      </c>
      <c r="S13" s="42">
        <v>8</v>
      </c>
      <c r="T13" s="42">
        <v>8</v>
      </c>
      <c r="U13" s="42">
        <v>8</v>
      </c>
      <c r="V13" s="42">
        <v>8</v>
      </c>
      <c r="W13" s="38"/>
      <c r="X13" s="38"/>
      <c r="Y13" s="42">
        <v>8</v>
      </c>
      <c r="Z13" s="42">
        <v>8</v>
      </c>
      <c r="AA13" s="42">
        <v>8</v>
      </c>
      <c r="AB13" s="42">
        <v>8</v>
      </c>
      <c r="AC13" s="42">
        <v>8</v>
      </c>
      <c r="AD13" s="38"/>
      <c r="AE13" s="38"/>
      <c r="AF13" s="42">
        <v>8</v>
      </c>
      <c r="AG13" s="42">
        <v>8</v>
      </c>
      <c r="AH13" s="42">
        <v>8</v>
      </c>
      <c r="AI13" s="42">
        <v>21.5</v>
      </c>
      <c r="AJ13" s="43">
        <v>184</v>
      </c>
      <c r="AK13" s="43"/>
    </row>
    <row r="14" spans="1:37" ht="15.75" customHeight="1" x14ac:dyDescent="0.2">
      <c r="A14" s="40">
        <v>6</v>
      </c>
      <c r="B14" s="41" t="s">
        <v>758</v>
      </c>
      <c r="C14" s="41" t="s">
        <v>759</v>
      </c>
      <c r="D14" s="42">
        <v>8</v>
      </c>
      <c r="E14" s="42">
        <v>8</v>
      </c>
      <c r="F14" s="42">
        <v>8</v>
      </c>
      <c r="G14" s="42">
        <v>8</v>
      </c>
      <c r="H14" s="42">
        <v>8</v>
      </c>
      <c r="I14" s="38"/>
      <c r="J14" s="38"/>
      <c r="K14" s="42">
        <v>8</v>
      </c>
      <c r="L14" s="42">
        <v>8</v>
      </c>
      <c r="M14" s="42">
        <v>8</v>
      </c>
      <c r="N14" s="42">
        <v>8</v>
      </c>
      <c r="O14" s="42">
        <v>8</v>
      </c>
      <c r="P14" s="38"/>
      <c r="Q14" s="38"/>
      <c r="R14" s="42">
        <v>8</v>
      </c>
      <c r="S14" s="42">
        <v>8</v>
      </c>
      <c r="T14" s="42">
        <v>8</v>
      </c>
      <c r="U14" s="42">
        <v>8</v>
      </c>
      <c r="V14" s="42">
        <v>8</v>
      </c>
      <c r="W14" s="38"/>
      <c r="X14" s="38"/>
      <c r="Y14" s="42">
        <v>8</v>
      </c>
      <c r="Z14" s="42">
        <v>8</v>
      </c>
      <c r="AA14" s="42">
        <v>8</v>
      </c>
      <c r="AB14" s="42">
        <v>8</v>
      </c>
      <c r="AC14" s="42">
        <v>8</v>
      </c>
      <c r="AD14" s="38"/>
      <c r="AE14" s="38"/>
      <c r="AF14" s="42">
        <v>8</v>
      </c>
      <c r="AG14" s="42">
        <v>8</v>
      </c>
      <c r="AH14" s="42">
        <v>8</v>
      </c>
      <c r="AI14" s="42">
        <v>11.5</v>
      </c>
      <c r="AJ14" s="43">
        <v>184</v>
      </c>
      <c r="AK14" s="43"/>
    </row>
    <row r="15" spans="1:37" ht="15.75" customHeight="1" x14ac:dyDescent="0.2">
      <c r="A15" s="40">
        <v>7</v>
      </c>
      <c r="B15" s="41" t="s">
        <v>754</v>
      </c>
      <c r="C15" s="41" t="s">
        <v>755</v>
      </c>
      <c r="D15" s="42">
        <v>8</v>
      </c>
      <c r="E15" s="42">
        <v>8</v>
      </c>
      <c r="F15" s="42">
        <v>8</v>
      </c>
      <c r="G15" s="42">
        <v>8</v>
      </c>
      <c r="H15" s="42">
        <v>8</v>
      </c>
      <c r="I15" s="38"/>
      <c r="J15" s="38"/>
      <c r="K15" s="42">
        <v>8</v>
      </c>
      <c r="L15" s="42">
        <v>8</v>
      </c>
      <c r="M15" s="42">
        <v>8</v>
      </c>
      <c r="N15" s="42">
        <v>8</v>
      </c>
      <c r="O15" s="42">
        <v>8</v>
      </c>
      <c r="P15" s="38"/>
      <c r="Q15" s="38"/>
      <c r="R15" s="42">
        <v>8</v>
      </c>
      <c r="S15" s="42">
        <v>8</v>
      </c>
      <c r="T15" s="42">
        <v>8</v>
      </c>
      <c r="U15" s="42">
        <v>8</v>
      </c>
      <c r="V15" s="42">
        <v>8</v>
      </c>
      <c r="W15" s="38"/>
      <c r="X15" s="38"/>
      <c r="Y15" s="42">
        <v>8</v>
      </c>
      <c r="Z15" s="42">
        <v>8</v>
      </c>
      <c r="AA15" s="42">
        <v>8</v>
      </c>
      <c r="AB15" s="42">
        <v>8</v>
      </c>
      <c r="AC15" s="42">
        <v>8</v>
      </c>
      <c r="AD15" s="38"/>
      <c r="AE15" s="38"/>
      <c r="AF15" s="42">
        <v>8</v>
      </c>
      <c r="AG15" s="42">
        <v>8</v>
      </c>
      <c r="AH15" s="42">
        <v>8</v>
      </c>
      <c r="AI15" s="42">
        <v>13</v>
      </c>
      <c r="AJ15" s="43">
        <v>184</v>
      </c>
      <c r="AK15" s="43"/>
    </row>
    <row r="16" spans="1:37" ht="15.75" customHeight="1" x14ac:dyDescent="0.2">
      <c r="A16" s="40">
        <v>8</v>
      </c>
      <c r="B16" s="41" t="s">
        <v>760</v>
      </c>
      <c r="C16" s="41" t="s">
        <v>761</v>
      </c>
      <c r="D16" s="42">
        <v>8</v>
      </c>
      <c r="E16" s="42">
        <v>8</v>
      </c>
      <c r="F16" s="42">
        <v>8</v>
      </c>
      <c r="G16" s="42">
        <v>8</v>
      </c>
      <c r="H16" s="42">
        <v>8</v>
      </c>
      <c r="I16" s="38"/>
      <c r="J16" s="38"/>
      <c r="K16" s="42">
        <v>8</v>
      </c>
      <c r="L16" s="42">
        <v>8</v>
      </c>
      <c r="M16" s="42">
        <v>8</v>
      </c>
      <c r="N16" s="42">
        <v>8</v>
      </c>
      <c r="O16" s="42">
        <v>8</v>
      </c>
      <c r="P16" s="38"/>
      <c r="Q16" s="38"/>
      <c r="R16" s="42">
        <v>8</v>
      </c>
      <c r="S16" s="42">
        <v>8</v>
      </c>
      <c r="T16" s="42">
        <v>8</v>
      </c>
      <c r="U16" s="42">
        <v>8</v>
      </c>
      <c r="V16" s="42">
        <v>8</v>
      </c>
      <c r="W16" s="38"/>
      <c r="X16" s="38"/>
      <c r="Y16" s="42">
        <v>8</v>
      </c>
      <c r="Z16" s="42">
        <v>8</v>
      </c>
      <c r="AA16" s="42">
        <v>8</v>
      </c>
      <c r="AB16" s="42">
        <v>8</v>
      </c>
      <c r="AC16" s="42">
        <v>8</v>
      </c>
      <c r="AD16" s="38"/>
      <c r="AE16" s="38"/>
      <c r="AF16" s="42">
        <v>8</v>
      </c>
      <c r="AG16" s="42">
        <v>8</v>
      </c>
      <c r="AH16" s="42">
        <v>8</v>
      </c>
      <c r="AI16" s="42">
        <v>21.5</v>
      </c>
      <c r="AJ16" s="43">
        <v>184</v>
      </c>
      <c r="AK16" s="43"/>
    </row>
    <row r="17" spans="1:37" ht="15.75" customHeight="1" x14ac:dyDescent="0.2">
      <c r="A17" s="40">
        <v>9</v>
      </c>
      <c r="B17" s="41" t="s">
        <v>763</v>
      </c>
      <c r="C17" s="41" t="s">
        <v>764</v>
      </c>
      <c r="D17" s="42">
        <v>8</v>
      </c>
      <c r="E17" s="42">
        <v>8</v>
      </c>
      <c r="F17" s="42">
        <v>8</v>
      </c>
      <c r="G17" s="42">
        <v>8</v>
      </c>
      <c r="H17" s="42">
        <v>8</v>
      </c>
      <c r="I17" s="38"/>
      <c r="J17" s="38"/>
      <c r="K17" s="42">
        <v>8</v>
      </c>
      <c r="L17" s="42">
        <v>8</v>
      </c>
      <c r="M17" s="42">
        <v>8</v>
      </c>
      <c r="N17" s="42">
        <v>8</v>
      </c>
      <c r="O17" s="42">
        <v>8</v>
      </c>
      <c r="P17" s="38"/>
      <c r="Q17" s="38"/>
      <c r="R17" s="42">
        <v>8</v>
      </c>
      <c r="S17" s="42">
        <v>8</v>
      </c>
      <c r="T17" s="42">
        <v>8</v>
      </c>
      <c r="U17" s="42">
        <v>8</v>
      </c>
      <c r="V17" s="42">
        <v>8</v>
      </c>
      <c r="W17" s="38"/>
      <c r="X17" s="38"/>
      <c r="Y17" s="42">
        <v>8</v>
      </c>
      <c r="Z17" s="42">
        <v>8</v>
      </c>
      <c r="AA17" s="42">
        <v>8</v>
      </c>
      <c r="AB17" s="42">
        <v>8</v>
      </c>
      <c r="AC17" s="42">
        <v>8</v>
      </c>
      <c r="AD17" s="38"/>
      <c r="AE17" s="38"/>
      <c r="AF17" s="42">
        <v>8</v>
      </c>
      <c r="AG17" s="42">
        <v>8</v>
      </c>
      <c r="AH17" s="42">
        <v>8</v>
      </c>
      <c r="AI17" s="42">
        <v>14</v>
      </c>
      <c r="AJ17" s="43">
        <v>184</v>
      </c>
      <c r="AK17" s="43"/>
    </row>
    <row r="18" spans="1:37" ht="15.75" customHeight="1" x14ac:dyDescent="0.2">
      <c r="A18" s="40">
        <v>10</v>
      </c>
      <c r="B18" s="41" t="s">
        <v>765</v>
      </c>
      <c r="C18" s="41" t="s">
        <v>766</v>
      </c>
      <c r="D18" s="42">
        <v>8</v>
      </c>
      <c r="E18" s="42">
        <v>8</v>
      </c>
      <c r="F18" s="42">
        <v>8</v>
      </c>
      <c r="G18" s="42">
        <v>8</v>
      </c>
      <c r="H18" s="42">
        <v>8</v>
      </c>
      <c r="I18" s="38"/>
      <c r="J18" s="38"/>
      <c r="K18" s="42">
        <v>8</v>
      </c>
      <c r="L18" s="42">
        <v>8</v>
      </c>
      <c r="M18" s="42">
        <v>8</v>
      </c>
      <c r="N18" s="42">
        <v>8</v>
      </c>
      <c r="O18" s="42">
        <v>8</v>
      </c>
      <c r="P18" s="38"/>
      <c r="Q18" s="38"/>
      <c r="R18" s="42">
        <v>8</v>
      </c>
      <c r="S18" s="42">
        <v>8</v>
      </c>
      <c r="T18" s="42">
        <v>8</v>
      </c>
      <c r="U18" s="42">
        <v>8</v>
      </c>
      <c r="V18" s="42">
        <v>8</v>
      </c>
      <c r="W18" s="38"/>
      <c r="X18" s="38"/>
      <c r="Y18" s="42">
        <v>8</v>
      </c>
      <c r="Z18" s="42">
        <v>8</v>
      </c>
      <c r="AA18" s="42">
        <v>8</v>
      </c>
      <c r="AB18" s="42">
        <v>8</v>
      </c>
      <c r="AC18" s="42">
        <v>8</v>
      </c>
      <c r="AD18" s="38"/>
      <c r="AE18" s="38"/>
      <c r="AF18" s="42">
        <v>8</v>
      </c>
      <c r="AG18" s="42">
        <v>8</v>
      </c>
      <c r="AH18" s="42">
        <v>8</v>
      </c>
      <c r="AI18" s="42">
        <v>15</v>
      </c>
      <c r="AJ18" s="43">
        <v>184</v>
      </c>
      <c r="AK18" s="43"/>
    </row>
    <row r="19" spans="1:37" ht="15.75" customHeight="1" x14ac:dyDescent="0.2">
      <c r="A19" s="40">
        <v>11</v>
      </c>
      <c r="B19" s="41" t="s">
        <v>767</v>
      </c>
      <c r="C19" s="41" t="s">
        <v>768</v>
      </c>
      <c r="D19" s="42">
        <v>8</v>
      </c>
      <c r="E19" s="42">
        <v>8</v>
      </c>
      <c r="F19" s="42">
        <v>8</v>
      </c>
      <c r="G19" s="42">
        <v>8</v>
      </c>
      <c r="H19" s="42">
        <v>8</v>
      </c>
      <c r="I19" s="38"/>
      <c r="J19" s="38"/>
      <c r="K19" s="42">
        <v>8</v>
      </c>
      <c r="L19" s="42">
        <v>8</v>
      </c>
      <c r="M19" s="42">
        <v>8</v>
      </c>
      <c r="N19" s="42">
        <v>8</v>
      </c>
      <c r="O19" s="42">
        <v>8</v>
      </c>
      <c r="P19" s="38"/>
      <c r="Q19" s="38"/>
      <c r="R19" s="42">
        <v>8</v>
      </c>
      <c r="S19" s="42">
        <v>8</v>
      </c>
      <c r="T19" s="42">
        <v>8</v>
      </c>
      <c r="U19" s="42">
        <v>8</v>
      </c>
      <c r="V19" s="42">
        <v>8</v>
      </c>
      <c r="W19" s="38"/>
      <c r="X19" s="38"/>
      <c r="Y19" s="42">
        <v>8</v>
      </c>
      <c r="Z19" s="42">
        <v>8</v>
      </c>
      <c r="AA19" s="42">
        <v>8</v>
      </c>
      <c r="AB19" s="42">
        <v>8</v>
      </c>
      <c r="AC19" s="42">
        <v>8</v>
      </c>
      <c r="AD19" s="38"/>
      <c r="AE19" s="38"/>
      <c r="AF19" s="42">
        <v>8</v>
      </c>
      <c r="AG19" s="42">
        <v>8</v>
      </c>
      <c r="AH19" s="42">
        <v>8</v>
      </c>
      <c r="AI19" s="42">
        <v>14</v>
      </c>
      <c r="AJ19" s="43">
        <v>184</v>
      </c>
      <c r="AK19" s="43"/>
    </row>
    <row r="20" spans="1:37" ht="15.75" customHeight="1" x14ac:dyDescent="0.2">
      <c r="A20" s="40">
        <v>12</v>
      </c>
      <c r="B20" s="41" t="s">
        <v>919</v>
      </c>
      <c r="C20" s="41" t="s">
        <v>920</v>
      </c>
      <c r="D20" s="42">
        <v>8</v>
      </c>
      <c r="E20" s="42">
        <v>8</v>
      </c>
      <c r="F20" s="42">
        <v>8</v>
      </c>
      <c r="G20" s="42">
        <v>8</v>
      </c>
      <c r="H20" s="42">
        <v>8</v>
      </c>
      <c r="I20" s="38"/>
      <c r="J20" s="38"/>
      <c r="K20" s="42">
        <v>8</v>
      </c>
      <c r="L20" s="42">
        <v>8</v>
      </c>
      <c r="M20" s="42">
        <v>8</v>
      </c>
      <c r="N20" s="42">
        <v>8</v>
      </c>
      <c r="O20" s="42">
        <v>8</v>
      </c>
      <c r="P20" s="38"/>
      <c r="Q20" s="38"/>
      <c r="R20" s="42">
        <v>8</v>
      </c>
      <c r="S20" s="42">
        <v>8</v>
      </c>
      <c r="T20" s="42">
        <v>8</v>
      </c>
      <c r="U20" s="42">
        <v>8</v>
      </c>
      <c r="V20" s="42">
        <v>8</v>
      </c>
      <c r="W20" s="38"/>
      <c r="X20" s="38"/>
      <c r="Y20" s="42">
        <v>8</v>
      </c>
      <c r="Z20" s="42">
        <v>8</v>
      </c>
      <c r="AA20" s="42">
        <v>8</v>
      </c>
      <c r="AB20" s="42">
        <v>8</v>
      </c>
      <c r="AC20" s="42">
        <v>8</v>
      </c>
      <c r="AD20" s="38"/>
      <c r="AE20" s="38"/>
      <c r="AF20" s="42">
        <v>8</v>
      </c>
      <c r="AG20" s="42">
        <v>4</v>
      </c>
      <c r="AH20" s="42">
        <v>8</v>
      </c>
      <c r="AI20" s="42" t="s">
        <v>921</v>
      </c>
      <c r="AJ20" s="43">
        <v>180</v>
      </c>
      <c r="AK20" s="43"/>
    </row>
    <row r="21" spans="1:37" ht="15.75" customHeight="1" x14ac:dyDescent="0.2">
      <c r="A21" s="40">
        <v>13</v>
      </c>
      <c r="B21" s="41" t="s">
        <v>922</v>
      </c>
      <c r="C21" s="41" t="s">
        <v>923</v>
      </c>
      <c r="D21" s="42"/>
      <c r="E21" s="41"/>
      <c r="F21" s="41"/>
      <c r="G21" s="41"/>
      <c r="H21" s="41"/>
      <c r="I21" s="38"/>
      <c r="J21" s="38"/>
      <c r="K21" s="42"/>
      <c r="L21" s="41"/>
      <c r="M21" s="41"/>
      <c r="N21" s="41"/>
      <c r="O21" s="41"/>
      <c r="P21" s="38"/>
      <c r="Q21" s="38"/>
      <c r="R21" s="42"/>
      <c r="S21" s="41"/>
      <c r="T21" s="41"/>
      <c r="U21" s="41"/>
      <c r="V21" s="41"/>
      <c r="W21" s="38"/>
      <c r="X21" s="38"/>
      <c r="Y21" s="42"/>
      <c r="Z21" s="41"/>
      <c r="AA21" s="41"/>
      <c r="AB21" s="41"/>
      <c r="AC21" s="41"/>
      <c r="AD21" s="38"/>
      <c r="AE21" s="38"/>
      <c r="AF21" s="41"/>
      <c r="AG21" s="41"/>
      <c r="AH21" s="41"/>
      <c r="AI21" s="42">
        <v>0</v>
      </c>
      <c r="AJ21" s="43">
        <v>0</v>
      </c>
      <c r="AK21" s="43"/>
    </row>
    <row r="22" spans="1:37" ht="15.7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4"/>
      <c r="AK22" s="24"/>
    </row>
    <row r="23" spans="1:37" ht="15.75" customHeight="1" x14ac:dyDescent="0.25">
      <c r="A23" s="23"/>
      <c r="B23" s="23"/>
      <c r="C23" s="330" t="s">
        <v>924</v>
      </c>
      <c r="D23" s="325"/>
      <c r="E23" s="325"/>
      <c r="F23" s="325"/>
      <c r="G23" s="325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330" t="s">
        <v>925</v>
      </c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44"/>
      <c r="AJ23" s="24"/>
      <c r="AK23" s="24"/>
    </row>
    <row r="24" spans="1:37" ht="15.7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4"/>
      <c r="AK24" s="24"/>
    </row>
    <row r="25" spans="1:37" ht="15.7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4"/>
      <c r="AK25" s="24"/>
    </row>
    <row r="26" spans="1:37" ht="15.7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4"/>
      <c r="AK26" s="24"/>
    </row>
    <row r="27" spans="1:37" ht="15.75" customHeight="1" x14ac:dyDescent="0.25">
      <c r="A27" s="23"/>
      <c r="B27" s="23"/>
      <c r="C27" s="324" t="s">
        <v>761</v>
      </c>
      <c r="D27" s="325"/>
      <c r="E27" s="325"/>
      <c r="F27" s="325"/>
      <c r="G27" s="325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324" t="s">
        <v>751</v>
      </c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45"/>
      <c r="AJ27" s="24"/>
      <c r="AK27" s="24"/>
    </row>
    <row r="28" spans="1:37" ht="15.75" customHeight="1" x14ac:dyDescent="0.2"/>
    <row r="29" spans="1:37" ht="15.75" customHeight="1" x14ac:dyDescent="0.2"/>
    <row r="30" spans="1:37" ht="15.75" customHeight="1" x14ac:dyDescent="0.2"/>
    <row r="31" spans="1:37" ht="15.75" customHeight="1" x14ac:dyDescent="0.2"/>
    <row r="32" spans="1:3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C27:G27"/>
    <mergeCell ref="U27:AH27"/>
    <mergeCell ref="A1:B1"/>
    <mergeCell ref="A2:B2"/>
    <mergeCell ref="D7:I7"/>
    <mergeCell ref="N7:AH7"/>
    <mergeCell ref="C23:G23"/>
    <mergeCell ref="U23:AH23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231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7" ht="15.75" customHeight="1" x14ac:dyDescent="0.2">
      <c r="A1" s="1" t="s">
        <v>0</v>
      </c>
      <c r="B1" s="1" t="s">
        <v>0</v>
      </c>
      <c r="E1" s="46"/>
      <c r="F1" s="46"/>
      <c r="G1" s="46"/>
    </row>
    <row r="2" spans="1:7" ht="15.75" customHeight="1" x14ac:dyDescent="0.25">
      <c r="A2" s="316" t="s">
        <v>2</v>
      </c>
      <c r="B2" s="47"/>
      <c r="E2" s="46"/>
      <c r="F2" s="48" t="s">
        <v>926</v>
      </c>
      <c r="G2" s="48">
        <v>966</v>
      </c>
    </row>
    <row r="3" spans="1:7" ht="15.75" customHeight="1" x14ac:dyDescent="0.25">
      <c r="A3" s="317"/>
      <c r="B3" s="3">
        <v>22</v>
      </c>
      <c r="E3" s="49"/>
      <c r="F3" s="49"/>
      <c r="G3" s="50" t="s">
        <v>927</v>
      </c>
    </row>
    <row r="4" spans="1:7" ht="15.75" customHeight="1" x14ac:dyDescent="0.25">
      <c r="A4" s="14" t="s">
        <v>24</v>
      </c>
      <c r="B4" s="15">
        <v>8</v>
      </c>
      <c r="E4" s="51" t="s">
        <v>915</v>
      </c>
      <c r="F4" s="52" t="s">
        <v>916</v>
      </c>
      <c r="G4" s="53" t="s">
        <v>928</v>
      </c>
    </row>
    <row r="5" spans="1:7" ht="15.75" customHeight="1" x14ac:dyDescent="0.25">
      <c r="A5" s="14" t="s">
        <v>29</v>
      </c>
      <c r="B5" s="15">
        <v>8</v>
      </c>
      <c r="E5" s="54" t="s">
        <v>24</v>
      </c>
      <c r="F5" s="54" t="s">
        <v>25</v>
      </c>
      <c r="G5" s="55">
        <v>61</v>
      </c>
    </row>
    <row r="6" spans="1:7" ht="15.75" customHeight="1" x14ac:dyDescent="0.25">
      <c r="A6" s="14" t="s">
        <v>33</v>
      </c>
      <c r="B6" s="15">
        <v>8</v>
      </c>
      <c r="E6" s="54" t="s">
        <v>376</v>
      </c>
      <c r="F6" s="54" t="s">
        <v>377</v>
      </c>
      <c r="G6" s="55">
        <v>30</v>
      </c>
    </row>
    <row r="7" spans="1:7" ht="15.75" customHeight="1" x14ac:dyDescent="0.25">
      <c r="A7" s="14" t="s">
        <v>37</v>
      </c>
      <c r="B7" s="15">
        <v>0</v>
      </c>
      <c r="E7" s="54" t="s">
        <v>929</v>
      </c>
      <c r="F7" s="54" t="s">
        <v>930</v>
      </c>
      <c r="G7" s="55">
        <v>14</v>
      </c>
    </row>
    <row r="8" spans="1:7" ht="15.75" customHeight="1" x14ac:dyDescent="0.25">
      <c r="A8" s="14" t="s">
        <v>41</v>
      </c>
      <c r="B8" s="15">
        <v>8</v>
      </c>
      <c r="E8" s="54" t="s">
        <v>312</v>
      </c>
      <c r="F8" s="54" t="s">
        <v>313</v>
      </c>
      <c r="G8" s="55">
        <v>33</v>
      </c>
    </row>
    <row r="9" spans="1:7" ht="15.75" customHeight="1" x14ac:dyDescent="0.25">
      <c r="A9" s="14" t="s">
        <v>43</v>
      </c>
      <c r="B9" s="15">
        <v>8</v>
      </c>
      <c r="E9" s="56" t="s">
        <v>931</v>
      </c>
      <c r="F9" s="54" t="s">
        <v>932</v>
      </c>
      <c r="G9" s="57" t="s">
        <v>933</v>
      </c>
    </row>
    <row r="10" spans="1:7" ht="15.75" customHeight="1" x14ac:dyDescent="0.25">
      <c r="A10" s="14" t="s">
        <v>45</v>
      </c>
      <c r="B10" s="15">
        <v>0</v>
      </c>
      <c r="E10" s="54" t="s">
        <v>361</v>
      </c>
      <c r="F10" s="54" t="s">
        <v>362</v>
      </c>
      <c r="G10" s="55">
        <v>24</v>
      </c>
    </row>
    <row r="11" spans="1:7" ht="15.75" customHeight="1" x14ac:dyDescent="0.25">
      <c r="A11" s="14" t="s">
        <v>48</v>
      </c>
      <c r="B11" s="15">
        <v>0</v>
      </c>
      <c r="E11" s="54" t="s">
        <v>934</v>
      </c>
      <c r="F11" s="54" t="s">
        <v>935</v>
      </c>
      <c r="G11" s="55">
        <v>25</v>
      </c>
    </row>
    <row r="12" spans="1:7" ht="15.75" customHeight="1" x14ac:dyDescent="0.25">
      <c r="A12" s="14" t="s">
        <v>52</v>
      </c>
      <c r="B12" s="15">
        <v>0</v>
      </c>
      <c r="E12" s="54" t="s">
        <v>936</v>
      </c>
      <c r="F12" s="54" t="s">
        <v>937</v>
      </c>
      <c r="G12" s="58"/>
    </row>
    <row r="13" spans="1:7" ht="15.75" customHeight="1" x14ac:dyDescent="0.25">
      <c r="A13" s="14" t="s">
        <v>55</v>
      </c>
      <c r="B13" s="15">
        <v>0</v>
      </c>
      <c r="E13" s="54" t="s">
        <v>188</v>
      </c>
      <c r="F13" s="54" t="s">
        <v>189</v>
      </c>
      <c r="G13" s="55">
        <v>8</v>
      </c>
    </row>
    <row r="14" spans="1:7" ht="15.75" customHeight="1" x14ac:dyDescent="0.25">
      <c r="A14" s="14" t="s">
        <v>57</v>
      </c>
      <c r="B14" s="15">
        <v>0</v>
      </c>
      <c r="E14" s="59" t="s">
        <v>938</v>
      </c>
      <c r="F14" s="54" t="s">
        <v>939</v>
      </c>
      <c r="G14" s="60">
        <v>392</v>
      </c>
    </row>
    <row r="15" spans="1:7" ht="15.75" customHeight="1" x14ac:dyDescent="0.25">
      <c r="A15" s="14" t="s">
        <v>60</v>
      </c>
      <c r="B15" s="15">
        <v>0</v>
      </c>
      <c r="E15" s="54" t="s">
        <v>940</v>
      </c>
      <c r="F15" s="54" t="s">
        <v>941</v>
      </c>
      <c r="G15" s="55">
        <v>171</v>
      </c>
    </row>
    <row r="16" spans="1:7" ht="15.75" customHeight="1" x14ac:dyDescent="0.25">
      <c r="A16" s="14" t="s">
        <v>63</v>
      </c>
      <c r="B16" s="15">
        <v>0</v>
      </c>
      <c r="E16" s="54" t="s">
        <v>942</v>
      </c>
      <c r="F16" s="54" t="s">
        <v>943</v>
      </c>
      <c r="G16" s="55">
        <v>253</v>
      </c>
    </row>
    <row r="17" spans="1:7" ht="15.75" customHeight="1" x14ac:dyDescent="0.25">
      <c r="A17" s="14" t="s">
        <v>65</v>
      </c>
      <c r="B17" s="15">
        <v>0</v>
      </c>
      <c r="E17" s="54" t="s">
        <v>944</v>
      </c>
      <c r="F17" s="54" t="s">
        <v>945</v>
      </c>
      <c r="G17" s="55">
        <v>88</v>
      </c>
    </row>
    <row r="18" spans="1:7" ht="15.75" customHeight="1" x14ac:dyDescent="0.25">
      <c r="A18" s="14" t="s">
        <v>68</v>
      </c>
      <c r="B18" s="15">
        <v>0</v>
      </c>
      <c r="E18" s="54" t="s">
        <v>946</v>
      </c>
      <c r="F18" s="54" t="s">
        <v>947</v>
      </c>
      <c r="G18" s="58"/>
    </row>
    <row r="19" spans="1:7" ht="15.75" customHeight="1" x14ac:dyDescent="0.25">
      <c r="A19" s="14" t="s">
        <v>70</v>
      </c>
      <c r="B19" s="15">
        <v>8</v>
      </c>
      <c r="E19" s="54" t="s">
        <v>948</v>
      </c>
      <c r="F19" s="54" t="s">
        <v>949</v>
      </c>
      <c r="G19" s="58"/>
    </row>
    <row r="20" spans="1:7" ht="15.75" customHeight="1" x14ac:dyDescent="0.25">
      <c r="A20" s="14" t="s">
        <v>72</v>
      </c>
      <c r="B20" s="15">
        <v>0</v>
      </c>
      <c r="E20" s="54" t="s">
        <v>950</v>
      </c>
      <c r="F20" s="54" t="s">
        <v>951</v>
      </c>
      <c r="G20" s="55">
        <v>247</v>
      </c>
    </row>
    <row r="21" spans="1:7" ht="15.75" customHeight="1" x14ac:dyDescent="0.25">
      <c r="A21" s="14" t="s">
        <v>74</v>
      </c>
      <c r="B21" s="15">
        <v>0</v>
      </c>
      <c r="E21" s="54" t="s">
        <v>241</v>
      </c>
      <c r="F21" s="54" t="s">
        <v>242</v>
      </c>
      <c r="G21" s="55">
        <v>251</v>
      </c>
    </row>
    <row r="22" spans="1:7" ht="15.75" customHeight="1" x14ac:dyDescent="0.25">
      <c r="A22" s="14" t="s">
        <v>77</v>
      </c>
      <c r="B22" s="15">
        <v>0</v>
      </c>
      <c r="E22" s="54" t="s">
        <v>952</v>
      </c>
      <c r="F22" s="54" t="s">
        <v>953</v>
      </c>
      <c r="G22" s="55">
        <v>250</v>
      </c>
    </row>
    <row r="23" spans="1:7" ht="15.75" customHeight="1" x14ac:dyDescent="0.25">
      <c r="A23" s="14" t="s">
        <v>81</v>
      </c>
      <c r="B23" s="15">
        <v>0</v>
      </c>
      <c r="E23" s="54" t="s">
        <v>954</v>
      </c>
      <c r="F23" s="54" t="s">
        <v>955</v>
      </c>
      <c r="G23" s="58"/>
    </row>
    <row r="24" spans="1:7" ht="15.75" customHeight="1" x14ac:dyDescent="0.25">
      <c r="A24" s="14" t="s">
        <v>84</v>
      </c>
      <c r="B24" s="15">
        <v>0</v>
      </c>
      <c r="E24" s="54" t="s">
        <v>956</v>
      </c>
      <c r="F24" s="54" t="s">
        <v>957</v>
      </c>
      <c r="G24" s="58"/>
    </row>
    <row r="25" spans="1:7" ht="15.75" customHeight="1" x14ac:dyDescent="0.25">
      <c r="A25" s="14" t="s">
        <v>86</v>
      </c>
      <c r="B25" s="15">
        <v>7.7</v>
      </c>
      <c r="E25" s="54" t="s">
        <v>317</v>
      </c>
      <c r="F25" s="54" t="s">
        <v>318</v>
      </c>
      <c r="G25" s="55">
        <v>246</v>
      </c>
    </row>
    <row r="26" spans="1:7" ht="15.75" customHeight="1" x14ac:dyDescent="0.25">
      <c r="A26" s="14" t="s">
        <v>87</v>
      </c>
      <c r="B26" s="15">
        <v>0</v>
      </c>
      <c r="E26" s="59" t="s">
        <v>958</v>
      </c>
      <c r="F26" s="59" t="s">
        <v>959</v>
      </c>
      <c r="G26" s="60">
        <v>106</v>
      </c>
    </row>
    <row r="27" spans="1:7" ht="15.75" customHeight="1" x14ac:dyDescent="0.25">
      <c r="A27" s="14" t="s">
        <v>89</v>
      </c>
      <c r="B27" s="15">
        <v>0</v>
      </c>
      <c r="E27" s="54" t="s">
        <v>960</v>
      </c>
      <c r="F27" s="54" t="s">
        <v>961</v>
      </c>
      <c r="G27" s="58"/>
    </row>
    <row r="28" spans="1:7" ht="15.75" customHeight="1" x14ac:dyDescent="0.25">
      <c r="A28" s="14" t="s">
        <v>91</v>
      </c>
      <c r="B28" s="15">
        <v>0</v>
      </c>
      <c r="E28" s="54" t="s">
        <v>962</v>
      </c>
      <c r="F28" s="54" t="s">
        <v>963</v>
      </c>
      <c r="G28" s="55">
        <v>252</v>
      </c>
    </row>
    <row r="29" spans="1:7" ht="15.75" customHeight="1" x14ac:dyDescent="0.25">
      <c r="A29" s="14" t="s">
        <v>93</v>
      </c>
      <c r="B29" s="15">
        <v>0</v>
      </c>
      <c r="E29" s="54" t="s">
        <v>357</v>
      </c>
      <c r="F29" s="54" t="s">
        <v>358</v>
      </c>
      <c r="G29" s="55">
        <v>256</v>
      </c>
    </row>
    <row r="30" spans="1:7" ht="15.75" customHeight="1" x14ac:dyDescent="0.25">
      <c r="A30" s="14" t="s">
        <v>96</v>
      </c>
      <c r="B30" s="15">
        <v>8</v>
      </c>
      <c r="E30" s="54" t="s">
        <v>964</v>
      </c>
      <c r="F30" s="54" t="s">
        <v>965</v>
      </c>
      <c r="G30" s="55">
        <v>257</v>
      </c>
    </row>
    <row r="31" spans="1:7" ht="15.75" customHeight="1" x14ac:dyDescent="0.25">
      <c r="A31" s="14" t="s">
        <v>99</v>
      </c>
      <c r="B31" s="15">
        <v>0</v>
      </c>
      <c r="E31" s="54" t="s">
        <v>966</v>
      </c>
      <c r="F31" s="54" t="s">
        <v>967</v>
      </c>
      <c r="G31" s="58"/>
    </row>
    <row r="32" spans="1:7" ht="15.75" customHeight="1" x14ac:dyDescent="0.25">
      <c r="A32" s="14" t="s">
        <v>101</v>
      </c>
      <c r="B32" s="15">
        <v>0</v>
      </c>
      <c r="E32" s="54" t="s">
        <v>404</v>
      </c>
      <c r="F32" s="54" t="s">
        <v>405</v>
      </c>
      <c r="G32" s="55">
        <v>255</v>
      </c>
    </row>
    <row r="33" spans="1:7" ht="15.75" customHeight="1" x14ac:dyDescent="0.25">
      <c r="A33" s="14" t="s">
        <v>103</v>
      </c>
      <c r="B33" s="15">
        <v>0</v>
      </c>
      <c r="E33" s="54" t="s">
        <v>968</v>
      </c>
      <c r="F33" s="54" t="s">
        <v>969</v>
      </c>
      <c r="G33" s="58"/>
    </row>
    <row r="34" spans="1:7" ht="15.75" customHeight="1" x14ac:dyDescent="0.25">
      <c r="A34" s="14" t="s">
        <v>105</v>
      </c>
      <c r="B34" s="15">
        <v>0</v>
      </c>
      <c r="E34" s="54" t="s">
        <v>970</v>
      </c>
      <c r="F34" s="54" t="s">
        <v>595</v>
      </c>
      <c r="G34" s="58"/>
    </row>
    <row r="35" spans="1:7" ht="15.75" customHeight="1" x14ac:dyDescent="0.25">
      <c r="A35" s="14" t="s">
        <v>108</v>
      </c>
      <c r="B35" s="15">
        <v>0</v>
      </c>
      <c r="E35" s="54" t="s">
        <v>971</v>
      </c>
      <c r="F35" s="54" t="s">
        <v>972</v>
      </c>
      <c r="G35" s="58"/>
    </row>
    <row r="36" spans="1:7" ht="15.75" customHeight="1" x14ac:dyDescent="0.25">
      <c r="A36" s="14" t="s">
        <v>110</v>
      </c>
      <c r="B36" s="15">
        <v>0</v>
      </c>
      <c r="E36" s="54" t="s">
        <v>973</v>
      </c>
      <c r="F36" s="54" t="s">
        <v>974</v>
      </c>
      <c r="G36" s="55">
        <v>261</v>
      </c>
    </row>
    <row r="37" spans="1:7" ht="15.75" customHeight="1" x14ac:dyDescent="0.25">
      <c r="A37" s="14" t="s">
        <v>113</v>
      </c>
      <c r="B37" s="15">
        <v>0</v>
      </c>
      <c r="E37" s="54" t="s">
        <v>296</v>
      </c>
      <c r="F37" s="54" t="s">
        <v>297</v>
      </c>
      <c r="G37" s="55">
        <v>180</v>
      </c>
    </row>
    <row r="38" spans="1:7" ht="15.75" customHeight="1" x14ac:dyDescent="0.25">
      <c r="A38" s="14" t="s">
        <v>115</v>
      </c>
      <c r="B38" s="15">
        <v>0</v>
      </c>
      <c r="E38" s="54" t="s">
        <v>975</v>
      </c>
      <c r="F38" s="54" t="s">
        <v>976</v>
      </c>
      <c r="G38" s="58"/>
    </row>
    <row r="39" spans="1:7" ht="15.75" customHeight="1" x14ac:dyDescent="0.25">
      <c r="A39" s="14" t="s">
        <v>118</v>
      </c>
      <c r="B39" s="15">
        <v>0</v>
      </c>
      <c r="E39" s="54" t="s">
        <v>977</v>
      </c>
      <c r="F39" s="54" t="s">
        <v>978</v>
      </c>
      <c r="G39" s="58"/>
    </row>
    <row r="40" spans="1:7" ht="15.75" customHeight="1" x14ac:dyDescent="0.25">
      <c r="A40" s="14" t="s">
        <v>120</v>
      </c>
      <c r="B40" s="15">
        <v>0</v>
      </c>
      <c r="E40" s="54" t="s">
        <v>979</v>
      </c>
      <c r="F40" s="54" t="s">
        <v>980</v>
      </c>
      <c r="G40" s="58"/>
    </row>
    <row r="41" spans="1:7" ht="15.75" customHeight="1" x14ac:dyDescent="0.25">
      <c r="A41" s="14" t="s">
        <v>122</v>
      </c>
      <c r="B41" s="15">
        <v>0</v>
      </c>
      <c r="E41" s="54" t="s">
        <v>981</v>
      </c>
      <c r="F41" s="54" t="s">
        <v>982</v>
      </c>
      <c r="G41" s="55">
        <v>191</v>
      </c>
    </row>
    <row r="42" spans="1:7" ht="15.75" customHeight="1" x14ac:dyDescent="0.25">
      <c r="A42" s="14" t="s">
        <v>125</v>
      </c>
      <c r="B42" s="15">
        <v>0</v>
      </c>
      <c r="E42" s="54" t="s">
        <v>983</v>
      </c>
      <c r="F42" s="54" t="s">
        <v>984</v>
      </c>
      <c r="G42" s="58"/>
    </row>
    <row r="43" spans="1:7" ht="15.75" customHeight="1" x14ac:dyDescent="0.25">
      <c r="A43" s="14" t="s">
        <v>128</v>
      </c>
      <c r="B43" s="15">
        <v>0</v>
      </c>
      <c r="E43" s="54" t="s">
        <v>985</v>
      </c>
      <c r="F43" s="54" t="s">
        <v>986</v>
      </c>
      <c r="G43" s="58"/>
    </row>
    <row r="44" spans="1:7" ht="15.75" customHeight="1" x14ac:dyDescent="0.25">
      <c r="A44" s="14" t="s">
        <v>131</v>
      </c>
      <c r="B44" s="15">
        <v>0</v>
      </c>
      <c r="E44" s="54" t="s">
        <v>987</v>
      </c>
      <c r="F44" s="54" t="s">
        <v>988</v>
      </c>
      <c r="G44" s="55">
        <v>199</v>
      </c>
    </row>
    <row r="45" spans="1:7" ht="15.75" customHeight="1" x14ac:dyDescent="0.25">
      <c r="A45" s="14" t="s">
        <v>133</v>
      </c>
      <c r="B45" s="15">
        <v>0</v>
      </c>
      <c r="E45" s="54" t="s">
        <v>406</v>
      </c>
      <c r="F45" s="54" t="s">
        <v>989</v>
      </c>
      <c r="G45" s="55">
        <v>192</v>
      </c>
    </row>
    <row r="46" spans="1:7" ht="15.75" customHeight="1" x14ac:dyDescent="0.25">
      <c r="A46" s="14" t="s">
        <v>135</v>
      </c>
      <c r="B46" s="15">
        <v>0</v>
      </c>
      <c r="E46" s="54" t="s">
        <v>84</v>
      </c>
      <c r="F46" s="54" t="s">
        <v>85</v>
      </c>
      <c r="G46" s="55">
        <v>194</v>
      </c>
    </row>
    <row r="47" spans="1:7" ht="15.75" customHeight="1" x14ac:dyDescent="0.25">
      <c r="A47" s="14" t="s">
        <v>137</v>
      </c>
      <c r="B47" s="15">
        <v>0</v>
      </c>
      <c r="E47" s="54" t="s">
        <v>990</v>
      </c>
      <c r="F47" s="54" t="s">
        <v>991</v>
      </c>
      <c r="G47" s="58"/>
    </row>
    <row r="48" spans="1:7" ht="15.75" customHeight="1" x14ac:dyDescent="0.25">
      <c r="A48" s="14" t="s">
        <v>139</v>
      </c>
      <c r="B48" s="15">
        <v>0</v>
      </c>
      <c r="E48" s="54" t="s">
        <v>29</v>
      </c>
      <c r="F48" s="54" t="s">
        <v>30</v>
      </c>
      <c r="G48" s="55">
        <v>10</v>
      </c>
    </row>
    <row r="49" spans="1:7" ht="15.75" customHeight="1" x14ac:dyDescent="0.25">
      <c r="A49" s="14" t="s">
        <v>141</v>
      </c>
      <c r="B49" s="15">
        <v>0</v>
      </c>
      <c r="E49" s="54" t="s">
        <v>992</v>
      </c>
      <c r="F49" s="54" t="s">
        <v>993</v>
      </c>
      <c r="G49" s="58"/>
    </row>
    <row r="50" spans="1:7" ht="15.75" customHeight="1" x14ac:dyDescent="0.25">
      <c r="A50" s="14" t="s">
        <v>144</v>
      </c>
      <c r="B50" s="15">
        <v>0</v>
      </c>
      <c r="E50" s="54" t="s">
        <v>994</v>
      </c>
      <c r="F50" s="54" t="s">
        <v>995</v>
      </c>
      <c r="G50" s="58"/>
    </row>
    <row r="51" spans="1:7" ht="15.75" customHeight="1" x14ac:dyDescent="0.25">
      <c r="A51" s="14" t="s">
        <v>146</v>
      </c>
      <c r="B51" s="15">
        <v>0</v>
      </c>
      <c r="E51" s="54" t="s">
        <v>996</v>
      </c>
      <c r="F51" s="54" t="s">
        <v>997</v>
      </c>
      <c r="G51" s="58"/>
    </row>
    <row r="52" spans="1:7" ht="15.75" customHeight="1" x14ac:dyDescent="0.25">
      <c r="A52" s="14" t="s">
        <v>148</v>
      </c>
      <c r="B52" s="15">
        <v>0</v>
      </c>
      <c r="E52" s="54" t="s">
        <v>33</v>
      </c>
      <c r="F52" s="54" t="s">
        <v>34</v>
      </c>
      <c r="G52" s="55">
        <v>38</v>
      </c>
    </row>
    <row r="53" spans="1:7" ht="15.75" customHeight="1" x14ac:dyDescent="0.25">
      <c r="A53" s="14" t="s">
        <v>150</v>
      </c>
      <c r="B53" s="15">
        <v>0</v>
      </c>
      <c r="E53" s="54" t="s">
        <v>998</v>
      </c>
      <c r="F53" s="54" t="s">
        <v>61</v>
      </c>
      <c r="G53" s="58"/>
    </row>
    <row r="54" spans="1:7" ht="15.75" customHeight="1" x14ac:dyDescent="0.25">
      <c r="A54" s="14" t="s">
        <v>152</v>
      </c>
      <c r="B54" s="15">
        <v>0</v>
      </c>
      <c r="E54" s="54" t="s">
        <v>999</v>
      </c>
      <c r="F54" s="54" t="s">
        <v>1000</v>
      </c>
      <c r="G54" s="58"/>
    </row>
    <row r="55" spans="1:7" ht="15.75" customHeight="1" x14ac:dyDescent="0.25">
      <c r="A55" s="14" t="s">
        <v>155</v>
      </c>
      <c r="B55" s="15">
        <v>8</v>
      </c>
      <c r="E55" s="54" t="s">
        <v>1001</v>
      </c>
      <c r="F55" s="54" t="s">
        <v>1002</v>
      </c>
      <c r="G55" s="58"/>
    </row>
    <row r="56" spans="1:7" ht="15.75" customHeight="1" x14ac:dyDescent="0.25">
      <c r="A56" s="14" t="s">
        <v>158</v>
      </c>
      <c r="B56" s="15">
        <v>0</v>
      </c>
      <c r="E56" s="54" t="s">
        <v>261</v>
      </c>
      <c r="F56" s="54" t="s">
        <v>262</v>
      </c>
      <c r="G56" s="55">
        <v>91</v>
      </c>
    </row>
    <row r="57" spans="1:7" ht="15.75" customHeight="1" x14ac:dyDescent="0.25">
      <c r="A57" s="14" t="s">
        <v>160</v>
      </c>
      <c r="B57" s="15">
        <v>0</v>
      </c>
      <c r="E57" s="54" t="s">
        <v>1003</v>
      </c>
      <c r="F57" s="54" t="s">
        <v>1004</v>
      </c>
      <c r="G57" s="58"/>
    </row>
    <row r="58" spans="1:7" ht="15.75" customHeight="1" x14ac:dyDescent="0.25">
      <c r="A58" s="14" t="s">
        <v>163</v>
      </c>
      <c r="B58" s="15">
        <v>0</v>
      </c>
      <c r="E58" s="54" t="s">
        <v>1005</v>
      </c>
      <c r="F58" s="54" t="s">
        <v>281</v>
      </c>
      <c r="G58" s="58"/>
    </row>
    <row r="59" spans="1:7" ht="15.75" customHeight="1" x14ac:dyDescent="0.25">
      <c r="A59" s="14" t="s">
        <v>165</v>
      </c>
      <c r="B59" s="15">
        <v>0</v>
      </c>
      <c r="E59" s="54" t="s">
        <v>1006</v>
      </c>
      <c r="F59" s="54" t="s">
        <v>1007</v>
      </c>
      <c r="G59" s="58"/>
    </row>
    <row r="60" spans="1:7" ht="15.75" customHeight="1" x14ac:dyDescent="0.25">
      <c r="A60" s="14" t="s">
        <v>167</v>
      </c>
      <c r="B60" s="15">
        <v>7.7</v>
      </c>
      <c r="E60" s="61" t="s">
        <v>290</v>
      </c>
      <c r="F60" s="61" t="s">
        <v>291</v>
      </c>
      <c r="G60" s="62">
        <v>104</v>
      </c>
    </row>
    <row r="61" spans="1:7" ht="15.75" customHeight="1" x14ac:dyDescent="0.25">
      <c r="A61" s="14" t="s">
        <v>169</v>
      </c>
      <c r="B61" s="15">
        <v>0</v>
      </c>
      <c r="E61" s="54" t="s">
        <v>1008</v>
      </c>
      <c r="F61" s="54" t="s">
        <v>1009</v>
      </c>
      <c r="G61" s="55">
        <v>109</v>
      </c>
    </row>
    <row r="62" spans="1:7" ht="15.75" customHeight="1" x14ac:dyDescent="0.25">
      <c r="A62" s="14" t="s">
        <v>171</v>
      </c>
      <c r="B62" s="15">
        <v>8</v>
      </c>
      <c r="E62" s="54" t="s">
        <v>735</v>
      </c>
      <c r="F62" s="54" t="s">
        <v>736</v>
      </c>
      <c r="G62" s="55">
        <v>107</v>
      </c>
    </row>
    <row r="63" spans="1:7" ht="15.75" customHeight="1" x14ac:dyDescent="0.25">
      <c r="A63" s="14" t="s">
        <v>173</v>
      </c>
      <c r="B63" s="15">
        <v>4</v>
      </c>
      <c r="E63" s="54" t="s">
        <v>1010</v>
      </c>
      <c r="F63" s="54" t="s">
        <v>1011</v>
      </c>
      <c r="G63" s="58"/>
    </row>
    <row r="64" spans="1:7" ht="15.75" customHeight="1" x14ac:dyDescent="0.25">
      <c r="A64" s="14" t="s">
        <v>175</v>
      </c>
      <c r="B64" s="15">
        <v>0</v>
      </c>
      <c r="E64" s="54" t="s">
        <v>1012</v>
      </c>
      <c r="F64" s="54" t="s">
        <v>1013</v>
      </c>
      <c r="G64" s="55">
        <v>110</v>
      </c>
    </row>
    <row r="65" spans="1:7" ht="15.75" customHeight="1" x14ac:dyDescent="0.25">
      <c r="A65" s="14" t="s">
        <v>177</v>
      </c>
      <c r="B65" s="15">
        <v>7.6</v>
      </c>
      <c r="E65" s="54" t="s">
        <v>1014</v>
      </c>
      <c r="F65" s="54" t="s">
        <v>1015</v>
      </c>
      <c r="G65" s="58"/>
    </row>
    <row r="66" spans="1:7" ht="15.75" customHeight="1" x14ac:dyDescent="0.25">
      <c r="A66" s="14" t="s">
        <v>180</v>
      </c>
      <c r="B66" s="15">
        <v>0</v>
      </c>
      <c r="E66" s="54" t="s">
        <v>1016</v>
      </c>
      <c r="F66" s="54" t="s">
        <v>1017</v>
      </c>
      <c r="G66" s="58"/>
    </row>
    <row r="67" spans="1:7" ht="15.75" customHeight="1" x14ac:dyDescent="0.25">
      <c r="A67" s="14" t="s">
        <v>182</v>
      </c>
      <c r="B67" s="15">
        <v>0</v>
      </c>
      <c r="E67" s="54" t="s">
        <v>443</v>
      </c>
      <c r="F67" s="54" t="s">
        <v>444</v>
      </c>
      <c r="G67" s="55">
        <v>128</v>
      </c>
    </row>
    <row r="68" spans="1:7" ht="15.75" customHeight="1" x14ac:dyDescent="0.25">
      <c r="A68" s="14" t="s">
        <v>184</v>
      </c>
      <c r="B68" s="15">
        <v>0</v>
      </c>
      <c r="E68" s="54" t="s">
        <v>1018</v>
      </c>
      <c r="F68" s="54" t="s">
        <v>1019</v>
      </c>
      <c r="G68" s="58"/>
    </row>
    <row r="69" spans="1:7" ht="15.75" customHeight="1" x14ac:dyDescent="0.25">
      <c r="A69" s="14" t="s">
        <v>186</v>
      </c>
      <c r="B69" s="15">
        <v>0</v>
      </c>
      <c r="E69" s="54" t="s">
        <v>1020</v>
      </c>
      <c r="F69" s="54" t="s">
        <v>1021</v>
      </c>
      <c r="G69" s="58"/>
    </row>
    <row r="70" spans="1:7" ht="15.75" customHeight="1" x14ac:dyDescent="0.25">
      <c r="A70" s="14" t="s">
        <v>188</v>
      </c>
      <c r="B70" s="15">
        <v>7.7</v>
      </c>
      <c r="E70" s="54" t="s">
        <v>1022</v>
      </c>
      <c r="F70" s="54" t="s">
        <v>1023</v>
      </c>
      <c r="G70" s="58"/>
    </row>
    <row r="71" spans="1:7" ht="15.75" customHeight="1" x14ac:dyDescent="0.25">
      <c r="A71" s="14" t="s">
        <v>190</v>
      </c>
      <c r="B71" s="15">
        <v>0</v>
      </c>
      <c r="E71" s="54" t="s">
        <v>1024</v>
      </c>
      <c r="F71" s="54" t="s">
        <v>1025</v>
      </c>
      <c r="G71" s="58"/>
    </row>
    <row r="72" spans="1:7" ht="15.75" customHeight="1" x14ac:dyDescent="0.25">
      <c r="A72" s="14" t="s">
        <v>193</v>
      </c>
      <c r="B72" s="15">
        <v>0</v>
      </c>
      <c r="E72" s="54" t="s">
        <v>1026</v>
      </c>
      <c r="F72" s="54" t="s">
        <v>1007</v>
      </c>
      <c r="G72" s="58"/>
    </row>
    <row r="73" spans="1:7" ht="15.75" customHeight="1" x14ac:dyDescent="0.25">
      <c r="A73" s="14" t="s">
        <v>195</v>
      </c>
      <c r="B73" s="15">
        <v>0</v>
      </c>
      <c r="E73" s="54" t="s">
        <v>1027</v>
      </c>
      <c r="F73" s="54" t="s">
        <v>1028</v>
      </c>
      <c r="G73" s="58"/>
    </row>
    <row r="74" spans="1:7" ht="15.75" customHeight="1" x14ac:dyDescent="0.25">
      <c r="A74" s="14" t="s">
        <v>197</v>
      </c>
      <c r="B74" s="15">
        <v>0</v>
      </c>
      <c r="E74" s="54" t="s">
        <v>1029</v>
      </c>
      <c r="F74" s="54" t="s">
        <v>1030</v>
      </c>
      <c r="G74" s="55">
        <v>201</v>
      </c>
    </row>
    <row r="75" spans="1:7" ht="15.75" customHeight="1" x14ac:dyDescent="0.25">
      <c r="A75" s="14" t="s">
        <v>199</v>
      </c>
      <c r="B75" s="15">
        <v>0</v>
      </c>
      <c r="E75" s="54" t="s">
        <v>367</v>
      </c>
      <c r="F75" s="54" t="s">
        <v>368</v>
      </c>
      <c r="G75" s="55">
        <v>184</v>
      </c>
    </row>
    <row r="76" spans="1:7" ht="15.75" customHeight="1" x14ac:dyDescent="0.25">
      <c r="A76" s="14" t="s">
        <v>202</v>
      </c>
      <c r="B76" s="15">
        <v>0</v>
      </c>
      <c r="E76" s="54" t="s">
        <v>1031</v>
      </c>
      <c r="F76" s="54" t="s">
        <v>1032</v>
      </c>
      <c r="G76" s="58"/>
    </row>
    <row r="77" spans="1:7" ht="15.75" customHeight="1" x14ac:dyDescent="0.25">
      <c r="A77" s="14" t="s">
        <v>204</v>
      </c>
      <c r="B77" s="15">
        <v>0</v>
      </c>
      <c r="E77" s="54" t="s">
        <v>1033</v>
      </c>
      <c r="F77" s="54" t="s">
        <v>1034</v>
      </c>
      <c r="G77" s="58"/>
    </row>
    <row r="78" spans="1:7" ht="15.75" customHeight="1" x14ac:dyDescent="0.25">
      <c r="A78" s="14" t="s">
        <v>206</v>
      </c>
      <c r="B78" s="15">
        <v>0</v>
      </c>
      <c r="E78" s="54" t="s">
        <v>1035</v>
      </c>
      <c r="F78" s="54" t="s">
        <v>1036</v>
      </c>
      <c r="G78" s="58"/>
    </row>
    <row r="79" spans="1:7" ht="15.75" customHeight="1" x14ac:dyDescent="0.25">
      <c r="A79" s="14" t="s">
        <v>209</v>
      </c>
      <c r="B79" s="15">
        <v>0</v>
      </c>
      <c r="E79" s="54" t="s">
        <v>1037</v>
      </c>
      <c r="F79" s="54" t="s">
        <v>1038</v>
      </c>
      <c r="G79" s="55">
        <v>205</v>
      </c>
    </row>
    <row r="80" spans="1:7" ht="15.75" customHeight="1" x14ac:dyDescent="0.25">
      <c r="A80" s="14" t="s">
        <v>211</v>
      </c>
      <c r="B80" s="15">
        <v>0</v>
      </c>
      <c r="E80" s="54" t="s">
        <v>213</v>
      </c>
      <c r="F80" s="54" t="s">
        <v>214</v>
      </c>
      <c r="G80" s="55">
        <v>206</v>
      </c>
    </row>
    <row r="81" spans="1:7" ht="15.75" customHeight="1" x14ac:dyDescent="0.25">
      <c r="A81" s="14" t="s">
        <v>213</v>
      </c>
      <c r="B81" s="15">
        <v>0</v>
      </c>
      <c r="E81" s="54" t="s">
        <v>1039</v>
      </c>
      <c r="F81" s="54" t="s">
        <v>1040</v>
      </c>
      <c r="G81" s="58"/>
    </row>
    <row r="82" spans="1:7" ht="15.75" customHeight="1" x14ac:dyDescent="0.25">
      <c r="A82" s="14" t="s">
        <v>216</v>
      </c>
      <c r="B82" s="15">
        <v>0</v>
      </c>
      <c r="E82" s="54" t="s">
        <v>1041</v>
      </c>
      <c r="F82" s="54" t="s">
        <v>1042</v>
      </c>
      <c r="G82" s="55">
        <v>207</v>
      </c>
    </row>
    <row r="83" spans="1:7" ht="15.75" customHeight="1" x14ac:dyDescent="0.25">
      <c r="A83" s="14" t="s">
        <v>218</v>
      </c>
      <c r="B83" s="15">
        <v>0</v>
      </c>
      <c r="E83" s="54" t="s">
        <v>1043</v>
      </c>
      <c r="F83" s="54" t="s">
        <v>1044</v>
      </c>
      <c r="G83" s="58"/>
    </row>
    <row r="84" spans="1:7" ht="15.75" customHeight="1" x14ac:dyDescent="0.25">
      <c r="A84" s="14" t="s">
        <v>220</v>
      </c>
      <c r="B84" s="15">
        <v>0</v>
      </c>
      <c r="E84" s="54" t="s">
        <v>1045</v>
      </c>
      <c r="F84" s="54" t="s">
        <v>1046</v>
      </c>
      <c r="G84" s="55">
        <v>208</v>
      </c>
    </row>
    <row r="85" spans="1:7" ht="15.75" customHeight="1" x14ac:dyDescent="0.25">
      <c r="A85" s="14" t="s">
        <v>223</v>
      </c>
      <c r="B85" s="15">
        <v>0</v>
      </c>
      <c r="E85" s="54" t="s">
        <v>1047</v>
      </c>
      <c r="F85" s="54" t="s">
        <v>1048</v>
      </c>
      <c r="G85" s="58"/>
    </row>
    <row r="86" spans="1:7" ht="15.75" customHeight="1" x14ac:dyDescent="0.25">
      <c r="A86" s="14" t="s">
        <v>225</v>
      </c>
      <c r="B86" s="15">
        <v>0</v>
      </c>
      <c r="E86" s="54" t="s">
        <v>1049</v>
      </c>
      <c r="F86" s="54" t="s">
        <v>1050</v>
      </c>
      <c r="G86" s="58"/>
    </row>
    <row r="87" spans="1:7" ht="15.75" customHeight="1" x14ac:dyDescent="0.25">
      <c r="A87" s="14" t="s">
        <v>227</v>
      </c>
      <c r="B87" s="15">
        <v>0</v>
      </c>
      <c r="E87" s="54" t="s">
        <v>1051</v>
      </c>
      <c r="F87" s="54" t="s">
        <v>1052</v>
      </c>
      <c r="G87" s="58"/>
    </row>
    <row r="88" spans="1:7" ht="15.75" customHeight="1" x14ac:dyDescent="0.25">
      <c r="A88" s="14" t="s">
        <v>229</v>
      </c>
      <c r="B88" s="15">
        <v>0</v>
      </c>
      <c r="E88" s="54" t="s">
        <v>190</v>
      </c>
      <c r="F88" s="54" t="s">
        <v>191</v>
      </c>
      <c r="G88" s="55">
        <v>100</v>
      </c>
    </row>
    <row r="89" spans="1:7" ht="15.75" customHeight="1" x14ac:dyDescent="0.25">
      <c r="A89" s="14" t="s">
        <v>231</v>
      </c>
      <c r="B89" s="15">
        <v>0</v>
      </c>
      <c r="E89" s="54" t="s">
        <v>350</v>
      </c>
      <c r="F89" s="54" t="s">
        <v>351</v>
      </c>
      <c r="G89" s="55">
        <v>81</v>
      </c>
    </row>
    <row r="90" spans="1:7" ht="15.75" customHeight="1" x14ac:dyDescent="0.25">
      <c r="A90" s="14" t="s">
        <v>233</v>
      </c>
      <c r="B90" s="15">
        <v>0</v>
      </c>
      <c r="E90" s="54" t="s">
        <v>1053</v>
      </c>
      <c r="F90" s="54" t="s">
        <v>1054</v>
      </c>
      <c r="G90" s="55">
        <v>212</v>
      </c>
    </row>
    <row r="91" spans="1:7" ht="15.75" customHeight="1" x14ac:dyDescent="0.25">
      <c r="A91" s="14" t="s">
        <v>236</v>
      </c>
      <c r="B91" s="15">
        <v>0</v>
      </c>
      <c r="E91" s="54" t="s">
        <v>93</v>
      </c>
      <c r="F91" s="54" t="s">
        <v>94</v>
      </c>
      <c r="G91" s="55">
        <v>203</v>
      </c>
    </row>
    <row r="92" spans="1:7" ht="15.75" customHeight="1" x14ac:dyDescent="0.25">
      <c r="A92" s="14" t="s">
        <v>239</v>
      </c>
      <c r="B92" s="15">
        <v>0</v>
      </c>
      <c r="E92" s="54" t="s">
        <v>37</v>
      </c>
      <c r="F92" s="54" t="s">
        <v>38</v>
      </c>
      <c r="G92" s="55">
        <v>220</v>
      </c>
    </row>
    <row r="93" spans="1:7" ht="15.75" customHeight="1" x14ac:dyDescent="0.25">
      <c r="A93" s="14" t="s">
        <v>241</v>
      </c>
      <c r="B93" s="15">
        <v>0</v>
      </c>
      <c r="E93" s="54" t="s">
        <v>41</v>
      </c>
      <c r="F93" s="54" t="s">
        <v>42</v>
      </c>
      <c r="G93" s="55">
        <v>215</v>
      </c>
    </row>
    <row r="94" spans="1:7" ht="15.75" customHeight="1" x14ac:dyDescent="0.25">
      <c r="A94" s="14" t="s">
        <v>244</v>
      </c>
      <c r="B94" s="15">
        <v>8</v>
      </c>
      <c r="E94" s="54" t="s">
        <v>315</v>
      </c>
      <c r="F94" s="54" t="s">
        <v>316</v>
      </c>
      <c r="G94" s="55">
        <v>216</v>
      </c>
    </row>
    <row r="95" spans="1:7" ht="15.75" customHeight="1" x14ac:dyDescent="0.25">
      <c r="A95" s="14" t="s">
        <v>247</v>
      </c>
      <c r="B95" s="15">
        <v>0</v>
      </c>
      <c r="E95" s="54" t="s">
        <v>1055</v>
      </c>
      <c r="F95" s="54" t="s">
        <v>1056</v>
      </c>
      <c r="G95" s="58"/>
    </row>
    <row r="96" spans="1:7" ht="15.75" customHeight="1" x14ac:dyDescent="0.25">
      <c r="A96" s="14" t="s">
        <v>249</v>
      </c>
      <c r="B96" s="15">
        <v>8</v>
      </c>
      <c r="E96" s="54" t="s">
        <v>374</v>
      </c>
      <c r="F96" s="54" t="s">
        <v>375</v>
      </c>
      <c r="G96" s="55">
        <v>219</v>
      </c>
    </row>
    <row r="97" spans="1:7" ht="15.75" customHeight="1" x14ac:dyDescent="0.25">
      <c r="A97" s="14" t="s">
        <v>252</v>
      </c>
      <c r="B97" s="15">
        <v>0</v>
      </c>
      <c r="E97" s="54" t="s">
        <v>173</v>
      </c>
      <c r="F97" s="54" t="s">
        <v>174</v>
      </c>
      <c r="G97" s="55">
        <v>218</v>
      </c>
    </row>
    <row r="98" spans="1:7" ht="15.75" customHeight="1" x14ac:dyDescent="0.25">
      <c r="A98" s="14" t="s">
        <v>254</v>
      </c>
      <c r="B98" s="15">
        <v>0</v>
      </c>
      <c r="E98" s="54" t="s">
        <v>1057</v>
      </c>
      <c r="F98" s="54" t="s">
        <v>1058</v>
      </c>
      <c r="G98" s="58"/>
    </row>
    <row r="99" spans="1:7" ht="15.75" customHeight="1" x14ac:dyDescent="0.25">
      <c r="A99" s="14" t="s">
        <v>257</v>
      </c>
      <c r="B99" s="15">
        <v>0</v>
      </c>
      <c r="E99" s="54" t="s">
        <v>302</v>
      </c>
      <c r="F99" s="54" t="s">
        <v>303</v>
      </c>
      <c r="G99" s="55">
        <v>223</v>
      </c>
    </row>
    <row r="100" spans="1:7" ht="15.75" customHeight="1" x14ac:dyDescent="0.25">
      <c r="A100" s="14" t="s">
        <v>259</v>
      </c>
      <c r="B100" s="15">
        <v>0</v>
      </c>
      <c r="E100" s="54" t="s">
        <v>1059</v>
      </c>
      <c r="F100" s="54" t="s">
        <v>1060</v>
      </c>
      <c r="G100" s="55">
        <v>46</v>
      </c>
    </row>
    <row r="101" spans="1:7" ht="15.75" customHeight="1" x14ac:dyDescent="0.25">
      <c r="A101" s="14" t="s">
        <v>261</v>
      </c>
      <c r="B101" s="15">
        <v>0</v>
      </c>
      <c r="E101" s="54" t="s">
        <v>1061</v>
      </c>
      <c r="F101" s="54" t="s">
        <v>1062</v>
      </c>
      <c r="G101" s="58"/>
    </row>
    <row r="102" spans="1:7" ht="15.75" customHeight="1" x14ac:dyDescent="0.25">
      <c r="A102" s="14" t="s">
        <v>264</v>
      </c>
      <c r="B102" s="15">
        <v>0</v>
      </c>
      <c r="E102" s="54" t="s">
        <v>1063</v>
      </c>
      <c r="F102" s="54" t="s">
        <v>1009</v>
      </c>
      <c r="G102" s="58"/>
    </row>
    <row r="103" spans="1:7" ht="15.75" customHeight="1" x14ac:dyDescent="0.25">
      <c r="A103" s="14" t="s">
        <v>266</v>
      </c>
      <c r="B103" s="15">
        <v>8</v>
      </c>
      <c r="E103" s="54" t="s">
        <v>1064</v>
      </c>
      <c r="F103" s="54" t="s">
        <v>1065</v>
      </c>
      <c r="G103" s="58"/>
    </row>
    <row r="104" spans="1:7" ht="15.75" customHeight="1" x14ac:dyDescent="0.25">
      <c r="A104" s="14" t="s">
        <v>268</v>
      </c>
      <c r="B104" s="15">
        <v>0</v>
      </c>
      <c r="E104" s="54" t="s">
        <v>364</v>
      </c>
      <c r="F104" s="54" t="s">
        <v>365</v>
      </c>
      <c r="G104" s="55">
        <v>79</v>
      </c>
    </row>
    <row r="105" spans="1:7" ht="15.75" customHeight="1" x14ac:dyDescent="0.25">
      <c r="A105" s="14" t="s">
        <v>270</v>
      </c>
      <c r="B105" s="15">
        <v>0</v>
      </c>
      <c r="E105" s="54" t="s">
        <v>1066</v>
      </c>
      <c r="F105" s="54" t="s">
        <v>1067</v>
      </c>
      <c r="G105" s="58"/>
    </row>
    <row r="106" spans="1:7" ht="15.75" customHeight="1" x14ac:dyDescent="0.25">
      <c r="A106" s="14" t="s">
        <v>272</v>
      </c>
      <c r="B106" s="15">
        <v>0</v>
      </c>
      <c r="E106" s="54" t="s">
        <v>408</v>
      </c>
      <c r="F106" s="54" t="s">
        <v>409</v>
      </c>
      <c r="G106" s="55">
        <v>231</v>
      </c>
    </row>
    <row r="107" spans="1:7" ht="15.75" customHeight="1" x14ac:dyDescent="0.25">
      <c r="A107" s="14" t="s">
        <v>274</v>
      </c>
      <c r="B107" s="15">
        <v>0</v>
      </c>
      <c r="E107" s="54" t="s">
        <v>1068</v>
      </c>
      <c r="F107" s="54" t="s">
        <v>1069</v>
      </c>
      <c r="G107" s="58"/>
    </row>
    <row r="108" spans="1:7" ht="15.75" customHeight="1" x14ac:dyDescent="0.25">
      <c r="A108" s="14" t="s">
        <v>276</v>
      </c>
      <c r="B108" s="15">
        <v>0</v>
      </c>
      <c r="E108" s="54" t="s">
        <v>1070</v>
      </c>
      <c r="F108" s="54" t="s">
        <v>1071</v>
      </c>
      <c r="G108" s="58"/>
    </row>
    <row r="109" spans="1:7" ht="15.75" customHeight="1" x14ac:dyDescent="0.25">
      <c r="A109" s="14" t="s">
        <v>278</v>
      </c>
      <c r="B109" s="15">
        <v>0</v>
      </c>
      <c r="E109" s="54" t="s">
        <v>1072</v>
      </c>
      <c r="F109" s="54" t="s">
        <v>1073</v>
      </c>
      <c r="G109" s="58"/>
    </row>
    <row r="110" spans="1:7" ht="15.75" customHeight="1" x14ac:dyDescent="0.25">
      <c r="A110" s="14" t="s">
        <v>280</v>
      </c>
      <c r="B110" s="15">
        <v>0</v>
      </c>
      <c r="E110" s="54" t="s">
        <v>1074</v>
      </c>
      <c r="F110" s="54" t="s">
        <v>1075</v>
      </c>
      <c r="G110" s="55">
        <v>177</v>
      </c>
    </row>
    <row r="111" spans="1:7" ht="15.75" customHeight="1" x14ac:dyDescent="0.25">
      <c r="A111" s="14" t="s">
        <v>283</v>
      </c>
      <c r="B111" s="15">
        <v>0</v>
      </c>
      <c r="E111" s="54" t="s">
        <v>1076</v>
      </c>
      <c r="F111" s="54" t="s">
        <v>1077</v>
      </c>
      <c r="G111" s="58"/>
    </row>
    <row r="112" spans="1:7" ht="15.75" customHeight="1" x14ac:dyDescent="0.25">
      <c r="A112" s="14" t="s">
        <v>286</v>
      </c>
      <c r="B112" s="15">
        <v>0</v>
      </c>
      <c r="E112" s="54" t="s">
        <v>1078</v>
      </c>
      <c r="F112" s="54" t="s">
        <v>1079</v>
      </c>
      <c r="G112" s="58"/>
    </row>
    <row r="113" spans="1:7" ht="15.75" customHeight="1" x14ac:dyDescent="0.25">
      <c r="A113" s="14" t="s">
        <v>288</v>
      </c>
      <c r="B113" s="15">
        <v>0</v>
      </c>
      <c r="E113" s="54" t="s">
        <v>96</v>
      </c>
      <c r="F113" s="54" t="s">
        <v>97</v>
      </c>
      <c r="G113" s="55">
        <v>228</v>
      </c>
    </row>
    <row r="114" spans="1:7" ht="15.75" customHeight="1" x14ac:dyDescent="0.25">
      <c r="A114" s="14" t="s">
        <v>290</v>
      </c>
      <c r="B114" s="15">
        <v>0</v>
      </c>
      <c r="E114" s="54" t="s">
        <v>1080</v>
      </c>
      <c r="F114" s="54" t="s">
        <v>1081</v>
      </c>
      <c r="G114" s="55">
        <v>230</v>
      </c>
    </row>
    <row r="115" spans="1:7" ht="15.75" customHeight="1" x14ac:dyDescent="0.25">
      <c r="A115" s="14" t="s">
        <v>292</v>
      </c>
      <c r="B115" s="15">
        <v>8</v>
      </c>
      <c r="E115" s="54" t="s">
        <v>1082</v>
      </c>
      <c r="F115" s="54" t="s">
        <v>1083</v>
      </c>
      <c r="G115" s="58"/>
    </row>
    <row r="116" spans="1:7" ht="15.75" customHeight="1" x14ac:dyDescent="0.25">
      <c r="A116" s="14" t="s">
        <v>294</v>
      </c>
      <c r="B116" s="15">
        <v>0</v>
      </c>
      <c r="E116" s="54" t="s">
        <v>338</v>
      </c>
      <c r="F116" s="54" t="s">
        <v>339</v>
      </c>
      <c r="G116" s="55">
        <v>232</v>
      </c>
    </row>
    <row r="117" spans="1:7" ht="15.75" customHeight="1" x14ac:dyDescent="0.25">
      <c r="A117" s="14" t="s">
        <v>296</v>
      </c>
      <c r="B117" s="15">
        <v>0</v>
      </c>
      <c r="E117" s="54" t="s">
        <v>1084</v>
      </c>
      <c r="F117" s="54" t="s">
        <v>1085</v>
      </c>
      <c r="G117" s="58"/>
    </row>
    <row r="118" spans="1:7" ht="15.75" customHeight="1" x14ac:dyDescent="0.25">
      <c r="A118" s="14" t="s">
        <v>299</v>
      </c>
      <c r="B118" s="15">
        <v>0</v>
      </c>
      <c r="E118" s="54" t="s">
        <v>1086</v>
      </c>
      <c r="F118" s="54" t="s">
        <v>1087</v>
      </c>
      <c r="G118" s="58"/>
    </row>
    <row r="119" spans="1:7" ht="15.75" customHeight="1" x14ac:dyDescent="0.25">
      <c r="A119" s="14" t="s">
        <v>302</v>
      </c>
      <c r="B119" s="15">
        <v>0</v>
      </c>
      <c r="E119" s="54" t="s">
        <v>1088</v>
      </c>
      <c r="F119" s="54" t="s">
        <v>1089</v>
      </c>
      <c r="G119" s="55">
        <v>1</v>
      </c>
    </row>
    <row r="120" spans="1:7" ht="15.75" customHeight="1" x14ac:dyDescent="0.25">
      <c r="A120" s="14" t="s">
        <v>305</v>
      </c>
      <c r="B120" s="15">
        <v>0</v>
      </c>
      <c r="E120" s="54" t="s">
        <v>1090</v>
      </c>
      <c r="F120" s="54" t="s">
        <v>1091</v>
      </c>
      <c r="G120" s="58"/>
    </row>
    <row r="121" spans="1:7" ht="15.75" customHeight="1" x14ac:dyDescent="0.25">
      <c r="A121" s="14" t="s">
        <v>307</v>
      </c>
      <c r="B121" s="15">
        <v>0</v>
      </c>
      <c r="E121" s="54" t="s">
        <v>1092</v>
      </c>
      <c r="F121" s="54" t="s">
        <v>1093</v>
      </c>
      <c r="G121" s="58"/>
    </row>
    <row r="122" spans="1:7" ht="15.75" customHeight="1" x14ac:dyDescent="0.25">
      <c r="A122" s="14" t="s">
        <v>310</v>
      </c>
      <c r="B122" s="15">
        <v>0</v>
      </c>
      <c r="E122" s="54" t="s">
        <v>1094</v>
      </c>
      <c r="F122" s="54" t="s">
        <v>1095</v>
      </c>
      <c r="G122" s="58"/>
    </row>
    <row r="123" spans="1:7" ht="15.75" customHeight="1" x14ac:dyDescent="0.25">
      <c r="A123" s="14" t="s">
        <v>312</v>
      </c>
      <c r="B123" s="15">
        <v>0</v>
      </c>
      <c r="E123" s="54" t="s">
        <v>1096</v>
      </c>
      <c r="F123" s="54" t="s">
        <v>1097</v>
      </c>
      <c r="G123" s="58"/>
    </row>
    <row r="124" spans="1:7" ht="15.75" customHeight="1" x14ac:dyDescent="0.25">
      <c r="A124" s="14" t="s">
        <v>315</v>
      </c>
      <c r="B124" s="15">
        <v>0.7</v>
      </c>
      <c r="E124" s="54" t="s">
        <v>1098</v>
      </c>
      <c r="F124" s="54" t="s">
        <v>1099</v>
      </c>
      <c r="G124" s="58"/>
    </row>
    <row r="125" spans="1:7" ht="15.75" customHeight="1" x14ac:dyDescent="0.25">
      <c r="A125" s="14" t="s">
        <v>317</v>
      </c>
      <c r="B125" s="15">
        <v>0</v>
      </c>
      <c r="E125" s="54" t="s">
        <v>1100</v>
      </c>
      <c r="F125" s="54" t="s">
        <v>1101</v>
      </c>
      <c r="G125" s="55">
        <v>9</v>
      </c>
    </row>
    <row r="126" spans="1:7" ht="15.75" customHeight="1" x14ac:dyDescent="0.25">
      <c r="A126" s="14" t="s">
        <v>319</v>
      </c>
      <c r="B126" s="15">
        <v>0</v>
      </c>
      <c r="E126" s="54" t="s">
        <v>1102</v>
      </c>
      <c r="F126" s="54" t="s">
        <v>1103</v>
      </c>
      <c r="G126" s="58"/>
    </row>
    <row r="127" spans="1:7" ht="15.75" customHeight="1" x14ac:dyDescent="0.25">
      <c r="A127" s="14" t="s">
        <v>322</v>
      </c>
      <c r="B127" s="15">
        <v>8</v>
      </c>
      <c r="E127" s="54" t="s">
        <v>1104</v>
      </c>
      <c r="F127" s="54" t="s">
        <v>1105</v>
      </c>
      <c r="G127" s="58"/>
    </row>
    <row r="128" spans="1:7" ht="15.75" customHeight="1" x14ac:dyDescent="0.25">
      <c r="A128" s="14" t="s">
        <v>325</v>
      </c>
      <c r="B128" s="15">
        <v>0</v>
      </c>
      <c r="E128" s="54" t="s">
        <v>1106</v>
      </c>
      <c r="F128" s="54" t="s">
        <v>1107</v>
      </c>
      <c r="G128" s="55">
        <v>244</v>
      </c>
    </row>
    <row r="129" spans="1:7" ht="15.75" customHeight="1" x14ac:dyDescent="0.25">
      <c r="A129" s="14" t="s">
        <v>328</v>
      </c>
      <c r="B129" s="15">
        <v>0</v>
      </c>
      <c r="E129" s="54" t="s">
        <v>379</v>
      </c>
      <c r="F129" s="54" t="s">
        <v>380</v>
      </c>
      <c r="G129" s="55">
        <v>243</v>
      </c>
    </row>
    <row r="130" spans="1:7" ht="15.75" customHeight="1" x14ac:dyDescent="0.25">
      <c r="A130" s="14" t="s">
        <v>330</v>
      </c>
      <c r="B130" s="15">
        <v>8</v>
      </c>
      <c r="E130" s="54" t="s">
        <v>1108</v>
      </c>
      <c r="F130" s="54" t="s">
        <v>1109</v>
      </c>
      <c r="G130" s="58"/>
    </row>
    <row r="131" spans="1:7" ht="15.75" customHeight="1" x14ac:dyDescent="0.25">
      <c r="A131" s="14" t="s">
        <v>333</v>
      </c>
      <c r="B131" s="15">
        <v>0</v>
      </c>
      <c r="E131" s="54" t="s">
        <v>1110</v>
      </c>
      <c r="F131" s="54" t="s">
        <v>1111</v>
      </c>
      <c r="G131" s="58"/>
    </row>
    <row r="132" spans="1:7" ht="15.75" customHeight="1" x14ac:dyDescent="0.25">
      <c r="A132" s="14" t="s">
        <v>335</v>
      </c>
      <c r="B132" s="15">
        <v>0</v>
      </c>
      <c r="E132" s="54" t="s">
        <v>1112</v>
      </c>
      <c r="F132" s="54" t="s">
        <v>1113</v>
      </c>
      <c r="G132" s="58"/>
    </row>
    <row r="133" spans="1:7" ht="15.75" customHeight="1" x14ac:dyDescent="0.25">
      <c r="A133" s="14" t="s">
        <v>338</v>
      </c>
      <c r="B133" s="15">
        <v>7.9</v>
      </c>
      <c r="E133" s="54" t="s">
        <v>1114</v>
      </c>
      <c r="F133" s="54" t="s">
        <v>1115</v>
      </c>
      <c r="G133" s="58"/>
    </row>
    <row r="134" spans="1:7" ht="15.75" customHeight="1" x14ac:dyDescent="0.25">
      <c r="A134" s="14" t="s">
        <v>340</v>
      </c>
      <c r="B134" s="15">
        <v>8</v>
      </c>
      <c r="E134" s="54" t="s">
        <v>1116</v>
      </c>
      <c r="F134" s="54" t="s">
        <v>1117</v>
      </c>
      <c r="G134" s="58"/>
    </row>
    <row r="135" spans="1:7" ht="15.75" customHeight="1" x14ac:dyDescent="0.25">
      <c r="A135" s="14" t="s">
        <v>342</v>
      </c>
      <c r="B135" s="15">
        <v>0</v>
      </c>
      <c r="E135" s="54" t="s">
        <v>1118</v>
      </c>
      <c r="F135" s="54" t="s">
        <v>1119</v>
      </c>
      <c r="G135" s="58"/>
    </row>
    <row r="136" spans="1:7" ht="15.75" customHeight="1" x14ac:dyDescent="0.25">
      <c r="A136" s="14" t="s">
        <v>344</v>
      </c>
      <c r="B136" s="15">
        <v>0</v>
      </c>
      <c r="E136" s="54" t="s">
        <v>1120</v>
      </c>
      <c r="F136" s="54" t="s">
        <v>1121</v>
      </c>
      <c r="G136" s="58"/>
    </row>
    <row r="137" spans="1:7" ht="15.75" customHeight="1" x14ac:dyDescent="0.25">
      <c r="A137" s="14" t="s">
        <v>346</v>
      </c>
      <c r="B137" s="15">
        <v>0</v>
      </c>
      <c r="E137" s="54" t="s">
        <v>1122</v>
      </c>
      <c r="F137" s="54" t="s">
        <v>1123</v>
      </c>
      <c r="G137" s="58"/>
    </row>
    <row r="138" spans="1:7" ht="15.75" customHeight="1" x14ac:dyDescent="0.25">
      <c r="A138" s="14" t="s">
        <v>348</v>
      </c>
      <c r="B138" s="15">
        <v>0</v>
      </c>
      <c r="E138" s="54" t="s">
        <v>1124</v>
      </c>
      <c r="F138" s="54" t="s">
        <v>1125</v>
      </c>
      <c r="G138" s="58"/>
    </row>
    <row r="139" spans="1:7" ht="15.75" customHeight="1" x14ac:dyDescent="0.25">
      <c r="A139" s="14" t="s">
        <v>350</v>
      </c>
      <c r="B139" s="15">
        <v>7.9</v>
      </c>
      <c r="E139" s="54" t="s">
        <v>1126</v>
      </c>
      <c r="F139" s="54" t="s">
        <v>1127</v>
      </c>
      <c r="G139" s="58"/>
    </row>
    <row r="140" spans="1:7" ht="15.75" customHeight="1" x14ac:dyDescent="0.25">
      <c r="A140" s="14" t="s">
        <v>354</v>
      </c>
      <c r="B140" s="15">
        <v>0</v>
      </c>
      <c r="E140" s="54" t="s">
        <v>1128</v>
      </c>
      <c r="F140" s="54" t="s">
        <v>1129</v>
      </c>
      <c r="G140" s="58"/>
    </row>
    <row r="141" spans="1:7" ht="15.75" customHeight="1" x14ac:dyDescent="0.25">
      <c r="A141" s="14" t="s">
        <v>357</v>
      </c>
      <c r="B141" s="15">
        <v>0</v>
      </c>
      <c r="E141" s="54" t="s">
        <v>370</v>
      </c>
      <c r="F141" s="54" t="s">
        <v>371</v>
      </c>
      <c r="G141" s="55">
        <v>248</v>
      </c>
    </row>
    <row r="142" spans="1:7" ht="15.75" customHeight="1" x14ac:dyDescent="0.25">
      <c r="A142" s="14" t="s">
        <v>359</v>
      </c>
      <c r="B142" s="15">
        <v>0</v>
      </c>
      <c r="E142" s="54" t="s">
        <v>1130</v>
      </c>
      <c r="F142" s="54" t="s">
        <v>1131</v>
      </c>
      <c r="G142" s="58"/>
    </row>
    <row r="143" spans="1:7" ht="15.75" customHeight="1" x14ac:dyDescent="0.25">
      <c r="A143" s="14" t="s">
        <v>361</v>
      </c>
      <c r="B143" s="15">
        <v>0</v>
      </c>
      <c r="E143" s="54" t="s">
        <v>1132</v>
      </c>
      <c r="F143" s="54" t="s">
        <v>1133</v>
      </c>
      <c r="G143" s="58"/>
    </row>
    <row r="144" spans="1:7" ht="15.75" customHeight="1" x14ac:dyDescent="0.25">
      <c r="A144" s="14" t="s">
        <v>364</v>
      </c>
      <c r="B144" s="15">
        <v>0</v>
      </c>
      <c r="E144" s="54" t="s">
        <v>1134</v>
      </c>
      <c r="F144" s="54" t="s">
        <v>1135</v>
      </c>
      <c r="G144" s="58"/>
    </row>
    <row r="145" spans="1:7" ht="15.75" customHeight="1" x14ac:dyDescent="0.25">
      <c r="A145" s="14" t="s">
        <v>367</v>
      </c>
      <c r="B145" s="15">
        <v>0</v>
      </c>
      <c r="E145" s="54" t="s">
        <v>1136</v>
      </c>
      <c r="F145" s="54" t="s">
        <v>1137</v>
      </c>
      <c r="G145" s="58"/>
    </row>
    <row r="146" spans="1:7" ht="15.75" customHeight="1" x14ac:dyDescent="0.25">
      <c r="A146" s="14" t="s">
        <v>370</v>
      </c>
      <c r="B146" s="15">
        <v>0</v>
      </c>
      <c r="E146" s="54" t="s">
        <v>1138</v>
      </c>
      <c r="F146" s="54" t="s">
        <v>1139</v>
      </c>
      <c r="G146" s="58"/>
    </row>
    <row r="147" spans="1:7" ht="15.75" customHeight="1" x14ac:dyDescent="0.25">
      <c r="A147" s="14" t="s">
        <v>372</v>
      </c>
      <c r="B147" s="15">
        <v>0</v>
      </c>
      <c r="E147" s="54" t="s">
        <v>1140</v>
      </c>
      <c r="F147" s="54" t="s">
        <v>1141</v>
      </c>
      <c r="G147" s="58"/>
    </row>
    <row r="148" spans="1:7" ht="15.75" customHeight="1" x14ac:dyDescent="0.25">
      <c r="A148" s="14" t="s">
        <v>374</v>
      </c>
      <c r="B148" s="15">
        <v>6.5</v>
      </c>
      <c r="E148" s="54" t="s">
        <v>86</v>
      </c>
      <c r="F148" s="54" t="s">
        <v>75</v>
      </c>
      <c r="G148" s="55">
        <v>5</v>
      </c>
    </row>
    <row r="149" spans="1:7" ht="15.75" customHeight="1" x14ac:dyDescent="0.25">
      <c r="A149" s="14" t="s">
        <v>376</v>
      </c>
      <c r="B149" s="15">
        <v>8</v>
      </c>
      <c r="E149" s="54" t="s">
        <v>1142</v>
      </c>
      <c r="F149" s="54" t="s">
        <v>1143</v>
      </c>
      <c r="G149" s="58"/>
    </row>
    <row r="150" spans="1:7" ht="15.75" customHeight="1" x14ac:dyDescent="0.25">
      <c r="A150" s="14" t="s">
        <v>379</v>
      </c>
      <c r="B150" s="15">
        <v>0</v>
      </c>
      <c r="E150" s="54" t="s">
        <v>1144</v>
      </c>
      <c r="F150" s="54" t="s">
        <v>1145</v>
      </c>
      <c r="G150" s="58"/>
    </row>
    <row r="151" spans="1:7" ht="15.75" customHeight="1" x14ac:dyDescent="0.25">
      <c r="A151" s="14" t="s">
        <v>381</v>
      </c>
      <c r="B151" s="15">
        <v>8</v>
      </c>
      <c r="E151" s="54" t="s">
        <v>381</v>
      </c>
      <c r="F151" s="54" t="s">
        <v>382</v>
      </c>
      <c r="G151" s="55">
        <v>23</v>
      </c>
    </row>
    <row r="152" spans="1:7" ht="15.75" customHeight="1" x14ac:dyDescent="0.25">
      <c r="A152" s="14" t="s">
        <v>384</v>
      </c>
      <c r="B152" s="15">
        <v>0</v>
      </c>
      <c r="E152" s="54" t="s">
        <v>1146</v>
      </c>
      <c r="F152" s="54" t="s">
        <v>1147</v>
      </c>
      <c r="G152" s="58"/>
    </row>
    <row r="153" spans="1:7" ht="15.75" customHeight="1" x14ac:dyDescent="0.25">
      <c r="A153" s="14" t="s">
        <v>386</v>
      </c>
      <c r="B153" s="15">
        <v>0</v>
      </c>
      <c r="E153" s="54" t="s">
        <v>244</v>
      </c>
      <c r="F153" s="54" t="s">
        <v>245</v>
      </c>
      <c r="G153" s="55">
        <v>28</v>
      </c>
    </row>
    <row r="154" spans="1:7" ht="15.75" customHeight="1" x14ac:dyDescent="0.25">
      <c r="A154" s="14" t="s">
        <v>389</v>
      </c>
      <c r="B154" s="15">
        <v>0</v>
      </c>
      <c r="E154" s="54" t="s">
        <v>1148</v>
      </c>
      <c r="F154" s="54" t="s">
        <v>1149</v>
      </c>
      <c r="G154" s="55">
        <v>43</v>
      </c>
    </row>
    <row r="155" spans="1:7" ht="15.75" customHeight="1" x14ac:dyDescent="0.25">
      <c r="A155" s="14" t="s">
        <v>392</v>
      </c>
      <c r="B155" s="15">
        <v>7.8</v>
      </c>
      <c r="E155" s="54" t="s">
        <v>1150</v>
      </c>
      <c r="F155" s="54" t="s">
        <v>1151</v>
      </c>
      <c r="G155" s="55">
        <v>31</v>
      </c>
    </row>
    <row r="156" spans="1:7" ht="15.75" customHeight="1" x14ac:dyDescent="0.25">
      <c r="A156" s="14" t="s">
        <v>395</v>
      </c>
      <c r="B156" s="15">
        <v>0</v>
      </c>
      <c r="E156" s="54" t="s">
        <v>1152</v>
      </c>
      <c r="F156" s="54" t="s">
        <v>1153</v>
      </c>
      <c r="G156" s="58"/>
    </row>
    <row r="157" spans="1:7" ht="15.75" customHeight="1" x14ac:dyDescent="0.25">
      <c r="A157" s="14" t="s">
        <v>397</v>
      </c>
      <c r="B157" s="15">
        <v>0</v>
      </c>
      <c r="E157" s="54" t="s">
        <v>1154</v>
      </c>
      <c r="F157" s="54" t="s">
        <v>1155</v>
      </c>
      <c r="G157" s="55">
        <v>41</v>
      </c>
    </row>
    <row r="158" spans="1:7" ht="15.75" customHeight="1" x14ac:dyDescent="0.25">
      <c r="A158" s="14" t="s">
        <v>399</v>
      </c>
      <c r="B158" s="15">
        <v>8</v>
      </c>
      <c r="E158" s="54" t="s">
        <v>424</v>
      </c>
      <c r="F158" s="54" t="s">
        <v>425</v>
      </c>
      <c r="G158" s="55">
        <v>39</v>
      </c>
    </row>
    <row r="159" spans="1:7" ht="15.75" customHeight="1" x14ac:dyDescent="0.25">
      <c r="A159" s="14" t="s">
        <v>402</v>
      </c>
      <c r="B159" s="15">
        <v>0</v>
      </c>
      <c r="E159" s="54" t="s">
        <v>1156</v>
      </c>
      <c r="F159" s="54" t="s">
        <v>1157</v>
      </c>
      <c r="G159" s="58"/>
    </row>
    <row r="160" spans="1:7" ht="15.75" customHeight="1" x14ac:dyDescent="0.25">
      <c r="A160" s="14" t="s">
        <v>404</v>
      </c>
      <c r="B160" s="15">
        <v>0</v>
      </c>
      <c r="E160" s="54" t="s">
        <v>43</v>
      </c>
      <c r="F160" s="54" t="s">
        <v>44</v>
      </c>
      <c r="G160" s="55">
        <v>45</v>
      </c>
    </row>
    <row r="161" spans="1:7" ht="15.75" customHeight="1" x14ac:dyDescent="0.25">
      <c r="A161" s="14" t="s">
        <v>406</v>
      </c>
      <c r="B161" s="15">
        <v>0</v>
      </c>
      <c r="E161" s="54" t="s">
        <v>325</v>
      </c>
      <c r="F161" s="54" t="s">
        <v>326</v>
      </c>
      <c r="G161" s="55">
        <v>47</v>
      </c>
    </row>
    <row r="162" spans="1:7" ht="15.75" customHeight="1" x14ac:dyDescent="0.25">
      <c r="A162" s="14" t="s">
        <v>408</v>
      </c>
      <c r="B162" s="15">
        <v>0</v>
      </c>
      <c r="E162" s="54" t="s">
        <v>1158</v>
      </c>
      <c r="F162" s="54" t="s">
        <v>1159</v>
      </c>
      <c r="G162" s="58"/>
    </row>
    <row r="163" spans="1:7" ht="15.75" customHeight="1" x14ac:dyDescent="0.25">
      <c r="A163" s="14" t="s">
        <v>410</v>
      </c>
      <c r="B163" s="15">
        <v>0</v>
      </c>
      <c r="E163" s="54" t="s">
        <v>1160</v>
      </c>
      <c r="F163" s="54" t="s">
        <v>1161</v>
      </c>
      <c r="G163" s="58"/>
    </row>
    <row r="164" spans="1:7" ht="15.75" customHeight="1" x14ac:dyDescent="0.25">
      <c r="A164" s="14" t="s">
        <v>412</v>
      </c>
      <c r="B164" s="15">
        <v>0</v>
      </c>
      <c r="E164" s="54" t="s">
        <v>1162</v>
      </c>
      <c r="F164" s="54" t="s">
        <v>1163</v>
      </c>
      <c r="G164" s="58"/>
    </row>
    <row r="165" spans="1:7" ht="15.75" customHeight="1" x14ac:dyDescent="0.25">
      <c r="A165" s="14" t="s">
        <v>415</v>
      </c>
      <c r="B165" s="15">
        <v>7.5</v>
      </c>
      <c r="E165" s="54" t="s">
        <v>1164</v>
      </c>
      <c r="F165" s="54" t="s">
        <v>1165</v>
      </c>
      <c r="G165" s="58"/>
    </row>
    <row r="166" spans="1:7" ht="15.75" customHeight="1" x14ac:dyDescent="0.25">
      <c r="A166" s="14" t="s">
        <v>417</v>
      </c>
      <c r="B166" s="15">
        <v>7.9</v>
      </c>
      <c r="E166" s="54" t="s">
        <v>175</v>
      </c>
      <c r="F166" s="54" t="s">
        <v>176</v>
      </c>
      <c r="G166" s="55">
        <v>7</v>
      </c>
    </row>
    <row r="167" spans="1:7" ht="15.75" customHeight="1" x14ac:dyDescent="0.25">
      <c r="A167" s="14" t="s">
        <v>420</v>
      </c>
      <c r="B167" s="15">
        <v>0</v>
      </c>
      <c r="E167" s="54" t="s">
        <v>1166</v>
      </c>
      <c r="F167" s="54" t="s">
        <v>1167</v>
      </c>
      <c r="G167" s="55">
        <v>65</v>
      </c>
    </row>
    <row r="168" spans="1:7" ht="15.75" customHeight="1" x14ac:dyDescent="0.25">
      <c r="A168" s="14" t="s">
        <v>422</v>
      </c>
      <c r="B168" s="15">
        <v>0</v>
      </c>
      <c r="E168" s="54" t="s">
        <v>45</v>
      </c>
      <c r="F168" s="54" t="s">
        <v>46</v>
      </c>
      <c r="G168" s="55">
        <v>55</v>
      </c>
    </row>
    <row r="169" spans="1:7" ht="15.75" customHeight="1" x14ac:dyDescent="0.25">
      <c r="A169" s="14" t="s">
        <v>424</v>
      </c>
      <c r="B169" s="15">
        <v>0</v>
      </c>
      <c r="E169" s="54" t="s">
        <v>1168</v>
      </c>
      <c r="F169" s="54" t="s">
        <v>1169</v>
      </c>
      <c r="G169" s="55">
        <v>51</v>
      </c>
    </row>
    <row r="170" spans="1:7" ht="15.75" customHeight="1" x14ac:dyDescent="0.25">
      <c r="A170" s="14" t="s">
        <v>426</v>
      </c>
      <c r="B170" s="15">
        <v>0</v>
      </c>
      <c r="E170" s="54" t="s">
        <v>1170</v>
      </c>
      <c r="F170" s="54" t="s">
        <v>1089</v>
      </c>
      <c r="G170" s="55">
        <v>56</v>
      </c>
    </row>
    <row r="171" spans="1:7" ht="15.75" customHeight="1" x14ac:dyDescent="0.25">
      <c r="A171" s="14" t="s">
        <v>429</v>
      </c>
      <c r="B171" s="15">
        <v>0</v>
      </c>
      <c r="E171" s="54" t="s">
        <v>1171</v>
      </c>
      <c r="F171" s="54" t="s">
        <v>1172</v>
      </c>
      <c r="G171" s="55">
        <v>52</v>
      </c>
    </row>
    <row r="172" spans="1:7" ht="15.75" customHeight="1" x14ac:dyDescent="0.25">
      <c r="A172" s="14" t="s">
        <v>431</v>
      </c>
      <c r="B172" s="15">
        <v>7.8</v>
      </c>
      <c r="E172" s="54" t="s">
        <v>48</v>
      </c>
      <c r="F172" s="54" t="s">
        <v>49</v>
      </c>
      <c r="G172" s="55">
        <v>62</v>
      </c>
    </row>
    <row r="173" spans="1:7" ht="15.75" customHeight="1" x14ac:dyDescent="0.25">
      <c r="A173" s="14" t="s">
        <v>433</v>
      </c>
      <c r="B173" s="15">
        <v>0</v>
      </c>
      <c r="E173" s="54" t="s">
        <v>1173</v>
      </c>
      <c r="F173" s="54" t="s">
        <v>1174</v>
      </c>
      <c r="G173" s="55">
        <v>66</v>
      </c>
    </row>
    <row r="174" spans="1:7" ht="15.75" customHeight="1" x14ac:dyDescent="0.25">
      <c r="A174" s="14" t="s">
        <v>436</v>
      </c>
      <c r="B174" s="15">
        <v>0</v>
      </c>
      <c r="E174" s="54" t="s">
        <v>305</v>
      </c>
      <c r="F174" s="54" t="s">
        <v>306</v>
      </c>
      <c r="G174" s="55">
        <v>67</v>
      </c>
    </row>
    <row r="175" spans="1:7" ht="15.75" customHeight="1" x14ac:dyDescent="0.25">
      <c r="A175" s="14" t="s">
        <v>438</v>
      </c>
      <c r="B175" s="15">
        <v>0</v>
      </c>
      <c r="E175" s="54" t="s">
        <v>1175</v>
      </c>
      <c r="F175" s="54" t="s">
        <v>1176</v>
      </c>
      <c r="G175" s="58"/>
    </row>
    <row r="176" spans="1:7" ht="15.75" customHeight="1" x14ac:dyDescent="0.25">
      <c r="A176" s="14" t="s">
        <v>440</v>
      </c>
      <c r="B176" s="15">
        <v>0</v>
      </c>
      <c r="E176" s="54" t="s">
        <v>52</v>
      </c>
      <c r="F176" s="54" t="s">
        <v>53</v>
      </c>
      <c r="G176" s="55">
        <v>68</v>
      </c>
    </row>
    <row r="177" spans="1:7" ht="15.75" customHeight="1" x14ac:dyDescent="0.25">
      <c r="A177" s="14" t="s">
        <v>441</v>
      </c>
      <c r="B177" s="15">
        <v>0</v>
      </c>
      <c r="E177" s="54" t="s">
        <v>328</v>
      </c>
      <c r="F177" s="54" t="s">
        <v>329</v>
      </c>
      <c r="G177" s="55">
        <v>73</v>
      </c>
    </row>
    <row r="178" spans="1:7" ht="15.75" customHeight="1" x14ac:dyDescent="0.25">
      <c r="A178" s="14" t="s">
        <v>443</v>
      </c>
      <c r="B178" s="15">
        <v>0</v>
      </c>
      <c r="E178" s="54" t="s">
        <v>1177</v>
      </c>
      <c r="F178" s="54" t="s">
        <v>1178</v>
      </c>
      <c r="G178" s="55">
        <v>71</v>
      </c>
    </row>
    <row r="179" spans="1:7" ht="15.75" customHeight="1" x14ac:dyDescent="0.25">
      <c r="A179" s="14" t="s">
        <v>446</v>
      </c>
      <c r="B179" s="15">
        <v>0</v>
      </c>
      <c r="E179" s="54" t="s">
        <v>1179</v>
      </c>
      <c r="F179" s="54" t="s">
        <v>1180</v>
      </c>
      <c r="G179" s="55">
        <v>72</v>
      </c>
    </row>
    <row r="180" spans="1:7" ht="15.75" customHeight="1" x14ac:dyDescent="0.25">
      <c r="A180" s="14" t="s">
        <v>448</v>
      </c>
      <c r="B180" s="15">
        <v>0</v>
      </c>
      <c r="E180" s="54" t="s">
        <v>1181</v>
      </c>
      <c r="F180" s="54" t="s">
        <v>1182</v>
      </c>
      <c r="G180" s="58"/>
    </row>
    <row r="181" spans="1:7" ht="15.75" customHeight="1" x14ac:dyDescent="0.25">
      <c r="A181" s="14" t="s">
        <v>451</v>
      </c>
      <c r="B181" s="15">
        <v>0</v>
      </c>
      <c r="E181" s="54" t="s">
        <v>1183</v>
      </c>
      <c r="F181" s="54" t="s">
        <v>1184</v>
      </c>
      <c r="G181" s="58"/>
    </row>
    <row r="182" spans="1:7" ht="15.75" customHeight="1" x14ac:dyDescent="0.25">
      <c r="A182" s="14" t="s">
        <v>454</v>
      </c>
      <c r="B182" s="15">
        <v>0</v>
      </c>
      <c r="E182" s="54" t="s">
        <v>177</v>
      </c>
      <c r="F182" s="54" t="s">
        <v>178</v>
      </c>
      <c r="G182" s="55">
        <v>78</v>
      </c>
    </row>
    <row r="183" spans="1:7" ht="15.75" customHeight="1" x14ac:dyDescent="0.25">
      <c r="A183" s="14" t="s">
        <v>456</v>
      </c>
      <c r="B183" s="15">
        <v>0</v>
      </c>
      <c r="E183" s="54" t="s">
        <v>1185</v>
      </c>
      <c r="F183" s="54" t="s">
        <v>1186</v>
      </c>
      <c r="G183" s="58"/>
    </row>
    <row r="184" spans="1:7" ht="15.75" customHeight="1" x14ac:dyDescent="0.25">
      <c r="A184" s="14" t="s">
        <v>458</v>
      </c>
      <c r="B184" s="15">
        <v>0</v>
      </c>
      <c r="E184" s="61" t="s">
        <v>1187</v>
      </c>
      <c r="F184" s="61" t="s">
        <v>1188</v>
      </c>
      <c r="G184" s="62">
        <v>84</v>
      </c>
    </row>
    <row r="185" spans="1:7" ht="15.75" customHeight="1" x14ac:dyDescent="0.25">
      <c r="A185" s="14" t="s">
        <v>460</v>
      </c>
      <c r="B185" s="15">
        <v>0</v>
      </c>
      <c r="E185" s="54" t="s">
        <v>1189</v>
      </c>
      <c r="F185" s="54" t="s">
        <v>1190</v>
      </c>
      <c r="G185" s="58"/>
    </row>
    <row r="186" spans="1:7" ht="15.75" customHeight="1" x14ac:dyDescent="0.25">
      <c r="A186" s="14" t="s">
        <v>462</v>
      </c>
      <c r="B186" s="15">
        <v>0</v>
      </c>
      <c r="E186" s="54" t="s">
        <v>410</v>
      </c>
      <c r="F186" s="54" t="s">
        <v>411</v>
      </c>
      <c r="G186" s="55">
        <v>85</v>
      </c>
    </row>
    <row r="187" spans="1:7" ht="15.75" customHeight="1" x14ac:dyDescent="0.25">
      <c r="A187" s="14" t="s">
        <v>465</v>
      </c>
      <c r="B187" s="15">
        <v>0</v>
      </c>
      <c r="E187" s="54" t="s">
        <v>1191</v>
      </c>
      <c r="F187" s="54" t="s">
        <v>1192</v>
      </c>
      <c r="G187" s="58"/>
    </row>
    <row r="188" spans="1:7" ht="15.75" customHeight="1" x14ac:dyDescent="0.25">
      <c r="A188" s="14" t="s">
        <v>467</v>
      </c>
      <c r="B188" s="15">
        <v>0</v>
      </c>
      <c r="E188" s="54" t="s">
        <v>624</v>
      </c>
      <c r="F188" s="54" t="s">
        <v>625</v>
      </c>
      <c r="G188" s="55">
        <v>2</v>
      </c>
    </row>
    <row r="189" spans="1:7" ht="15.75" customHeight="1" x14ac:dyDescent="0.25">
      <c r="A189" s="14" t="s">
        <v>469</v>
      </c>
      <c r="B189" s="15">
        <v>0</v>
      </c>
      <c r="E189" s="54" t="s">
        <v>1193</v>
      </c>
      <c r="F189" s="54" t="s">
        <v>630</v>
      </c>
      <c r="G189" s="55">
        <v>96</v>
      </c>
    </row>
    <row r="190" spans="1:7" ht="15.75" customHeight="1" x14ac:dyDescent="0.25">
      <c r="A190" s="14" t="s">
        <v>471</v>
      </c>
      <c r="B190" s="15">
        <v>0</v>
      </c>
      <c r="E190" s="54" t="s">
        <v>1194</v>
      </c>
      <c r="F190" s="54" t="s">
        <v>1195</v>
      </c>
      <c r="G190" s="55">
        <v>108</v>
      </c>
    </row>
    <row r="191" spans="1:7" ht="15.75" customHeight="1" x14ac:dyDescent="0.25">
      <c r="A191" s="14" t="s">
        <v>473</v>
      </c>
      <c r="B191" s="15">
        <v>8</v>
      </c>
      <c r="E191" s="54" t="s">
        <v>1196</v>
      </c>
      <c r="F191" s="54" t="s">
        <v>1197</v>
      </c>
      <c r="G191" s="58"/>
    </row>
    <row r="192" spans="1:7" ht="15.75" customHeight="1" x14ac:dyDescent="0.25">
      <c r="A192" s="14" t="s">
        <v>475</v>
      </c>
      <c r="B192" s="15">
        <v>0</v>
      </c>
      <c r="E192" s="54" t="s">
        <v>1198</v>
      </c>
      <c r="F192" s="54" t="s">
        <v>1199</v>
      </c>
      <c r="G192" s="58"/>
    </row>
    <row r="193" spans="1:7" ht="15.75" customHeight="1" x14ac:dyDescent="0.25">
      <c r="A193" s="14" t="s">
        <v>477</v>
      </c>
      <c r="B193" s="15">
        <v>0</v>
      </c>
      <c r="E193" s="54" t="s">
        <v>1200</v>
      </c>
      <c r="F193" s="54" t="s">
        <v>1201</v>
      </c>
      <c r="G193" s="55">
        <v>141</v>
      </c>
    </row>
    <row r="194" spans="1:7" ht="15.75" customHeight="1" x14ac:dyDescent="0.25">
      <c r="A194" s="14" t="s">
        <v>479</v>
      </c>
      <c r="B194" s="15">
        <v>0</v>
      </c>
      <c r="E194" s="54" t="s">
        <v>1202</v>
      </c>
      <c r="F194" s="54" t="s">
        <v>1203</v>
      </c>
      <c r="G194" s="55">
        <v>142</v>
      </c>
    </row>
    <row r="195" spans="1:7" ht="15.75" customHeight="1" x14ac:dyDescent="0.25">
      <c r="A195" s="14" t="s">
        <v>481</v>
      </c>
      <c r="B195" s="15">
        <v>7.9</v>
      </c>
      <c r="E195" s="54" t="s">
        <v>1204</v>
      </c>
      <c r="F195" s="54" t="s">
        <v>183</v>
      </c>
      <c r="G195" s="55">
        <v>335</v>
      </c>
    </row>
    <row r="196" spans="1:7" ht="15.75" customHeight="1" x14ac:dyDescent="0.25">
      <c r="A196" s="14" t="s">
        <v>484</v>
      </c>
      <c r="B196" s="15">
        <v>0</v>
      </c>
      <c r="E196" s="54" t="s">
        <v>1205</v>
      </c>
      <c r="F196" s="54" t="s">
        <v>1206</v>
      </c>
      <c r="G196" s="55">
        <v>6</v>
      </c>
    </row>
    <row r="197" spans="1:7" ht="15.75" customHeight="1" x14ac:dyDescent="0.25">
      <c r="A197" s="14" t="s">
        <v>486</v>
      </c>
      <c r="B197" s="15">
        <v>0</v>
      </c>
      <c r="E197" s="54" t="s">
        <v>1207</v>
      </c>
      <c r="F197" s="54" t="s">
        <v>1208</v>
      </c>
      <c r="G197" s="55">
        <v>26</v>
      </c>
    </row>
    <row r="198" spans="1:7" ht="15.75" customHeight="1" x14ac:dyDescent="0.25">
      <c r="A198" s="14" t="s">
        <v>488</v>
      </c>
      <c r="B198" s="15">
        <v>0</v>
      </c>
      <c r="E198" s="54" t="s">
        <v>1209</v>
      </c>
      <c r="F198" s="54" t="s">
        <v>1210</v>
      </c>
      <c r="G198" s="55">
        <v>32</v>
      </c>
    </row>
    <row r="199" spans="1:7" ht="15.75" customHeight="1" x14ac:dyDescent="0.25">
      <c r="A199" s="14" t="s">
        <v>490</v>
      </c>
      <c r="B199" s="15">
        <v>7.8</v>
      </c>
      <c r="E199" s="54" t="s">
        <v>1211</v>
      </c>
      <c r="F199" s="54" t="s">
        <v>1212</v>
      </c>
      <c r="G199" s="55">
        <v>48</v>
      </c>
    </row>
    <row r="200" spans="1:7" ht="15.75" customHeight="1" x14ac:dyDescent="0.25">
      <c r="A200" s="14" t="s">
        <v>492</v>
      </c>
      <c r="B200" s="15">
        <v>0</v>
      </c>
      <c r="E200" s="54" t="s">
        <v>395</v>
      </c>
      <c r="F200" s="54" t="s">
        <v>396</v>
      </c>
      <c r="G200" s="55">
        <v>92</v>
      </c>
    </row>
    <row r="201" spans="1:7" ht="15.75" customHeight="1" x14ac:dyDescent="0.25">
      <c r="A201" s="14" t="s">
        <v>494</v>
      </c>
      <c r="B201" s="15">
        <v>0</v>
      </c>
      <c r="E201" s="54" t="s">
        <v>1213</v>
      </c>
      <c r="F201" s="54" t="s">
        <v>1214</v>
      </c>
      <c r="G201" s="55">
        <v>50</v>
      </c>
    </row>
    <row r="202" spans="1:7" ht="15.75" customHeight="1" x14ac:dyDescent="0.25">
      <c r="A202" s="14" t="s">
        <v>496</v>
      </c>
      <c r="B202" s="15">
        <v>0</v>
      </c>
      <c r="E202" s="54" t="s">
        <v>340</v>
      </c>
      <c r="F202" s="54" t="s">
        <v>341</v>
      </c>
      <c r="G202" s="55">
        <v>99</v>
      </c>
    </row>
    <row r="203" spans="1:7" ht="15.75" customHeight="1" x14ac:dyDescent="0.25">
      <c r="A203" s="14" t="s">
        <v>498</v>
      </c>
      <c r="B203" s="15">
        <v>0</v>
      </c>
      <c r="E203" s="54" t="s">
        <v>1215</v>
      </c>
      <c r="F203" s="54" t="s">
        <v>1216</v>
      </c>
      <c r="G203" s="55">
        <v>63</v>
      </c>
    </row>
    <row r="204" spans="1:7" ht="15.75" customHeight="1" x14ac:dyDescent="0.25">
      <c r="A204" s="14" t="s">
        <v>499</v>
      </c>
      <c r="B204" s="15">
        <v>0</v>
      </c>
      <c r="E204" s="54" t="s">
        <v>412</v>
      </c>
      <c r="F204" s="54" t="s">
        <v>413</v>
      </c>
      <c r="G204" s="55">
        <v>146</v>
      </c>
    </row>
    <row r="205" spans="1:7" ht="15.75" customHeight="1" x14ac:dyDescent="0.25">
      <c r="A205" s="14" t="s">
        <v>501</v>
      </c>
      <c r="B205" s="15">
        <v>0</v>
      </c>
      <c r="E205" s="54" t="s">
        <v>1217</v>
      </c>
      <c r="F205" s="54" t="s">
        <v>1218</v>
      </c>
      <c r="G205" s="55">
        <v>148</v>
      </c>
    </row>
    <row r="206" spans="1:7" ht="15.75" customHeight="1" x14ac:dyDescent="0.25">
      <c r="A206" s="14" t="s">
        <v>503</v>
      </c>
      <c r="B206" s="15">
        <v>0</v>
      </c>
      <c r="E206" s="54" t="s">
        <v>1219</v>
      </c>
      <c r="F206" s="54" t="s">
        <v>1220</v>
      </c>
      <c r="G206" s="55">
        <v>147</v>
      </c>
    </row>
    <row r="207" spans="1:7" ht="15.75" customHeight="1" x14ac:dyDescent="0.25">
      <c r="A207" s="14" t="s">
        <v>505</v>
      </c>
      <c r="B207" s="15">
        <v>8</v>
      </c>
      <c r="E207" s="54" t="s">
        <v>415</v>
      </c>
      <c r="F207" s="54" t="s">
        <v>416</v>
      </c>
      <c r="G207" s="55">
        <v>154</v>
      </c>
    </row>
    <row r="208" spans="1:7" ht="15.75" customHeight="1" x14ac:dyDescent="0.25">
      <c r="A208" s="14" t="s">
        <v>507</v>
      </c>
      <c r="B208" s="15">
        <v>0</v>
      </c>
      <c r="E208" s="61" t="s">
        <v>81</v>
      </c>
      <c r="F208" s="61" t="s">
        <v>82</v>
      </c>
      <c r="G208" s="62">
        <v>150</v>
      </c>
    </row>
    <row r="209" spans="1:7" ht="15.75" customHeight="1" x14ac:dyDescent="0.25">
      <c r="A209" s="14" t="s">
        <v>509</v>
      </c>
      <c r="B209" s="15">
        <v>8</v>
      </c>
      <c r="E209" s="54" t="s">
        <v>1221</v>
      </c>
      <c r="F209" s="54" t="s">
        <v>1222</v>
      </c>
      <c r="G209" s="55">
        <v>151</v>
      </c>
    </row>
    <row r="210" spans="1:7" ht="15.75" customHeight="1" x14ac:dyDescent="0.25">
      <c r="A210" s="14" t="s">
        <v>511</v>
      </c>
      <c r="B210" s="15">
        <v>8</v>
      </c>
      <c r="E210" s="54" t="s">
        <v>1223</v>
      </c>
      <c r="F210" s="54" t="s">
        <v>1224</v>
      </c>
      <c r="G210" s="55">
        <v>153</v>
      </c>
    </row>
    <row r="211" spans="1:7" ht="15.75" customHeight="1" x14ac:dyDescent="0.25">
      <c r="A211" s="14" t="s">
        <v>513</v>
      </c>
      <c r="B211" s="15">
        <v>0</v>
      </c>
      <c r="E211" s="54" t="s">
        <v>193</v>
      </c>
      <c r="F211" s="54" t="s">
        <v>194</v>
      </c>
      <c r="G211" s="55">
        <v>155</v>
      </c>
    </row>
    <row r="212" spans="1:7" ht="15.75" customHeight="1" x14ac:dyDescent="0.25">
      <c r="A212" s="14" t="s">
        <v>516</v>
      </c>
      <c r="B212" s="15">
        <v>0</v>
      </c>
      <c r="E212" s="54" t="s">
        <v>1225</v>
      </c>
      <c r="F212" s="54" t="s">
        <v>1226</v>
      </c>
      <c r="G212" s="55">
        <v>157</v>
      </c>
    </row>
    <row r="213" spans="1:7" ht="15.75" customHeight="1" x14ac:dyDescent="0.25">
      <c r="A213" s="14" t="s">
        <v>518</v>
      </c>
      <c r="B213" s="15">
        <v>0</v>
      </c>
      <c r="E213" s="59" t="s">
        <v>1227</v>
      </c>
      <c r="F213" s="59" t="s">
        <v>1228</v>
      </c>
      <c r="G213" s="60">
        <v>159</v>
      </c>
    </row>
    <row r="214" spans="1:7" ht="15.75" customHeight="1" x14ac:dyDescent="0.25">
      <c r="A214" s="14" t="s">
        <v>521</v>
      </c>
      <c r="B214" s="15">
        <v>0</v>
      </c>
      <c r="E214" s="59" t="s">
        <v>1229</v>
      </c>
      <c r="F214" s="59" t="s">
        <v>1230</v>
      </c>
      <c r="G214" s="60">
        <v>158</v>
      </c>
    </row>
    <row r="215" spans="1:7" ht="15.75" customHeight="1" x14ac:dyDescent="0.25">
      <c r="A215" s="14" t="s">
        <v>523</v>
      </c>
      <c r="B215" s="15">
        <v>8</v>
      </c>
      <c r="E215" s="59" t="s">
        <v>1231</v>
      </c>
      <c r="F215" s="59" t="s">
        <v>1232</v>
      </c>
      <c r="G215" s="60">
        <v>161</v>
      </c>
    </row>
    <row r="216" spans="1:7" ht="15.75" customHeight="1" x14ac:dyDescent="0.25">
      <c r="A216" s="14" t="s">
        <v>525</v>
      </c>
      <c r="B216" s="15">
        <v>0</v>
      </c>
      <c r="E216" s="59" t="s">
        <v>1233</v>
      </c>
      <c r="F216" s="59" t="s">
        <v>1234</v>
      </c>
      <c r="G216" s="60">
        <v>173</v>
      </c>
    </row>
    <row r="217" spans="1:7" ht="15.75" customHeight="1" x14ac:dyDescent="0.25">
      <c r="A217" s="14" t="s">
        <v>527</v>
      </c>
      <c r="B217" s="15">
        <v>0</v>
      </c>
      <c r="E217" s="54" t="s">
        <v>384</v>
      </c>
      <c r="F217" s="54" t="s">
        <v>385</v>
      </c>
      <c r="G217" s="55">
        <v>163</v>
      </c>
    </row>
    <row r="218" spans="1:7" ht="15.75" customHeight="1" x14ac:dyDescent="0.25">
      <c r="A218" s="14" t="s">
        <v>529</v>
      </c>
      <c r="B218" s="15">
        <v>0</v>
      </c>
      <c r="E218" s="61" t="s">
        <v>426</v>
      </c>
      <c r="F218" s="61" t="s">
        <v>427</v>
      </c>
      <c r="G218" s="62">
        <v>167</v>
      </c>
    </row>
    <row r="219" spans="1:7" ht="15.75" customHeight="1" x14ac:dyDescent="0.25">
      <c r="A219" s="14" t="s">
        <v>531</v>
      </c>
      <c r="B219" s="15">
        <v>0</v>
      </c>
      <c r="E219" s="54" t="s">
        <v>1235</v>
      </c>
      <c r="F219" s="54" t="s">
        <v>1236</v>
      </c>
      <c r="G219" s="55">
        <v>170</v>
      </c>
    </row>
    <row r="220" spans="1:7" ht="15.75" customHeight="1" x14ac:dyDescent="0.25">
      <c r="A220" s="14" t="s">
        <v>533</v>
      </c>
      <c r="B220" s="15">
        <v>0</v>
      </c>
      <c r="E220" s="54" t="s">
        <v>1237</v>
      </c>
      <c r="F220" s="54" t="s">
        <v>1238</v>
      </c>
      <c r="G220" s="55">
        <v>169</v>
      </c>
    </row>
    <row r="221" spans="1:7" ht="15.75" customHeight="1" x14ac:dyDescent="0.25">
      <c r="A221" s="14" t="s">
        <v>535</v>
      </c>
      <c r="B221" s="15">
        <v>0</v>
      </c>
      <c r="E221" s="54" t="s">
        <v>1239</v>
      </c>
      <c r="F221" s="54" t="s">
        <v>1240</v>
      </c>
      <c r="G221" s="55">
        <v>264</v>
      </c>
    </row>
    <row r="222" spans="1:7" ht="15.75" customHeight="1" x14ac:dyDescent="0.25">
      <c r="A222" s="14" t="s">
        <v>537</v>
      </c>
      <c r="B222" s="15">
        <v>0</v>
      </c>
      <c r="E222" s="54" t="s">
        <v>1241</v>
      </c>
      <c r="F222" s="54" t="s">
        <v>1242</v>
      </c>
      <c r="G222" s="55">
        <v>262</v>
      </c>
    </row>
    <row r="223" spans="1:7" ht="15.75" customHeight="1" x14ac:dyDescent="0.25">
      <c r="A223" s="14" t="s">
        <v>539</v>
      </c>
      <c r="B223" s="15">
        <v>0</v>
      </c>
      <c r="E223" s="59" t="s">
        <v>1243</v>
      </c>
      <c r="F223" s="59" t="s">
        <v>1244</v>
      </c>
      <c r="G223" s="60">
        <v>263</v>
      </c>
    </row>
    <row r="224" spans="1:7" ht="15.75" customHeight="1" x14ac:dyDescent="0.25">
      <c r="A224" s="14" t="s">
        <v>542</v>
      </c>
      <c r="B224" s="15">
        <v>0</v>
      </c>
      <c r="E224" s="54" t="s">
        <v>264</v>
      </c>
      <c r="F224" s="54" t="s">
        <v>265</v>
      </c>
      <c r="G224" s="55">
        <v>267</v>
      </c>
    </row>
    <row r="225" spans="1:7" ht="15.75" customHeight="1" x14ac:dyDescent="0.25">
      <c r="A225" s="14" t="s">
        <v>544</v>
      </c>
      <c r="B225" s="15">
        <v>0</v>
      </c>
      <c r="E225" s="54" t="s">
        <v>1245</v>
      </c>
      <c r="F225" s="54" t="s">
        <v>1246</v>
      </c>
      <c r="G225" s="55">
        <v>269</v>
      </c>
    </row>
    <row r="226" spans="1:7" ht="15.75" customHeight="1" x14ac:dyDescent="0.25">
      <c r="A226" s="14" t="s">
        <v>546</v>
      </c>
      <c r="B226" s="15">
        <v>0</v>
      </c>
      <c r="E226" s="54" t="s">
        <v>266</v>
      </c>
      <c r="F226" s="54" t="s">
        <v>267</v>
      </c>
      <c r="G226" s="55">
        <v>268</v>
      </c>
    </row>
    <row r="227" spans="1:7" ht="15.75" customHeight="1" x14ac:dyDescent="0.25">
      <c r="A227" s="14" t="s">
        <v>548</v>
      </c>
      <c r="B227" s="15">
        <v>0</v>
      </c>
      <c r="E227" s="54" t="s">
        <v>1247</v>
      </c>
      <c r="F227" s="54" t="s">
        <v>1248</v>
      </c>
      <c r="G227" s="55">
        <v>271</v>
      </c>
    </row>
    <row r="228" spans="1:7" ht="15.75" customHeight="1" x14ac:dyDescent="0.25">
      <c r="A228" s="14" t="s">
        <v>550</v>
      </c>
      <c r="B228" s="15">
        <v>0</v>
      </c>
      <c r="E228" s="54" t="s">
        <v>1249</v>
      </c>
      <c r="F228" s="54" t="s">
        <v>1250</v>
      </c>
      <c r="G228" s="55">
        <v>272</v>
      </c>
    </row>
    <row r="229" spans="1:7" ht="15.75" customHeight="1" x14ac:dyDescent="0.25">
      <c r="A229" s="14" t="s">
        <v>552</v>
      </c>
      <c r="B229" s="15">
        <v>0</v>
      </c>
      <c r="E229" s="54" t="s">
        <v>1251</v>
      </c>
      <c r="F229" s="54" t="s">
        <v>1252</v>
      </c>
      <c r="G229" s="58"/>
    </row>
    <row r="230" spans="1:7" ht="15.75" customHeight="1" x14ac:dyDescent="0.25">
      <c r="A230" s="14" t="s">
        <v>554</v>
      </c>
      <c r="B230" s="15">
        <v>0</v>
      </c>
      <c r="E230" s="59" t="s">
        <v>1253</v>
      </c>
      <c r="F230" s="59" t="s">
        <v>1254</v>
      </c>
      <c r="G230" s="60">
        <v>275</v>
      </c>
    </row>
    <row r="231" spans="1:7" ht="15.75" customHeight="1" x14ac:dyDescent="0.25">
      <c r="A231" s="14" t="s">
        <v>556</v>
      </c>
      <c r="B231" s="15">
        <v>0</v>
      </c>
      <c r="E231" s="54" t="s">
        <v>125</v>
      </c>
      <c r="F231" s="54" t="s">
        <v>126</v>
      </c>
      <c r="G231" s="55">
        <v>276</v>
      </c>
    </row>
    <row r="232" spans="1:7" ht="15.75" customHeight="1" x14ac:dyDescent="0.25">
      <c r="A232" s="14" t="s">
        <v>558</v>
      </c>
      <c r="B232" s="15">
        <v>0</v>
      </c>
      <c r="E232" s="54" t="s">
        <v>1255</v>
      </c>
      <c r="F232" s="54" t="s">
        <v>1256</v>
      </c>
      <c r="G232" s="58"/>
    </row>
    <row r="233" spans="1:7" ht="15.75" customHeight="1" x14ac:dyDescent="0.25">
      <c r="A233" s="14" t="s">
        <v>560</v>
      </c>
      <c r="B233" s="15">
        <v>0</v>
      </c>
      <c r="E233" s="54" t="s">
        <v>307</v>
      </c>
      <c r="F233" s="54" t="s">
        <v>308</v>
      </c>
      <c r="G233" s="55">
        <v>277</v>
      </c>
    </row>
    <row r="234" spans="1:7" ht="15.75" customHeight="1" x14ac:dyDescent="0.25">
      <c r="A234" s="14" t="s">
        <v>562</v>
      </c>
      <c r="B234" s="15">
        <v>0</v>
      </c>
      <c r="E234" s="59" t="s">
        <v>1257</v>
      </c>
      <c r="F234" s="59" t="s">
        <v>1258</v>
      </c>
      <c r="G234" s="60">
        <v>278</v>
      </c>
    </row>
    <row r="235" spans="1:7" ht="15.75" customHeight="1" x14ac:dyDescent="0.25">
      <c r="A235" s="14" t="s">
        <v>564</v>
      </c>
      <c r="B235" s="15">
        <v>0</v>
      </c>
      <c r="E235" s="54" t="s">
        <v>195</v>
      </c>
      <c r="F235" s="54" t="s">
        <v>196</v>
      </c>
      <c r="G235" s="55">
        <v>282</v>
      </c>
    </row>
    <row r="236" spans="1:7" ht="15.75" customHeight="1" x14ac:dyDescent="0.25">
      <c r="A236" s="14" t="s">
        <v>566</v>
      </c>
      <c r="B236" s="15">
        <v>0</v>
      </c>
      <c r="E236" s="54" t="s">
        <v>99</v>
      </c>
      <c r="F236" s="54" t="s">
        <v>100</v>
      </c>
      <c r="G236" s="55">
        <v>286</v>
      </c>
    </row>
    <row r="237" spans="1:7" ht="15.75" customHeight="1" x14ac:dyDescent="0.25">
      <c r="A237" s="14" t="s">
        <v>568</v>
      </c>
      <c r="B237" s="15">
        <v>0</v>
      </c>
      <c r="E237" s="54" t="s">
        <v>128</v>
      </c>
      <c r="F237" s="54" t="s">
        <v>129</v>
      </c>
      <c r="G237" s="55">
        <v>283</v>
      </c>
    </row>
    <row r="238" spans="1:7" ht="15.75" customHeight="1" x14ac:dyDescent="0.25">
      <c r="A238" s="14" t="s">
        <v>570</v>
      </c>
      <c r="B238" s="15">
        <v>0</v>
      </c>
      <c r="E238" s="54" t="s">
        <v>1259</v>
      </c>
      <c r="F238" s="54" t="s">
        <v>1260</v>
      </c>
      <c r="G238" s="55">
        <v>280</v>
      </c>
    </row>
    <row r="239" spans="1:7" ht="15.75" customHeight="1" x14ac:dyDescent="0.25">
      <c r="A239" s="14" t="s">
        <v>572</v>
      </c>
      <c r="B239" s="15">
        <v>0</v>
      </c>
      <c r="E239" s="54" t="s">
        <v>1261</v>
      </c>
      <c r="F239" s="54" t="s">
        <v>1262</v>
      </c>
      <c r="G239" s="55">
        <v>281</v>
      </c>
    </row>
    <row r="240" spans="1:7" ht="15.75" customHeight="1" x14ac:dyDescent="0.25">
      <c r="A240" s="14" t="s">
        <v>574</v>
      </c>
      <c r="B240" s="15">
        <v>0</v>
      </c>
      <c r="E240" s="54" t="s">
        <v>1263</v>
      </c>
      <c r="F240" s="54" t="s">
        <v>1264</v>
      </c>
      <c r="G240" s="55">
        <v>322</v>
      </c>
    </row>
    <row r="241" spans="1:7" ht="15.75" customHeight="1" x14ac:dyDescent="0.25">
      <c r="A241" s="14" t="s">
        <v>576</v>
      </c>
      <c r="B241" s="15">
        <v>0</v>
      </c>
      <c r="E241" s="54" t="s">
        <v>1265</v>
      </c>
      <c r="F241" s="54" t="s">
        <v>1266</v>
      </c>
      <c r="G241" s="58"/>
    </row>
    <row r="242" spans="1:7" ht="15.75" customHeight="1" x14ac:dyDescent="0.25">
      <c r="A242" s="14" t="s">
        <v>578</v>
      </c>
      <c r="B242" s="15">
        <v>0</v>
      </c>
      <c r="E242" s="59" t="s">
        <v>1267</v>
      </c>
      <c r="F242" s="59" t="s">
        <v>1268</v>
      </c>
      <c r="G242" s="60">
        <v>606</v>
      </c>
    </row>
    <row r="243" spans="1:7" ht="15.75" customHeight="1" x14ac:dyDescent="0.25">
      <c r="A243" s="14" t="s">
        <v>580</v>
      </c>
      <c r="B243" s="15">
        <v>0</v>
      </c>
      <c r="E243" s="54" t="s">
        <v>649</v>
      </c>
      <c r="F243" s="54" t="s">
        <v>650</v>
      </c>
      <c r="G243" s="55">
        <v>287</v>
      </c>
    </row>
    <row r="244" spans="1:7" ht="15.75" customHeight="1" x14ac:dyDescent="0.25">
      <c r="A244" s="14" t="s">
        <v>582</v>
      </c>
      <c r="B244" s="15">
        <v>0</v>
      </c>
      <c r="E244" s="54" t="s">
        <v>1269</v>
      </c>
      <c r="F244" s="54" t="s">
        <v>1270</v>
      </c>
      <c r="G244" s="58"/>
    </row>
    <row r="245" spans="1:7" ht="15.75" customHeight="1" x14ac:dyDescent="0.25">
      <c r="A245" s="14" t="s">
        <v>584</v>
      </c>
      <c r="B245" s="15">
        <v>0</v>
      </c>
      <c r="E245" s="54" t="s">
        <v>144</v>
      </c>
      <c r="F245" s="54" t="s">
        <v>145</v>
      </c>
      <c r="G245" s="55">
        <v>3</v>
      </c>
    </row>
    <row r="246" spans="1:7" ht="15.75" customHeight="1" x14ac:dyDescent="0.25">
      <c r="A246" s="14" t="s">
        <v>586</v>
      </c>
      <c r="B246" s="15">
        <v>0</v>
      </c>
      <c r="E246" s="54" t="s">
        <v>1271</v>
      </c>
      <c r="F246" s="54" t="s">
        <v>1272</v>
      </c>
      <c r="G246" s="58"/>
    </row>
    <row r="247" spans="1:7" ht="15.75" customHeight="1" x14ac:dyDescent="0.25">
      <c r="A247" s="14" t="s">
        <v>588</v>
      </c>
      <c r="B247" s="15">
        <v>0</v>
      </c>
      <c r="E247" s="59" t="s">
        <v>1273</v>
      </c>
      <c r="F247" s="59" t="s">
        <v>1274</v>
      </c>
      <c r="G247" s="60">
        <v>293</v>
      </c>
    </row>
    <row r="248" spans="1:7" ht="15.75" customHeight="1" x14ac:dyDescent="0.25">
      <c r="A248" s="14" t="s">
        <v>590</v>
      </c>
      <c r="B248" s="15">
        <v>8</v>
      </c>
      <c r="E248" s="54" t="s">
        <v>292</v>
      </c>
      <c r="F248" s="54" t="s">
        <v>293</v>
      </c>
      <c r="G248" s="55">
        <v>303</v>
      </c>
    </row>
    <row r="249" spans="1:7" ht="15.75" customHeight="1" x14ac:dyDescent="0.25">
      <c r="A249" s="14" t="s">
        <v>592</v>
      </c>
      <c r="B249" s="15">
        <v>0</v>
      </c>
      <c r="E249" s="54" t="s">
        <v>738</v>
      </c>
      <c r="F249" s="54" t="s">
        <v>739</v>
      </c>
      <c r="G249" s="58"/>
    </row>
    <row r="250" spans="1:7" ht="15.75" customHeight="1" x14ac:dyDescent="0.25">
      <c r="A250" s="14" t="s">
        <v>594</v>
      </c>
      <c r="B250" s="15">
        <v>8</v>
      </c>
      <c r="E250" s="54" t="s">
        <v>330</v>
      </c>
      <c r="F250" s="54" t="s">
        <v>331</v>
      </c>
      <c r="G250" s="55">
        <v>294</v>
      </c>
    </row>
    <row r="251" spans="1:7" ht="15.75" customHeight="1" x14ac:dyDescent="0.25">
      <c r="A251" s="14" t="s">
        <v>596</v>
      </c>
      <c r="B251" s="15">
        <v>0</v>
      </c>
      <c r="E251" s="54" t="s">
        <v>465</v>
      </c>
      <c r="F251" s="54" t="s">
        <v>466</v>
      </c>
      <c r="G251" s="55">
        <v>302</v>
      </c>
    </row>
    <row r="252" spans="1:7" ht="15.75" customHeight="1" x14ac:dyDescent="0.25">
      <c r="A252" s="14" t="s">
        <v>598</v>
      </c>
      <c r="B252" s="15">
        <v>0</v>
      </c>
      <c r="E252" s="54" t="s">
        <v>1275</v>
      </c>
      <c r="F252" s="54" t="s">
        <v>1276</v>
      </c>
      <c r="G252" s="55">
        <v>304</v>
      </c>
    </row>
    <row r="253" spans="1:7" ht="15.75" customHeight="1" x14ac:dyDescent="0.25">
      <c r="A253" s="14" t="s">
        <v>600</v>
      </c>
      <c r="B253" s="15">
        <v>8</v>
      </c>
      <c r="E253" s="54" t="s">
        <v>1277</v>
      </c>
      <c r="F253" s="54" t="s">
        <v>1278</v>
      </c>
      <c r="G253" s="55">
        <v>305</v>
      </c>
    </row>
    <row r="254" spans="1:7" ht="15.75" customHeight="1" x14ac:dyDescent="0.25">
      <c r="A254" s="14" t="s">
        <v>602</v>
      </c>
      <c r="B254" s="15">
        <v>8</v>
      </c>
      <c r="E254" s="54" t="s">
        <v>1279</v>
      </c>
      <c r="F254" s="54" t="s">
        <v>1280</v>
      </c>
      <c r="G254" s="58"/>
    </row>
    <row r="255" spans="1:7" ht="15.75" customHeight="1" x14ac:dyDescent="0.25">
      <c r="A255" s="14" t="s">
        <v>604</v>
      </c>
      <c r="B255" s="15">
        <v>0</v>
      </c>
      <c r="E255" s="54" t="s">
        <v>473</v>
      </c>
      <c r="F255" s="54" t="s">
        <v>474</v>
      </c>
      <c r="G255" s="55">
        <v>718</v>
      </c>
    </row>
    <row r="256" spans="1:7" ht="15.75" customHeight="1" x14ac:dyDescent="0.25">
      <c r="A256" s="14" t="s">
        <v>606</v>
      </c>
      <c r="B256" s="15">
        <v>0</v>
      </c>
      <c r="E256" s="54" t="s">
        <v>1281</v>
      </c>
      <c r="F256" s="54" t="s">
        <v>1282</v>
      </c>
      <c r="G256" s="55">
        <v>306</v>
      </c>
    </row>
    <row r="257" spans="1:7" ht="15.75" customHeight="1" x14ac:dyDescent="0.25">
      <c r="A257" s="14" t="s">
        <v>608</v>
      </c>
      <c r="B257" s="15">
        <v>0</v>
      </c>
      <c r="E257" s="54" t="s">
        <v>397</v>
      </c>
      <c r="F257" s="54" t="s">
        <v>398</v>
      </c>
      <c r="G257" s="55">
        <v>307</v>
      </c>
    </row>
    <row r="258" spans="1:7" ht="15.75" customHeight="1" x14ac:dyDescent="0.25">
      <c r="A258" s="14" t="s">
        <v>610</v>
      </c>
      <c r="B258" s="15">
        <v>8</v>
      </c>
      <c r="E258" s="54" t="s">
        <v>1283</v>
      </c>
      <c r="F258" s="54" t="s">
        <v>1284</v>
      </c>
      <c r="G258" s="58"/>
    </row>
    <row r="259" spans="1:7" ht="15.75" customHeight="1" x14ac:dyDescent="0.25">
      <c r="A259" s="14" t="s">
        <v>612</v>
      </c>
      <c r="B259" s="15">
        <v>0</v>
      </c>
      <c r="E259" s="54" t="s">
        <v>87</v>
      </c>
      <c r="F259" s="54" t="s">
        <v>88</v>
      </c>
      <c r="G259" s="55">
        <v>309</v>
      </c>
    </row>
    <row r="260" spans="1:7" ht="15.75" customHeight="1" x14ac:dyDescent="0.25">
      <c r="A260" s="14" t="s">
        <v>614</v>
      </c>
      <c r="B260" s="15">
        <v>0</v>
      </c>
      <c r="E260" s="54" t="s">
        <v>1285</v>
      </c>
      <c r="F260" s="54" t="s">
        <v>1286</v>
      </c>
      <c r="G260" s="58"/>
    </row>
    <row r="261" spans="1:7" ht="15.75" customHeight="1" x14ac:dyDescent="0.25">
      <c r="A261" s="14" t="s">
        <v>617</v>
      </c>
      <c r="B261" s="15">
        <v>0</v>
      </c>
      <c r="E261" s="54" t="s">
        <v>1287</v>
      </c>
      <c r="F261" s="54" t="s">
        <v>1288</v>
      </c>
      <c r="G261" s="58"/>
    </row>
    <row r="262" spans="1:7" ht="15.75" customHeight="1" x14ac:dyDescent="0.25">
      <c r="A262" s="14" t="s">
        <v>619</v>
      </c>
      <c r="B262" s="15">
        <v>0</v>
      </c>
      <c r="E262" s="54" t="s">
        <v>1289</v>
      </c>
      <c r="F262" s="54" t="s">
        <v>1290</v>
      </c>
      <c r="G262" s="58"/>
    </row>
    <row r="263" spans="1:7" ht="15.75" customHeight="1" x14ac:dyDescent="0.25">
      <c r="A263" s="14" t="s">
        <v>621</v>
      </c>
      <c r="B263" s="15">
        <v>0</v>
      </c>
      <c r="E263" s="54" t="s">
        <v>1291</v>
      </c>
      <c r="F263" s="54" t="s">
        <v>1292</v>
      </c>
      <c r="G263" s="55">
        <v>311</v>
      </c>
    </row>
    <row r="264" spans="1:7" ht="15.75" customHeight="1" x14ac:dyDescent="0.25">
      <c r="A264" s="14" t="s">
        <v>624</v>
      </c>
      <c r="B264" s="15">
        <v>0</v>
      </c>
      <c r="E264" s="54" t="s">
        <v>446</v>
      </c>
      <c r="F264" s="54" t="s">
        <v>447</v>
      </c>
      <c r="G264" s="55">
        <v>315</v>
      </c>
    </row>
    <row r="265" spans="1:7" ht="15.75" customHeight="1" x14ac:dyDescent="0.25">
      <c r="A265" s="14" t="s">
        <v>626</v>
      </c>
      <c r="B265" s="15">
        <v>0</v>
      </c>
      <c r="E265" s="54" t="s">
        <v>1293</v>
      </c>
      <c r="F265" s="54" t="s">
        <v>1294</v>
      </c>
      <c r="G265" s="55">
        <v>314</v>
      </c>
    </row>
    <row r="266" spans="1:7" ht="15.75" customHeight="1" x14ac:dyDescent="0.25">
      <c r="A266" s="14" t="s">
        <v>629</v>
      </c>
      <c r="B266" s="15">
        <v>0</v>
      </c>
      <c r="E266" s="61" t="s">
        <v>216</v>
      </c>
      <c r="F266" s="61" t="s">
        <v>217</v>
      </c>
      <c r="G266" s="62">
        <v>316</v>
      </c>
    </row>
    <row r="267" spans="1:7" ht="15.75" customHeight="1" x14ac:dyDescent="0.25">
      <c r="A267" s="14" t="s">
        <v>631</v>
      </c>
      <c r="B267" s="15">
        <v>0</v>
      </c>
      <c r="E267" s="59" t="s">
        <v>1295</v>
      </c>
      <c r="F267" s="59" t="s">
        <v>1296</v>
      </c>
      <c r="G267" s="60">
        <v>317</v>
      </c>
    </row>
    <row r="268" spans="1:7" ht="15.75" customHeight="1" x14ac:dyDescent="0.25">
      <c r="A268" s="14" t="s">
        <v>633</v>
      </c>
      <c r="B268" s="15">
        <v>0</v>
      </c>
      <c r="E268" s="54" t="s">
        <v>280</v>
      </c>
      <c r="F268" s="54" t="s">
        <v>281</v>
      </c>
      <c r="G268" s="55">
        <v>319</v>
      </c>
    </row>
    <row r="269" spans="1:7" ht="15.75" customHeight="1" x14ac:dyDescent="0.25">
      <c r="A269" s="14" t="s">
        <v>635</v>
      </c>
      <c r="B269" s="15">
        <v>0</v>
      </c>
      <c r="E269" s="54" t="s">
        <v>1297</v>
      </c>
      <c r="F269" s="54" t="s">
        <v>1298</v>
      </c>
      <c r="G269" s="55">
        <v>321</v>
      </c>
    </row>
    <row r="270" spans="1:7" ht="15.75" customHeight="1" x14ac:dyDescent="0.25">
      <c r="A270" s="14" t="s">
        <v>637</v>
      </c>
      <c r="B270" s="15">
        <v>0</v>
      </c>
      <c r="E270" s="54" t="s">
        <v>448</v>
      </c>
      <c r="F270" s="54" t="s">
        <v>449</v>
      </c>
      <c r="G270" s="55">
        <v>320</v>
      </c>
    </row>
    <row r="271" spans="1:7" ht="15.75" customHeight="1" x14ac:dyDescent="0.25">
      <c r="A271" s="14" t="s">
        <v>639</v>
      </c>
      <c r="B271" s="15">
        <v>0</v>
      </c>
      <c r="E271" s="54" t="s">
        <v>1299</v>
      </c>
      <c r="F271" s="54" t="s">
        <v>1300</v>
      </c>
      <c r="G271" s="55">
        <v>323</v>
      </c>
    </row>
    <row r="272" spans="1:7" ht="15.75" customHeight="1" x14ac:dyDescent="0.25">
      <c r="A272" s="14" t="s">
        <v>641</v>
      </c>
      <c r="B272" s="15">
        <v>0</v>
      </c>
      <c r="E272" s="54" t="s">
        <v>744</v>
      </c>
      <c r="F272" s="54" t="s">
        <v>745</v>
      </c>
      <c r="G272" s="58"/>
    </row>
    <row r="273" spans="1:7" ht="15.75" customHeight="1" x14ac:dyDescent="0.25">
      <c r="A273" s="14" t="s">
        <v>643</v>
      </c>
      <c r="B273" s="15">
        <v>0</v>
      </c>
      <c r="E273" s="54" t="s">
        <v>1301</v>
      </c>
      <c r="F273" s="54" t="s">
        <v>1302</v>
      </c>
      <c r="G273" s="58"/>
    </row>
    <row r="274" spans="1:7" ht="15.75" customHeight="1" x14ac:dyDescent="0.25">
      <c r="A274" s="14" t="s">
        <v>645</v>
      </c>
      <c r="B274" s="15">
        <v>0</v>
      </c>
      <c r="E274" s="54" t="s">
        <v>294</v>
      </c>
      <c r="F274" s="54" t="s">
        <v>295</v>
      </c>
      <c r="G274" s="55">
        <v>326</v>
      </c>
    </row>
    <row r="275" spans="1:7" ht="15.75" customHeight="1" x14ac:dyDescent="0.25">
      <c r="A275" s="14" t="s">
        <v>647</v>
      </c>
      <c r="B275" s="15">
        <v>0</v>
      </c>
      <c r="E275" s="54" t="s">
        <v>1303</v>
      </c>
      <c r="F275" s="54" t="s">
        <v>1304</v>
      </c>
      <c r="G275" s="55">
        <v>330</v>
      </c>
    </row>
    <row r="276" spans="1:7" ht="15.75" customHeight="1" x14ac:dyDescent="0.25">
      <c r="A276" s="14" t="s">
        <v>649</v>
      </c>
      <c r="B276" s="15">
        <v>8</v>
      </c>
      <c r="E276" s="54" t="s">
        <v>1305</v>
      </c>
      <c r="F276" s="54" t="s">
        <v>1306</v>
      </c>
      <c r="G276" s="55">
        <v>328</v>
      </c>
    </row>
    <row r="277" spans="1:7" ht="15.75" customHeight="1" x14ac:dyDescent="0.25">
      <c r="A277" s="14" t="s">
        <v>651</v>
      </c>
      <c r="B277" s="15">
        <v>0</v>
      </c>
      <c r="E277" s="54" t="s">
        <v>247</v>
      </c>
      <c r="F277" s="54" t="s">
        <v>248</v>
      </c>
      <c r="G277" s="55">
        <v>329</v>
      </c>
    </row>
    <row r="278" spans="1:7" ht="15.75" customHeight="1" x14ac:dyDescent="0.25">
      <c r="A278" s="14" t="s">
        <v>653</v>
      </c>
      <c r="B278" s="15">
        <v>8</v>
      </c>
      <c r="E278" s="54" t="s">
        <v>1307</v>
      </c>
      <c r="F278" s="54" t="s">
        <v>1308</v>
      </c>
      <c r="G278" s="55">
        <v>327</v>
      </c>
    </row>
    <row r="279" spans="1:7" ht="15.75" customHeight="1" x14ac:dyDescent="0.25">
      <c r="A279" s="14" t="s">
        <v>655</v>
      </c>
      <c r="B279" s="15">
        <v>8</v>
      </c>
      <c r="E279" s="61" t="s">
        <v>359</v>
      </c>
      <c r="F279" s="61" t="s">
        <v>360</v>
      </c>
      <c r="G279" s="62">
        <v>331</v>
      </c>
    </row>
    <row r="280" spans="1:7" ht="15.75" customHeight="1" x14ac:dyDescent="0.25">
      <c r="A280" s="14" t="s">
        <v>657</v>
      </c>
      <c r="B280" s="15">
        <v>0</v>
      </c>
      <c r="E280" s="61" t="s">
        <v>131</v>
      </c>
      <c r="F280" s="61" t="s">
        <v>132</v>
      </c>
      <c r="G280" s="62">
        <v>296</v>
      </c>
    </row>
    <row r="281" spans="1:7" ht="15.75" customHeight="1" x14ac:dyDescent="0.25">
      <c r="A281" s="14" t="s">
        <v>659</v>
      </c>
      <c r="B281" s="15">
        <v>0</v>
      </c>
      <c r="E281" s="54" t="s">
        <v>1309</v>
      </c>
      <c r="F281" s="54" t="s">
        <v>1310</v>
      </c>
      <c r="G281" s="55">
        <v>312</v>
      </c>
    </row>
    <row r="282" spans="1:7" ht="15.75" customHeight="1" x14ac:dyDescent="0.25">
      <c r="A282" s="14" t="s">
        <v>661</v>
      </c>
      <c r="B282" s="15">
        <v>0</v>
      </c>
      <c r="E282" s="54" t="s">
        <v>1311</v>
      </c>
      <c r="F282" s="54" t="s">
        <v>1312</v>
      </c>
      <c r="G282" s="58"/>
    </row>
    <row r="283" spans="1:7" ht="15.75" customHeight="1" x14ac:dyDescent="0.25">
      <c r="A283" s="14" t="s">
        <v>663</v>
      </c>
      <c r="B283" s="15">
        <v>0</v>
      </c>
      <c r="E283" s="54" t="s">
        <v>1313</v>
      </c>
      <c r="F283" s="54" t="s">
        <v>1314</v>
      </c>
      <c r="G283" s="55">
        <v>266</v>
      </c>
    </row>
    <row r="284" spans="1:7" ht="15.75" customHeight="1" x14ac:dyDescent="0.25">
      <c r="A284" s="14" t="s">
        <v>665</v>
      </c>
      <c r="B284" s="15">
        <v>0</v>
      </c>
      <c r="E284" s="54" t="s">
        <v>1315</v>
      </c>
      <c r="F284" s="54" t="s">
        <v>1316</v>
      </c>
      <c r="G284" s="58"/>
    </row>
    <row r="285" spans="1:7" ht="15.75" customHeight="1" x14ac:dyDescent="0.25">
      <c r="A285" s="14" t="s">
        <v>667</v>
      </c>
      <c r="B285" s="15">
        <v>0</v>
      </c>
      <c r="E285" s="54" t="s">
        <v>1317</v>
      </c>
      <c r="F285" s="54" t="s">
        <v>1318</v>
      </c>
      <c r="G285" s="58"/>
    </row>
    <row r="286" spans="1:7" ht="15.75" customHeight="1" x14ac:dyDescent="0.25">
      <c r="A286" s="14" t="s">
        <v>669</v>
      </c>
      <c r="B286" s="15">
        <v>0</v>
      </c>
      <c r="E286" s="54" t="s">
        <v>283</v>
      </c>
      <c r="F286" s="54" t="s">
        <v>284</v>
      </c>
      <c r="G286" s="55">
        <v>340</v>
      </c>
    </row>
    <row r="287" spans="1:7" ht="15.75" customHeight="1" x14ac:dyDescent="0.25">
      <c r="A287" s="14" t="s">
        <v>671</v>
      </c>
      <c r="B287" s="15">
        <v>0</v>
      </c>
      <c r="E287" s="54" t="s">
        <v>451</v>
      </c>
      <c r="F287" s="54" t="s">
        <v>452</v>
      </c>
      <c r="G287" s="55">
        <v>376</v>
      </c>
    </row>
    <row r="288" spans="1:7" ht="15.75" customHeight="1" x14ac:dyDescent="0.25">
      <c r="A288" s="14" t="s">
        <v>673</v>
      </c>
      <c r="B288" s="15">
        <v>0</v>
      </c>
      <c r="E288" s="54" t="s">
        <v>249</v>
      </c>
      <c r="F288" s="54" t="s">
        <v>250</v>
      </c>
      <c r="G288" s="55">
        <v>339</v>
      </c>
    </row>
    <row r="289" spans="1:7" ht="15.75" customHeight="1" x14ac:dyDescent="0.25">
      <c r="A289" s="14" t="s">
        <v>675</v>
      </c>
      <c r="B289" s="15">
        <v>0</v>
      </c>
      <c r="E289" s="54" t="s">
        <v>1319</v>
      </c>
      <c r="F289" s="54" t="s">
        <v>1320</v>
      </c>
      <c r="G289" s="58"/>
    </row>
    <row r="290" spans="1:7" ht="15.75" customHeight="1" x14ac:dyDescent="0.25">
      <c r="A290" s="14" t="s">
        <v>677</v>
      </c>
      <c r="B290" s="15">
        <v>0</v>
      </c>
      <c r="E290" s="54" t="s">
        <v>741</v>
      </c>
      <c r="F290" s="54" t="s">
        <v>742</v>
      </c>
      <c r="G290" s="58"/>
    </row>
    <row r="291" spans="1:7" ht="15.75" customHeight="1" x14ac:dyDescent="0.25">
      <c r="A291" s="14" t="s">
        <v>679</v>
      </c>
      <c r="B291" s="15">
        <v>0</v>
      </c>
      <c r="E291" s="54" t="s">
        <v>454</v>
      </c>
      <c r="F291" s="54" t="s">
        <v>455</v>
      </c>
      <c r="G291" s="55">
        <v>338</v>
      </c>
    </row>
    <row r="292" spans="1:7" ht="15.75" customHeight="1" x14ac:dyDescent="0.25">
      <c r="A292" s="14" t="s">
        <v>682</v>
      </c>
      <c r="B292" s="15">
        <v>0</v>
      </c>
      <c r="E292" s="54" t="s">
        <v>1321</v>
      </c>
      <c r="F292" s="54" t="s">
        <v>1322</v>
      </c>
      <c r="G292" s="58"/>
    </row>
    <row r="293" spans="1:7" ht="15.75" customHeight="1" x14ac:dyDescent="0.25">
      <c r="A293" s="14" t="s">
        <v>684</v>
      </c>
      <c r="B293" s="15">
        <v>0</v>
      </c>
      <c r="E293" s="61" t="s">
        <v>218</v>
      </c>
      <c r="F293" s="61" t="s">
        <v>219</v>
      </c>
      <c r="G293" s="62">
        <v>342</v>
      </c>
    </row>
    <row r="294" spans="1:7" ht="15.75" customHeight="1" x14ac:dyDescent="0.25">
      <c r="A294" s="14" t="s">
        <v>686</v>
      </c>
      <c r="B294" s="15">
        <v>0</v>
      </c>
      <c r="E294" s="54" t="s">
        <v>1323</v>
      </c>
      <c r="F294" s="54" t="s">
        <v>1324</v>
      </c>
      <c r="G294" s="55">
        <v>344</v>
      </c>
    </row>
    <row r="295" spans="1:7" ht="15.75" customHeight="1" x14ac:dyDescent="0.25">
      <c r="A295" s="14" t="s">
        <v>688</v>
      </c>
      <c r="B295" s="15">
        <v>0</v>
      </c>
      <c r="E295" s="54" t="s">
        <v>1325</v>
      </c>
      <c r="F295" s="54" t="s">
        <v>1326</v>
      </c>
      <c r="G295" s="55">
        <v>346</v>
      </c>
    </row>
    <row r="296" spans="1:7" ht="15.75" customHeight="1" x14ac:dyDescent="0.25">
      <c r="A296" s="14" t="s">
        <v>690</v>
      </c>
      <c r="B296" s="15">
        <v>0</v>
      </c>
      <c r="E296" s="59" t="s">
        <v>1327</v>
      </c>
      <c r="F296" s="59" t="s">
        <v>1328</v>
      </c>
      <c r="G296" s="60">
        <v>341</v>
      </c>
    </row>
    <row r="297" spans="1:7" ht="15.75" customHeight="1" x14ac:dyDescent="0.25">
      <c r="A297" s="14" t="s">
        <v>692</v>
      </c>
      <c r="B297" s="15">
        <v>0</v>
      </c>
      <c r="E297" s="61" t="s">
        <v>133</v>
      </c>
      <c r="F297" s="61" t="s">
        <v>134</v>
      </c>
      <c r="G297" s="62">
        <v>343</v>
      </c>
    </row>
    <row r="298" spans="1:7" ht="15.75" customHeight="1" x14ac:dyDescent="0.25">
      <c r="A298" s="14" t="s">
        <v>694</v>
      </c>
      <c r="B298" s="15">
        <v>0</v>
      </c>
      <c r="E298" s="59" t="s">
        <v>268</v>
      </c>
      <c r="F298" s="59" t="s">
        <v>269</v>
      </c>
      <c r="G298" s="60">
        <v>359</v>
      </c>
    </row>
    <row r="299" spans="1:7" ht="15.75" customHeight="1" x14ac:dyDescent="0.25">
      <c r="A299" s="14" t="s">
        <v>696</v>
      </c>
      <c r="B299" s="15">
        <v>0</v>
      </c>
      <c r="E299" s="54" t="s">
        <v>1329</v>
      </c>
      <c r="F299" s="54" t="s">
        <v>1330</v>
      </c>
      <c r="G299" s="55">
        <v>347</v>
      </c>
    </row>
    <row r="300" spans="1:7" ht="15.75" customHeight="1" x14ac:dyDescent="0.25">
      <c r="A300" s="14" t="s">
        <v>698</v>
      </c>
      <c r="B300" s="15">
        <v>0</v>
      </c>
      <c r="E300" s="54" t="s">
        <v>220</v>
      </c>
      <c r="F300" s="54" t="s">
        <v>221</v>
      </c>
      <c r="G300" s="55">
        <v>345</v>
      </c>
    </row>
    <row r="301" spans="1:7" ht="15.75" customHeight="1" x14ac:dyDescent="0.25">
      <c r="A301" s="14" t="s">
        <v>700</v>
      </c>
      <c r="B301" s="15">
        <v>0</v>
      </c>
      <c r="E301" s="54" t="s">
        <v>1331</v>
      </c>
      <c r="F301" s="54" t="s">
        <v>287</v>
      </c>
      <c r="G301" s="55">
        <v>360</v>
      </c>
    </row>
    <row r="302" spans="1:7" ht="15.75" customHeight="1" x14ac:dyDescent="0.25">
      <c r="A302" s="14" t="s">
        <v>702</v>
      </c>
      <c r="B302" s="15">
        <v>0</v>
      </c>
      <c r="E302" s="54" t="s">
        <v>286</v>
      </c>
      <c r="F302" s="54" t="s">
        <v>287</v>
      </c>
      <c r="G302" s="55">
        <v>358</v>
      </c>
    </row>
    <row r="303" spans="1:7" ht="15.75" customHeight="1" x14ac:dyDescent="0.25">
      <c r="A303" s="14" t="s">
        <v>704</v>
      </c>
      <c r="B303" s="15">
        <v>0</v>
      </c>
      <c r="E303" s="54" t="s">
        <v>1332</v>
      </c>
      <c r="F303" s="54" t="s">
        <v>1333</v>
      </c>
      <c r="G303" s="55">
        <v>356</v>
      </c>
    </row>
    <row r="304" spans="1:7" ht="15.75" customHeight="1" x14ac:dyDescent="0.25">
      <c r="A304" s="14" t="s">
        <v>706</v>
      </c>
      <c r="B304" s="15">
        <v>8</v>
      </c>
      <c r="E304" s="54" t="s">
        <v>1334</v>
      </c>
      <c r="F304" s="54" t="s">
        <v>1335</v>
      </c>
      <c r="G304" s="55">
        <v>362</v>
      </c>
    </row>
    <row r="305" spans="1:7" ht="15.75" customHeight="1" x14ac:dyDescent="0.25">
      <c r="A305" s="14" t="s">
        <v>708</v>
      </c>
      <c r="B305" s="15">
        <v>0</v>
      </c>
      <c r="E305" s="54" t="s">
        <v>1336</v>
      </c>
      <c r="F305" s="54" t="s">
        <v>701</v>
      </c>
      <c r="G305" s="58"/>
    </row>
    <row r="306" spans="1:7" ht="15.75" customHeight="1" x14ac:dyDescent="0.25">
      <c r="A306" s="14" t="s">
        <v>710</v>
      </c>
      <c r="B306" s="15">
        <v>0</v>
      </c>
      <c r="E306" s="54" t="s">
        <v>1337</v>
      </c>
      <c r="F306" s="54" t="s">
        <v>1338</v>
      </c>
      <c r="G306" s="58"/>
    </row>
    <row r="307" spans="1:7" ht="15.75" customHeight="1" x14ac:dyDescent="0.25">
      <c r="A307" s="14" t="s">
        <v>712</v>
      </c>
      <c r="B307" s="15">
        <v>0</v>
      </c>
      <c r="E307" s="54" t="s">
        <v>475</v>
      </c>
      <c r="F307" s="54" t="s">
        <v>476</v>
      </c>
      <c r="G307" s="55">
        <v>368</v>
      </c>
    </row>
    <row r="308" spans="1:7" ht="15.75" customHeight="1" x14ac:dyDescent="0.25">
      <c r="A308" s="14" t="s">
        <v>714</v>
      </c>
      <c r="B308" s="15">
        <v>8</v>
      </c>
      <c r="E308" s="54" t="s">
        <v>417</v>
      </c>
      <c r="F308" s="54" t="s">
        <v>418</v>
      </c>
      <c r="G308" s="55">
        <v>381</v>
      </c>
    </row>
    <row r="309" spans="1:7" ht="15.75" customHeight="1" x14ac:dyDescent="0.25">
      <c r="A309" s="14" t="s">
        <v>716</v>
      </c>
      <c r="B309" s="15">
        <v>7.4</v>
      </c>
      <c r="E309" s="54" t="s">
        <v>319</v>
      </c>
      <c r="F309" s="54" t="s">
        <v>320</v>
      </c>
      <c r="G309" s="55">
        <v>348</v>
      </c>
    </row>
    <row r="310" spans="1:7" ht="15.75" customHeight="1" x14ac:dyDescent="0.25">
      <c r="A310" s="14" t="s">
        <v>720</v>
      </c>
      <c r="B310" s="15">
        <v>0</v>
      </c>
      <c r="E310" s="54" t="s">
        <v>1339</v>
      </c>
      <c r="F310" s="54" t="s">
        <v>1340</v>
      </c>
      <c r="G310" s="58"/>
    </row>
    <row r="311" spans="1:7" ht="15.75" customHeight="1" x14ac:dyDescent="0.25">
      <c r="A311" s="14" t="s">
        <v>722</v>
      </c>
      <c r="B311" s="15">
        <v>8</v>
      </c>
      <c r="E311" s="61" t="s">
        <v>477</v>
      </c>
      <c r="F311" s="61" t="s">
        <v>478</v>
      </c>
      <c r="G311" s="62">
        <v>410</v>
      </c>
    </row>
    <row r="312" spans="1:7" ht="15.75" customHeight="1" x14ac:dyDescent="0.25">
      <c r="A312" s="14" t="s">
        <v>724</v>
      </c>
      <c r="B312" s="15">
        <v>0</v>
      </c>
      <c r="E312" s="61" t="s">
        <v>197</v>
      </c>
      <c r="F312" s="61" t="s">
        <v>198</v>
      </c>
      <c r="G312" s="62">
        <v>349</v>
      </c>
    </row>
    <row r="313" spans="1:7" ht="15.75" customHeight="1" x14ac:dyDescent="0.25">
      <c r="A313" s="14" t="s">
        <v>726</v>
      </c>
      <c r="B313" s="15">
        <v>8</v>
      </c>
      <c r="E313" s="54" t="s">
        <v>1341</v>
      </c>
      <c r="F313" s="54" t="s">
        <v>1342</v>
      </c>
      <c r="G313" s="55">
        <v>354</v>
      </c>
    </row>
    <row r="314" spans="1:7" ht="15.75" customHeight="1" x14ac:dyDescent="0.25">
      <c r="A314" s="14" t="s">
        <v>728</v>
      </c>
      <c r="B314" s="15">
        <v>8</v>
      </c>
      <c r="E314" s="54" t="s">
        <v>1343</v>
      </c>
      <c r="F314" s="54" t="s">
        <v>1344</v>
      </c>
      <c r="G314" s="55">
        <v>353</v>
      </c>
    </row>
    <row r="315" spans="1:7" ht="15.75" customHeight="1" x14ac:dyDescent="0.25">
      <c r="A315" s="14" t="s">
        <v>730</v>
      </c>
      <c r="B315" s="15">
        <v>8</v>
      </c>
      <c r="E315" s="54" t="s">
        <v>1345</v>
      </c>
      <c r="F315" s="54" t="s">
        <v>1346</v>
      </c>
      <c r="G315" s="55">
        <v>355</v>
      </c>
    </row>
    <row r="316" spans="1:7" ht="15.75" customHeight="1" x14ac:dyDescent="0.25">
      <c r="A316" s="14" t="s">
        <v>732</v>
      </c>
      <c r="B316" s="15">
        <v>0</v>
      </c>
      <c r="E316" s="54" t="s">
        <v>1347</v>
      </c>
      <c r="F316" s="54" t="s">
        <v>1348</v>
      </c>
      <c r="G316" s="55">
        <v>350</v>
      </c>
    </row>
    <row r="317" spans="1:7" ht="15.75" customHeight="1" x14ac:dyDescent="0.25">
      <c r="A317" s="14" t="s">
        <v>735</v>
      </c>
      <c r="B317" s="15">
        <v>0</v>
      </c>
      <c r="E317" s="54" t="s">
        <v>1349</v>
      </c>
      <c r="F317" s="54" t="s">
        <v>1350</v>
      </c>
      <c r="G317" s="55">
        <v>624</v>
      </c>
    </row>
    <row r="318" spans="1:7" ht="15.75" customHeight="1" x14ac:dyDescent="0.25">
      <c r="A318" s="14" t="s">
        <v>738</v>
      </c>
      <c r="B318" s="15">
        <v>0</v>
      </c>
      <c r="E318" s="59" t="s">
        <v>1351</v>
      </c>
      <c r="F318" s="59" t="s">
        <v>1352</v>
      </c>
      <c r="G318" s="60">
        <v>375</v>
      </c>
    </row>
    <row r="319" spans="1:7" ht="15.75" customHeight="1" x14ac:dyDescent="0.25">
      <c r="A319" s="14" t="s">
        <v>741</v>
      </c>
      <c r="B319" s="15">
        <v>0</v>
      </c>
      <c r="E319" s="59" t="s">
        <v>344</v>
      </c>
      <c r="F319" s="59" t="s">
        <v>345</v>
      </c>
      <c r="G319" s="60">
        <v>367</v>
      </c>
    </row>
    <row r="320" spans="1:7" ht="15.75" customHeight="1" x14ac:dyDescent="0.25">
      <c r="A320" s="14" t="s">
        <v>744</v>
      </c>
      <c r="B320" s="15">
        <v>0</v>
      </c>
      <c r="E320" s="54" t="s">
        <v>1353</v>
      </c>
      <c r="F320" s="54" t="s">
        <v>1354</v>
      </c>
      <c r="G320" s="55">
        <v>352</v>
      </c>
    </row>
    <row r="321" spans="1:7" ht="15.75" customHeight="1" x14ac:dyDescent="0.25">
      <c r="A321" s="14" t="s">
        <v>746</v>
      </c>
      <c r="B321" s="15">
        <v>0</v>
      </c>
      <c r="E321" s="54" t="s">
        <v>1355</v>
      </c>
      <c r="F321" s="54" t="s">
        <v>1356</v>
      </c>
      <c r="G321" s="55">
        <v>398</v>
      </c>
    </row>
    <row r="322" spans="1:7" ht="15.75" customHeight="1" x14ac:dyDescent="0.25">
      <c r="A322" s="14" t="s">
        <v>748</v>
      </c>
      <c r="B322" s="15">
        <v>0</v>
      </c>
      <c r="E322" s="54" t="s">
        <v>101</v>
      </c>
      <c r="F322" s="54" t="s">
        <v>102</v>
      </c>
      <c r="G322" s="55">
        <v>332</v>
      </c>
    </row>
    <row r="323" spans="1:7" ht="15.75" customHeight="1" x14ac:dyDescent="0.25">
      <c r="A323" s="14" t="s">
        <v>750</v>
      </c>
      <c r="B323" s="15">
        <v>0</v>
      </c>
      <c r="E323" s="54" t="s">
        <v>1357</v>
      </c>
      <c r="F323" s="54" t="s">
        <v>1358</v>
      </c>
      <c r="G323" s="55">
        <v>404</v>
      </c>
    </row>
    <row r="324" spans="1:7" ht="15.75" customHeight="1" x14ac:dyDescent="0.25">
      <c r="A324" s="14" t="s">
        <v>752</v>
      </c>
      <c r="B324" s="15">
        <v>0</v>
      </c>
      <c r="E324" s="54" t="s">
        <v>479</v>
      </c>
      <c r="F324" s="54" t="s">
        <v>480</v>
      </c>
      <c r="G324" s="55">
        <v>364</v>
      </c>
    </row>
    <row r="325" spans="1:7" ht="15.75" customHeight="1" x14ac:dyDescent="0.25">
      <c r="A325" s="14" t="s">
        <v>754</v>
      </c>
      <c r="B325" s="15">
        <v>0</v>
      </c>
      <c r="E325" s="59" t="s">
        <v>1359</v>
      </c>
      <c r="F325" s="59" t="s">
        <v>1360</v>
      </c>
      <c r="G325" s="60">
        <v>357</v>
      </c>
    </row>
    <row r="326" spans="1:7" ht="15.75" customHeight="1" x14ac:dyDescent="0.25">
      <c r="A326" s="14" t="s">
        <v>756</v>
      </c>
      <c r="B326" s="15">
        <v>0</v>
      </c>
      <c r="E326" s="59" t="s">
        <v>1361</v>
      </c>
      <c r="F326" s="59" t="s">
        <v>1362</v>
      </c>
      <c r="G326" s="60">
        <v>372</v>
      </c>
    </row>
    <row r="327" spans="1:7" ht="15.75" customHeight="1" x14ac:dyDescent="0.25">
      <c r="A327" s="14" t="s">
        <v>758</v>
      </c>
      <c r="B327" s="15">
        <v>0</v>
      </c>
      <c r="E327" s="54" t="s">
        <v>1363</v>
      </c>
      <c r="F327" s="54" t="s">
        <v>1364</v>
      </c>
      <c r="G327" s="55">
        <v>371</v>
      </c>
    </row>
    <row r="328" spans="1:7" ht="15.75" customHeight="1" x14ac:dyDescent="0.25">
      <c r="A328" s="14" t="s">
        <v>760</v>
      </c>
      <c r="B328" s="15">
        <v>0</v>
      </c>
      <c r="E328" s="59" t="s">
        <v>1365</v>
      </c>
      <c r="F328" s="59" t="s">
        <v>1366</v>
      </c>
      <c r="G328" s="60">
        <v>374</v>
      </c>
    </row>
    <row r="329" spans="1:7" ht="15.75" customHeight="1" x14ac:dyDescent="0.25">
      <c r="A329" s="14" t="s">
        <v>763</v>
      </c>
      <c r="B329" s="15">
        <v>0</v>
      </c>
      <c r="E329" s="54" t="s">
        <v>1367</v>
      </c>
      <c r="F329" s="54" t="s">
        <v>1368</v>
      </c>
      <c r="G329" s="55">
        <v>373</v>
      </c>
    </row>
    <row r="330" spans="1:7" ht="15.75" customHeight="1" x14ac:dyDescent="0.25">
      <c r="A330" s="14" t="s">
        <v>765</v>
      </c>
      <c r="B330" s="15">
        <v>0</v>
      </c>
      <c r="E330" s="54" t="s">
        <v>1369</v>
      </c>
      <c r="F330" s="54" t="s">
        <v>1370</v>
      </c>
      <c r="G330" s="58"/>
    </row>
    <row r="331" spans="1:7" ht="15.75" customHeight="1" x14ac:dyDescent="0.25">
      <c r="A331" s="14" t="s">
        <v>767</v>
      </c>
      <c r="B331" s="15">
        <v>0</v>
      </c>
      <c r="E331" s="54" t="s">
        <v>1371</v>
      </c>
      <c r="F331" s="54" t="s">
        <v>1372</v>
      </c>
      <c r="G331" s="58"/>
    </row>
    <row r="332" spans="1:7" ht="15.75" customHeight="1" x14ac:dyDescent="0.25">
      <c r="A332" s="14" t="s">
        <v>769</v>
      </c>
      <c r="B332" s="15">
        <v>8</v>
      </c>
      <c r="E332" s="54" t="s">
        <v>1373</v>
      </c>
      <c r="F332" s="54" t="s">
        <v>1374</v>
      </c>
      <c r="G332" s="55">
        <v>385</v>
      </c>
    </row>
    <row r="333" spans="1:7" ht="15.75" customHeight="1" x14ac:dyDescent="0.25">
      <c r="A333" s="14" t="s">
        <v>771</v>
      </c>
      <c r="B333" s="15">
        <v>0</v>
      </c>
      <c r="E333" s="54" t="s">
        <v>1375</v>
      </c>
      <c r="F333" s="54" t="s">
        <v>1376</v>
      </c>
      <c r="G333" s="55">
        <v>380</v>
      </c>
    </row>
    <row r="334" spans="1:7" ht="15.75" customHeight="1" x14ac:dyDescent="0.25">
      <c r="A334" s="14" t="s">
        <v>773</v>
      </c>
      <c r="B334" s="15">
        <v>0</v>
      </c>
      <c r="E334" s="54" t="s">
        <v>354</v>
      </c>
      <c r="F334" s="54" t="s">
        <v>355</v>
      </c>
      <c r="G334" s="55">
        <v>164</v>
      </c>
    </row>
    <row r="335" spans="1:7" ht="15.75" customHeight="1" x14ac:dyDescent="0.25">
      <c r="A335" s="14" t="s">
        <v>774</v>
      </c>
      <c r="B335" s="15">
        <v>0</v>
      </c>
      <c r="E335" s="59" t="s">
        <v>1377</v>
      </c>
      <c r="F335" s="59" t="s">
        <v>1378</v>
      </c>
      <c r="G335" s="60">
        <v>378</v>
      </c>
    </row>
    <row r="336" spans="1:7" ht="15.75" customHeight="1" x14ac:dyDescent="0.25">
      <c r="A336" s="14" t="s">
        <v>776</v>
      </c>
      <c r="B336" s="15">
        <v>0</v>
      </c>
      <c r="E336" s="54" t="s">
        <v>1379</v>
      </c>
      <c r="F336" s="54" t="s">
        <v>1380</v>
      </c>
      <c r="G336" s="58"/>
    </row>
    <row r="337" spans="1:7" ht="15.75" customHeight="1" x14ac:dyDescent="0.25">
      <c r="A337" s="14" t="s">
        <v>778</v>
      </c>
      <c r="B337" s="15">
        <v>0</v>
      </c>
      <c r="E337" s="54" t="s">
        <v>1381</v>
      </c>
      <c r="F337" s="54" t="s">
        <v>1382</v>
      </c>
      <c r="G337" s="55">
        <v>384</v>
      </c>
    </row>
    <row r="338" spans="1:7" ht="15.75" customHeight="1" x14ac:dyDescent="0.25">
      <c r="A338" s="14" t="s">
        <v>780</v>
      </c>
      <c r="B338" s="15">
        <v>0</v>
      </c>
      <c r="E338" s="54" t="s">
        <v>1383</v>
      </c>
      <c r="F338" s="54" t="s">
        <v>595</v>
      </c>
      <c r="G338" s="55">
        <v>387</v>
      </c>
    </row>
    <row r="339" spans="1:7" ht="15.75" customHeight="1" x14ac:dyDescent="0.25">
      <c r="A339" s="14" t="s">
        <v>782</v>
      </c>
      <c r="B339" s="15">
        <v>3</v>
      </c>
      <c r="E339" s="54" t="s">
        <v>1384</v>
      </c>
      <c r="F339" s="54" t="s">
        <v>1385</v>
      </c>
      <c r="G339" s="55">
        <v>821</v>
      </c>
    </row>
    <row r="340" spans="1:7" ht="15.75" customHeight="1" x14ac:dyDescent="0.25">
      <c r="A340" s="14" t="s">
        <v>785</v>
      </c>
      <c r="B340" s="15">
        <v>0</v>
      </c>
      <c r="E340" s="54" t="s">
        <v>1386</v>
      </c>
      <c r="F340" s="54" t="s">
        <v>1387</v>
      </c>
      <c r="G340" s="58"/>
    </row>
    <row r="341" spans="1:7" ht="15.75" customHeight="1" x14ac:dyDescent="0.25">
      <c r="A341" s="14" t="s">
        <v>788</v>
      </c>
      <c r="B341" s="15">
        <v>7</v>
      </c>
      <c r="E341" s="54" t="s">
        <v>1388</v>
      </c>
      <c r="F341" s="54" t="s">
        <v>1389</v>
      </c>
      <c r="G341" s="55">
        <v>409</v>
      </c>
    </row>
    <row r="342" spans="1:7" ht="15.75" customHeight="1" x14ac:dyDescent="0.25">
      <c r="A342" s="14" t="s">
        <v>790</v>
      </c>
      <c r="B342" s="15">
        <v>0</v>
      </c>
      <c r="E342" s="54" t="s">
        <v>335</v>
      </c>
      <c r="F342" s="54" t="s">
        <v>336</v>
      </c>
      <c r="G342" s="55">
        <v>554</v>
      </c>
    </row>
    <row r="343" spans="1:7" ht="15.75" customHeight="1" x14ac:dyDescent="0.25">
      <c r="A343" s="14" t="s">
        <v>793</v>
      </c>
      <c r="B343" s="15">
        <v>7.9</v>
      </c>
      <c r="E343" s="54" t="s">
        <v>429</v>
      </c>
      <c r="F343" s="54" t="s">
        <v>430</v>
      </c>
      <c r="G343" s="55">
        <v>369</v>
      </c>
    </row>
    <row r="344" spans="1:7" ht="15.75" customHeight="1" x14ac:dyDescent="0.25">
      <c r="A344" s="14" t="s">
        <v>795</v>
      </c>
      <c r="B344" s="15">
        <v>7</v>
      </c>
      <c r="E344" s="59" t="s">
        <v>1390</v>
      </c>
      <c r="F344" s="59" t="s">
        <v>1391</v>
      </c>
      <c r="G344" s="60">
        <v>382</v>
      </c>
    </row>
    <row r="345" spans="1:7" ht="15.75" customHeight="1" x14ac:dyDescent="0.25">
      <c r="A345" s="14" t="s">
        <v>798</v>
      </c>
      <c r="B345" s="15">
        <v>5.5</v>
      </c>
      <c r="E345" s="54" t="s">
        <v>346</v>
      </c>
      <c r="F345" s="54" t="s">
        <v>347</v>
      </c>
      <c r="G345" s="55">
        <v>388</v>
      </c>
    </row>
    <row r="346" spans="1:7" ht="15.75" customHeight="1" x14ac:dyDescent="0.25">
      <c r="A346" s="14" t="s">
        <v>800</v>
      </c>
      <c r="B346" s="15">
        <v>0</v>
      </c>
      <c r="E346" s="54" t="s">
        <v>1392</v>
      </c>
      <c r="F346" s="54" t="s">
        <v>1393</v>
      </c>
      <c r="G346" s="55">
        <v>396</v>
      </c>
    </row>
    <row r="347" spans="1:7" ht="15.75" customHeight="1" x14ac:dyDescent="0.25">
      <c r="A347" s="14" t="s">
        <v>802</v>
      </c>
      <c r="B347" s="15">
        <v>0</v>
      </c>
      <c r="E347" s="54" t="s">
        <v>342</v>
      </c>
      <c r="F347" s="54" t="s">
        <v>343</v>
      </c>
      <c r="G347" s="55">
        <v>4</v>
      </c>
    </row>
    <row r="348" spans="1:7" ht="15.75" customHeight="1" x14ac:dyDescent="0.25">
      <c r="A348" s="14" t="s">
        <v>804</v>
      </c>
      <c r="B348" s="15">
        <v>0</v>
      </c>
      <c r="E348" s="54" t="s">
        <v>1394</v>
      </c>
      <c r="F348" s="54" t="s">
        <v>1395</v>
      </c>
      <c r="G348" s="55">
        <v>383</v>
      </c>
    </row>
    <row r="349" spans="1:7" ht="15.75" customHeight="1" x14ac:dyDescent="0.25">
      <c r="A349" s="14" t="s">
        <v>806</v>
      </c>
      <c r="B349" s="15">
        <v>0</v>
      </c>
      <c r="E349" s="54" t="s">
        <v>1396</v>
      </c>
      <c r="F349" s="54" t="s">
        <v>1397</v>
      </c>
      <c r="G349" s="55">
        <v>405</v>
      </c>
    </row>
    <row r="350" spans="1:7" ht="15.75" customHeight="1" x14ac:dyDescent="0.25">
      <c r="A350" s="14" t="s">
        <v>807</v>
      </c>
      <c r="B350" s="15">
        <v>0</v>
      </c>
      <c r="E350" s="54" t="s">
        <v>1398</v>
      </c>
      <c r="F350" s="54" t="s">
        <v>1399</v>
      </c>
      <c r="G350" s="55">
        <v>402</v>
      </c>
    </row>
    <row r="351" spans="1:7" ht="15.75" customHeight="1" x14ac:dyDescent="0.25">
      <c r="A351" s="14" t="s">
        <v>809</v>
      </c>
      <c r="B351" s="15">
        <v>8</v>
      </c>
      <c r="E351" s="54" t="s">
        <v>1400</v>
      </c>
      <c r="F351" s="54" t="s">
        <v>1401</v>
      </c>
      <c r="G351" s="55">
        <v>389</v>
      </c>
    </row>
    <row r="352" spans="1:7" ht="15.75" customHeight="1" x14ac:dyDescent="0.25">
      <c r="A352" s="14" t="s">
        <v>810</v>
      </c>
      <c r="B352" s="15">
        <v>0</v>
      </c>
      <c r="E352" s="54" t="s">
        <v>252</v>
      </c>
      <c r="F352" s="54" t="s">
        <v>253</v>
      </c>
      <c r="G352" s="55">
        <v>390</v>
      </c>
    </row>
    <row r="353" spans="1:7" ht="15.75" customHeight="1" x14ac:dyDescent="0.25">
      <c r="A353" s="14" t="s">
        <v>812</v>
      </c>
      <c r="B353" s="15">
        <v>6.9</v>
      </c>
      <c r="E353" s="59" t="s">
        <v>1402</v>
      </c>
      <c r="F353" s="59" t="s">
        <v>939</v>
      </c>
      <c r="G353" s="60">
        <v>538</v>
      </c>
    </row>
    <row r="354" spans="1:7" ht="15.75" customHeight="1" x14ac:dyDescent="0.25">
      <c r="A354" s="14" t="s">
        <v>814</v>
      </c>
      <c r="B354" s="15">
        <v>0</v>
      </c>
      <c r="E354" s="59" t="s">
        <v>223</v>
      </c>
      <c r="F354" s="59" t="s">
        <v>224</v>
      </c>
      <c r="G354" s="60">
        <v>393</v>
      </c>
    </row>
    <row r="355" spans="1:7" ht="15.75" customHeight="1" x14ac:dyDescent="0.25">
      <c r="A355" s="14" t="s">
        <v>816</v>
      </c>
      <c r="B355" s="15">
        <v>5</v>
      </c>
      <c r="E355" s="61" t="s">
        <v>1403</v>
      </c>
      <c r="F355" s="61" t="s">
        <v>1404</v>
      </c>
      <c r="G355" s="62">
        <v>394</v>
      </c>
    </row>
    <row r="356" spans="1:7" ht="15.75" customHeight="1" x14ac:dyDescent="0.25">
      <c r="A356" s="14" t="s">
        <v>818</v>
      </c>
      <c r="B356" s="15">
        <v>0</v>
      </c>
      <c r="E356" s="54" t="s">
        <v>1405</v>
      </c>
      <c r="F356" s="54" t="s">
        <v>1406</v>
      </c>
      <c r="G356" s="55">
        <v>720</v>
      </c>
    </row>
    <row r="357" spans="1:7" ht="15.75" customHeight="1" x14ac:dyDescent="0.25">
      <c r="A357" s="14" t="s">
        <v>820</v>
      </c>
      <c r="B357" s="15">
        <v>0</v>
      </c>
      <c r="E357" s="54" t="s">
        <v>1407</v>
      </c>
      <c r="F357" s="54" t="s">
        <v>1408</v>
      </c>
      <c r="G357" s="55">
        <v>401</v>
      </c>
    </row>
    <row r="358" spans="1:7" ht="15.75" customHeight="1" x14ac:dyDescent="0.25">
      <c r="A358" s="14" t="s">
        <v>822</v>
      </c>
      <c r="B358" s="15">
        <v>0</v>
      </c>
      <c r="E358" s="59" t="s">
        <v>1409</v>
      </c>
      <c r="F358" s="59" t="s">
        <v>1410</v>
      </c>
      <c r="G358" s="60">
        <v>429</v>
      </c>
    </row>
    <row r="359" spans="1:7" ht="15.75" customHeight="1" x14ac:dyDescent="0.25">
      <c r="A359" s="14" t="s">
        <v>824</v>
      </c>
      <c r="B359" s="15">
        <v>7.8</v>
      </c>
      <c r="E359" s="54" t="s">
        <v>1411</v>
      </c>
      <c r="F359" s="54" t="s">
        <v>1412</v>
      </c>
      <c r="G359" s="58"/>
    </row>
    <row r="360" spans="1:7" ht="15.75" customHeight="1" x14ac:dyDescent="0.25">
      <c r="A360" s="14" t="s">
        <v>826</v>
      </c>
      <c r="B360" s="15">
        <v>0</v>
      </c>
      <c r="E360" s="54" t="s">
        <v>436</v>
      </c>
      <c r="F360" s="54" t="s">
        <v>437</v>
      </c>
      <c r="G360" s="55">
        <v>391</v>
      </c>
    </row>
    <row r="361" spans="1:7" ht="15.75" customHeight="1" x14ac:dyDescent="0.25">
      <c r="A361" s="14" t="s">
        <v>828</v>
      </c>
      <c r="B361" s="15">
        <v>0</v>
      </c>
      <c r="E361" s="54" t="s">
        <v>1413</v>
      </c>
      <c r="F361" s="54" t="s">
        <v>1414</v>
      </c>
      <c r="G361" s="55">
        <v>403</v>
      </c>
    </row>
    <row r="362" spans="1:7" ht="15.75" customHeight="1" x14ac:dyDescent="0.25">
      <c r="A362" s="14" t="s">
        <v>830</v>
      </c>
      <c r="B362" s="15">
        <v>0</v>
      </c>
      <c r="E362" s="54" t="s">
        <v>1415</v>
      </c>
      <c r="F362" s="54" t="s">
        <v>1416</v>
      </c>
      <c r="G362" s="55">
        <v>397</v>
      </c>
    </row>
    <row r="363" spans="1:7" ht="15.75" customHeight="1" x14ac:dyDescent="0.25">
      <c r="A363" s="14" t="s">
        <v>833</v>
      </c>
      <c r="B363" s="15">
        <v>0</v>
      </c>
      <c r="E363" s="54" t="s">
        <v>481</v>
      </c>
      <c r="F363" s="54" t="s">
        <v>482</v>
      </c>
      <c r="G363" s="55">
        <v>333</v>
      </c>
    </row>
    <row r="364" spans="1:7" ht="15.75" customHeight="1" x14ac:dyDescent="0.25">
      <c r="A364" s="14" t="s">
        <v>835</v>
      </c>
      <c r="B364" s="15">
        <v>0</v>
      </c>
      <c r="E364" s="54" t="s">
        <v>299</v>
      </c>
      <c r="F364" s="54" t="s">
        <v>300</v>
      </c>
      <c r="G364" s="55">
        <v>301</v>
      </c>
    </row>
    <row r="365" spans="1:7" ht="15.75" customHeight="1" x14ac:dyDescent="0.25">
      <c r="A365" s="14" t="s">
        <v>837</v>
      </c>
      <c r="B365" s="15">
        <v>0</v>
      </c>
      <c r="E365" s="54" t="s">
        <v>310</v>
      </c>
      <c r="F365" s="54" t="s">
        <v>311</v>
      </c>
      <c r="G365" s="55">
        <v>49</v>
      </c>
    </row>
    <row r="366" spans="1:7" ht="15.75" customHeight="1" x14ac:dyDescent="0.25">
      <c r="A366" s="14" t="s">
        <v>840</v>
      </c>
      <c r="B366" s="15">
        <v>0</v>
      </c>
      <c r="E366" s="54" t="s">
        <v>1417</v>
      </c>
      <c r="F366" s="54" t="s">
        <v>1418</v>
      </c>
      <c r="G366" s="55">
        <v>399</v>
      </c>
    </row>
    <row r="367" spans="1:7" ht="15.75" customHeight="1" x14ac:dyDescent="0.25">
      <c r="A367" s="14" t="s">
        <v>842</v>
      </c>
      <c r="B367" s="15">
        <v>0</v>
      </c>
      <c r="E367" s="54" t="s">
        <v>1419</v>
      </c>
      <c r="F367" s="54" t="s">
        <v>1420</v>
      </c>
      <c r="G367" s="58"/>
    </row>
    <row r="368" spans="1:7" ht="15.75" customHeight="1" x14ac:dyDescent="0.25">
      <c r="A368" s="14" t="s">
        <v>845</v>
      </c>
      <c r="B368" s="15">
        <v>0</v>
      </c>
      <c r="E368" s="59" t="s">
        <v>1421</v>
      </c>
      <c r="F368" s="59" t="s">
        <v>1422</v>
      </c>
      <c r="G368" s="60">
        <v>408</v>
      </c>
    </row>
    <row r="369" spans="1:7" ht="15.75" customHeight="1" x14ac:dyDescent="0.25">
      <c r="A369" s="14" t="s">
        <v>847</v>
      </c>
      <c r="B369" s="15">
        <v>8</v>
      </c>
      <c r="E369" s="54" t="s">
        <v>467</v>
      </c>
      <c r="F369" s="54" t="s">
        <v>468</v>
      </c>
      <c r="G369" s="55">
        <v>430</v>
      </c>
    </row>
    <row r="370" spans="1:7" ht="15.75" customHeight="1" x14ac:dyDescent="0.25">
      <c r="A370" s="14" t="s">
        <v>849</v>
      </c>
      <c r="B370" s="15">
        <v>8</v>
      </c>
      <c r="E370" s="54" t="s">
        <v>1423</v>
      </c>
      <c r="F370" s="54" t="s">
        <v>1424</v>
      </c>
      <c r="G370" s="58"/>
    </row>
    <row r="371" spans="1:7" ht="15.75" customHeight="1" x14ac:dyDescent="0.25">
      <c r="A371" s="14" t="s">
        <v>852</v>
      </c>
      <c r="B371" s="15">
        <v>8</v>
      </c>
      <c r="E371" s="54" t="s">
        <v>1425</v>
      </c>
      <c r="F371" s="54" t="s">
        <v>1426</v>
      </c>
      <c r="G371" s="55">
        <v>427</v>
      </c>
    </row>
    <row r="372" spans="1:7" ht="15.75" customHeight="1" x14ac:dyDescent="0.25">
      <c r="A372" s="14" t="s">
        <v>854</v>
      </c>
      <c r="B372" s="15">
        <v>0</v>
      </c>
      <c r="E372" s="54" t="s">
        <v>1427</v>
      </c>
      <c r="F372" s="54" t="s">
        <v>1428</v>
      </c>
      <c r="G372" s="55">
        <v>426</v>
      </c>
    </row>
    <row r="373" spans="1:7" ht="15.75" customHeight="1" x14ac:dyDescent="0.25">
      <c r="A373" s="14" t="s">
        <v>857</v>
      </c>
      <c r="B373" s="15">
        <v>0</v>
      </c>
      <c r="E373" s="54" t="s">
        <v>1429</v>
      </c>
      <c r="F373" s="54" t="s">
        <v>1430</v>
      </c>
      <c r="G373" s="58"/>
    </row>
    <row r="374" spans="1:7" ht="15.75" customHeight="1" x14ac:dyDescent="0.25">
      <c r="A374" s="14" t="s">
        <v>860</v>
      </c>
      <c r="B374" s="15">
        <v>0</v>
      </c>
      <c r="E374" s="59" t="s">
        <v>1431</v>
      </c>
      <c r="F374" s="59" t="s">
        <v>1432</v>
      </c>
      <c r="G374" s="60">
        <v>420</v>
      </c>
    </row>
    <row r="375" spans="1:7" ht="15.75" customHeight="1" x14ac:dyDescent="0.25">
      <c r="A375" s="14" t="s">
        <v>862</v>
      </c>
      <c r="B375" s="15">
        <v>7.9</v>
      </c>
      <c r="E375" s="54" t="s">
        <v>1433</v>
      </c>
      <c r="F375" s="54" t="s">
        <v>1434</v>
      </c>
      <c r="G375" s="55">
        <v>418</v>
      </c>
    </row>
    <row r="376" spans="1:7" ht="15.75" customHeight="1" x14ac:dyDescent="0.25">
      <c r="A376" s="14" t="s">
        <v>864</v>
      </c>
      <c r="B376" s="15">
        <v>0</v>
      </c>
      <c r="E376" s="54" t="s">
        <v>270</v>
      </c>
      <c r="F376" s="54" t="s">
        <v>271</v>
      </c>
      <c r="G376" s="55">
        <v>413</v>
      </c>
    </row>
    <row r="377" spans="1:7" ht="15.75" customHeight="1" x14ac:dyDescent="0.25">
      <c r="A377" s="14" t="s">
        <v>866</v>
      </c>
      <c r="B377" s="15">
        <v>0</v>
      </c>
      <c r="E377" s="54" t="s">
        <v>1435</v>
      </c>
      <c r="F377" s="54" t="s">
        <v>1436</v>
      </c>
      <c r="G377" s="55">
        <v>428</v>
      </c>
    </row>
    <row r="378" spans="1:7" ht="15.75" customHeight="1" x14ac:dyDescent="0.25">
      <c r="A378" s="14" t="s">
        <v>868</v>
      </c>
      <c r="B378" s="15">
        <v>0</v>
      </c>
      <c r="E378" s="54" t="s">
        <v>254</v>
      </c>
      <c r="F378" s="54" t="s">
        <v>255</v>
      </c>
      <c r="G378" s="55">
        <v>20</v>
      </c>
    </row>
    <row r="379" spans="1:7" ht="15.75" customHeight="1" x14ac:dyDescent="0.25">
      <c r="A379" s="14" t="s">
        <v>871</v>
      </c>
      <c r="B379" s="15">
        <v>2.9</v>
      </c>
      <c r="E379" s="54" t="s">
        <v>199</v>
      </c>
      <c r="F379" s="54" t="s">
        <v>200</v>
      </c>
      <c r="G379" s="55">
        <v>417</v>
      </c>
    </row>
    <row r="380" spans="1:7" ht="15.75" customHeight="1" x14ac:dyDescent="0.25">
      <c r="A380" s="14" t="s">
        <v>873</v>
      </c>
      <c r="B380" s="15">
        <v>8</v>
      </c>
      <c r="E380" s="54" t="s">
        <v>1437</v>
      </c>
      <c r="F380" s="54" t="s">
        <v>1438</v>
      </c>
      <c r="G380" s="55">
        <v>415</v>
      </c>
    </row>
    <row r="381" spans="1:7" ht="15.75" customHeight="1" x14ac:dyDescent="0.25">
      <c r="A381" s="14" t="s">
        <v>875</v>
      </c>
      <c r="B381" s="15">
        <v>8</v>
      </c>
      <c r="E381" s="59" t="s">
        <v>1439</v>
      </c>
      <c r="F381" s="59" t="s">
        <v>1440</v>
      </c>
      <c r="G381" s="60">
        <v>419</v>
      </c>
    </row>
    <row r="382" spans="1:7" ht="15.75" customHeight="1" x14ac:dyDescent="0.25">
      <c r="A382" s="14" t="s">
        <v>877</v>
      </c>
      <c r="B382" s="15">
        <v>8</v>
      </c>
      <c r="E382" s="54" t="s">
        <v>288</v>
      </c>
      <c r="F382" s="54" t="s">
        <v>289</v>
      </c>
      <c r="G382" s="55">
        <v>528</v>
      </c>
    </row>
    <row r="383" spans="1:7" ht="15.75" customHeight="1" x14ac:dyDescent="0.25">
      <c r="A383" s="14" t="s">
        <v>879</v>
      </c>
      <c r="B383" s="15">
        <v>7.9</v>
      </c>
      <c r="E383" s="54" t="s">
        <v>1441</v>
      </c>
      <c r="F383" s="54" t="s">
        <v>1442</v>
      </c>
      <c r="G383" s="58"/>
    </row>
    <row r="384" spans="1:7" ht="15.75" customHeight="1" x14ac:dyDescent="0.25">
      <c r="A384" s="14" t="s">
        <v>881</v>
      </c>
      <c r="B384" s="15">
        <v>8</v>
      </c>
      <c r="E384" s="54" t="s">
        <v>1443</v>
      </c>
      <c r="F384" s="54" t="s">
        <v>1444</v>
      </c>
      <c r="G384" s="58"/>
    </row>
    <row r="385" spans="1:7" ht="15.75" customHeight="1" x14ac:dyDescent="0.25">
      <c r="A385" s="14" t="s">
        <v>883</v>
      </c>
      <c r="B385" s="15">
        <v>0</v>
      </c>
      <c r="E385" s="54" t="s">
        <v>1445</v>
      </c>
      <c r="F385" s="54" t="s">
        <v>1446</v>
      </c>
      <c r="G385" s="58"/>
    </row>
    <row r="386" spans="1:7" ht="15.75" customHeight="1" x14ac:dyDescent="0.25">
      <c r="A386" s="14" t="s">
        <v>885</v>
      </c>
      <c r="B386" s="15">
        <v>0</v>
      </c>
      <c r="E386" s="54" t="s">
        <v>272</v>
      </c>
      <c r="F386" s="54" t="s">
        <v>273</v>
      </c>
      <c r="G386" s="55">
        <v>438</v>
      </c>
    </row>
    <row r="387" spans="1:7" ht="15.75" customHeight="1" x14ac:dyDescent="0.25">
      <c r="A387" s="14" t="s">
        <v>887</v>
      </c>
      <c r="B387" s="15">
        <v>0</v>
      </c>
      <c r="E387" s="59" t="s">
        <v>1447</v>
      </c>
      <c r="F387" s="59" t="s">
        <v>1448</v>
      </c>
      <c r="G387" s="60">
        <v>37</v>
      </c>
    </row>
    <row r="388" spans="1:7" ht="15.75" customHeight="1" x14ac:dyDescent="0.25">
      <c r="A388" s="14" t="s">
        <v>889</v>
      </c>
      <c r="B388" s="15">
        <v>0</v>
      </c>
      <c r="E388" s="59" t="s">
        <v>1449</v>
      </c>
      <c r="F388" s="59" t="s">
        <v>1252</v>
      </c>
      <c r="G388" s="60">
        <v>35</v>
      </c>
    </row>
    <row r="389" spans="1:7" ht="15.75" customHeight="1" x14ac:dyDescent="0.25">
      <c r="A389" s="14" t="s">
        <v>891</v>
      </c>
      <c r="B389" s="15">
        <v>0</v>
      </c>
      <c r="E389" s="54" t="s">
        <v>1450</v>
      </c>
      <c r="F389" s="54" t="s">
        <v>1451</v>
      </c>
      <c r="G389" s="58"/>
    </row>
    <row r="390" spans="1:7" ht="15.75" customHeight="1" x14ac:dyDescent="0.25">
      <c r="A390" s="14" t="s">
        <v>893</v>
      </c>
      <c r="B390" s="15">
        <v>7.5</v>
      </c>
      <c r="E390" s="54" t="s">
        <v>1452</v>
      </c>
      <c r="F390" s="54" t="s">
        <v>1420</v>
      </c>
      <c r="G390" s="58"/>
    </row>
    <row r="391" spans="1:7" ht="15.75" customHeight="1" x14ac:dyDescent="0.25">
      <c r="A391" s="14" t="s">
        <v>895</v>
      </c>
      <c r="B391" s="15">
        <v>0</v>
      </c>
      <c r="E391" s="54" t="s">
        <v>1453</v>
      </c>
      <c r="F391" s="54" t="s">
        <v>1454</v>
      </c>
      <c r="G391" s="58"/>
    </row>
    <row r="392" spans="1:7" ht="15.75" customHeight="1" x14ac:dyDescent="0.25">
      <c r="A392" s="14" t="s">
        <v>897</v>
      </c>
      <c r="B392" s="15">
        <v>0</v>
      </c>
      <c r="E392" s="54" t="s">
        <v>1455</v>
      </c>
      <c r="F392" s="54" t="s">
        <v>1456</v>
      </c>
      <c r="G392" s="58"/>
    </row>
    <row r="393" spans="1:7" ht="15.75" customHeight="1" x14ac:dyDescent="0.25">
      <c r="A393" s="14" t="s">
        <v>899</v>
      </c>
      <c r="B393" s="15">
        <v>0</v>
      </c>
      <c r="E393" s="54" t="s">
        <v>202</v>
      </c>
      <c r="F393" s="54" t="s">
        <v>203</v>
      </c>
      <c r="G393" s="55">
        <v>435</v>
      </c>
    </row>
    <row r="394" spans="1:7" ht="15.75" customHeight="1" x14ac:dyDescent="0.25">
      <c r="A394" s="14" t="s">
        <v>901</v>
      </c>
      <c r="B394" s="15">
        <v>7.6</v>
      </c>
      <c r="E394" s="54" t="s">
        <v>1457</v>
      </c>
      <c r="F394" s="54" t="s">
        <v>1458</v>
      </c>
      <c r="G394" s="55">
        <v>439</v>
      </c>
    </row>
    <row r="395" spans="1:7" ht="15.75" customHeight="1" x14ac:dyDescent="0.25">
      <c r="A395" s="14" t="s">
        <v>903</v>
      </c>
      <c r="B395" s="15">
        <v>8</v>
      </c>
      <c r="E395" s="54" t="s">
        <v>1459</v>
      </c>
      <c r="F395" s="54" t="s">
        <v>1460</v>
      </c>
      <c r="G395" s="55">
        <v>448</v>
      </c>
    </row>
    <row r="396" spans="1:7" ht="15.75" customHeight="1" x14ac:dyDescent="0.25">
      <c r="A396" s="14" t="s">
        <v>905</v>
      </c>
      <c r="B396" s="15">
        <v>8</v>
      </c>
      <c r="E396" s="54" t="s">
        <v>1461</v>
      </c>
      <c r="F396" s="54" t="s">
        <v>1462</v>
      </c>
      <c r="G396" s="55">
        <v>447</v>
      </c>
    </row>
    <row r="397" spans="1:7" ht="15.75" customHeight="1" x14ac:dyDescent="0.25">
      <c r="A397" s="14" t="s">
        <v>907</v>
      </c>
      <c r="B397" s="15">
        <v>0</v>
      </c>
      <c r="E397" s="54" t="s">
        <v>1463</v>
      </c>
      <c r="F397" s="54" t="s">
        <v>1464</v>
      </c>
      <c r="G397" s="58"/>
    </row>
    <row r="398" spans="1:7" ht="15.75" customHeight="1" x14ac:dyDescent="0.25">
      <c r="A398" s="14" t="s">
        <v>1295</v>
      </c>
      <c r="B398" s="15">
        <v>0</v>
      </c>
      <c r="E398" s="61" t="s">
        <v>146</v>
      </c>
      <c r="F398" s="61" t="s">
        <v>147</v>
      </c>
      <c r="G398" s="62">
        <v>531</v>
      </c>
    </row>
    <row r="399" spans="1:7" ht="15.75" customHeight="1" x14ac:dyDescent="0.25">
      <c r="A399" s="14" t="s">
        <v>1465</v>
      </c>
      <c r="B399" s="15">
        <v>7.8</v>
      </c>
      <c r="E399" s="54" t="s">
        <v>135</v>
      </c>
      <c r="F399" s="54" t="s">
        <v>136</v>
      </c>
      <c r="G399" s="55">
        <v>520</v>
      </c>
    </row>
    <row r="400" spans="1:7" ht="15.75" customHeight="1" x14ac:dyDescent="0.25">
      <c r="A400" s="14" t="s">
        <v>1466</v>
      </c>
      <c r="B400" s="15">
        <v>8</v>
      </c>
      <c r="E400" s="54" t="s">
        <v>1467</v>
      </c>
      <c r="F400" s="54" t="s">
        <v>1468</v>
      </c>
      <c r="G400" s="55">
        <v>436</v>
      </c>
    </row>
    <row r="401" spans="1:7" ht="15.75" customHeight="1" x14ac:dyDescent="0.25">
      <c r="A401" s="14" t="s">
        <v>1469</v>
      </c>
      <c r="B401" s="15">
        <v>0</v>
      </c>
      <c r="E401" s="54" t="s">
        <v>1470</v>
      </c>
      <c r="F401" s="54" t="s">
        <v>1471</v>
      </c>
      <c r="G401" s="58"/>
    </row>
    <row r="402" spans="1:7" ht="15.75" customHeight="1" x14ac:dyDescent="0.2">
      <c r="E402" s="59" t="s">
        <v>1472</v>
      </c>
      <c r="F402" s="59" t="s">
        <v>1473</v>
      </c>
      <c r="G402" s="60">
        <v>434</v>
      </c>
    </row>
    <row r="403" spans="1:7" ht="15.75" customHeight="1" x14ac:dyDescent="0.2">
      <c r="E403" s="54" t="s">
        <v>1474</v>
      </c>
      <c r="F403" s="54" t="s">
        <v>1475</v>
      </c>
      <c r="G403" s="58"/>
    </row>
    <row r="404" spans="1:7" ht="15.75" customHeight="1" x14ac:dyDescent="0.2">
      <c r="E404" s="54" t="s">
        <v>1476</v>
      </c>
      <c r="F404" s="54" t="s">
        <v>636</v>
      </c>
      <c r="G404" s="58"/>
    </row>
    <row r="405" spans="1:7" ht="15.75" customHeight="1" x14ac:dyDescent="0.2">
      <c r="E405" s="54" t="s">
        <v>1477</v>
      </c>
      <c r="F405" s="54" t="s">
        <v>1478</v>
      </c>
      <c r="G405" s="58"/>
    </row>
    <row r="406" spans="1:7" ht="15.75" customHeight="1" x14ac:dyDescent="0.2">
      <c r="E406" s="59" t="s">
        <v>1479</v>
      </c>
      <c r="F406" s="59" t="s">
        <v>1480</v>
      </c>
      <c r="G406" s="60">
        <v>432</v>
      </c>
    </row>
    <row r="407" spans="1:7" ht="15.75" customHeight="1" x14ac:dyDescent="0.2">
      <c r="E407" s="54" t="s">
        <v>1481</v>
      </c>
      <c r="F407" s="54" t="s">
        <v>1482</v>
      </c>
      <c r="G407" s="55">
        <v>433</v>
      </c>
    </row>
    <row r="408" spans="1:7" ht="15.75" customHeight="1" x14ac:dyDescent="0.2">
      <c r="E408" s="54" t="s">
        <v>1483</v>
      </c>
      <c r="F408" s="54" t="s">
        <v>1484</v>
      </c>
      <c r="G408" s="55">
        <v>437</v>
      </c>
    </row>
    <row r="409" spans="1:7" ht="15.75" customHeight="1" x14ac:dyDescent="0.2">
      <c r="E409" s="54" t="s">
        <v>1485</v>
      </c>
      <c r="F409" s="54" t="s">
        <v>1486</v>
      </c>
      <c r="G409" s="58"/>
    </row>
    <row r="410" spans="1:7" ht="15.75" customHeight="1" x14ac:dyDescent="0.2">
      <c r="E410" s="54" t="s">
        <v>1487</v>
      </c>
      <c r="F410" s="54" t="s">
        <v>1488</v>
      </c>
      <c r="G410" s="58"/>
    </row>
    <row r="411" spans="1:7" ht="15.75" customHeight="1" x14ac:dyDescent="0.2">
      <c r="E411" s="59" t="s">
        <v>1489</v>
      </c>
      <c r="F411" s="59" t="s">
        <v>1490</v>
      </c>
      <c r="G411" s="60">
        <v>449</v>
      </c>
    </row>
    <row r="412" spans="1:7" ht="15.75" customHeight="1" x14ac:dyDescent="0.2">
      <c r="E412" s="54" t="s">
        <v>1491</v>
      </c>
      <c r="F412" s="54" t="s">
        <v>1492</v>
      </c>
      <c r="G412" s="58"/>
    </row>
    <row r="413" spans="1:7" ht="15.75" customHeight="1" x14ac:dyDescent="0.2">
      <c r="E413" s="54" t="s">
        <v>1493</v>
      </c>
      <c r="F413" s="54" t="s">
        <v>1494</v>
      </c>
      <c r="G413" s="55">
        <v>466</v>
      </c>
    </row>
    <row r="414" spans="1:7" ht="15.75" customHeight="1" x14ac:dyDescent="0.2">
      <c r="E414" s="59" t="s">
        <v>1495</v>
      </c>
      <c r="F414" s="59" t="s">
        <v>1496</v>
      </c>
      <c r="G414" s="60">
        <v>491</v>
      </c>
    </row>
    <row r="415" spans="1:7" ht="15.75" customHeight="1" x14ac:dyDescent="0.2">
      <c r="E415" s="54" t="s">
        <v>1497</v>
      </c>
      <c r="F415" s="54" t="s">
        <v>1498</v>
      </c>
      <c r="G415" s="58"/>
    </row>
    <row r="416" spans="1:7" ht="15.75" customHeight="1" x14ac:dyDescent="0.2">
      <c r="E416" s="54" t="s">
        <v>1499</v>
      </c>
      <c r="F416" s="54" t="s">
        <v>1500</v>
      </c>
      <c r="G416" s="58"/>
    </row>
    <row r="417" spans="5:7" ht="15.75" customHeight="1" x14ac:dyDescent="0.2">
      <c r="E417" s="54" t="s">
        <v>180</v>
      </c>
      <c r="F417" s="54" t="s">
        <v>181</v>
      </c>
      <c r="G417" s="55">
        <v>495</v>
      </c>
    </row>
    <row r="418" spans="5:7" ht="15.75" customHeight="1" x14ac:dyDescent="0.2">
      <c r="E418" s="59" t="s">
        <v>1501</v>
      </c>
      <c r="F418" s="59" t="s">
        <v>1502</v>
      </c>
      <c r="G418" s="60">
        <v>506</v>
      </c>
    </row>
    <row r="419" spans="5:7" ht="15.75" customHeight="1" x14ac:dyDescent="0.2">
      <c r="E419" s="54" t="s">
        <v>1503</v>
      </c>
      <c r="F419" s="54" t="s">
        <v>1504</v>
      </c>
      <c r="G419" s="58"/>
    </row>
    <row r="420" spans="5:7" ht="15.75" customHeight="1" x14ac:dyDescent="0.2">
      <c r="E420" s="59" t="s">
        <v>1505</v>
      </c>
      <c r="F420" s="59" t="s">
        <v>1506</v>
      </c>
      <c r="G420" s="60">
        <v>440</v>
      </c>
    </row>
    <row r="421" spans="5:7" ht="15.75" customHeight="1" x14ac:dyDescent="0.2">
      <c r="E421" s="54" t="s">
        <v>1507</v>
      </c>
      <c r="F421" s="54" t="s">
        <v>1508</v>
      </c>
      <c r="G421" s="55">
        <v>444</v>
      </c>
    </row>
    <row r="422" spans="5:7" ht="15.75" customHeight="1" x14ac:dyDescent="0.2">
      <c r="E422" s="54" t="s">
        <v>1509</v>
      </c>
      <c r="F422" s="54" t="s">
        <v>1510</v>
      </c>
      <c r="G422" s="58"/>
    </row>
    <row r="423" spans="5:7" ht="15.75" customHeight="1" x14ac:dyDescent="0.2">
      <c r="E423" s="54" t="s">
        <v>1511</v>
      </c>
      <c r="F423" s="54" t="s">
        <v>1512</v>
      </c>
      <c r="G423" s="58"/>
    </row>
    <row r="424" spans="5:7" ht="15.75" customHeight="1" x14ac:dyDescent="0.2">
      <c r="E424" s="54" t="s">
        <v>386</v>
      </c>
      <c r="F424" s="54" t="s">
        <v>387</v>
      </c>
      <c r="G424" s="55">
        <v>441</v>
      </c>
    </row>
    <row r="425" spans="5:7" ht="15.75" customHeight="1" x14ac:dyDescent="0.2">
      <c r="E425" s="59" t="s">
        <v>1513</v>
      </c>
      <c r="F425" s="59" t="s">
        <v>1514</v>
      </c>
      <c r="G425" s="60">
        <v>442</v>
      </c>
    </row>
    <row r="426" spans="5:7" ht="15.75" customHeight="1" x14ac:dyDescent="0.2">
      <c r="E426" s="54" t="s">
        <v>651</v>
      </c>
      <c r="F426" s="54" t="s">
        <v>652</v>
      </c>
      <c r="G426" s="55">
        <v>830</v>
      </c>
    </row>
    <row r="427" spans="5:7" ht="15.75" customHeight="1" x14ac:dyDescent="0.2">
      <c r="E427" s="54" t="s">
        <v>1515</v>
      </c>
      <c r="F427" s="54" t="s">
        <v>1516</v>
      </c>
      <c r="G427" s="55">
        <v>445</v>
      </c>
    </row>
    <row r="428" spans="5:7" ht="15.75" customHeight="1" x14ac:dyDescent="0.2">
      <c r="E428" s="54" t="s">
        <v>1517</v>
      </c>
      <c r="F428" s="54" t="s">
        <v>1518</v>
      </c>
      <c r="G428" s="55">
        <v>465</v>
      </c>
    </row>
    <row r="429" spans="5:7" ht="15.75" customHeight="1" x14ac:dyDescent="0.2">
      <c r="E429" s="54" t="s">
        <v>1519</v>
      </c>
      <c r="F429" s="54" t="s">
        <v>1520</v>
      </c>
      <c r="G429" s="58"/>
    </row>
    <row r="430" spans="5:7" ht="15.75" customHeight="1" x14ac:dyDescent="0.2">
      <c r="E430" s="54" t="s">
        <v>1521</v>
      </c>
      <c r="F430" s="54" t="s">
        <v>1522</v>
      </c>
      <c r="G430" s="58"/>
    </row>
    <row r="431" spans="5:7" ht="15.75" customHeight="1" x14ac:dyDescent="0.2">
      <c r="E431" s="54" t="s">
        <v>1523</v>
      </c>
      <c r="F431" s="54" t="s">
        <v>1524</v>
      </c>
      <c r="G431" s="58"/>
    </row>
    <row r="432" spans="5:7" ht="15.75" customHeight="1" x14ac:dyDescent="0.2">
      <c r="E432" s="59" t="s">
        <v>1525</v>
      </c>
      <c r="F432" s="59" t="s">
        <v>1526</v>
      </c>
      <c r="G432" s="60">
        <v>505</v>
      </c>
    </row>
    <row r="433" spans="5:7" ht="15.75" customHeight="1" x14ac:dyDescent="0.2">
      <c r="E433" s="54" t="s">
        <v>1527</v>
      </c>
      <c r="F433" s="54" t="s">
        <v>1528</v>
      </c>
      <c r="G433" s="58"/>
    </row>
    <row r="434" spans="5:7" ht="15.75" customHeight="1" x14ac:dyDescent="0.2">
      <c r="E434" s="54" t="s">
        <v>1529</v>
      </c>
      <c r="F434" s="54" t="s">
        <v>1530</v>
      </c>
      <c r="G434" s="58"/>
    </row>
    <row r="435" spans="5:7" ht="15.75" customHeight="1" x14ac:dyDescent="0.2">
      <c r="E435" s="54" t="s">
        <v>1531</v>
      </c>
      <c r="F435" s="54" t="s">
        <v>1532</v>
      </c>
      <c r="G435" s="58"/>
    </row>
    <row r="436" spans="5:7" ht="15.75" customHeight="1" x14ac:dyDescent="0.2">
      <c r="E436" s="54" t="s">
        <v>1533</v>
      </c>
      <c r="F436" s="54" t="s">
        <v>1105</v>
      </c>
      <c r="G436" s="58"/>
    </row>
    <row r="437" spans="5:7" ht="15.75" customHeight="1" x14ac:dyDescent="0.2">
      <c r="E437" s="54" t="s">
        <v>1534</v>
      </c>
      <c r="F437" s="54" t="s">
        <v>1535</v>
      </c>
      <c r="G437" s="55">
        <v>241</v>
      </c>
    </row>
    <row r="438" spans="5:7" ht="15.75" customHeight="1" x14ac:dyDescent="0.2">
      <c r="E438" s="54" t="s">
        <v>1536</v>
      </c>
      <c r="F438" s="54" t="s">
        <v>1537</v>
      </c>
      <c r="G438" s="58"/>
    </row>
    <row r="439" spans="5:7" ht="15.75" customHeight="1" x14ac:dyDescent="0.2">
      <c r="E439" s="54" t="s">
        <v>1538</v>
      </c>
      <c r="F439" s="54" t="s">
        <v>1539</v>
      </c>
      <c r="G439" s="58"/>
    </row>
    <row r="440" spans="5:7" ht="15.75" customHeight="1" x14ac:dyDescent="0.2">
      <c r="E440" s="54" t="s">
        <v>1540</v>
      </c>
      <c r="F440" s="54" t="s">
        <v>1541</v>
      </c>
      <c r="G440" s="55">
        <v>258</v>
      </c>
    </row>
    <row r="441" spans="5:7" ht="15.75" customHeight="1" x14ac:dyDescent="0.2">
      <c r="E441" s="54" t="s">
        <v>1542</v>
      </c>
      <c r="F441" s="54" t="s">
        <v>1543</v>
      </c>
      <c r="G441" s="55">
        <v>265</v>
      </c>
    </row>
    <row r="442" spans="5:7" ht="15.75" customHeight="1" x14ac:dyDescent="0.2">
      <c r="E442" s="54" t="s">
        <v>1544</v>
      </c>
      <c r="F442" s="54" t="s">
        <v>1545</v>
      </c>
      <c r="G442" s="55">
        <v>260</v>
      </c>
    </row>
    <row r="443" spans="5:7" ht="15.75" customHeight="1" x14ac:dyDescent="0.2">
      <c r="E443" s="54" t="s">
        <v>1546</v>
      </c>
      <c r="F443" s="54" t="s">
        <v>1547</v>
      </c>
      <c r="G443" s="58"/>
    </row>
    <row r="444" spans="5:7" ht="15.75" customHeight="1" x14ac:dyDescent="0.2">
      <c r="E444" s="54" t="s">
        <v>1548</v>
      </c>
      <c r="F444" s="54" t="s">
        <v>1549</v>
      </c>
      <c r="G444" s="58"/>
    </row>
    <row r="445" spans="5:7" ht="15.75" customHeight="1" x14ac:dyDescent="0.2">
      <c r="E445" s="54" t="s">
        <v>1550</v>
      </c>
      <c r="F445" s="54" t="s">
        <v>281</v>
      </c>
      <c r="G445" s="55">
        <v>289</v>
      </c>
    </row>
    <row r="446" spans="5:7" ht="15.75" customHeight="1" x14ac:dyDescent="0.2">
      <c r="E446" s="54" t="s">
        <v>1551</v>
      </c>
      <c r="F446" s="54" t="s">
        <v>1552</v>
      </c>
      <c r="G446" s="55">
        <v>300</v>
      </c>
    </row>
    <row r="447" spans="5:7" ht="15.75" customHeight="1" x14ac:dyDescent="0.2">
      <c r="E447" s="54" t="s">
        <v>1553</v>
      </c>
      <c r="F447" s="54" t="s">
        <v>1554</v>
      </c>
      <c r="G447" s="55">
        <v>310</v>
      </c>
    </row>
    <row r="448" spans="5:7" ht="15.75" customHeight="1" x14ac:dyDescent="0.2">
      <c r="E448" s="54" t="s">
        <v>1555</v>
      </c>
      <c r="F448" s="54" t="s">
        <v>1556</v>
      </c>
      <c r="G448" s="55">
        <v>288</v>
      </c>
    </row>
    <row r="449" spans="5:7" ht="15.75" customHeight="1" x14ac:dyDescent="0.2">
      <c r="E449" s="54" t="s">
        <v>1557</v>
      </c>
      <c r="F449" s="54"/>
      <c r="G449" s="58"/>
    </row>
    <row r="450" spans="5:7" ht="15.75" customHeight="1" x14ac:dyDescent="0.2">
      <c r="E450" s="54" t="s">
        <v>1558</v>
      </c>
      <c r="F450" s="54" t="s">
        <v>1559</v>
      </c>
      <c r="G450" s="55">
        <v>313</v>
      </c>
    </row>
    <row r="451" spans="5:7" ht="15.75" customHeight="1" x14ac:dyDescent="0.2">
      <c r="E451" s="59" t="s">
        <v>1560</v>
      </c>
      <c r="F451" s="59" t="s">
        <v>1561</v>
      </c>
      <c r="G451" s="60">
        <v>295</v>
      </c>
    </row>
    <row r="452" spans="5:7" ht="15.75" customHeight="1" x14ac:dyDescent="0.2">
      <c r="E452" s="54" t="s">
        <v>1562</v>
      </c>
      <c r="F452" s="54" t="s">
        <v>1563</v>
      </c>
      <c r="G452" s="55">
        <v>377</v>
      </c>
    </row>
    <row r="453" spans="5:7" ht="15.75" customHeight="1" x14ac:dyDescent="0.2">
      <c r="E453" s="59" t="s">
        <v>1564</v>
      </c>
      <c r="F453" s="59" t="s">
        <v>1565</v>
      </c>
      <c r="G453" s="60">
        <v>412</v>
      </c>
    </row>
    <row r="454" spans="5:7" ht="15.75" customHeight="1" x14ac:dyDescent="0.2">
      <c r="E454" s="54" t="s">
        <v>1566</v>
      </c>
      <c r="F454" s="54" t="s">
        <v>487</v>
      </c>
      <c r="G454" s="55">
        <v>457</v>
      </c>
    </row>
    <row r="455" spans="5:7" ht="15.75" customHeight="1" x14ac:dyDescent="0.2">
      <c r="E455" s="54" t="s">
        <v>1567</v>
      </c>
      <c r="F455" s="54" t="s">
        <v>183</v>
      </c>
      <c r="G455" s="58"/>
    </row>
    <row r="456" spans="5:7" ht="15.75" customHeight="1" x14ac:dyDescent="0.2">
      <c r="E456" s="54" t="s">
        <v>1568</v>
      </c>
      <c r="F456" s="54" t="s">
        <v>1569</v>
      </c>
      <c r="G456" s="58"/>
    </row>
    <row r="457" spans="5:7" ht="15.75" customHeight="1" x14ac:dyDescent="0.2">
      <c r="E457" s="59" t="s">
        <v>1570</v>
      </c>
      <c r="F457" s="59" t="s">
        <v>1571</v>
      </c>
      <c r="G457" s="60">
        <v>496</v>
      </c>
    </row>
    <row r="458" spans="5:7" ht="15.75" customHeight="1" x14ac:dyDescent="0.2">
      <c r="E458" s="54" t="s">
        <v>1572</v>
      </c>
      <c r="F458" s="54" t="s">
        <v>1573</v>
      </c>
      <c r="G458" s="58"/>
    </row>
    <row r="459" spans="5:7" ht="15.75" customHeight="1" x14ac:dyDescent="0.2">
      <c r="E459" s="54" t="s">
        <v>274</v>
      </c>
      <c r="F459" s="54" t="s">
        <v>275</v>
      </c>
      <c r="G459" s="55">
        <v>455</v>
      </c>
    </row>
    <row r="460" spans="5:7" ht="15.75" customHeight="1" x14ac:dyDescent="0.2">
      <c r="E460" s="54" t="s">
        <v>276</v>
      </c>
      <c r="F460" s="54" t="s">
        <v>277</v>
      </c>
      <c r="G460" s="55">
        <v>453</v>
      </c>
    </row>
    <row r="461" spans="5:7" ht="15.75" customHeight="1" x14ac:dyDescent="0.2">
      <c r="E461" s="54" t="s">
        <v>1574</v>
      </c>
      <c r="F461" s="54" t="s">
        <v>1575</v>
      </c>
      <c r="G461" s="55">
        <v>454</v>
      </c>
    </row>
    <row r="462" spans="5:7" ht="15.75" customHeight="1" x14ac:dyDescent="0.2">
      <c r="E462" s="54" t="s">
        <v>1576</v>
      </c>
      <c r="F462" s="54" t="s">
        <v>1577</v>
      </c>
      <c r="G462" s="58"/>
    </row>
    <row r="463" spans="5:7" ht="15.75" customHeight="1" x14ac:dyDescent="0.2">
      <c r="E463" s="54" t="s">
        <v>1578</v>
      </c>
      <c r="F463" s="54" t="s">
        <v>1579</v>
      </c>
      <c r="G463" s="58"/>
    </row>
    <row r="464" spans="5:7" ht="15.75" customHeight="1" x14ac:dyDescent="0.2">
      <c r="E464" s="54" t="s">
        <v>1580</v>
      </c>
      <c r="F464" s="54" t="s">
        <v>1581</v>
      </c>
      <c r="G464" s="58"/>
    </row>
    <row r="465" spans="5:7" ht="15.75" customHeight="1" x14ac:dyDescent="0.2">
      <c r="E465" s="59" t="s">
        <v>1582</v>
      </c>
      <c r="F465" s="59" t="s">
        <v>1583</v>
      </c>
      <c r="G465" s="60">
        <v>474</v>
      </c>
    </row>
    <row r="466" spans="5:7" ht="15.75" customHeight="1" x14ac:dyDescent="0.2">
      <c r="E466" s="54" t="s">
        <v>1584</v>
      </c>
      <c r="F466" s="54" t="s">
        <v>1585</v>
      </c>
      <c r="G466" s="58"/>
    </row>
    <row r="467" spans="5:7" ht="15.75" customHeight="1" x14ac:dyDescent="0.2">
      <c r="E467" s="54" t="s">
        <v>389</v>
      </c>
      <c r="F467" s="54" t="s">
        <v>390</v>
      </c>
      <c r="G467" s="55">
        <v>458</v>
      </c>
    </row>
    <row r="468" spans="5:7" ht="15.75" customHeight="1" x14ac:dyDescent="0.2">
      <c r="E468" s="59" t="s">
        <v>1586</v>
      </c>
      <c r="F468" s="59" t="s">
        <v>1587</v>
      </c>
      <c r="G468" s="60">
        <v>470</v>
      </c>
    </row>
    <row r="469" spans="5:7" ht="15.75" customHeight="1" x14ac:dyDescent="0.2">
      <c r="E469" s="54" t="s">
        <v>1588</v>
      </c>
      <c r="F469" s="54" t="s">
        <v>1589</v>
      </c>
      <c r="G469" s="58"/>
    </row>
    <row r="470" spans="5:7" ht="15.75" customHeight="1" x14ac:dyDescent="0.2">
      <c r="E470" s="54" t="s">
        <v>1590</v>
      </c>
      <c r="F470" s="54" t="s">
        <v>1591</v>
      </c>
      <c r="G470" s="58"/>
    </row>
    <row r="471" spans="5:7" ht="15.75" customHeight="1" x14ac:dyDescent="0.2">
      <c r="E471" s="54" t="s">
        <v>1592</v>
      </c>
      <c r="F471" s="54" t="s">
        <v>1593</v>
      </c>
      <c r="G471" s="58"/>
    </row>
    <row r="472" spans="5:7" ht="15.75" customHeight="1" x14ac:dyDescent="0.2">
      <c r="E472" s="54" t="s">
        <v>1594</v>
      </c>
      <c r="F472" s="54" t="s">
        <v>1370</v>
      </c>
      <c r="G472" s="55">
        <v>379</v>
      </c>
    </row>
    <row r="473" spans="5:7" ht="15.75" customHeight="1" x14ac:dyDescent="0.2">
      <c r="E473" s="54" t="s">
        <v>1595</v>
      </c>
      <c r="F473" s="54" t="s">
        <v>1596</v>
      </c>
      <c r="G473" s="58"/>
    </row>
    <row r="474" spans="5:7" ht="15.75" customHeight="1" x14ac:dyDescent="0.2">
      <c r="E474" s="54" t="s">
        <v>1597</v>
      </c>
      <c r="F474" s="54" t="s">
        <v>1598</v>
      </c>
      <c r="G474" s="58"/>
    </row>
    <row r="475" spans="5:7" ht="15.75" customHeight="1" x14ac:dyDescent="0.2">
      <c r="E475" s="54" t="s">
        <v>1599</v>
      </c>
      <c r="F475" s="54" t="s">
        <v>1600</v>
      </c>
      <c r="G475" s="58"/>
    </row>
    <row r="476" spans="5:7" ht="15.75" customHeight="1" x14ac:dyDescent="0.2">
      <c r="E476" s="54" t="s">
        <v>1601</v>
      </c>
      <c r="F476" s="54" t="s">
        <v>1602</v>
      </c>
      <c r="G476" s="58"/>
    </row>
    <row r="477" spans="5:7" ht="15.75" customHeight="1" x14ac:dyDescent="0.2">
      <c r="E477" s="54" t="s">
        <v>1603</v>
      </c>
      <c r="F477" s="54" t="s">
        <v>289</v>
      </c>
      <c r="G477" s="58"/>
    </row>
    <row r="478" spans="5:7" ht="15.75" customHeight="1" x14ac:dyDescent="0.2">
      <c r="E478" s="54" t="s">
        <v>1604</v>
      </c>
      <c r="F478" s="54" t="s">
        <v>1605</v>
      </c>
      <c r="G478" s="58"/>
    </row>
    <row r="479" spans="5:7" ht="15.75" customHeight="1" x14ac:dyDescent="0.2">
      <c r="E479" s="54" t="s">
        <v>1606</v>
      </c>
      <c r="F479" s="54" t="s">
        <v>1607</v>
      </c>
      <c r="G479" s="58"/>
    </row>
    <row r="480" spans="5:7" ht="15.75" customHeight="1" x14ac:dyDescent="0.2">
      <c r="E480" s="54" t="s">
        <v>1608</v>
      </c>
      <c r="F480" s="54" t="s">
        <v>1609</v>
      </c>
      <c r="G480" s="58"/>
    </row>
    <row r="481" spans="5:7" ht="15.75" customHeight="1" x14ac:dyDescent="0.2">
      <c r="E481" s="54" t="s">
        <v>1610</v>
      </c>
      <c r="F481" s="54" t="s">
        <v>997</v>
      </c>
      <c r="G481" s="58"/>
    </row>
    <row r="482" spans="5:7" ht="15.75" customHeight="1" x14ac:dyDescent="0.2">
      <c r="E482" s="54" t="s">
        <v>278</v>
      </c>
      <c r="F482" s="54" t="s">
        <v>279</v>
      </c>
      <c r="G482" s="55">
        <v>461</v>
      </c>
    </row>
    <row r="483" spans="5:7" ht="15.75" customHeight="1" x14ac:dyDescent="0.2">
      <c r="E483" s="54" t="s">
        <v>1611</v>
      </c>
      <c r="F483" s="54" t="s">
        <v>1612</v>
      </c>
      <c r="G483" s="55">
        <v>460</v>
      </c>
    </row>
    <row r="484" spans="5:7" ht="15.75" customHeight="1" x14ac:dyDescent="0.2">
      <c r="E484" s="54" t="s">
        <v>1613</v>
      </c>
      <c r="F484" s="54" t="s">
        <v>1614</v>
      </c>
      <c r="G484" s="58"/>
    </row>
    <row r="485" spans="5:7" ht="15.75" customHeight="1" x14ac:dyDescent="0.2">
      <c r="E485" s="54" t="s">
        <v>1615</v>
      </c>
      <c r="F485" s="54" t="s">
        <v>1616</v>
      </c>
      <c r="G485" s="58"/>
    </row>
    <row r="486" spans="5:7" ht="15.75" customHeight="1" x14ac:dyDescent="0.2">
      <c r="E486" s="54" t="s">
        <v>1617</v>
      </c>
      <c r="F486" s="54" t="s">
        <v>1618</v>
      </c>
      <c r="G486" s="58"/>
    </row>
    <row r="487" spans="5:7" ht="15.75" customHeight="1" x14ac:dyDescent="0.2">
      <c r="E487" s="54" t="s">
        <v>1619</v>
      </c>
      <c r="F487" s="54" t="s">
        <v>1620</v>
      </c>
      <c r="G487" s="58"/>
    </row>
    <row r="488" spans="5:7" ht="15.75" customHeight="1" x14ac:dyDescent="0.2">
      <c r="E488" s="61" t="s">
        <v>148</v>
      </c>
      <c r="F488" s="61" t="s">
        <v>149</v>
      </c>
      <c r="G488" s="62">
        <v>469</v>
      </c>
    </row>
    <row r="489" spans="5:7" ht="15.75" customHeight="1" x14ac:dyDescent="0.2">
      <c r="E489" s="54" t="s">
        <v>348</v>
      </c>
      <c r="F489" s="54" t="s">
        <v>349</v>
      </c>
      <c r="G489" s="55">
        <v>477</v>
      </c>
    </row>
    <row r="490" spans="5:7" ht="15.75" customHeight="1" x14ac:dyDescent="0.2">
      <c r="E490" s="59" t="s">
        <v>1621</v>
      </c>
      <c r="F490" s="59" t="s">
        <v>1622</v>
      </c>
      <c r="G490" s="60">
        <v>4</v>
      </c>
    </row>
    <row r="491" spans="5:7" ht="15.75" customHeight="1" x14ac:dyDescent="0.2">
      <c r="E491" s="54" t="s">
        <v>1623</v>
      </c>
      <c r="F491" s="54" t="s">
        <v>1624</v>
      </c>
      <c r="G491" s="58"/>
    </row>
    <row r="492" spans="5:7" ht="15.75" customHeight="1" x14ac:dyDescent="0.2">
      <c r="E492" s="54" t="s">
        <v>1625</v>
      </c>
      <c r="F492" s="54" t="s">
        <v>1626</v>
      </c>
      <c r="G492" s="58"/>
    </row>
    <row r="493" spans="5:7" ht="15.75" customHeight="1" x14ac:dyDescent="0.2">
      <c r="E493" s="54" t="s">
        <v>55</v>
      </c>
      <c r="F493" s="54" t="s">
        <v>56</v>
      </c>
      <c r="G493" s="55">
        <v>471</v>
      </c>
    </row>
    <row r="494" spans="5:7" ht="15.75" customHeight="1" x14ac:dyDescent="0.2">
      <c r="E494" s="59" t="s">
        <v>225</v>
      </c>
      <c r="F494" s="59" t="s">
        <v>226</v>
      </c>
      <c r="G494" s="60">
        <v>573</v>
      </c>
    </row>
    <row r="495" spans="5:7" ht="15.75" customHeight="1" x14ac:dyDescent="0.2">
      <c r="E495" s="54" t="s">
        <v>1627</v>
      </c>
      <c r="F495" s="54" t="s">
        <v>1628</v>
      </c>
      <c r="G495" s="58"/>
    </row>
    <row r="496" spans="5:7" ht="15.75" customHeight="1" x14ac:dyDescent="0.2">
      <c r="E496" s="54" t="s">
        <v>1629</v>
      </c>
      <c r="F496" s="54" t="s">
        <v>1630</v>
      </c>
      <c r="G496" s="55">
        <v>475</v>
      </c>
    </row>
    <row r="497" spans="5:7" ht="15.75" customHeight="1" x14ac:dyDescent="0.2">
      <c r="E497" s="54" t="s">
        <v>1631</v>
      </c>
      <c r="F497" s="54" t="s">
        <v>1632</v>
      </c>
      <c r="G497" s="55">
        <v>476</v>
      </c>
    </row>
    <row r="498" spans="5:7" ht="15.75" customHeight="1" x14ac:dyDescent="0.2">
      <c r="E498" s="59" t="s">
        <v>1633</v>
      </c>
      <c r="F498" s="59" t="s">
        <v>1634</v>
      </c>
      <c r="G498" s="60">
        <v>509</v>
      </c>
    </row>
    <row r="499" spans="5:7" ht="15.75" customHeight="1" x14ac:dyDescent="0.2">
      <c r="E499" s="54" t="s">
        <v>1635</v>
      </c>
      <c r="F499" s="54" t="s">
        <v>1636</v>
      </c>
      <c r="G499" s="55">
        <v>459</v>
      </c>
    </row>
    <row r="500" spans="5:7" ht="15.75" customHeight="1" x14ac:dyDescent="0.2">
      <c r="E500" s="59" t="s">
        <v>1637</v>
      </c>
      <c r="F500" s="59" t="s">
        <v>1638</v>
      </c>
      <c r="G500" s="60">
        <v>493</v>
      </c>
    </row>
    <row r="501" spans="5:7" ht="15.75" customHeight="1" x14ac:dyDescent="0.2">
      <c r="E501" s="54" t="s">
        <v>1639</v>
      </c>
      <c r="F501" s="54" t="s">
        <v>1314</v>
      </c>
      <c r="G501" s="58"/>
    </row>
    <row r="502" spans="5:7" ht="15.75" customHeight="1" x14ac:dyDescent="0.2">
      <c r="E502" s="54" t="s">
        <v>333</v>
      </c>
      <c r="F502" s="54" t="s">
        <v>334</v>
      </c>
      <c r="G502" s="55">
        <v>479</v>
      </c>
    </row>
    <row r="503" spans="5:7" ht="15.75" customHeight="1" x14ac:dyDescent="0.2">
      <c r="E503" s="59" t="s">
        <v>1640</v>
      </c>
      <c r="F503" s="59" t="s">
        <v>1641</v>
      </c>
      <c r="G503" s="60">
        <v>478</v>
      </c>
    </row>
    <row r="504" spans="5:7" ht="15.75" customHeight="1" x14ac:dyDescent="0.2">
      <c r="E504" s="54" t="s">
        <v>1642</v>
      </c>
      <c r="F504" s="54" t="s">
        <v>1643</v>
      </c>
      <c r="G504" s="58"/>
    </row>
    <row r="505" spans="5:7" ht="15.75" customHeight="1" x14ac:dyDescent="0.2">
      <c r="E505" s="54" t="s">
        <v>1644</v>
      </c>
      <c r="F505" s="54" t="s">
        <v>1645</v>
      </c>
      <c r="G505" s="58"/>
    </row>
    <row r="506" spans="5:7" ht="15.75" customHeight="1" x14ac:dyDescent="0.2">
      <c r="E506" s="54" t="s">
        <v>1646</v>
      </c>
      <c r="F506" s="54" t="s">
        <v>1647</v>
      </c>
      <c r="G506" s="58"/>
    </row>
    <row r="507" spans="5:7" ht="15.75" customHeight="1" x14ac:dyDescent="0.2">
      <c r="E507" s="54" t="s">
        <v>1648</v>
      </c>
      <c r="F507" s="54" t="s">
        <v>1302</v>
      </c>
      <c r="G507" s="58"/>
    </row>
    <row r="508" spans="5:7" ht="15.75" customHeight="1" x14ac:dyDescent="0.2">
      <c r="E508" s="54" t="s">
        <v>1649</v>
      </c>
      <c r="F508" s="54" t="s">
        <v>1650</v>
      </c>
      <c r="G508" s="58"/>
    </row>
    <row r="509" spans="5:7" ht="15.75" customHeight="1" x14ac:dyDescent="0.2">
      <c r="E509" s="61" t="s">
        <v>204</v>
      </c>
      <c r="F509" s="61" t="s">
        <v>205</v>
      </c>
      <c r="G509" s="62">
        <v>472</v>
      </c>
    </row>
    <row r="510" spans="5:7" ht="15.75" customHeight="1" x14ac:dyDescent="0.2">
      <c r="E510" s="54" t="s">
        <v>1651</v>
      </c>
      <c r="F510" s="54" t="s">
        <v>1652</v>
      </c>
      <c r="G510" s="58"/>
    </row>
    <row r="511" spans="5:7" ht="15.75" customHeight="1" x14ac:dyDescent="0.2">
      <c r="E511" s="54" t="s">
        <v>456</v>
      </c>
      <c r="F511" s="54" t="s">
        <v>457</v>
      </c>
      <c r="G511" s="55">
        <v>482</v>
      </c>
    </row>
    <row r="512" spans="5:7" ht="15.75" customHeight="1" x14ac:dyDescent="0.2">
      <c r="E512" s="54" t="s">
        <v>746</v>
      </c>
      <c r="F512" s="54" t="s">
        <v>747</v>
      </c>
      <c r="G512" s="58"/>
    </row>
    <row r="513" spans="5:7" ht="15.75" customHeight="1" x14ac:dyDescent="0.2">
      <c r="E513" s="54" t="s">
        <v>1653</v>
      </c>
      <c r="F513" s="54" t="s">
        <v>1654</v>
      </c>
      <c r="G513" s="58"/>
    </row>
    <row r="514" spans="5:7" ht="15.75" customHeight="1" x14ac:dyDescent="0.2">
      <c r="E514" s="54" t="s">
        <v>1655</v>
      </c>
      <c r="F514" s="54" t="s">
        <v>1656</v>
      </c>
      <c r="G514" s="58"/>
    </row>
    <row r="515" spans="5:7" ht="15.75" customHeight="1" x14ac:dyDescent="0.2">
      <c r="E515" s="54" t="s">
        <v>1657</v>
      </c>
      <c r="F515" s="54" t="s">
        <v>1658</v>
      </c>
      <c r="G515" s="55">
        <v>500</v>
      </c>
    </row>
    <row r="516" spans="5:7" ht="15.75" customHeight="1" x14ac:dyDescent="0.2">
      <c r="E516" s="54" t="s">
        <v>1659</v>
      </c>
      <c r="F516" s="54" t="s">
        <v>1660</v>
      </c>
      <c r="G516" s="58"/>
    </row>
    <row r="517" spans="5:7" ht="15.75" customHeight="1" x14ac:dyDescent="0.2">
      <c r="E517" s="54" t="s">
        <v>438</v>
      </c>
      <c r="F517" s="54" t="s">
        <v>439</v>
      </c>
      <c r="G517" s="55">
        <v>492</v>
      </c>
    </row>
    <row r="518" spans="5:7" ht="15.75" customHeight="1" x14ac:dyDescent="0.2">
      <c r="E518" s="54" t="s">
        <v>1661</v>
      </c>
      <c r="F518" s="54" t="s">
        <v>1662</v>
      </c>
      <c r="G518" s="58"/>
    </row>
    <row r="519" spans="5:7" ht="15.75" customHeight="1" x14ac:dyDescent="0.2">
      <c r="E519" s="54" t="s">
        <v>458</v>
      </c>
      <c r="F519" s="54" t="s">
        <v>459</v>
      </c>
      <c r="G519" s="55">
        <v>452</v>
      </c>
    </row>
    <row r="520" spans="5:7" ht="15.75" customHeight="1" x14ac:dyDescent="0.2">
      <c r="E520" s="61" t="s">
        <v>227</v>
      </c>
      <c r="F520" s="61" t="s">
        <v>228</v>
      </c>
      <c r="G520" s="62">
        <v>487</v>
      </c>
    </row>
    <row r="521" spans="5:7" ht="15.75" customHeight="1" x14ac:dyDescent="0.2">
      <c r="E521" s="59" t="s">
        <v>1663</v>
      </c>
      <c r="F521" s="59" t="s">
        <v>1664</v>
      </c>
      <c r="G521" s="60">
        <v>451</v>
      </c>
    </row>
    <row r="522" spans="5:7" ht="15.75" customHeight="1" x14ac:dyDescent="0.2">
      <c r="E522" s="59" t="s">
        <v>1665</v>
      </c>
      <c r="F522" s="59" t="s">
        <v>1666</v>
      </c>
      <c r="G522" s="60">
        <v>486</v>
      </c>
    </row>
    <row r="523" spans="5:7" ht="15.75" customHeight="1" x14ac:dyDescent="0.2">
      <c r="E523" s="54" t="s">
        <v>1667</v>
      </c>
      <c r="F523" s="54" t="s">
        <v>1668</v>
      </c>
      <c r="G523" s="55">
        <v>473</v>
      </c>
    </row>
    <row r="524" spans="5:7" ht="15.75" customHeight="1" x14ac:dyDescent="0.2">
      <c r="E524" s="54" t="s">
        <v>1669</v>
      </c>
      <c r="F524" s="54" t="s">
        <v>1670</v>
      </c>
      <c r="G524" s="55">
        <v>489</v>
      </c>
    </row>
    <row r="525" spans="5:7" ht="15.75" customHeight="1" x14ac:dyDescent="0.2">
      <c r="E525" s="54" t="s">
        <v>182</v>
      </c>
      <c r="F525" s="54" t="s">
        <v>183</v>
      </c>
      <c r="G525" s="55">
        <v>488</v>
      </c>
    </row>
    <row r="526" spans="5:7" ht="15.75" customHeight="1" x14ac:dyDescent="0.2">
      <c r="E526" s="54" t="s">
        <v>1671</v>
      </c>
      <c r="F526" s="54" t="s">
        <v>1672</v>
      </c>
      <c r="G526" s="55">
        <v>497</v>
      </c>
    </row>
    <row r="527" spans="5:7" ht="15.75" customHeight="1" x14ac:dyDescent="0.2">
      <c r="E527" s="54" t="s">
        <v>1673</v>
      </c>
      <c r="F527" s="54" t="s">
        <v>1674</v>
      </c>
      <c r="G527" s="58"/>
    </row>
    <row r="528" spans="5:7" ht="15.75" customHeight="1" x14ac:dyDescent="0.2">
      <c r="E528" s="59" t="s">
        <v>1675</v>
      </c>
      <c r="F528" s="54" t="s">
        <v>1676</v>
      </c>
      <c r="G528" s="60">
        <v>515</v>
      </c>
    </row>
    <row r="529" spans="5:7" ht="15.75" customHeight="1" x14ac:dyDescent="0.2">
      <c r="E529" s="54" t="s">
        <v>1677</v>
      </c>
      <c r="F529" s="54" t="s">
        <v>1678</v>
      </c>
      <c r="G529" s="58"/>
    </row>
    <row r="530" spans="5:7" ht="15.75" customHeight="1" x14ac:dyDescent="0.2">
      <c r="E530" s="54" t="s">
        <v>1679</v>
      </c>
      <c r="F530" s="54" t="s">
        <v>1680</v>
      </c>
      <c r="G530" s="58"/>
    </row>
    <row r="531" spans="5:7" ht="15.75" customHeight="1" x14ac:dyDescent="0.2">
      <c r="E531" s="54" t="s">
        <v>1681</v>
      </c>
      <c r="F531" s="54" t="s">
        <v>1682</v>
      </c>
      <c r="G531" s="58"/>
    </row>
    <row r="532" spans="5:7" ht="15.75" customHeight="1" x14ac:dyDescent="0.2">
      <c r="E532" s="54" t="s">
        <v>229</v>
      </c>
      <c r="F532" s="54" t="s">
        <v>230</v>
      </c>
      <c r="G532" s="55">
        <v>499</v>
      </c>
    </row>
    <row r="533" spans="5:7" ht="15.75" customHeight="1" x14ac:dyDescent="0.2">
      <c r="E533" s="54" t="s">
        <v>1683</v>
      </c>
      <c r="F533" s="54" t="s">
        <v>1684</v>
      </c>
      <c r="G533" s="58"/>
    </row>
    <row r="534" spans="5:7" ht="15.75" customHeight="1" x14ac:dyDescent="0.2">
      <c r="E534" s="54" t="s">
        <v>1685</v>
      </c>
      <c r="F534" s="54" t="s">
        <v>1686</v>
      </c>
      <c r="G534" s="58"/>
    </row>
    <row r="535" spans="5:7" ht="15.75" customHeight="1" x14ac:dyDescent="0.2">
      <c r="E535" s="54" t="s">
        <v>1687</v>
      </c>
      <c r="F535" s="54" t="s">
        <v>1688</v>
      </c>
      <c r="G535" s="58"/>
    </row>
    <row r="536" spans="5:7" ht="15.75" customHeight="1" x14ac:dyDescent="0.2">
      <c r="E536" s="54" t="s">
        <v>1689</v>
      </c>
      <c r="F536" s="54" t="s">
        <v>1690</v>
      </c>
      <c r="G536" s="55">
        <v>502</v>
      </c>
    </row>
    <row r="537" spans="5:7" ht="15.75" customHeight="1" x14ac:dyDescent="0.2">
      <c r="E537" s="54" t="s">
        <v>1691</v>
      </c>
      <c r="F537" s="54" t="s">
        <v>1692</v>
      </c>
      <c r="G537" s="55">
        <v>501</v>
      </c>
    </row>
    <row r="538" spans="5:7" ht="15.75" customHeight="1" x14ac:dyDescent="0.2">
      <c r="E538" s="54" t="s">
        <v>1693</v>
      </c>
      <c r="F538" s="54" t="s">
        <v>1694</v>
      </c>
      <c r="G538" s="58"/>
    </row>
    <row r="539" spans="5:7" ht="15.75" customHeight="1" x14ac:dyDescent="0.2">
      <c r="E539" s="54" t="s">
        <v>1695</v>
      </c>
      <c r="F539" s="54" t="s">
        <v>1696</v>
      </c>
      <c r="G539" s="58"/>
    </row>
    <row r="540" spans="5:7" ht="15.75" customHeight="1" x14ac:dyDescent="0.2">
      <c r="E540" s="54" t="s">
        <v>1697</v>
      </c>
      <c r="F540" s="54" t="s">
        <v>1698</v>
      </c>
      <c r="G540" s="58"/>
    </row>
    <row r="541" spans="5:7" ht="15.75" customHeight="1" x14ac:dyDescent="0.2">
      <c r="E541" s="54" t="s">
        <v>1699</v>
      </c>
      <c r="F541" s="54" t="s">
        <v>114</v>
      </c>
      <c r="G541" s="58"/>
    </row>
    <row r="542" spans="5:7" ht="15.75" customHeight="1" x14ac:dyDescent="0.2">
      <c r="E542" s="54" t="s">
        <v>1700</v>
      </c>
      <c r="F542" s="54" t="s">
        <v>1701</v>
      </c>
      <c r="G542" s="58"/>
    </row>
    <row r="543" spans="5:7" ht="15.75" customHeight="1" x14ac:dyDescent="0.2">
      <c r="E543" s="59" t="s">
        <v>1702</v>
      </c>
      <c r="F543" s="59" t="s">
        <v>1703</v>
      </c>
      <c r="G543" s="60">
        <v>559</v>
      </c>
    </row>
    <row r="544" spans="5:7" ht="15.75" customHeight="1" x14ac:dyDescent="0.2">
      <c r="E544" s="54" t="s">
        <v>1704</v>
      </c>
      <c r="F544" s="54" t="s">
        <v>1705</v>
      </c>
      <c r="G544" s="55">
        <v>508</v>
      </c>
    </row>
    <row r="545" spans="5:7" ht="15.75" customHeight="1" x14ac:dyDescent="0.2">
      <c r="E545" s="54" t="s">
        <v>1706</v>
      </c>
      <c r="F545" s="54" t="s">
        <v>1707</v>
      </c>
      <c r="G545" s="58"/>
    </row>
    <row r="546" spans="5:7" ht="15.75" customHeight="1" x14ac:dyDescent="0.2">
      <c r="E546" s="59" t="s">
        <v>1708</v>
      </c>
      <c r="F546" s="54" t="s">
        <v>1709</v>
      </c>
      <c r="G546" s="58"/>
    </row>
    <row r="547" spans="5:7" ht="15.75" customHeight="1" x14ac:dyDescent="0.2">
      <c r="E547" s="54" t="s">
        <v>1710</v>
      </c>
      <c r="F547" s="54" t="s">
        <v>1711</v>
      </c>
      <c r="G547" s="55">
        <v>584</v>
      </c>
    </row>
    <row r="548" spans="5:7" ht="15.75" customHeight="1" x14ac:dyDescent="0.2">
      <c r="E548" s="54" t="s">
        <v>1712</v>
      </c>
      <c r="F548" s="54" t="s">
        <v>1713</v>
      </c>
      <c r="G548" s="55">
        <v>585</v>
      </c>
    </row>
    <row r="549" spans="5:7" ht="15.75" customHeight="1" x14ac:dyDescent="0.2">
      <c r="E549" s="54" t="s">
        <v>1714</v>
      </c>
      <c r="F549" s="54" t="s">
        <v>1715</v>
      </c>
      <c r="G549" s="58"/>
    </row>
    <row r="550" spans="5:7" ht="15.75" customHeight="1" x14ac:dyDescent="0.2">
      <c r="E550" s="54" t="s">
        <v>1716</v>
      </c>
      <c r="F550" s="54" t="s">
        <v>1717</v>
      </c>
      <c r="G550" s="58"/>
    </row>
    <row r="551" spans="5:7" ht="15.75" customHeight="1" x14ac:dyDescent="0.2">
      <c r="E551" s="59" t="s">
        <v>440</v>
      </c>
      <c r="F551" s="54" t="s">
        <v>114</v>
      </c>
      <c r="G551" s="58"/>
    </row>
    <row r="552" spans="5:7" ht="15.75" customHeight="1" x14ac:dyDescent="0.2">
      <c r="E552" s="54" t="s">
        <v>1718</v>
      </c>
      <c r="F552" s="54" t="s">
        <v>1719</v>
      </c>
      <c r="G552" s="58"/>
    </row>
    <row r="553" spans="5:7" ht="15.75" customHeight="1" x14ac:dyDescent="0.2">
      <c r="E553" s="54" t="s">
        <v>1720</v>
      </c>
      <c r="F553" s="54" t="s">
        <v>1069</v>
      </c>
      <c r="G553" s="55">
        <v>503</v>
      </c>
    </row>
    <row r="554" spans="5:7" ht="15.75" customHeight="1" x14ac:dyDescent="0.2">
      <c r="E554" s="54" t="s">
        <v>1721</v>
      </c>
      <c r="F554" s="54" t="s">
        <v>1722</v>
      </c>
      <c r="G554" s="55">
        <v>549</v>
      </c>
    </row>
    <row r="555" spans="5:7" ht="15.75" customHeight="1" x14ac:dyDescent="0.2">
      <c r="E555" s="54" t="s">
        <v>1723</v>
      </c>
      <c r="F555" s="54" t="s">
        <v>1724</v>
      </c>
      <c r="G555" s="58"/>
    </row>
    <row r="556" spans="5:7" ht="15.75" customHeight="1" x14ac:dyDescent="0.2">
      <c r="E556" s="54" t="s">
        <v>1725</v>
      </c>
      <c r="F556" s="54" t="s">
        <v>1726</v>
      </c>
      <c r="G556" s="55">
        <v>586</v>
      </c>
    </row>
    <row r="557" spans="5:7" ht="15.75" customHeight="1" x14ac:dyDescent="0.2">
      <c r="E557" s="59" t="s">
        <v>1727</v>
      </c>
      <c r="F557" s="59" t="s">
        <v>1728</v>
      </c>
      <c r="G557" s="60">
        <v>513</v>
      </c>
    </row>
    <row r="558" spans="5:7" ht="15.75" customHeight="1" x14ac:dyDescent="0.2">
      <c r="E558" s="54" t="s">
        <v>150</v>
      </c>
      <c r="F558" s="54" t="s">
        <v>151</v>
      </c>
      <c r="G558" s="55">
        <v>552</v>
      </c>
    </row>
    <row r="559" spans="5:7" ht="15.75" customHeight="1" x14ac:dyDescent="0.2">
      <c r="E559" s="54" t="s">
        <v>103</v>
      </c>
      <c r="F559" s="54" t="s">
        <v>104</v>
      </c>
      <c r="G559" s="55">
        <v>514</v>
      </c>
    </row>
    <row r="560" spans="5:7" ht="15.75" customHeight="1" x14ac:dyDescent="0.2">
      <c r="E560" s="59" t="s">
        <v>1729</v>
      </c>
      <c r="F560" s="59" t="s">
        <v>1730</v>
      </c>
      <c r="G560" s="60">
        <v>550</v>
      </c>
    </row>
    <row r="561" spans="5:7" ht="15.75" customHeight="1" x14ac:dyDescent="0.2">
      <c r="E561" s="54" t="s">
        <v>484</v>
      </c>
      <c r="F561" s="54" t="s">
        <v>485</v>
      </c>
      <c r="G561" s="55">
        <v>551</v>
      </c>
    </row>
    <row r="562" spans="5:7" ht="15.75" customHeight="1" x14ac:dyDescent="0.2">
      <c r="E562" s="54" t="s">
        <v>1731</v>
      </c>
      <c r="F562" s="54" t="s">
        <v>1732</v>
      </c>
      <c r="G562" s="58"/>
    </row>
    <row r="563" spans="5:7" ht="15.75" customHeight="1" x14ac:dyDescent="0.2">
      <c r="E563" s="54" t="s">
        <v>257</v>
      </c>
      <c r="F563" s="54" t="s">
        <v>258</v>
      </c>
      <c r="G563" s="55">
        <v>565</v>
      </c>
    </row>
    <row r="564" spans="5:7" ht="15.75" customHeight="1" x14ac:dyDescent="0.2">
      <c r="E564" s="61" t="s">
        <v>231</v>
      </c>
      <c r="F564" s="61" t="s">
        <v>232</v>
      </c>
      <c r="G564" s="62">
        <v>553</v>
      </c>
    </row>
    <row r="565" spans="5:7" ht="15.75" customHeight="1" x14ac:dyDescent="0.2">
      <c r="E565" s="54" t="s">
        <v>1733</v>
      </c>
      <c r="F565" s="54" t="s">
        <v>1734</v>
      </c>
      <c r="G565" s="58"/>
    </row>
    <row r="566" spans="5:7" ht="15.75" customHeight="1" x14ac:dyDescent="0.2">
      <c r="E566" s="54" t="s">
        <v>1735</v>
      </c>
      <c r="F566" s="54" t="s">
        <v>1736</v>
      </c>
      <c r="G566" s="58"/>
    </row>
    <row r="567" spans="5:7" ht="15.75" customHeight="1" x14ac:dyDescent="0.2">
      <c r="E567" s="54" t="s">
        <v>1737</v>
      </c>
      <c r="F567" s="54" t="s">
        <v>1738</v>
      </c>
      <c r="G567" s="58"/>
    </row>
    <row r="568" spans="5:7" ht="15.75" customHeight="1" x14ac:dyDescent="0.2">
      <c r="E568" s="59" t="s">
        <v>1739</v>
      </c>
      <c r="F568" s="59" t="s">
        <v>1740</v>
      </c>
      <c r="G568" s="60">
        <v>581</v>
      </c>
    </row>
    <row r="569" spans="5:7" ht="15.75" customHeight="1" x14ac:dyDescent="0.2">
      <c r="E569" s="54" t="s">
        <v>1741</v>
      </c>
      <c r="F569" s="54" t="s">
        <v>1742</v>
      </c>
      <c r="G569" s="58"/>
    </row>
    <row r="570" spans="5:7" ht="15.75" customHeight="1" x14ac:dyDescent="0.2">
      <c r="E570" s="59" t="s">
        <v>1743</v>
      </c>
      <c r="F570" s="59" t="s">
        <v>1744</v>
      </c>
      <c r="G570" s="60">
        <v>561</v>
      </c>
    </row>
    <row r="571" spans="5:7" ht="15.75" customHeight="1" x14ac:dyDescent="0.2">
      <c r="E571" s="54" t="s">
        <v>152</v>
      </c>
      <c r="F571" s="54" t="s">
        <v>153</v>
      </c>
      <c r="G571" s="55">
        <v>564</v>
      </c>
    </row>
    <row r="572" spans="5:7" ht="15.75" customHeight="1" x14ac:dyDescent="0.2">
      <c r="E572" s="54" t="s">
        <v>57</v>
      </c>
      <c r="F572" s="54" t="s">
        <v>58</v>
      </c>
      <c r="G572" s="55">
        <v>562</v>
      </c>
    </row>
    <row r="573" spans="5:7" ht="15.75" customHeight="1" x14ac:dyDescent="0.2">
      <c r="E573" s="54" t="s">
        <v>1745</v>
      </c>
      <c r="F573" s="54" t="s">
        <v>1746</v>
      </c>
      <c r="G573" s="55">
        <v>563</v>
      </c>
    </row>
    <row r="574" spans="5:7" ht="15.75" customHeight="1" x14ac:dyDescent="0.2">
      <c r="E574" s="54" t="s">
        <v>1747</v>
      </c>
      <c r="F574" s="54" t="s">
        <v>183</v>
      </c>
      <c r="G574" s="58"/>
    </row>
    <row r="575" spans="5:7" ht="15.75" customHeight="1" x14ac:dyDescent="0.2">
      <c r="E575" s="54" t="s">
        <v>1748</v>
      </c>
      <c r="F575" s="54" t="s">
        <v>1749</v>
      </c>
      <c r="G575" s="58"/>
    </row>
    <row r="576" spans="5:7" ht="15.75" customHeight="1" x14ac:dyDescent="0.2">
      <c r="E576" s="54" t="s">
        <v>1750</v>
      </c>
      <c r="F576" s="54" t="s">
        <v>1751</v>
      </c>
      <c r="G576" s="55">
        <v>599</v>
      </c>
    </row>
    <row r="577" spans="5:7" ht="15.75" customHeight="1" x14ac:dyDescent="0.2">
      <c r="E577" s="54" t="s">
        <v>1752</v>
      </c>
      <c r="F577" s="54" t="s">
        <v>1753</v>
      </c>
      <c r="G577" s="58"/>
    </row>
    <row r="578" spans="5:7" ht="15.75" customHeight="1" x14ac:dyDescent="0.2">
      <c r="E578" s="54" t="s">
        <v>1754</v>
      </c>
      <c r="F578" s="54" t="s">
        <v>1755</v>
      </c>
      <c r="G578" s="58"/>
    </row>
    <row r="579" spans="5:7" ht="15.75" customHeight="1" x14ac:dyDescent="0.2">
      <c r="E579" s="54" t="s">
        <v>1756</v>
      </c>
      <c r="F579" s="54" t="s">
        <v>1757</v>
      </c>
      <c r="G579" s="55">
        <v>567</v>
      </c>
    </row>
    <row r="580" spans="5:7" ht="15.75" customHeight="1" x14ac:dyDescent="0.2">
      <c r="E580" s="59" t="s">
        <v>259</v>
      </c>
      <c r="F580" s="59" t="s">
        <v>260</v>
      </c>
      <c r="G580" s="60">
        <v>569</v>
      </c>
    </row>
    <row r="581" spans="5:7" ht="15.75" customHeight="1" x14ac:dyDescent="0.2">
      <c r="E581" s="54" t="s">
        <v>469</v>
      </c>
      <c r="F581" s="54" t="s">
        <v>470</v>
      </c>
      <c r="G581" s="55">
        <v>571</v>
      </c>
    </row>
    <row r="582" spans="5:7" ht="15.75" customHeight="1" x14ac:dyDescent="0.2">
      <c r="E582" s="54" t="s">
        <v>431</v>
      </c>
      <c r="F582" s="54" t="s">
        <v>432</v>
      </c>
      <c r="G582" s="55">
        <v>566</v>
      </c>
    </row>
    <row r="583" spans="5:7" ht="15.75" customHeight="1" x14ac:dyDescent="0.2">
      <c r="E583" s="54" t="s">
        <v>1758</v>
      </c>
      <c r="F583" s="54" t="s">
        <v>1759</v>
      </c>
      <c r="G583" s="55">
        <v>568</v>
      </c>
    </row>
    <row r="584" spans="5:7" ht="15.75" customHeight="1" x14ac:dyDescent="0.2">
      <c r="E584" s="54" t="s">
        <v>1760</v>
      </c>
      <c r="F584" s="54" t="s">
        <v>1761</v>
      </c>
      <c r="G584" s="55">
        <v>574</v>
      </c>
    </row>
    <row r="585" spans="5:7" ht="15.75" customHeight="1" x14ac:dyDescent="0.2">
      <c r="E585" s="59" t="s">
        <v>1762</v>
      </c>
      <c r="F585" s="59" t="s">
        <v>1763</v>
      </c>
      <c r="G585" s="60">
        <v>579</v>
      </c>
    </row>
    <row r="586" spans="5:7" ht="15.75" customHeight="1" x14ac:dyDescent="0.2">
      <c r="E586" s="54" t="s">
        <v>322</v>
      </c>
      <c r="F586" s="54" t="s">
        <v>323</v>
      </c>
      <c r="G586" s="55">
        <v>580</v>
      </c>
    </row>
    <row r="587" spans="5:7" ht="15.75" customHeight="1" x14ac:dyDescent="0.2">
      <c r="E587" s="54" t="s">
        <v>1764</v>
      </c>
      <c r="F587" s="54" t="s">
        <v>1765</v>
      </c>
      <c r="G587" s="58"/>
    </row>
    <row r="588" spans="5:7" ht="15.75" customHeight="1" x14ac:dyDescent="0.2">
      <c r="E588" s="59" t="s">
        <v>1766</v>
      </c>
      <c r="F588" s="59" t="s">
        <v>1451</v>
      </c>
      <c r="G588" s="60">
        <v>575</v>
      </c>
    </row>
    <row r="589" spans="5:7" ht="15.75" customHeight="1" x14ac:dyDescent="0.2">
      <c r="E589" s="54" t="s">
        <v>1767</v>
      </c>
      <c r="F589" s="54" t="s">
        <v>1768</v>
      </c>
      <c r="G589" s="58"/>
    </row>
    <row r="590" spans="5:7" ht="15.75" customHeight="1" x14ac:dyDescent="0.2">
      <c r="E590" s="54" t="s">
        <v>1769</v>
      </c>
      <c r="F590" s="54" t="s">
        <v>1770</v>
      </c>
      <c r="G590" s="55">
        <v>589</v>
      </c>
    </row>
    <row r="591" spans="5:7" ht="15.75" customHeight="1" x14ac:dyDescent="0.2">
      <c r="E591" s="54" t="s">
        <v>206</v>
      </c>
      <c r="F591" s="54" t="s">
        <v>207</v>
      </c>
      <c r="G591" s="55">
        <v>591</v>
      </c>
    </row>
    <row r="592" spans="5:7" ht="15.75" customHeight="1" x14ac:dyDescent="0.2">
      <c r="E592" s="54" t="s">
        <v>1771</v>
      </c>
      <c r="F592" s="54" t="s">
        <v>1772</v>
      </c>
      <c r="G592" s="55">
        <v>577</v>
      </c>
    </row>
    <row r="593" spans="5:7" ht="15.75" customHeight="1" x14ac:dyDescent="0.2">
      <c r="E593" s="54" t="s">
        <v>1773</v>
      </c>
      <c r="F593" s="54" t="s">
        <v>1774</v>
      </c>
      <c r="G593" s="55">
        <v>578</v>
      </c>
    </row>
    <row r="594" spans="5:7" ht="15.75" customHeight="1" x14ac:dyDescent="0.2">
      <c r="E594" s="54" t="s">
        <v>471</v>
      </c>
      <c r="F594" s="54" t="s">
        <v>472</v>
      </c>
      <c r="G594" s="55">
        <v>570</v>
      </c>
    </row>
    <row r="595" spans="5:7" ht="15.75" customHeight="1" x14ac:dyDescent="0.2">
      <c r="E595" s="54" t="s">
        <v>441</v>
      </c>
      <c r="F595" s="54" t="s">
        <v>442</v>
      </c>
      <c r="G595" s="63" t="s">
        <v>1775</v>
      </c>
    </row>
    <row r="596" spans="5:7" ht="15.75" customHeight="1" x14ac:dyDescent="0.2">
      <c r="E596" s="54" t="s">
        <v>233</v>
      </c>
      <c r="F596" s="54" t="s">
        <v>234</v>
      </c>
      <c r="G596" s="55">
        <v>594</v>
      </c>
    </row>
    <row r="597" spans="5:7" ht="15.75" customHeight="1" x14ac:dyDescent="0.2">
      <c r="E597" s="54" t="s">
        <v>460</v>
      </c>
      <c r="F597" s="54" t="s">
        <v>461</v>
      </c>
      <c r="G597" s="55">
        <v>593</v>
      </c>
    </row>
    <row r="598" spans="5:7" ht="15.75" customHeight="1" x14ac:dyDescent="0.2">
      <c r="E598" s="54" t="s">
        <v>420</v>
      </c>
      <c r="F598" s="54" t="s">
        <v>421</v>
      </c>
      <c r="G598" s="55">
        <v>595</v>
      </c>
    </row>
    <row r="599" spans="5:7" ht="15.75" customHeight="1" x14ac:dyDescent="0.2">
      <c r="E599" s="54" t="s">
        <v>462</v>
      </c>
      <c r="F599" s="54" t="s">
        <v>463</v>
      </c>
      <c r="G599" s="55">
        <v>596</v>
      </c>
    </row>
    <row r="600" spans="5:7" ht="15.75" customHeight="1" x14ac:dyDescent="0.2">
      <c r="E600" s="54" t="s">
        <v>748</v>
      </c>
      <c r="F600" s="54" t="s">
        <v>749</v>
      </c>
      <c r="G600" s="58"/>
    </row>
    <row r="601" spans="5:7" ht="15.75" customHeight="1" x14ac:dyDescent="0.2">
      <c r="E601" s="59" t="s">
        <v>1776</v>
      </c>
      <c r="F601" s="59" t="s">
        <v>1777</v>
      </c>
      <c r="G601" s="60">
        <v>597</v>
      </c>
    </row>
    <row r="602" spans="5:7" ht="15.75" customHeight="1" x14ac:dyDescent="0.2">
      <c r="E602" s="59" t="s">
        <v>1778</v>
      </c>
      <c r="F602" s="59" t="s">
        <v>1779</v>
      </c>
      <c r="G602" s="60">
        <v>592</v>
      </c>
    </row>
    <row r="603" spans="5:7" ht="15.75" customHeight="1" x14ac:dyDescent="0.2">
      <c r="E603" s="54" t="s">
        <v>1780</v>
      </c>
      <c r="F603" s="54" t="s">
        <v>599</v>
      </c>
      <c r="G603" s="55">
        <v>598</v>
      </c>
    </row>
    <row r="604" spans="5:7" ht="15.75" customHeight="1" x14ac:dyDescent="0.2">
      <c r="E604" s="59" t="s">
        <v>1781</v>
      </c>
      <c r="F604" s="59" t="s">
        <v>1782</v>
      </c>
      <c r="G604" s="60">
        <v>600</v>
      </c>
    </row>
    <row r="605" spans="5:7" ht="15.75" customHeight="1" x14ac:dyDescent="0.2">
      <c r="E605" s="54" t="s">
        <v>236</v>
      </c>
      <c r="F605" s="54" t="s">
        <v>237</v>
      </c>
      <c r="G605" s="55">
        <v>602</v>
      </c>
    </row>
    <row r="606" spans="5:7" ht="15.75" customHeight="1" x14ac:dyDescent="0.2">
      <c r="E606" s="54" t="s">
        <v>239</v>
      </c>
      <c r="F606" s="54" t="s">
        <v>240</v>
      </c>
      <c r="G606" s="55">
        <v>603</v>
      </c>
    </row>
    <row r="607" spans="5:7" ht="15.75" customHeight="1" x14ac:dyDescent="0.2">
      <c r="E607" s="61" t="s">
        <v>155</v>
      </c>
      <c r="F607" s="61" t="s">
        <v>156</v>
      </c>
      <c r="G607" s="62">
        <v>669</v>
      </c>
    </row>
    <row r="608" spans="5:7" ht="15.75" customHeight="1" x14ac:dyDescent="0.2">
      <c r="E608" s="61" t="s">
        <v>184</v>
      </c>
      <c r="F608" s="61" t="s">
        <v>185</v>
      </c>
      <c r="G608" s="62">
        <v>605</v>
      </c>
    </row>
    <row r="609" spans="5:7" ht="15.75" customHeight="1" x14ac:dyDescent="0.2">
      <c r="E609" s="59" t="s">
        <v>1783</v>
      </c>
      <c r="F609" s="59" t="s">
        <v>1784</v>
      </c>
      <c r="G609" s="60">
        <v>607</v>
      </c>
    </row>
    <row r="610" spans="5:7" ht="15.75" customHeight="1" x14ac:dyDescent="0.2">
      <c r="E610" s="54" t="s">
        <v>1785</v>
      </c>
      <c r="F610" s="54" t="s">
        <v>1786</v>
      </c>
      <c r="G610" s="58"/>
    </row>
    <row r="611" spans="5:7" ht="15.75" customHeight="1" x14ac:dyDescent="0.2">
      <c r="E611" s="61" t="s">
        <v>158</v>
      </c>
      <c r="F611" s="61" t="s">
        <v>159</v>
      </c>
      <c r="G611" s="62">
        <v>604</v>
      </c>
    </row>
    <row r="612" spans="5:7" ht="15.75" customHeight="1" x14ac:dyDescent="0.2">
      <c r="E612" s="59" t="s">
        <v>1787</v>
      </c>
      <c r="F612" s="59" t="s">
        <v>1788</v>
      </c>
      <c r="G612" s="60">
        <v>638</v>
      </c>
    </row>
    <row r="613" spans="5:7" ht="15.75" customHeight="1" x14ac:dyDescent="0.2">
      <c r="E613" s="54" t="s">
        <v>1789</v>
      </c>
      <c r="F613" s="54" t="s">
        <v>1790</v>
      </c>
      <c r="G613" s="58"/>
    </row>
    <row r="614" spans="5:7" ht="15.75" customHeight="1" x14ac:dyDescent="0.2">
      <c r="E614" s="61" t="s">
        <v>186</v>
      </c>
      <c r="F614" s="61" t="s">
        <v>187</v>
      </c>
      <c r="G614" s="62">
        <v>623</v>
      </c>
    </row>
    <row r="615" spans="5:7" ht="15.75" customHeight="1" x14ac:dyDescent="0.2">
      <c r="E615" s="59" t="s">
        <v>1791</v>
      </c>
      <c r="F615" s="59" t="s">
        <v>1792</v>
      </c>
      <c r="G615" s="60">
        <v>655</v>
      </c>
    </row>
    <row r="616" spans="5:7" ht="15.75" customHeight="1" x14ac:dyDescent="0.2">
      <c r="E616" s="54" t="s">
        <v>486</v>
      </c>
      <c r="F616" s="54" t="s">
        <v>487</v>
      </c>
      <c r="G616" s="55">
        <v>608</v>
      </c>
    </row>
    <row r="617" spans="5:7" ht="15.75" customHeight="1" x14ac:dyDescent="0.2">
      <c r="E617" s="54" t="s">
        <v>160</v>
      </c>
      <c r="F617" s="54" t="s">
        <v>161</v>
      </c>
      <c r="G617" s="55">
        <v>622</v>
      </c>
    </row>
    <row r="618" spans="5:7" ht="15.75" customHeight="1" x14ac:dyDescent="0.2">
      <c r="E618" s="61" t="s">
        <v>163</v>
      </c>
      <c r="F618" s="61" t="s">
        <v>164</v>
      </c>
      <c r="G618" s="62">
        <v>621</v>
      </c>
    </row>
    <row r="619" spans="5:7" ht="15.75" customHeight="1" x14ac:dyDescent="0.2">
      <c r="E619" s="61" t="s">
        <v>209</v>
      </c>
      <c r="F619" s="61" t="s">
        <v>210</v>
      </c>
      <c r="G619" s="62">
        <v>618</v>
      </c>
    </row>
    <row r="620" spans="5:7" ht="15.75" customHeight="1" x14ac:dyDescent="0.2">
      <c r="E620" s="54" t="s">
        <v>137</v>
      </c>
      <c r="F620" s="54" t="s">
        <v>138</v>
      </c>
      <c r="G620" s="55">
        <v>620</v>
      </c>
    </row>
    <row r="621" spans="5:7" ht="15.75" customHeight="1" x14ac:dyDescent="0.2">
      <c r="E621" s="54" t="s">
        <v>1793</v>
      </c>
      <c r="F621" s="54" t="s">
        <v>953</v>
      </c>
      <c r="G621" s="58"/>
    </row>
    <row r="622" spans="5:7" ht="15.75" customHeight="1" x14ac:dyDescent="0.2">
      <c r="E622" s="54" t="s">
        <v>1794</v>
      </c>
      <c r="F622" s="54" t="s">
        <v>1795</v>
      </c>
      <c r="G622" s="58"/>
    </row>
    <row r="623" spans="5:7" ht="15.75" customHeight="1" x14ac:dyDescent="0.2">
      <c r="E623" s="54" t="s">
        <v>1796</v>
      </c>
      <c r="F623" s="54" t="s">
        <v>1797</v>
      </c>
      <c r="G623" s="58"/>
    </row>
    <row r="624" spans="5:7" ht="15.75" customHeight="1" x14ac:dyDescent="0.2">
      <c r="E624" s="54" t="s">
        <v>1798</v>
      </c>
      <c r="F624" s="54" t="s">
        <v>1799</v>
      </c>
      <c r="G624" s="58"/>
    </row>
    <row r="625" spans="5:7" ht="15.75" customHeight="1" x14ac:dyDescent="0.2">
      <c r="E625" s="54" t="s">
        <v>1800</v>
      </c>
      <c r="F625" s="54" t="s">
        <v>1801</v>
      </c>
      <c r="G625" s="58"/>
    </row>
    <row r="626" spans="5:7" ht="15.75" customHeight="1" x14ac:dyDescent="0.2">
      <c r="E626" s="54" t="s">
        <v>1802</v>
      </c>
      <c r="F626" s="54" t="s">
        <v>571</v>
      </c>
      <c r="G626" s="58"/>
    </row>
    <row r="627" spans="5:7" ht="15.75" customHeight="1" x14ac:dyDescent="0.2">
      <c r="E627" s="54" t="s">
        <v>1803</v>
      </c>
      <c r="F627" s="54" t="s">
        <v>1804</v>
      </c>
      <c r="G627" s="58"/>
    </row>
    <row r="628" spans="5:7" ht="15.75" customHeight="1" x14ac:dyDescent="0.2">
      <c r="E628" s="54" t="s">
        <v>1805</v>
      </c>
      <c r="F628" s="54" t="s">
        <v>1806</v>
      </c>
      <c r="G628" s="55">
        <v>629</v>
      </c>
    </row>
    <row r="629" spans="5:7" ht="15.75" customHeight="1" x14ac:dyDescent="0.2">
      <c r="E629" s="54" t="s">
        <v>1807</v>
      </c>
      <c r="F629" s="54" t="s">
        <v>1808</v>
      </c>
      <c r="G629" s="64">
        <v>626</v>
      </c>
    </row>
    <row r="630" spans="5:7" ht="15.75" customHeight="1" x14ac:dyDescent="0.2">
      <c r="E630" s="59" t="s">
        <v>1809</v>
      </c>
      <c r="F630" s="59" t="s">
        <v>1810</v>
      </c>
      <c r="G630" s="60">
        <v>628</v>
      </c>
    </row>
    <row r="631" spans="5:7" ht="15.75" customHeight="1" x14ac:dyDescent="0.2">
      <c r="E631" s="54" t="s">
        <v>399</v>
      </c>
      <c r="F631" s="54" t="s">
        <v>400</v>
      </c>
      <c r="G631" s="55">
        <v>627</v>
      </c>
    </row>
    <row r="632" spans="5:7" ht="15.75" customHeight="1" x14ac:dyDescent="0.2">
      <c r="E632" s="54" t="s">
        <v>1811</v>
      </c>
      <c r="F632" s="54" t="s">
        <v>1812</v>
      </c>
      <c r="G632" s="58"/>
    </row>
    <row r="633" spans="5:7" ht="15.75" customHeight="1" x14ac:dyDescent="0.2">
      <c r="E633" s="54" t="s">
        <v>165</v>
      </c>
      <c r="F633" s="54" t="s">
        <v>166</v>
      </c>
      <c r="G633" s="55">
        <v>656</v>
      </c>
    </row>
    <row r="634" spans="5:7" ht="15.75" customHeight="1" x14ac:dyDescent="0.2">
      <c r="E634" s="54" t="s">
        <v>1813</v>
      </c>
      <c r="F634" s="54" t="s">
        <v>1814</v>
      </c>
      <c r="G634" s="58"/>
    </row>
    <row r="635" spans="5:7" ht="15.75" customHeight="1" x14ac:dyDescent="0.2">
      <c r="E635" s="54" t="s">
        <v>1815</v>
      </c>
      <c r="F635" s="54" t="s">
        <v>1816</v>
      </c>
      <c r="G635" s="58"/>
    </row>
    <row r="636" spans="5:7" ht="15.75" customHeight="1" x14ac:dyDescent="0.2">
      <c r="E636" s="54" t="s">
        <v>1817</v>
      </c>
      <c r="F636" s="54" t="s">
        <v>1818</v>
      </c>
      <c r="G636" s="58"/>
    </row>
    <row r="637" spans="5:7" ht="15.75" customHeight="1" x14ac:dyDescent="0.2">
      <c r="E637" s="54" t="s">
        <v>1819</v>
      </c>
      <c r="F637" s="54" t="s">
        <v>1820</v>
      </c>
      <c r="G637" s="58"/>
    </row>
    <row r="638" spans="5:7" ht="15.75" customHeight="1" x14ac:dyDescent="0.2">
      <c r="E638" s="59" t="s">
        <v>211</v>
      </c>
      <c r="F638" s="59" t="s">
        <v>212</v>
      </c>
      <c r="G638" s="60">
        <v>661</v>
      </c>
    </row>
    <row r="639" spans="5:7" ht="15.75" customHeight="1" x14ac:dyDescent="0.2">
      <c r="E639" s="54" t="s">
        <v>1821</v>
      </c>
      <c r="F639" s="54" t="s">
        <v>1822</v>
      </c>
      <c r="G639" s="58"/>
    </row>
    <row r="640" spans="5:7" ht="15.75" customHeight="1" x14ac:dyDescent="0.2">
      <c r="E640" s="54" t="s">
        <v>1823</v>
      </c>
      <c r="F640" s="54" t="s">
        <v>1824</v>
      </c>
      <c r="G640" s="58"/>
    </row>
    <row r="641" spans="5:7" ht="15.75" customHeight="1" x14ac:dyDescent="0.2">
      <c r="E641" s="54" t="s">
        <v>1825</v>
      </c>
      <c r="F641" s="54" t="s">
        <v>1826</v>
      </c>
      <c r="G641" s="58"/>
    </row>
    <row r="642" spans="5:7" ht="15.75" customHeight="1" x14ac:dyDescent="0.2">
      <c r="E642" s="54" t="s">
        <v>392</v>
      </c>
      <c r="F642" s="54" t="s">
        <v>393</v>
      </c>
      <c r="G642" s="55">
        <v>662</v>
      </c>
    </row>
    <row r="643" spans="5:7" ht="15.75" customHeight="1" x14ac:dyDescent="0.2">
      <c r="E643" s="59" t="s">
        <v>1827</v>
      </c>
      <c r="F643" s="59" t="s">
        <v>1828</v>
      </c>
      <c r="G643" s="60">
        <v>664</v>
      </c>
    </row>
    <row r="644" spans="5:7" ht="15.75" customHeight="1" x14ac:dyDescent="0.2">
      <c r="E644" s="54" t="s">
        <v>1829</v>
      </c>
      <c r="F644" s="54" t="s">
        <v>1830</v>
      </c>
      <c r="G644" s="58"/>
    </row>
    <row r="645" spans="5:7" ht="15.75" customHeight="1" x14ac:dyDescent="0.2">
      <c r="E645" s="54" t="s">
        <v>1831</v>
      </c>
      <c r="F645" s="54" t="s">
        <v>1089</v>
      </c>
      <c r="G645" s="58"/>
    </row>
    <row r="646" spans="5:7" ht="15.75" customHeight="1" x14ac:dyDescent="0.2">
      <c r="E646" s="54" t="s">
        <v>1832</v>
      </c>
      <c r="F646" s="54" t="s">
        <v>1833</v>
      </c>
      <c r="G646" s="55">
        <v>694</v>
      </c>
    </row>
    <row r="647" spans="5:7" ht="15.75" customHeight="1" x14ac:dyDescent="0.2">
      <c r="E647" s="59" t="s">
        <v>1834</v>
      </c>
      <c r="F647" s="59" t="s">
        <v>1835</v>
      </c>
      <c r="G647" s="60">
        <v>660</v>
      </c>
    </row>
    <row r="648" spans="5:7" ht="15.75" customHeight="1" x14ac:dyDescent="0.2">
      <c r="E648" s="54" t="s">
        <v>422</v>
      </c>
      <c r="F648" s="54" t="s">
        <v>423</v>
      </c>
      <c r="G648" s="55">
        <v>665</v>
      </c>
    </row>
    <row r="649" spans="5:7" ht="15.75" customHeight="1" x14ac:dyDescent="0.2">
      <c r="E649" s="54" t="s">
        <v>139</v>
      </c>
      <c r="F649" s="54" t="s">
        <v>140</v>
      </c>
      <c r="G649" s="55">
        <v>666</v>
      </c>
    </row>
    <row r="650" spans="5:7" ht="15.75" customHeight="1" x14ac:dyDescent="0.2">
      <c r="E650" s="54" t="s">
        <v>1836</v>
      </c>
      <c r="F650" s="54" t="s">
        <v>1837</v>
      </c>
      <c r="G650" s="58"/>
    </row>
    <row r="651" spans="5:7" ht="15.75" customHeight="1" x14ac:dyDescent="0.2">
      <c r="E651" s="54" t="s">
        <v>922</v>
      </c>
      <c r="F651" s="54" t="s">
        <v>923</v>
      </c>
      <c r="G651" s="58"/>
    </row>
    <row r="652" spans="5:7" ht="15.75" customHeight="1" x14ac:dyDescent="0.2">
      <c r="E652" s="54" t="s">
        <v>1838</v>
      </c>
      <c r="F652" s="54" t="s">
        <v>1839</v>
      </c>
      <c r="G652" s="58" t="s">
        <v>1840</v>
      </c>
    </row>
    <row r="653" spans="5:7" ht="15.75" customHeight="1" x14ac:dyDescent="0.2">
      <c r="E653" s="59" t="s">
        <v>1841</v>
      </c>
      <c r="F653" s="59" t="s">
        <v>1842</v>
      </c>
      <c r="G653" s="60">
        <v>668</v>
      </c>
    </row>
    <row r="654" spans="5:7" ht="15.75" customHeight="1" x14ac:dyDescent="0.2">
      <c r="E654" s="54" t="s">
        <v>402</v>
      </c>
      <c r="F654" s="54" t="s">
        <v>403</v>
      </c>
      <c r="G654" s="55">
        <v>667</v>
      </c>
    </row>
    <row r="655" spans="5:7" ht="15.75" customHeight="1" x14ac:dyDescent="0.2">
      <c r="E655" s="59" t="s">
        <v>1843</v>
      </c>
      <c r="F655" s="59" t="s">
        <v>1844</v>
      </c>
      <c r="G655" s="60">
        <v>670</v>
      </c>
    </row>
    <row r="656" spans="5:7" ht="15.75" customHeight="1" x14ac:dyDescent="0.2">
      <c r="E656" s="54" t="s">
        <v>1845</v>
      </c>
      <c r="F656" s="54" t="s">
        <v>1846</v>
      </c>
      <c r="G656" s="58"/>
    </row>
    <row r="657" spans="5:7" ht="15.75" customHeight="1" x14ac:dyDescent="0.2">
      <c r="E657" s="59" t="s">
        <v>1847</v>
      </c>
      <c r="F657" s="59" t="s">
        <v>174</v>
      </c>
      <c r="G657" s="60">
        <v>674</v>
      </c>
    </row>
    <row r="658" spans="5:7" ht="15.75" customHeight="1" x14ac:dyDescent="0.2">
      <c r="E658" s="59" t="s">
        <v>1848</v>
      </c>
      <c r="F658" s="59" t="s">
        <v>1849</v>
      </c>
      <c r="G658" s="60">
        <v>740</v>
      </c>
    </row>
    <row r="659" spans="5:7" ht="15.75" customHeight="1" x14ac:dyDescent="0.2">
      <c r="E659" s="54" t="s">
        <v>433</v>
      </c>
      <c r="F659" s="54" t="s">
        <v>434</v>
      </c>
      <c r="G659" s="55">
        <v>675</v>
      </c>
    </row>
    <row r="660" spans="5:7" ht="15.75" customHeight="1" x14ac:dyDescent="0.2">
      <c r="E660" s="54" t="s">
        <v>372</v>
      </c>
      <c r="F660" s="54" t="s">
        <v>255</v>
      </c>
      <c r="G660" s="55">
        <v>676</v>
      </c>
    </row>
    <row r="661" spans="5:7" ht="15.75" customHeight="1" x14ac:dyDescent="0.2">
      <c r="E661" s="59" t="s">
        <v>1850</v>
      </c>
      <c r="F661" s="59" t="s">
        <v>1851</v>
      </c>
      <c r="G661" s="60">
        <v>671</v>
      </c>
    </row>
    <row r="662" spans="5:7" ht="15.75" customHeight="1" x14ac:dyDescent="0.2">
      <c r="E662" s="61" t="s">
        <v>1852</v>
      </c>
      <c r="F662" s="61" t="s">
        <v>1853</v>
      </c>
      <c r="G662" s="62">
        <v>753</v>
      </c>
    </row>
    <row r="663" spans="5:7" ht="15.75" customHeight="1" x14ac:dyDescent="0.2">
      <c r="E663" s="54" t="s">
        <v>1854</v>
      </c>
      <c r="F663" s="54" t="s">
        <v>255</v>
      </c>
      <c r="G663" s="58"/>
    </row>
    <row r="664" spans="5:7" ht="15.75" customHeight="1" x14ac:dyDescent="0.2">
      <c r="E664" s="54" t="s">
        <v>167</v>
      </c>
      <c r="F664" s="54" t="s">
        <v>168</v>
      </c>
      <c r="G664" s="55">
        <v>679</v>
      </c>
    </row>
    <row r="665" spans="5:7" ht="15.75" customHeight="1" x14ac:dyDescent="0.2">
      <c r="E665" s="59" t="s">
        <v>1855</v>
      </c>
      <c r="F665" s="59" t="s">
        <v>1856</v>
      </c>
      <c r="G665" s="60">
        <v>680</v>
      </c>
    </row>
    <row r="666" spans="5:7" ht="15.75" customHeight="1" x14ac:dyDescent="0.2">
      <c r="E666" s="54" t="s">
        <v>169</v>
      </c>
      <c r="F666" s="54" t="s">
        <v>170</v>
      </c>
      <c r="G666" s="55">
        <v>673</v>
      </c>
    </row>
    <row r="667" spans="5:7" ht="15.75" customHeight="1" x14ac:dyDescent="0.2">
      <c r="E667" s="54" t="s">
        <v>1857</v>
      </c>
      <c r="F667" s="54" t="s">
        <v>1858</v>
      </c>
      <c r="G667" s="58"/>
    </row>
    <row r="668" spans="5:7" ht="15.75" customHeight="1" x14ac:dyDescent="0.2">
      <c r="E668" s="54" t="s">
        <v>60</v>
      </c>
      <c r="F668" s="54" t="s">
        <v>61</v>
      </c>
      <c r="G668" s="55">
        <v>722</v>
      </c>
    </row>
    <row r="669" spans="5:7" ht="15.75" customHeight="1" x14ac:dyDescent="0.2">
      <c r="E669" s="54" t="s">
        <v>63</v>
      </c>
      <c r="F669" s="54" t="s">
        <v>64</v>
      </c>
      <c r="G669" s="55">
        <v>723</v>
      </c>
    </row>
    <row r="670" spans="5:7" ht="15.75" customHeight="1" x14ac:dyDescent="0.2">
      <c r="E670" s="54" t="s">
        <v>1859</v>
      </c>
      <c r="F670" s="54" t="s">
        <v>1860</v>
      </c>
      <c r="G670" s="58"/>
    </row>
    <row r="671" spans="5:7" ht="15.75" customHeight="1" x14ac:dyDescent="0.2">
      <c r="E671" s="54" t="s">
        <v>488</v>
      </c>
      <c r="F671" s="54" t="s">
        <v>489</v>
      </c>
      <c r="G671" s="55">
        <v>688</v>
      </c>
    </row>
    <row r="672" spans="5:7" ht="15.75" customHeight="1" x14ac:dyDescent="0.2">
      <c r="E672" s="54" t="s">
        <v>65</v>
      </c>
      <c r="F672" s="54" t="s">
        <v>66</v>
      </c>
      <c r="G672" s="55">
        <v>683</v>
      </c>
    </row>
    <row r="673" spans="5:7" ht="15.75" customHeight="1" x14ac:dyDescent="0.2">
      <c r="E673" s="54" t="s">
        <v>490</v>
      </c>
      <c r="F673" s="54" t="s">
        <v>491</v>
      </c>
      <c r="G673" s="55">
        <v>684</v>
      </c>
    </row>
    <row r="674" spans="5:7" ht="15.75" customHeight="1" x14ac:dyDescent="0.2">
      <c r="E674" s="59" t="s">
        <v>1861</v>
      </c>
      <c r="F674" s="59" t="s">
        <v>1862</v>
      </c>
      <c r="G674" s="60">
        <v>685</v>
      </c>
    </row>
    <row r="675" spans="5:7" ht="15.75" customHeight="1" x14ac:dyDescent="0.2">
      <c r="E675" s="54" t="s">
        <v>1863</v>
      </c>
      <c r="F675" s="54" t="s">
        <v>1864</v>
      </c>
      <c r="G675" s="58"/>
    </row>
    <row r="676" spans="5:7" ht="15.75" customHeight="1" x14ac:dyDescent="0.2">
      <c r="E676" s="54" t="s">
        <v>1865</v>
      </c>
      <c r="F676" s="54" t="s">
        <v>1866</v>
      </c>
      <c r="G676" s="58"/>
    </row>
    <row r="677" spans="5:7" ht="15.75" customHeight="1" x14ac:dyDescent="0.2">
      <c r="E677" s="54" t="s">
        <v>105</v>
      </c>
      <c r="F677" s="54" t="s">
        <v>106</v>
      </c>
      <c r="G677" s="55">
        <v>686</v>
      </c>
    </row>
    <row r="678" spans="5:7" ht="15.75" customHeight="1" x14ac:dyDescent="0.2">
      <c r="E678" s="54" t="s">
        <v>1867</v>
      </c>
      <c r="F678" s="54" t="s">
        <v>400</v>
      </c>
      <c r="G678" s="58"/>
    </row>
    <row r="679" spans="5:7" ht="15.75" customHeight="1" x14ac:dyDescent="0.2">
      <c r="E679" s="54" t="s">
        <v>1868</v>
      </c>
      <c r="F679" s="54" t="s">
        <v>1869</v>
      </c>
      <c r="G679" s="58"/>
    </row>
    <row r="680" spans="5:7" ht="15.75" customHeight="1" x14ac:dyDescent="0.2">
      <c r="E680" s="54" t="s">
        <v>1870</v>
      </c>
      <c r="F680" s="54" t="s">
        <v>1871</v>
      </c>
      <c r="G680" s="58"/>
    </row>
    <row r="681" spans="5:7" ht="15.75" customHeight="1" x14ac:dyDescent="0.2">
      <c r="E681" s="54" t="s">
        <v>1872</v>
      </c>
      <c r="F681" s="54" t="s">
        <v>1814</v>
      </c>
      <c r="G681" s="58"/>
    </row>
    <row r="682" spans="5:7" ht="15.75" customHeight="1" x14ac:dyDescent="0.2">
      <c r="E682" s="54" t="s">
        <v>1873</v>
      </c>
      <c r="F682" s="54" t="s">
        <v>1759</v>
      </c>
      <c r="G682" s="58"/>
    </row>
    <row r="683" spans="5:7" ht="15.75" customHeight="1" x14ac:dyDescent="0.2">
      <c r="E683" s="59" t="s">
        <v>1874</v>
      </c>
      <c r="F683" s="59" t="s">
        <v>1875</v>
      </c>
      <c r="G683" s="60">
        <v>682</v>
      </c>
    </row>
    <row r="684" spans="5:7" ht="15.75" customHeight="1" x14ac:dyDescent="0.2">
      <c r="E684" s="61" t="s">
        <v>108</v>
      </c>
      <c r="F684" s="61" t="s">
        <v>109</v>
      </c>
      <c r="G684" s="62">
        <v>681</v>
      </c>
    </row>
    <row r="685" spans="5:7" ht="15.75" customHeight="1" x14ac:dyDescent="0.2">
      <c r="E685" s="54" t="s">
        <v>171</v>
      </c>
      <c r="F685" s="54" t="s">
        <v>172</v>
      </c>
      <c r="G685" s="55">
        <v>687</v>
      </c>
    </row>
    <row r="686" spans="5:7" ht="15.75" customHeight="1" x14ac:dyDescent="0.2">
      <c r="E686" s="54" t="s">
        <v>68</v>
      </c>
      <c r="F686" s="54" t="s">
        <v>69</v>
      </c>
      <c r="G686" s="55">
        <v>724</v>
      </c>
    </row>
    <row r="687" spans="5:7" ht="15.75" customHeight="1" x14ac:dyDescent="0.2">
      <c r="E687" s="54" t="s">
        <v>1876</v>
      </c>
      <c r="F687" s="54" t="s">
        <v>88</v>
      </c>
      <c r="G687" s="58"/>
    </row>
    <row r="688" spans="5:7" ht="15.75" customHeight="1" x14ac:dyDescent="0.2">
      <c r="E688" s="59" t="s">
        <v>1877</v>
      </c>
      <c r="F688" s="59" t="s">
        <v>1878</v>
      </c>
      <c r="G688" s="60">
        <v>690</v>
      </c>
    </row>
    <row r="689" spans="5:7" ht="15.75" customHeight="1" x14ac:dyDescent="0.2">
      <c r="E689" s="61" t="s">
        <v>110</v>
      </c>
      <c r="F689" s="61" t="s">
        <v>111</v>
      </c>
      <c r="G689" s="62">
        <v>692</v>
      </c>
    </row>
    <row r="690" spans="5:7" ht="15.75" customHeight="1" x14ac:dyDescent="0.2">
      <c r="E690" s="54" t="s">
        <v>113</v>
      </c>
      <c r="F690" s="54" t="s">
        <v>114</v>
      </c>
      <c r="G690" s="55">
        <v>689</v>
      </c>
    </row>
    <row r="691" spans="5:7" ht="15.75" customHeight="1" x14ac:dyDescent="0.2">
      <c r="E691" s="54" t="s">
        <v>141</v>
      </c>
      <c r="F691" s="54" t="s">
        <v>142</v>
      </c>
      <c r="G691" s="55">
        <v>696</v>
      </c>
    </row>
    <row r="692" spans="5:7" ht="15.75" customHeight="1" x14ac:dyDescent="0.2">
      <c r="E692" s="54" t="s">
        <v>750</v>
      </c>
      <c r="F692" s="54" t="s">
        <v>751</v>
      </c>
      <c r="G692" s="58"/>
    </row>
    <row r="693" spans="5:7" ht="15.75" customHeight="1" x14ac:dyDescent="0.2">
      <c r="E693" s="54" t="s">
        <v>1879</v>
      </c>
      <c r="F693" s="54" t="s">
        <v>1880</v>
      </c>
      <c r="G693" s="58"/>
    </row>
    <row r="694" spans="5:7" ht="15.75" customHeight="1" x14ac:dyDescent="0.2">
      <c r="E694" s="54" t="s">
        <v>1881</v>
      </c>
      <c r="F694" s="54" t="s">
        <v>1882</v>
      </c>
      <c r="G694" s="58"/>
    </row>
    <row r="695" spans="5:7" ht="15.75" customHeight="1" x14ac:dyDescent="0.2">
      <c r="E695" s="54" t="s">
        <v>752</v>
      </c>
      <c r="F695" s="54" t="s">
        <v>753</v>
      </c>
      <c r="G695" s="58"/>
    </row>
    <row r="696" spans="5:7" ht="15.75" customHeight="1" x14ac:dyDescent="0.2">
      <c r="E696" s="54" t="s">
        <v>754</v>
      </c>
      <c r="F696" s="54" t="s">
        <v>755</v>
      </c>
      <c r="G696" s="58"/>
    </row>
    <row r="697" spans="5:7" ht="15.75" customHeight="1" x14ac:dyDescent="0.2">
      <c r="E697" s="54" t="s">
        <v>756</v>
      </c>
      <c r="F697" s="54" t="s">
        <v>757</v>
      </c>
      <c r="G697" s="58"/>
    </row>
    <row r="698" spans="5:7" ht="15.75" customHeight="1" x14ac:dyDescent="0.2">
      <c r="E698" s="54" t="s">
        <v>758</v>
      </c>
      <c r="F698" s="54" t="s">
        <v>759</v>
      </c>
      <c r="G698" s="58"/>
    </row>
    <row r="699" spans="5:7" ht="15.75" customHeight="1" x14ac:dyDescent="0.2">
      <c r="E699" s="54" t="s">
        <v>1883</v>
      </c>
      <c r="F699" s="54" t="s">
        <v>1884</v>
      </c>
      <c r="G699" s="58"/>
    </row>
    <row r="700" spans="5:7" ht="15.75" customHeight="1" x14ac:dyDescent="0.2">
      <c r="E700" s="54" t="s">
        <v>115</v>
      </c>
      <c r="F700" s="54" t="s">
        <v>116</v>
      </c>
      <c r="G700" s="55">
        <v>695</v>
      </c>
    </row>
    <row r="701" spans="5:7" ht="15.75" customHeight="1" x14ac:dyDescent="0.2">
      <c r="E701" s="54" t="s">
        <v>1885</v>
      </c>
      <c r="F701" s="54" t="s">
        <v>1886</v>
      </c>
      <c r="G701" s="58"/>
    </row>
    <row r="702" spans="5:7" ht="15.75" customHeight="1" x14ac:dyDescent="0.2">
      <c r="E702" s="59" t="s">
        <v>1887</v>
      </c>
      <c r="F702" s="59" t="s">
        <v>1888</v>
      </c>
      <c r="G702" s="60">
        <v>739</v>
      </c>
    </row>
    <row r="703" spans="5:7" ht="15.75" customHeight="1" x14ac:dyDescent="0.2">
      <c r="E703" s="59" t="s">
        <v>1889</v>
      </c>
      <c r="F703" s="59" t="s">
        <v>1890</v>
      </c>
      <c r="G703" s="60">
        <v>738</v>
      </c>
    </row>
    <row r="704" spans="5:7" ht="15.75" customHeight="1" x14ac:dyDescent="0.2">
      <c r="E704" s="59" t="s">
        <v>1891</v>
      </c>
      <c r="F704" s="59" t="s">
        <v>1892</v>
      </c>
      <c r="G704" s="60">
        <v>737</v>
      </c>
    </row>
    <row r="705" spans="5:7" ht="15.75" customHeight="1" x14ac:dyDescent="0.2">
      <c r="E705" s="54" t="s">
        <v>1893</v>
      </c>
      <c r="F705" s="54" t="s">
        <v>1894</v>
      </c>
      <c r="G705" s="58"/>
    </row>
    <row r="706" spans="5:7" ht="15.75" customHeight="1" x14ac:dyDescent="0.2">
      <c r="E706" s="59" t="s">
        <v>492</v>
      </c>
      <c r="F706" s="59" t="s">
        <v>493</v>
      </c>
      <c r="G706" s="60">
        <v>699</v>
      </c>
    </row>
    <row r="707" spans="5:7" ht="15.75" customHeight="1" x14ac:dyDescent="0.2">
      <c r="E707" s="59" t="s">
        <v>494</v>
      </c>
      <c r="F707" s="59" t="s">
        <v>495</v>
      </c>
      <c r="G707" s="60">
        <v>701</v>
      </c>
    </row>
    <row r="708" spans="5:7" ht="15.75" customHeight="1" x14ac:dyDescent="0.2">
      <c r="E708" s="54" t="s">
        <v>118</v>
      </c>
      <c r="F708" s="54" t="s">
        <v>119</v>
      </c>
      <c r="G708" s="55">
        <v>698</v>
      </c>
    </row>
    <row r="709" spans="5:7" ht="15.75" customHeight="1" x14ac:dyDescent="0.2">
      <c r="E709" s="59" t="s">
        <v>1895</v>
      </c>
      <c r="F709" s="59" t="s">
        <v>1896</v>
      </c>
      <c r="G709" s="60">
        <v>697</v>
      </c>
    </row>
    <row r="710" spans="5:7" ht="15.75" customHeight="1" x14ac:dyDescent="0.2">
      <c r="E710" s="54" t="s">
        <v>120</v>
      </c>
      <c r="F710" s="54" t="s">
        <v>121</v>
      </c>
      <c r="G710" s="55">
        <v>700</v>
      </c>
    </row>
    <row r="711" spans="5:7" ht="15.75" customHeight="1" x14ac:dyDescent="0.2">
      <c r="E711" s="59" t="s">
        <v>1897</v>
      </c>
      <c r="F711" s="59" t="s">
        <v>1898</v>
      </c>
      <c r="G711" s="60">
        <v>691</v>
      </c>
    </row>
    <row r="712" spans="5:7" ht="15.75" customHeight="1" x14ac:dyDescent="0.2">
      <c r="E712" s="61" t="s">
        <v>89</v>
      </c>
      <c r="F712" s="61" t="s">
        <v>90</v>
      </c>
      <c r="G712" s="62">
        <v>693</v>
      </c>
    </row>
    <row r="713" spans="5:7" ht="15.75" customHeight="1" x14ac:dyDescent="0.2">
      <c r="E713" s="54" t="s">
        <v>1899</v>
      </c>
      <c r="F713" s="54" t="s">
        <v>1900</v>
      </c>
      <c r="G713" s="55">
        <v>706</v>
      </c>
    </row>
    <row r="714" spans="5:7" ht="15.75" customHeight="1" x14ac:dyDescent="0.2">
      <c r="E714" s="54" t="s">
        <v>70</v>
      </c>
      <c r="F714" s="54" t="s">
        <v>71</v>
      </c>
      <c r="G714" s="55">
        <v>703</v>
      </c>
    </row>
    <row r="715" spans="5:7" ht="15.75" customHeight="1" x14ac:dyDescent="0.2">
      <c r="E715" s="54" t="s">
        <v>496</v>
      </c>
      <c r="F715" s="54" t="s">
        <v>497</v>
      </c>
      <c r="G715" s="55">
        <v>708</v>
      </c>
    </row>
    <row r="716" spans="5:7" ht="15.75" customHeight="1" x14ac:dyDescent="0.2">
      <c r="E716" s="54" t="s">
        <v>122</v>
      </c>
      <c r="F716" s="54" t="s">
        <v>123</v>
      </c>
      <c r="G716" s="55">
        <v>704</v>
      </c>
    </row>
    <row r="717" spans="5:7" ht="15.75" customHeight="1" x14ac:dyDescent="0.2">
      <c r="E717" s="59" t="s">
        <v>1901</v>
      </c>
      <c r="F717" s="59" t="s">
        <v>1902</v>
      </c>
      <c r="G717" s="60">
        <v>705</v>
      </c>
    </row>
    <row r="718" spans="5:7" ht="15.75" customHeight="1" x14ac:dyDescent="0.2">
      <c r="E718" s="59" t="s">
        <v>498</v>
      </c>
      <c r="F718" s="59" t="s">
        <v>300</v>
      </c>
      <c r="G718" s="60">
        <v>710</v>
      </c>
    </row>
    <row r="719" spans="5:7" ht="15.75" customHeight="1" x14ac:dyDescent="0.2">
      <c r="E719" s="54" t="s">
        <v>499</v>
      </c>
      <c r="F719" s="54" t="s">
        <v>500</v>
      </c>
      <c r="G719" s="55">
        <v>711</v>
      </c>
    </row>
    <row r="720" spans="5:7" ht="15.75" customHeight="1" x14ac:dyDescent="0.2">
      <c r="E720" s="59" t="s">
        <v>501</v>
      </c>
      <c r="F720" s="59" t="s">
        <v>502</v>
      </c>
      <c r="G720" s="60">
        <v>712</v>
      </c>
    </row>
    <row r="721" spans="5:7" ht="15.75" customHeight="1" x14ac:dyDescent="0.2">
      <c r="E721" s="54" t="s">
        <v>503</v>
      </c>
      <c r="F721" s="54" t="s">
        <v>504</v>
      </c>
      <c r="G721" s="55">
        <v>710</v>
      </c>
    </row>
    <row r="722" spans="5:7" ht="15.75" customHeight="1" x14ac:dyDescent="0.2">
      <c r="E722" s="54" t="s">
        <v>1903</v>
      </c>
      <c r="F722" s="54" t="s">
        <v>1904</v>
      </c>
      <c r="G722" s="58" t="s">
        <v>1840</v>
      </c>
    </row>
    <row r="723" spans="5:7" ht="15.75" customHeight="1" x14ac:dyDescent="0.2">
      <c r="E723" s="54" t="s">
        <v>505</v>
      </c>
      <c r="F723" s="54" t="s">
        <v>506</v>
      </c>
      <c r="G723" s="55">
        <v>713</v>
      </c>
    </row>
    <row r="724" spans="5:7" ht="15.75" customHeight="1" x14ac:dyDescent="0.2">
      <c r="E724" s="54" t="s">
        <v>507</v>
      </c>
      <c r="F724" s="54" t="s">
        <v>508</v>
      </c>
      <c r="G724" s="55">
        <v>717</v>
      </c>
    </row>
    <row r="725" spans="5:7" ht="15.75" customHeight="1" x14ac:dyDescent="0.2">
      <c r="E725" s="54" t="s">
        <v>509</v>
      </c>
      <c r="F725" s="54" t="s">
        <v>510</v>
      </c>
      <c r="G725" s="55">
        <v>714</v>
      </c>
    </row>
    <row r="726" spans="5:7" ht="15.75" customHeight="1" x14ac:dyDescent="0.2">
      <c r="E726" s="54" t="s">
        <v>511</v>
      </c>
      <c r="F726" s="54" t="s">
        <v>512</v>
      </c>
      <c r="G726" s="55">
        <v>715</v>
      </c>
    </row>
    <row r="727" spans="5:7" ht="15.75" customHeight="1" x14ac:dyDescent="0.2">
      <c r="E727" s="54" t="s">
        <v>1905</v>
      </c>
      <c r="F727" s="54" t="s">
        <v>1906</v>
      </c>
      <c r="G727" s="58"/>
    </row>
    <row r="728" spans="5:7" ht="15.75" customHeight="1" x14ac:dyDescent="0.2">
      <c r="E728" s="59" t="s">
        <v>1907</v>
      </c>
      <c r="F728" s="59" t="s">
        <v>1089</v>
      </c>
      <c r="G728" s="60">
        <v>732</v>
      </c>
    </row>
    <row r="729" spans="5:7" ht="15.75" customHeight="1" x14ac:dyDescent="0.2">
      <c r="E729" s="54" t="s">
        <v>513</v>
      </c>
      <c r="F729" s="54" t="s">
        <v>514</v>
      </c>
      <c r="G729" s="55">
        <v>727</v>
      </c>
    </row>
    <row r="730" spans="5:7" ht="15.75" customHeight="1" x14ac:dyDescent="0.2">
      <c r="E730" s="54" t="s">
        <v>516</v>
      </c>
      <c r="F730" s="54" t="s">
        <v>517</v>
      </c>
      <c r="G730" s="55">
        <v>728</v>
      </c>
    </row>
    <row r="731" spans="5:7" ht="15.75" customHeight="1" x14ac:dyDescent="0.2">
      <c r="E731" s="59" t="s">
        <v>518</v>
      </c>
      <c r="F731" s="59" t="s">
        <v>519</v>
      </c>
      <c r="G731" s="60">
        <v>726</v>
      </c>
    </row>
    <row r="732" spans="5:7" ht="15.75" customHeight="1" x14ac:dyDescent="0.2">
      <c r="E732" s="59" t="s">
        <v>521</v>
      </c>
      <c r="F732" s="59" t="s">
        <v>522</v>
      </c>
      <c r="G732" s="60">
        <v>725</v>
      </c>
    </row>
    <row r="733" spans="5:7" ht="15.75" customHeight="1" x14ac:dyDescent="0.2">
      <c r="E733" s="54" t="s">
        <v>523</v>
      </c>
      <c r="F733" s="54" t="s">
        <v>524</v>
      </c>
      <c r="G733" s="55">
        <v>731</v>
      </c>
    </row>
    <row r="734" spans="5:7" ht="15.75" customHeight="1" x14ac:dyDescent="0.2">
      <c r="E734" s="59" t="s">
        <v>1908</v>
      </c>
      <c r="F734" s="59" t="s">
        <v>1909</v>
      </c>
      <c r="G734" s="60">
        <v>734</v>
      </c>
    </row>
    <row r="735" spans="5:7" ht="15.75" customHeight="1" x14ac:dyDescent="0.2">
      <c r="E735" s="54" t="s">
        <v>525</v>
      </c>
      <c r="F735" s="54" t="s">
        <v>526</v>
      </c>
      <c r="G735" s="55">
        <v>733</v>
      </c>
    </row>
    <row r="736" spans="5:7" ht="15.75" customHeight="1" x14ac:dyDescent="0.2">
      <c r="E736" s="61" t="s">
        <v>91</v>
      </c>
      <c r="F736" s="54" t="s">
        <v>92</v>
      </c>
      <c r="G736" s="62">
        <v>707</v>
      </c>
    </row>
    <row r="737" spans="5:7" ht="15.75" customHeight="1" x14ac:dyDescent="0.2">
      <c r="E737" s="54" t="s">
        <v>527</v>
      </c>
      <c r="F737" s="54" t="s">
        <v>528</v>
      </c>
      <c r="G737" s="55">
        <v>721</v>
      </c>
    </row>
    <row r="738" spans="5:7" ht="15.75" customHeight="1" x14ac:dyDescent="0.2">
      <c r="E738" s="59" t="s">
        <v>1910</v>
      </c>
      <c r="F738" s="59" t="s">
        <v>1911</v>
      </c>
      <c r="G738" s="60">
        <v>736</v>
      </c>
    </row>
    <row r="739" spans="5:7" ht="15.75" customHeight="1" x14ac:dyDescent="0.2">
      <c r="E739" s="54" t="s">
        <v>529</v>
      </c>
      <c r="F739" s="54" t="s">
        <v>530</v>
      </c>
      <c r="G739" s="55">
        <v>742</v>
      </c>
    </row>
    <row r="740" spans="5:7" ht="15.75" customHeight="1" x14ac:dyDescent="0.2">
      <c r="E740" s="59" t="s">
        <v>1912</v>
      </c>
      <c r="F740" s="59" t="s">
        <v>1913</v>
      </c>
      <c r="G740" s="60">
        <v>741</v>
      </c>
    </row>
    <row r="741" spans="5:7" ht="15.75" customHeight="1" x14ac:dyDescent="0.2">
      <c r="E741" s="54" t="s">
        <v>1914</v>
      </c>
      <c r="F741" s="54" t="s">
        <v>1915</v>
      </c>
      <c r="G741" s="58"/>
    </row>
    <row r="742" spans="5:7" ht="15.75" customHeight="1" x14ac:dyDescent="0.2">
      <c r="E742" s="54" t="s">
        <v>531</v>
      </c>
      <c r="F742" s="54" t="s">
        <v>532</v>
      </c>
      <c r="G742" s="55">
        <v>729</v>
      </c>
    </row>
    <row r="743" spans="5:7" ht="15.75" customHeight="1" x14ac:dyDescent="0.2">
      <c r="E743" s="54" t="s">
        <v>1916</v>
      </c>
      <c r="F743" s="54" t="s">
        <v>1917</v>
      </c>
      <c r="G743" s="58"/>
    </row>
    <row r="744" spans="5:7" ht="15.75" customHeight="1" x14ac:dyDescent="0.2">
      <c r="E744" s="54" t="s">
        <v>1918</v>
      </c>
      <c r="F744" s="54" t="s">
        <v>1919</v>
      </c>
      <c r="G744" s="58"/>
    </row>
    <row r="745" spans="5:7" ht="15.75" customHeight="1" x14ac:dyDescent="0.2">
      <c r="E745" s="54" t="s">
        <v>72</v>
      </c>
      <c r="F745" s="54" t="s">
        <v>73</v>
      </c>
      <c r="G745" s="55">
        <v>743</v>
      </c>
    </row>
    <row r="746" spans="5:7" ht="15.75" customHeight="1" x14ac:dyDescent="0.2">
      <c r="E746" s="59" t="s">
        <v>533</v>
      </c>
      <c r="F746" s="59" t="s">
        <v>534</v>
      </c>
      <c r="G746" s="60">
        <v>745</v>
      </c>
    </row>
    <row r="747" spans="5:7" ht="15.75" customHeight="1" x14ac:dyDescent="0.2">
      <c r="E747" s="61" t="s">
        <v>535</v>
      </c>
      <c r="F747" s="61" t="s">
        <v>536</v>
      </c>
      <c r="G747" s="62">
        <v>744</v>
      </c>
    </row>
    <row r="748" spans="5:7" ht="15.75" customHeight="1" x14ac:dyDescent="0.2">
      <c r="E748" s="54" t="s">
        <v>537</v>
      </c>
      <c r="F748" s="54" t="s">
        <v>538</v>
      </c>
      <c r="G748" s="55">
        <v>746</v>
      </c>
    </row>
    <row r="749" spans="5:7" ht="15.75" customHeight="1" x14ac:dyDescent="0.2">
      <c r="E749" s="54" t="s">
        <v>1920</v>
      </c>
      <c r="F749" s="54" t="s">
        <v>1921</v>
      </c>
      <c r="G749" s="58"/>
    </row>
    <row r="750" spans="5:7" ht="15.75" customHeight="1" x14ac:dyDescent="0.2">
      <c r="E750" s="54" t="s">
        <v>539</v>
      </c>
      <c r="F750" s="54" t="s">
        <v>540</v>
      </c>
      <c r="G750" s="55">
        <v>748</v>
      </c>
    </row>
    <row r="751" spans="5:7" ht="15.75" customHeight="1" x14ac:dyDescent="0.2">
      <c r="E751" s="54" t="s">
        <v>1922</v>
      </c>
      <c r="F751" s="54" t="s">
        <v>1923</v>
      </c>
      <c r="G751" s="58"/>
    </row>
    <row r="752" spans="5:7" ht="15.75" customHeight="1" x14ac:dyDescent="0.2">
      <c r="E752" s="54" t="s">
        <v>1924</v>
      </c>
      <c r="F752" s="54" t="s">
        <v>1925</v>
      </c>
      <c r="G752" s="58"/>
    </row>
    <row r="753" spans="5:7" ht="15.75" customHeight="1" x14ac:dyDescent="0.2">
      <c r="E753" s="54" t="s">
        <v>74</v>
      </c>
      <c r="F753" s="54" t="s">
        <v>75</v>
      </c>
      <c r="G753" s="55">
        <v>776</v>
      </c>
    </row>
    <row r="754" spans="5:7" ht="15.75" customHeight="1" x14ac:dyDescent="0.2">
      <c r="E754" s="61" t="s">
        <v>542</v>
      </c>
      <c r="F754" s="61" t="s">
        <v>543</v>
      </c>
      <c r="G754" s="62">
        <v>747</v>
      </c>
    </row>
    <row r="755" spans="5:7" ht="15.75" customHeight="1" x14ac:dyDescent="0.2">
      <c r="E755" s="54" t="s">
        <v>1926</v>
      </c>
      <c r="F755" s="54" t="s">
        <v>1927</v>
      </c>
      <c r="G755" s="55">
        <v>801</v>
      </c>
    </row>
    <row r="756" spans="5:7" ht="15.75" customHeight="1" x14ac:dyDescent="0.2">
      <c r="E756" s="61" t="s">
        <v>544</v>
      </c>
      <c r="F756" s="61" t="s">
        <v>545</v>
      </c>
      <c r="G756" s="62">
        <v>749</v>
      </c>
    </row>
    <row r="757" spans="5:7" ht="15.75" customHeight="1" x14ac:dyDescent="0.2">
      <c r="E757" s="54" t="s">
        <v>546</v>
      </c>
      <c r="F757" s="54" t="s">
        <v>547</v>
      </c>
      <c r="G757" s="55">
        <v>750</v>
      </c>
    </row>
    <row r="758" spans="5:7" ht="15.75" customHeight="1" x14ac:dyDescent="0.2">
      <c r="E758" s="54" t="s">
        <v>548</v>
      </c>
      <c r="F758" s="54" t="s">
        <v>549</v>
      </c>
      <c r="G758" s="55">
        <v>751</v>
      </c>
    </row>
    <row r="759" spans="5:7" ht="15.75" customHeight="1" x14ac:dyDescent="0.2">
      <c r="E759" s="54" t="s">
        <v>550</v>
      </c>
      <c r="F759" s="54" t="s">
        <v>551</v>
      </c>
      <c r="G759" s="55">
        <v>752</v>
      </c>
    </row>
    <row r="760" spans="5:7" ht="15.75" customHeight="1" x14ac:dyDescent="0.2">
      <c r="E760" s="54" t="s">
        <v>1928</v>
      </c>
      <c r="F760" s="54" t="s">
        <v>1929</v>
      </c>
      <c r="G760" s="58"/>
    </row>
    <row r="761" spans="5:7" ht="15.75" customHeight="1" x14ac:dyDescent="0.2">
      <c r="E761" s="54" t="s">
        <v>1930</v>
      </c>
      <c r="F761" s="54" t="s">
        <v>1931</v>
      </c>
      <c r="G761" s="58"/>
    </row>
    <row r="762" spans="5:7" ht="15.75" customHeight="1" x14ac:dyDescent="0.2">
      <c r="E762" s="61" t="s">
        <v>1932</v>
      </c>
      <c r="F762" s="61" t="s">
        <v>1933</v>
      </c>
      <c r="G762" s="62">
        <v>781</v>
      </c>
    </row>
    <row r="763" spans="5:7" ht="15.75" customHeight="1" x14ac:dyDescent="0.2">
      <c r="E763" s="54" t="s">
        <v>1934</v>
      </c>
      <c r="F763" s="54" t="s">
        <v>1935</v>
      </c>
      <c r="G763" s="58"/>
    </row>
    <row r="764" spans="5:7" ht="15.75" customHeight="1" x14ac:dyDescent="0.2">
      <c r="E764" s="54" t="s">
        <v>1936</v>
      </c>
      <c r="F764" s="54" t="s">
        <v>1937</v>
      </c>
      <c r="G764" s="58"/>
    </row>
    <row r="765" spans="5:7" ht="15.75" customHeight="1" x14ac:dyDescent="0.2">
      <c r="E765" s="61" t="s">
        <v>552</v>
      </c>
      <c r="F765" s="61" t="s">
        <v>553</v>
      </c>
      <c r="G765" s="62">
        <v>755</v>
      </c>
    </row>
    <row r="766" spans="5:7" ht="15.75" customHeight="1" x14ac:dyDescent="0.2">
      <c r="E766" s="54" t="s">
        <v>554</v>
      </c>
      <c r="F766" s="54" t="s">
        <v>555</v>
      </c>
      <c r="G766" s="55">
        <v>939</v>
      </c>
    </row>
    <row r="767" spans="5:7" ht="15.75" customHeight="1" x14ac:dyDescent="0.2">
      <c r="E767" s="54" t="s">
        <v>760</v>
      </c>
      <c r="F767" s="54" t="s">
        <v>761</v>
      </c>
      <c r="G767" s="58"/>
    </row>
    <row r="768" spans="5:7" ht="15.75" customHeight="1" x14ac:dyDescent="0.2">
      <c r="E768" s="61" t="s">
        <v>556</v>
      </c>
      <c r="F768" s="61" t="s">
        <v>557</v>
      </c>
      <c r="G768" s="65">
        <v>754</v>
      </c>
    </row>
    <row r="769" spans="5:7" ht="15.75" customHeight="1" x14ac:dyDescent="0.2">
      <c r="E769" s="54" t="s">
        <v>558</v>
      </c>
      <c r="F769" s="54" t="s">
        <v>559</v>
      </c>
      <c r="G769" s="55">
        <v>762</v>
      </c>
    </row>
    <row r="770" spans="5:7" ht="15.75" customHeight="1" x14ac:dyDescent="0.2">
      <c r="E770" s="61" t="s">
        <v>560</v>
      </c>
      <c r="F770" s="61" t="s">
        <v>561</v>
      </c>
      <c r="G770" s="62">
        <v>756</v>
      </c>
    </row>
    <row r="771" spans="5:7" ht="15.75" customHeight="1" x14ac:dyDescent="0.2">
      <c r="E771" s="59" t="s">
        <v>562</v>
      </c>
      <c r="F771" s="59" t="s">
        <v>563</v>
      </c>
      <c r="G771" s="60">
        <v>757</v>
      </c>
    </row>
    <row r="772" spans="5:7" ht="15.75" customHeight="1" x14ac:dyDescent="0.2">
      <c r="E772" s="61" t="s">
        <v>77</v>
      </c>
      <c r="F772" s="61" t="s">
        <v>78</v>
      </c>
      <c r="G772" s="62">
        <v>759</v>
      </c>
    </row>
    <row r="773" spans="5:7" ht="15.75" customHeight="1" x14ac:dyDescent="0.2">
      <c r="E773" s="54" t="s">
        <v>564</v>
      </c>
      <c r="F773" s="54" t="s">
        <v>565</v>
      </c>
      <c r="G773" s="55">
        <v>760</v>
      </c>
    </row>
    <row r="774" spans="5:7" ht="15.75" customHeight="1" x14ac:dyDescent="0.2">
      <c r="E774" s="54" t="s">
        <v>1938</v>
      </c>
      <c r="F774" s="54" t="s">
        <v>1939</v>
      </c>
      <c r="G774" s="58"/>
    </row>
    <row r="775" spans="5:7" ht="15.75" customHeight="1" x14ac:dyDescent="0.2">
      <c r="E775" s="54" t="s">
        <v>1940</v>
      </c>
      <c r="F775" s="54" t="s">
        <v>1941</v>
      </c>
      <c r="G775" s="58"/>
    </row>
    <row r="776" spans="5:7" ht="15.75" customHeight="1" x14ac:dyDescent="0.2">
      <c r="E776" s="54" t="s">
        <v>566</v>
      </c>
      <c r="F776" s="54" t="s">
        <v>567</v>
      </c>
      <c r="G776" s="55">
        <v>758</v>
      </c>
    </row>
    <row r="777" spans="5:7" ht="15.75" customHeight="1" x14ac:dyDescent="0.2">
      <c r="E777" s="61" t="s">
        <v>568</v>
      </c>
      <c r="F777" s="61" t="s">
        <v>569</v>
      </c>
      <c r="G777" s="62">
        <v>761</v>
      </c>
    </row>
    <row r="778" spans="5:7" ht="15.75" customHeight="1" x14ac:dyDescent="0.2">
      <c r="E778" s="54" t="s">
        <v>570</v>
      </c>
      <c r="F778" s="54" t="s">
        <v>571</v>
      </c>
      <c r="G778" s="55">
        <v>767</v>
      </c>
    </row>
    <row r="779" spans="5:7" ht="15.75" customHeight="1" x14ac:dyDescent="0.2">
      <c r="E779" s="59" t="s">
        <v>572</v>
      </c>
      <c r="F779" s="59" t="s">
        <v>573</v>
      </c>
      <c r="G779" s="60">
        <v>764</v>
      </c>
    </row>
    <row r="780" spans="5:7" ht="15.75" customHeight="1" x14ac:dyDescent="0.2">
      <c r="E780" s="54" t="s">
        <v>574</v>
      </c>
      <c r="F780" s="54" t="s">
        <v>575</v>
      </c>
      <c r="G780" s="55">
        <v>763</v>
      </c>
    </row>
    <row r="781" spans="5:7" ht="15.75" customHeight="1" x14ac:dyDescent="0.2">
      <c r="E781" s="54" t="s">
        <v>1942</v>
      </c>
      <c r="F781" s="54" t="s">
        <v>1943</v>
      </c>
      <c r="G781" s="58"/>
    </row>
    <row r="782" spans="5:7" ht="15.75" customHeight="1" x14ac:dyDescent="0.2">
      <c r="E782" s="54" t="s">
        <v>1944</v>
      </c>
      <c r="F782" s="54" t="s">
        <v>1945</v>
      </c>
      <c r="G782" s="58"/>
    </row>
    <row r="783" spans="5:7" ht="15.75" customHeight="1" x14ac:dyDescent="0.2">
      <c r="E783" s="54" t="s">
        <v>1946</v>
      </c>
      <c r="F783" s="54" t="s">
        <v>1947</v>
      </c>
      <c r="G783" s="58"/>
    </row>
    <row r="784" spans="5:7" ht="15.75" customHeight="1" x14ac:dyDescent="0.2">
      <c r="E784" s="59" t="s">
        <v>576</v>
      </c>
      <c r="F784" s="59" t="s">
        <v>577</v>
      </c>
      <c r="G784" s="60">
        <v>766</v>
      </c>
    </row>
    <row r="785" spans="5:7" ht="15.75" customHeight="1" x14ac:dyDescent="0.2">
      <c r="E785" s="61" t="s">
        <v>578</v>
      </c>
      <c r="F785" s="61" t="s">
        <v>579</v>
      </c>
      <c r="G785" s="62">
        <v>765</v>
      </c>
    </row>
    <row r="786" spans="5:7" ht="15.75" customHeight="1" x14ac:dyDescent="0.2">
      <c r="E786" s="61" t="s">
        <v>580</v>
      </c>
      <c r="F786" s="61" t="s">
        <v>581</v>
      </c>
      <c r="G786" s="62">
        <v>768</v>
      </c>
    </row>
    <row r="787" spans="5:7" ht="15.75" customHeight="1" x14ac:dyDescent="0.2">
      <c r="E787" s="54" t="s">
        <v>582</v>
      </c>
      <c r="F787" s="54" t="s">
        <v>583</v>
      </c>
      <c r="G787" s="55">
        <v>769</v>
      </c>
    </row>
    <row r="788" spans="5:7" ht="15.75" customHeight="1" x14ac:dyDescent="0.2">
      <c r="E788" s="54" t="s">
        <v>584</v>
      </c>
      <c r="F788" s="54" t="s">
        <v>585</v>
      </c>
      <c r="G788" s="55">
        <v>770</v>
      </c>
    </row>
    <row r="789" spans="5:7" ht="15.75" customHeight="1" x14ac:dyDescent="0.2">
      <c r="E789" s="54" t="s">
        <v>586</v>
      </c>
      <c r="F789" s="54" t="s">
        <v>587</v>
      </c>
      <c r="G789" s="55">
        <v>773</v>
      </c>
    </row>
    <row r="790" spans="5:7" ht="15.75" customHeight="1" x14ac:dyDescent="0.2">
      <c r="E790" s="54" t="s">
        <v>588</v>
      </c>
      <c r="F790" s="54" t="s">
        <v>589</v>
      </c>
      <c r="G790" s="55">
        <v>772</v>
      </c>
    </row>
    <row r="791" spans="5:7" ht="15.75" customHeight="1" x14ac:dyDescent="0.2">
      <c r="E791" s="54" t="s">
        <v>590</v>
      </c>
      <c r="F791" s="54" t="s">
        <v>591</v>
      </c>
      <c r="G791" s="55">
        <v>774</v>
      </c>
    </row>
    <row r="792" spans="5:7" ht="15.75" customHeight="1" x14ac:dyDescent="0.2">
      <c r="E792" s="61" t="s">
        <v>592</v>
      </c>
      <c r="F792" s="61" t="s">
        <v>593</v>
      </c>
      <c r="G792" s="62">
        <v>775</v>
      </c>
    </row>
    <row r="793" spans="5:7" ht="15.75" customHeight="1" x14ac:dyDescent="0.2">
      <c r="E793" s="54" t="s">
        <v>594</v>
      </c>
      <c r="F793" s="54" t="s">
        <v>595</v>
      </c>
      <c r="G793" s="55">
        <v>777</v>
      </c>
    </row>
    <row r="794" spans="5:7" ht="15.75" customHeight="1" x14ac:dyDescent="0.2">
      <c r="E794" s="54" t="s">
        <v>1948</v>
      </c>
      <c r="F794" s="54" t="s">
        <v>1949</v>
      </c>
      <c r="G794" s="58"/>
    </row>
    <row r="795" spans="5:7" ht="15.75" customHeight="1" x14ac:dyDescent="0.2">
      <c r="E795" s="54" t="s">
        <v>596</v>
      </c>
      <c r="F795" s="54" t="s">
        <v>597</v>
      </c>
      <c r="G795" s="55">
        <v>779</v>
      </c>
    </row>
    <row r="796" spans="5:7" ht="15.75" customHeight="1" x14ac:dyDescent="0.2">
      <c r="E796" s="54" t="s">
        <v>598</v>
      </c>
      <c r="F796" s="54" t="s">
        <v>599</v>
      </c>
      <c r="G796" s="55">
        <v>778</v>
      </c>
    </row>
    <row r="797" spans="5:7" ht="15.75" customHeight="1" x14ac:dyDescent="0.2">
      <c r="E797" s="54" t="s">
        <v>763</v>
      </c>
      <c r="F797" s="54" t="s">
        <v>764</v>
      </c>
      <c r="G797" s="58"/>
    </row>
    <row r="798" spans="5:7" ht="15.75" customHeight="1" x14ac:dyDescent="0.2">
      <c r="E798" s="54" t="s">
        <v>600</v>
      </c>
      <c r="F798" s="54" t="s">
        <v>601</v>
      </c>
      <c r="G798" s="55">
        <v>783</v>
      </c>
    </row>
    <row r="799" spans="5:7" ht="15.75" customHeight="1" x14ac:dyDescent="0.2">
      <c r="E799" s="54" t="s">
        <v>1950</v>
      </c>
      <c r="F799" s="54" t="s">
        <v>1951</v>
      </c>
      <c r="G799" s="58"/>
    </row>
    <row r="800" spans="5:7" ht="15.75" customHeight="1" x14ac:dyDescent="0.2">
      <c r="E800" s="54" t="s">
        <v>602</v>
      </c>
      <c r="F800" s="54" t="s">
        <v>603</v>
      </c>
      <c r="G800" s="55">
        <v>784</v>
      </c>
    </row>
    <row r="801" spans="5:7" ht="15.75" customHeight="1" x14ac:dyDescent="0.2">
      <c r="E801" s="54" t="s">
        <v>716</v>
      </c>
      <c r="F801" s="54" t="s">
        <v>717</v>
      </c>
      <c r="G801" s="55">
        <v>795</v>
      </c>
    </row>
    <row r="802" spans="5:7" ht="15.75" customHeight="1" x14ac:dyDescent="0.2">
      <c r="E802" s="61" t="s">
        <v>604</v>
      </c>
      <c r="F802" s="61" t="s">
        <v>605</v>
      </c>
      <c r="G802" s="62">
        <v>782</v>
      </c>
    </row>
    <row r="803" spans="5:7" ht="15.75" customHeight="1" x14ac:dyDescent="0.2">
      <c r="E803" s="54" t="s">
        <v>1952</v>
      </c>
      <c r="F803" s="54" t="s">
        <v>1953</v>
      </c>
      <c r="G803" s="58"/>
    </row>
    <row r="804" spans="5:7" ht="15.75" customHeight="1" x14ac:dyDescent="0.2">
      <c r="E804" s="54" t="s">
        <v>1954</v>
      </c>
      <c r="F804" s="54" t="s">
        <v>1955</v>
      </c>
      <c r="G804" s="58"/>
    </row>
    <row r="805" spans="5:7" ht="15.75" customHeight="1" x14ac:dyDescent="0.2">
      <c r="E805" s="54" t="s">
        <v>1956</v>
      </c>
      <c r="F805" s="54" t="s">
        <v>1957</v>
      </c>
      <c r="G805" s="58"/>
    </row>
    <row r="806" spans="5:7" ht="15.75" customHeight="1" x14ac:dyDescent="0.2">
      <c r="E806" s="54" t="s">
        <v>1958</v>
      </c>
      <c r="F806" s="54" t="s">
        <v>1959</v>
      </c>
      <c r="G806" s="58"/>
    </row>
    <row r="807" spans="5:7" ht="15.75" customHeight="1" x14ac:dyDescent="0.2">
      <c r="E807" s="54" t="s">
        <v>1960</v>
      </c>
      <c r="F807" s="54" t="s">
        <v>1961</v>
      </c>
      <c r="G807" s="58"/>
    </row>
    <row r="808" spans="5:7" ht="15.75" customHeight="1" x14ac:dyDescent="0.2">
      <c r="E808" s="54" t="s">
        <v>720</v>
      </c>
      <c r="F808" s="54" t="s">
        <v>721</v>
      </c>
      <c r="G808" s="64">
        <v>791</v>
      </c>
    </row>
    <row r="809" spans="5:7" ht="15.75" customHeight="1" x14ac:dyDescent="0.2">
      <c r="E809" s="54" t="s">
        <v>1962</v>
      </c>
      <c r="F809" s="54" t="s">
        <v>1963</v>
      </c>
      <c r="G809" s="64">
        <v>792</v>
      </c>
    </row>
    <row r="810" spans="5:7" ht="15.75" customHeight="1" x14ac:dyDescent="0.2">
      <c r="E810" s="54" t="s">
        <v>722</v>
      </c>
      <c r="F810" s="54" t="s">
        <v>723</v>
      </c>
      <c r="G810" s="64">
        <v>794</v>
      </c>
    </row>
    <row r="811" spans="5:7" ht="15.75" customHeight="1" x14ac:dyDescent="0.2">
      <c r="E811" s="54" t="s">
        <v>1964</v>
      </c>
      <c r="F811" s="54" t="s">
        <v>1965</v>
      </c>
      <c r="G811" s="55">
        <v>788</v>
      </c>
    </row>
    <row r="812" spans="5:7" ht="15.75" customHeight="1" x14ac:dyDescent="0.2">
      <c r="E812" s="54" t="s">
        <v>724</v>
      </c>
      <c r="F812" s="54" t="s">
        <v>725</v>
      </c>
      <c r="G812" s="55">
        <v>789</v>
      </c>
    </row>
    <row r="813" spans="5:7" ht="15.75" customHeight="1" x14ac:dyDescent="0.2">
      <c r="E813" s="59" t="s">
        <v>1966</v>
      </c>
      <c r="F813" s="59" t="s">
        <v>1967</v>
      </c>
      <c r="G813" s="60">
        <v>785</v>
      </c>
    </row>
    <row r="814" spans="5:7" ht="15.75" customHeight="1" x14ac:dyDescent="0.2">
      <c r="E814" s="54" t="s">
        <v>1968</v>
      </c>
      <c r="F814" s="54" t="s">
        <v>1969</v>
      </c>
      <c r="G814" s="58"/>
    </row>
    <row r="815" spans="5:7" ht="15.75" customHeight="1" x14ac:dyDescent="0.2">
      <c r="E815" s="54" t="s">
        <v>606</v>
      </c>
      <c r="F815" s="54" t="s">
        <v>607</v>
      </c>
      <c r="G815" s="64">
        <v>786</v>
      </c>
    </row>
    <row r="816" spans="5:7" ht="15.75" customHeight="1" x14ac:dyDescent="0.2">
      <c r="E816" s="54" t="s">
        <v>608</v>
      </c>
      <c r="F816" s="54" t="s">
        <v>609</v>
      </c>
      <c r="G816" s="55">
        <v>787</v>
      </c>
    </row>
    <row r="817" spans="5:7" ht="15.75" customHeight="1" x14ac:dyDescent="0.2">
      <c r="E817" s="54" t="s">
        <v>610</v>
      </c>
      <c r="F817" s="54" t="s">
        <v>611</v>
      </c>
      <c r="G817" s="55">
        <v>796</v>
      </c>
    </row>
    <row r="818" spans="5:7" ht="15.75" customHeight="1" x14ac:dyDescent="0.2">
      <c r="E818" s="54" t="s">
        <v>612</v>
      </c>
      <c r="F818" s="54" t="s">
        <v>613</v>
      </c>
      <c r="G818" s="55">
        <v>797</v>
      </c>
    </row>
    <row r="819" spans="5:7" ht="15.75" customHeight="1" x14ac:dyDescent="0.2">
      <c r="E819" s="54" t="s">
        <v>726</v>
      </c>
      <c r="F819" s="54" t="s">
        <v>727</v>
      </c>
      <c r="G819" s="55">
        <v>793</v>
      </c>
    </row>
    <row r="820" spans="5:7" ht="15.75" customHeight="1" x14ac:dyDescent="0.2">
      <c r="E820" s="54" t="s">
        <v>728</v>
      </c>
      <c r="F820" s="54" t="s">
        <v>729</v>
      </c>
      <c r="G820" s="55">
        <v>790</v>
      </c>
    </row>
    <row r="821" spans="5:7" ht="15.75" customHeight="1" x14ac:dyDescent="0.2">
      <c r="E821" s="54" t="s">
        <v>1970</v>
      </c>
      <c r="F821" s="54" t="s">
        <v>1971</v>
      </c>
      <c r="G821" s="58"/>
    </row>
    <row r="822" spans="5:7" ht="15.75" customHeight="1" x14ac:dyDescent="0.2">
      <c r="E822" s="54" t="s">
        <v>1972</v>
      </c>
      <c r="F822" s="54" t="s">
        <v>1973</v>
      </c>
      <c r="G822" s="55">
        <v>800</v>
      </c>
    </row>
    <row r="823" spans="5:7" ht="15.75" customHeight="1" x14ac:dyDescent="0.2">
      <c r="E823" s="54" t="s">
        <v>619</v>
      </c>
      <c r="F823" s="54" t="s">
        <v>620</v>
      </c>
      <c r="G823" s="55">
        <v>799</v>
      </c>
    </row>
    <row r="824" spans="5:7" ht="15.75" customHeight="1" x14ac:dyDescent="0.2">
      <c r="E824" s="54" t="s">
        <v>1974</v>
      </c>
      <c r="F824" s="54" t="s">
        <v>1975</v>
      </c>
      <c r="G824" s="55">
        <v>802</v>
      </c>
    </row>
    <row r="825" spans="5:7" ht="15.75" customHeight="1" x14ac:dyDescent="0.2">
      <c r="E825" s="54" t="s">
        <v>1976</v>
      </c>
      <c r="F825" s="54" t="s">
        <v>1977</v>
      </c>
      <c r="G825" s="58"/>
    </row>
    <row r="826" spans="5:7" ht="15.75" customHeight="1" x14ac:dyDescent="0.2">
      <c r="E826" s="54" t="s">
        <v>765</v>
      </c>
      <c r="F826" s="54" t="s">
        <v>766</v>
      </c>
      <c r="G826" s="58"/>
    </row>
    <row r="827" spans="5:7" ht="15.75" customHeight="1" x14ac:dyDescent="0.2">
      <c r="E827" s="54" t="s">
        <v>631</v>
      </c>
      <c r="F827" s="54" t="s">
        <v>632</v>
      </c>
      <c r="G827" s="55">
        <v>803</v>
      </c>
    </row>
    <row r="828" spans="5:7" ht="15.75" customHeight="1" x14ac:dyDescent="0.2">
      <c r="E828" s="54" t="s">
        <v>1978</v>
      </c>
      <c r="F828" s="54" t="s">
        <v>1979</v>
      </c>
      <c r="G828" s="55">
        <v>805</v>
      </c>
    </row>
    <row r="829" spans="5:7" ht="15.75" customHeight="1" x14ac:dyDescent="0.2">
      <c r="E829" s="54" t="s">
        <v>1980</v>
      </c>
      <c r="F829" s="54" t="s">
        <v>1981</v>
      </c>
      <c r="G829" s="55">
        <v>804</v>
      </c>
    </row>
    <row r="830" spans="5:7" ht="15.75" customHeight="1" x14ac:dyDescent="0.2">
      <c r="E830" s="54" t="s">
        <v>614</v>
      </c>
      <c r="F830" s="54" t="s">
        <v>615</v>
      </c>
      <c r="G830" s="55">
        <v>806</v>
      </c>
    </row>
    <row r="831" spans="5:7" ht="15.75" customHeight="1" x14ac:dyDescent="0.2">
      <c r="E831" s="54" t="s">
        <v>617</v>
      </c>
      <c r="F831" s="54" t="s">
        <v>618</v>
      </c>
      <c r="G831" s="55">
        <v>808</v>
      </c>
    </row>
    <row r="832" spans="5:7" ht="15.75" customHeight="1" x14ac:dyDescent="0.2">
      <c r="E832" s="54" t="s">
        <v>1982</v>
      </c>
      <c r="F832" s="54" t="s">
        <v>1983</v>
      </c>
      <c r="G832" s="58"/>
    </row>
    <row r="833" spans="5:7" ht="15.75" customHeight="1" x14ac:dyDescent="0.2">
      <c r="E833" s="54" t="s">
        <v>1984</v>
      </c>
      <c r="F833" s="54" t="s">
        <v>1985</v>
      </c>
      <c r="G833" s="58"/>
    </row>
    <row r="834" spans="5:7" ht="15.75" customHeight="1" x14ac:dyDescent="0.2">
      <c r="E834" s="54" t="s">
        <v>621</v>
      </c>
      <c r="F834" s="54" t="s">
        <v>622</v>
      </c>
      <c r="G834" s="55">
        <v>811</v>
      </c>
    </row>
    <row r="835" spans="5:7" ht="15.75" customHeight="1" x14ac:dyDescent="0.2">
      <c r="E835" s="54" t="s">
        <v>828</v>
      </c>
      <c r="F835" s="54" t="s">
        <v>829</v>
      </c>
      <c r="G835" s="58"/>
    </row>
    <row r="836" spans="5:7" ht="15.75" customHeight="1" x14ac:dyDescent="0.2">
      <c r="E836" s="54" t="s">
        <v>833</v>
      </c>
      <c r="F836" s="54" t="s">
        <v>834</v>
      </c>
      <c r="G836" s="58"/>
    </row>
    <row r="837" spans="5:7" ht="15.75" customHeight="1" x14ac:dyDescent="0.2">
      <c r="E837" s="54" t="s">
        <v>830</v>
      </c>
      <c r="F837" s="54" t="s">
        <v>831</v>
      </c>
      <c r="G837" s="58"/>
    </row>
    <row r="838" spans="5:7" ht="15.75" customHeight="1" x14ac:dyDescent="0.2">
      <c r="E838" s="54" t="s">
        <v>626</v>
      </c>
      <c r="F838" s="54" t="s">
        <v>627</v>
      </c>
      <c r="G838" s="55">
        <v>813</v>
      </c>
    </row>
    <row r="839" spans="5:7" ht="15.75" customHeight="1" x14ac:dyDescent="0.2">
      <c r="E839" s="54" t="s">
        <v>1986</v>
      </c>
      <c r="F839" s="54" t="s">
        <v>1987</v>
      </c>
      <c r="G839" s="58"/>
    </row>
    <row r="840" spans="5:7" ht="15.75" customHeight="1" x14ac:dyDescent="0.2">
      <c r="E840" s="54" t="s">
        <v>673</v>
      </c>
      <c r="F840" s="54" t="s">
        <v>674</v>
      </c>
      <c r="G840" s="55">
        <v>812</v>
      </c>
    </row>
    <row r="841" spans="5:7" ht="15.75" customHeight="1" x14ac:dyDescent="0.2">
      <c r="E841" s="54" t="s">
        <v>1988</v>
      </c>
      <c r="F841" s="54" t="s">
        <v>1989</v>
      </c>
      <c r="G841" s="58"/>
    </row>
    <row r="842" spans="5:7" ht="15.75" customHeight="1" x14ac:dyDescent="0.2">
      <c r="E842" s="54" t="s">
        <v>1990</v>
      </c>
      <c r="F842" s="54" t="s">
        <v>1991</v>
      </c>
      <c r="G842" s="58"/>
    </row>
    <row r="843" spans="5:7" ht="15.75" customHeight="1" x14ac:dyDescent="0.2">
      <c r="E843" s="54" t="s">
        <v>800</v>
      </c>
      <c r="F843" s="54" t="s">
        <v>801</v>
      </c>
      <c r="G843" s="55">
        <v>814</v>
      </c>
    </row>
    <row r="844" spans="5:7" ht="15.75" customHeight="1" x14ac:dyDescent="0.2">
      <c r="E844" s="54" t="s">
        <v>629</v>
      </c>
      <c r="F844" s="54" t="s">
        <v>630</v>
      </c>
      <c r="G844" s="66">
        <v>816</v>
      </c>
    </row>
    <row r="845" spans="5:7" ht="15.75" customHeight="1" x14ac:dyDescent="0.2">
      <c r="E845" s="54" t="s">
        <v>1992</v>
      </c>
      <c r="F845" s="54" t="s">
        <v>1993</v>
      </c>
      <c r="G845" s="55">
        <v>815</v>
      </c>
    </row>
    <row r="846" spans="5:7" ht="15.75" customHeight="1" x14ac:dyDescent="0.2">
      <c r="E846" s="54" t="s">
        <v>1994</v>
      </c>
      <c r="F846" s="54" t="s">
        <v>1995</v>
      </c>
      <c r="G846" s="58"/>
    </row>
    <row r="847" spans="5:7" ht="15.75" customHeight="1" x14ac:dyDescent="0.2">
      <c r="E847" s="54" t="s">
        <v>637</v>
      </c>
      <c r="F847" s="54" t="s">
        <v>638</v>
      </c>
      <c r="G847" s="55">
        <v>817</v>
      </c>
    </row>
    <row r="848" spans="5:7" ht="15.75" customHeight="1" x14ac:dyDescent="0.2">
      <c r="E848" s="54" t="s">
        <v>635</v>
      </c>
      <c r="F848" s="54" t="s">
        <v>636</v>
      </c>
      <c r="G848" s="55">
        <v>818</v>
      </c>
    </row>
    <row r="849" spans="5:7" ht="15.75" customHeight="1" x14ac:dyDescent="0.2">
      <c r="E849" s="54" t="s">
        <v>633</v>
      </c>
      <c r="F849" s="54" t="s">
        <v>634</v>
      </c>
      <c r="G849" s="55">
        <v>819</v>
      </c>
    </row>
    <row r="850" spans="5:7" ht="15.75" customHeight="1" x14ac:dyDescent="0.2">
      <c r="E850" s="54" t="s">
        <v>1996</v>
      </c>
      <c r="F850" s="54" t="s">
        <v>1997</v>
      </c>
      <c r="G850" s="58"/>
    </row>
    <row r="851" spans="5:7" ht="15.75" customHeight="1" x14ac:dyDescent="0.2">
      <c r="E851" s="54" t="s">
        <v>1998</v>
      </c>
      <c r="F851" s="54" t="s">
        <v>1999</v>
      </c>
      <c r="G851" s="58"/>
    </row>
    <row r="852" spans="5:7" ht="15.75" customHeight="1" x14ac:dyDescent="0.2">
      <c r="E852" s="54" t="s">
        <v>2000</v>
      </c>
      <c r="F852" s="54" t="s">
        <v>2001</v>
      </c>
      <c r="G852" s="58"/>
    </row>
    <row r="853" spans="5:7" ht="15.75" customHeight="1" x14ac:dyDescent="0.2">
      <c r="E853" s="54" t="s">
        <v>2002</v>
      </c>
      <c r="F853" s="54" t="s">
        <v>2003</v>
      </c>
      <c r="G853" s="58"/>
    </row>
    <row r="854" spans="5:7" ht="15.75" customHeight="1" x14ac:dyDescent="0.2">
      <c r="E854" s="54" t="s">
        <v>643</v>
      </c>
      <c r="F854" s="54" t="s">
        <v>644</v>
      </c>
      <c r="G854" s="55">
        <v>820</v>
      </c>
    </row>
    <row r="855" spans="5:7" ht="15.75" customHeight="1" x14ac:dyDescent="0.2">
      <c r="E855" s="54" t="s">
        <v>2004</v>
      </c>
      <c r="F855" s="54" t="s">
        <v>2005</v>
      </c>
      <c r="G855" s="58"/>
    </row>
    <row r="856" spans="5:7" ht="15.75" customHeight="1" x14ac:dyDescent="0.2">
      <c r="E856" s="54" t="s">
        <v>645</v>
      </c>
      <c r="F856" s="54" t="s">
        <v>646</v>
      </c>
      <c r="G856" s="55">
        <v>822</v>
      </c>
    </row>
    <row r="857" spans="5:7" ht="15.75" customHeight="1" x14ac:dyDescent="0.2">
      <c r="E857" s="54" t="s">
        <v>2006</v>
      </c>
      <c r="F857" s="54" t="s">
        <v>2007</v>
      </c>
      <c r="G857" s="58"/>
    </row>
    <row r="858" spans="5:7" ht="15.75" customHeight="1" x14ac:dyDescent="0.2">
      <c r="E858" s="54" t="s">
        <v>639</v>
      </c>
      <c r="F858" s="54" t="s">
        <v>640</v>
      </c>
      <c r="G858" s="55">
        <v>829</v>
      </c>
    </row>
    <row r="859" spans="5:7" ht="15.75" customHeight="1" x14ac:dyDescent="0.2">
      <c r="E859" s="54" t="s">
        <v>710</v>
      </c>
      <c r="F859" s="54" t="s">
        <v>711</v>
      </c>
      <c r="G859" s="55">
        <v>857</v>
      </c>
    </row>
    <row r="860" spans="5:7" ht="15.75" customHeight="1" x14ac:dyDescent="0.2">
      <c r="E860" s="54" t="s">
        <v>2008</v>
      </c>
      <c r="F860" s="54" t="s">
        <v>2009</v>
      </c>
      <c r="G860" s="58"/>
    </row>
    <row r="861" spans="5:7" ht="15.75" customHeight="1" x14ac:dyDescent="0.2">
      <c r="E861" s="54" t="s">
        <v>641</v>
      </c>
      <c r="F861" s="54" t="s">
        <v>642</v>
      </c>
      <c r="G861" s="55">
        <v>831</v>
      </c>
    </row>
    <row r="862" spans="5:7" ht="15.75" customHeight="1" x14ac:dyDescent="0.2">
      <c r="E862" s="54" t="s">
        <v>692</v>
      </c>
      <c r="F862" s="54" t="s">
        <v>693</v>
      </c>
      <c r="G862" s="55">
        <v>832</v>
      </c>
    </row>
    <row r="863" spans="5:7" ht="15.75" customHeight="1" x14ac:dyDescent="0.2">
      <c r="E863" s="54" t="s">
        <v>647</v>
      </c>
      <c r="F863" s="54" t="s">
        <v>648</v>
      </c>
      <c r="G863" s="55">
        <v>833</v>
      </c>
    </row>
    <row r="864" spans="5:7" ht="15.75" customHeight="1" x14ac:dyDescent="0.2">
      <c r="E864" s="54" t="s">
        <v>2010</v>
      </c>
      <c r="F864" s="54" t="s">
        <v>1451</v>
      </c>
      <c r="G864" s="58"/>
    </row>
    <row r="865" spans="5:7" ht="15.75" customHeight="1" x14ac:dyDescent="0.2">
      <c r="E865" s="54" t="s">
        <v>2011</v>
      </c>
      <c r="F865" s="54" t="s">
        <v>1626</v>
      </c>
      <c r="G865" s="55">
        <v>835</v>
      </c>
    </row>
    <row r="866" spans="5:7" ht="15.75" customHeight="1" x14ac:dyDescent="0.2">
      <c r="E866" s="54" t="s">
        <v>2012</v>
      </c>
      <c r="F866" s="54" t="s">
        <v>1662</v>
      </c>
      <c r="G866" s="55">
        <v>834</v>
      </c>
    </row>
    <row r="867" spans="5:7" ht="15.75" customHeight="1" x14ac:dyDescent="0.2">
      <c r="E867" s="54" t="s">
        <v>2013</v>
      </c>
      <c r="F867" s="54" t="s">
        <v>2014</v>
      </c>
      <c r="G867" s="55">
        <v>836</v>
      </c>
    </row>
    <row r="868" spans="5:7" ht="15.75" customHeight="1" x14ac:dyDescent="0.2">
      <c r="E868" s="54" t="s">
        <v>659</v>
      </c>
      <c r="F868" s="54" t="s">
        <v>660</v>
      </c>
      <c r="G868" s="55">
        <v>841</v>
      </c>
    </row>
    <row r="869" spans="5:7" ht="15.75" customHeight="1" x14ac:dyDescent="0.2">
      <c r="E869" s="54" t="s">
        <v>657</v>
      </c>
      <c r="F869" s="54" t="s">
        <v>658</v>
      </c>
      <c r="G869" s="55">
        <v>838</v>
      </c>
    </row>
    <row r="870" spans="5:7" ht="15.75" customHeight="1" x14ac:dyDescent="0.2">
      <c r="E870" s="54" t="s">
        <v>2015</v>
      </c>
      <c r="F870" s="54" t="s">
        <v>2016</v>
      </c>
      <c r="G870" s="58"/>
    </row>
    <row r="871" spans="5:7" ht="15.75" customHeight="1" x14ac:dyDescent="0.2">
      <c r="E871" s="54" t="s">
        <v>663</v>
      </c>
      <c r="F871" s="54" t="s">
        <v>664</v>
      </c>
      <c r="G871" s="55">
        <v>837</v>
      </c>
    </row>
    <row r="872" spans="5:7" ht="15.75" customHeight="1" x14ac:dyDescent="0.2">
      <c r="E872" s="54" t="s">
        <v>665</v>
      </c>
      <c r="F872" s="54" t="s">
        <v>666</v>
      </c>
      <c r="G872" s="55">
        <v>839</v>
      </c>
    </row>
    <row r="873" spans="5:7" ht="15.75" customHeight="1" x14ac:dyDescent="0.2">
      <c r="E873" s="54" t="s">
        <v>2017</v>
      </c>
      <c r="F873" s="54" t="s">
        <v>2018</v>
      </c>
      <c r="G873" s="55">
        <v>840</v>
      </c>
    </row>
    <row r="874" spans="5:7" ht="15.75" customHeight="1" x14ac:dyDescent="0.2">
      <c r="E874" s="54" t="s">
        <v>2019</v>
      </c>
      <c r="F874" s="54" t="s">
        <v>2020</v>
      </c>
      <c r="G874" s="58"/>
    </row>
    <row r="875" spans="5:7" ht="15.75" customHeight="1" x14ac:dyDescent="0.2">
      <c r="E875" s="54" t="s">
        <v>2021</v>
      </c>
      <c r="F875" s="54" t="s">
        <v>2022</v>
      </c>
      <c r="G875" s="58"/>
    </row>
    <row r="876" spans="5:7" ht="15.75" customHeight="1" x14ac:dyDescent="0.2">
      <c r="E876" s="54" t="s">
        <v>767</v>
      </c>
      <c r="F876" s="54" t="s">
        <v>768</v>
      </c>
      <c r="G876" s="58"/>
    </row>
    <row r="877" spans="5:7" ht="15.75" customHeight="1" x14ac:dyDescent="0.2">
      <c r="E877" s="54" t="s">
        <v>653</v>
      </c>
      <c r="F877" s="54" t="s">
        <v>654</v>
      </c>
      <c r="G877" s="55">
        <v>843</v>
      </c>
    </row>
    <row r="878" spans="5:7" ht="15.75" customHeight="1" x14ac:dyDescent="0.2">
      <c r="E878" s="54" t="s">
        <v>655</v>
      </c>
      <c r="F878" s="54" t="s">
        <v>656</v>
      </c>
      <c r="G878" s="55">
        <v>842</v>
      </c>
    </row>
    <row r="879" spans="5:7" ht="15.75" customHeight="1" x14ac:dyDescent="0.2">
      <c r="E879" s="54" t="s">
        <v>730</v>
      </c>
      <c r="F879" s="54" t="s">
        <v>731</v>
      </c>
      <c r="G879" s="55">
        <v>844</v>
      </c>
    </row>
    <row r="880" spans="5:7" ht="15.75" customHeight="1" x14ac:dyDescent="0.2">
      <c r="E880" s="54" t="s">
        <v>661</v>
      </c>
      <c r="F880" s="54" t="s">
        <v>662</v>
      </c>
      <c r="G880" s="55">
        <v>846</v>
      </c>
    </row>
    <row r="881" spans="5:7" ht="15.75" customHeight="1" x14ac:dyDescent="0.2">
      <c r="E881" s="54" t="s">
        <v>667</v>
      </c>
      <c r="F881" s="54" t="s">
        <v>668</v>
      </c>
      <c r="G881" s="55">
        <v>847</v>
      </c>
    </row>
    <row r="882" spans="5:7" ht="15.75" customHeight="1" x14ac:dyDescent="0.2">
      <c r="E882" s="54" t="s">
        <v>669</v>
      </c>
      <c r="F882" s="54" t="s">
        <v>670</v>
      </c>
      <c r="G882" s="55">
        <v>848</v>
      </c>
    </row>
    <row r="883" spans="5:7" ht="15.75" customHeight="1" x14ac:dyDescent="0.2">
      <c r="E883" s="54" t="s">
        <v>788</v>
      </c>
      <c r="F883" s="54" t="s">
        <v>789</v>
      </c>
      <c r="G883" s="55">
        <v>845</v>
      </c>
    </row>
    <row r="884" spans="5:7" ht="15.75" customHeight="1" x14ac:dyDescent="0.2">
      <c r="E884" s="54" t="s">
        <v>671</v>
      </c>
      <c r="F884" s="54" t="s">
        <v>672</v>
      </c>
      <c r="G884" s="55">
        <v>849</v>
      </c>
    </row>
    <row r="885" spans="5:7" ht="15.75" customHeight="1" x14ac:dyDescent="0.2">
      <c r="E885" s="54" t="s">
        <v>675</v>
      </c>
      <c r="F885" s="54" t="s">
        <v>676</v>
      </c>
      <c r="G885" s="55">
        <v>863</v>
      </c>
    </row>
    <row r="886" spans="5:7" ht="15.75" customHeight="1" x14ac:dyDescent="0.2">
      <c r="E886" s="54" t="s">
        <v>684</v>
      </c>
      <c r="F886" s="54" t="s">
        <v>685</v>
      </c>
      <c r="G886" s="55">
        <v>853</v>
      </c>
    </row>
    <row r="887" spans="5:7" ht="15.75" customHeight="1" x14ac:dyDescent="0.2">
      <c r="E887" s="54" t="s">
        <v>2023</v>
      </c>
      <c r="F887" s="54" t="s">
        <v>2024</v>
      </c>
      <c r="G887" s="55">
        <v>850</v>
      </c>
    </row>
    <row r="888" spans="5:7" ht="15.75" customHeight="1" x14ac:dyDescent="0.2">
      <c r="E888" s="54" t="s">
        <v>2025</v>
      </c>
      <c r="F888" s="54" t="s">
        <v>2026</v>
      </c>
      <c r="G888" s="55">
        <v>851</v>
      </c>
    </row>
    <row r="889" spans="5:7" ht="15.75" customHeight="1" x14ac:dyDescent="0.2">
      <c r="E889" s="54" t="s">
        <v>732</v>
      </c>
      <c r="F889" s="54" t="s">
        <v>733</v>
      </c>
      <c r="G889" s="58"/>
    </row>
    <row r="890" spans="5:7" ht="15.75" customHeight="1" x14ac:dyDescent="0.2">
      <c r="E890" s="54" t="s">
        <v>2027</v>
      </c>
      <c r="F890" s="54" t="s">
        <v>2028</v>
      </c>
      <c r="G890" s="58"/>
    </row>
    <row r="891" spans="5:7" ht="15.75" customHeight="1" x14ac:dyDescent="0.2">
      <c r="E891" s="54" t="s">
        <v>686</v>
      </c>
      <c r="F891" s="54" t="s">
        <v>687</v>
      </c>
      <c r="G891" s="55">
        <v>854</v>
      </c>
    </row>
    <row r="892" spans="5:7" ht="15.75" customHeight="1" x14ac:dyDescent="0.2">
      <c r="E892" s="54" t="s">
        <v>677</v>
      </c>
      <c r="F892" s="54" t="s">
        <v>678</v>
      </c>
      <c r="G892" s="55">
        <v>852</v>
      </c>
    </row>
    <row r="893" spans="5:7" ht="15.75" customHeight="1" x14ac:dyDescent="0.2">
      <c r="E893" s="54" t="s">
        <v>679</v>
      </c>
      <c r="F893" s="54" t="s">
        <v>680</v>
      </c>
      <c r="G893" s="55">
        <v>856</v>
      </c>
    </row>
    <row r="894" spans="5:7" ht="15.75" customHeight="1" x14ac:dyDescent="0.2">
      <c r="E894" s="54" t="s">
        <v>682</v>
      </c>
      <c r="F894" s="54" t="s">
        <v>683</v>
      </c>
      <c r="G894" s="55">
        <v>855</v>
      </c>
    </row>
    <row r="895" spans="5:7" ht="15.75" customHeight="1" x14ac:dyDescent="0.2">
      <c r="E895" s="54" t="s">
        <v>2029</v>
      </c>
      <c r="F895" s="54" t="s">
        <v>2030</v>
      </c>
      <c r="G895" s="55">
        <v>858</v>
      </c>
    </row>
    <row r="896" spans="5:7" ht="15.75" customHeight="1" x14ac:dyDescent="0.2">
      <c r="E896" s="54" t="s">
        <v>2031</v>
      </c>
      <c r="F896" s="54" t="s">
        <v>2032</v>
      </c>
      <c r="G896" s="58"/>
    </row>
    <row r="897" spans="5:7" ht="15.75" customHeight="1" x14ac:dyDescent="0.2">
      <c r="E897" s="54" t="s">
        <v>694</v>
      </c>
      <c r="F897" s="54" t="s">
        <v>695</v>
      </c>
      <c r="G897" s="55">
        <v>859</v>
      </c>
    </row>
    <row r="898" spans="5:7" ht="15.75" customHeight="1" x14ac:dyDescent="0.2">
      <c r="E898" s="54" t="s">
        <v>688</v>
      </c>
      <c r="F898" s="54" t="s">
        <v>689</v>
      </c>
      <c r="G898" s="55">
        <v>860</v>
      </c>
    </row>
    <row r="899" spans="5:7" ht="15.75" customHeight="1" x14ac:dyDescent="0.2">
      <c r="E899" s="54" t="s">
        <v>2033</v>
      </c>
      <c r="F899" s="54" t="s">
        <v>2034</v>
      </c>
      <c r="G899" s="58"/>
    </row>
    <row r="900" spans="5:7" ht="15.75" customHeight="1" x14ac:dyDescent="0.2">
      <c r="E900" s="54" t="s">
        <v>690</v>
      </c>
      <c r="F900" s="54" t="s">
        <v>691</v>
      </c>
      <c r="G900" s="55">
        <v>861</v>
      </c>
    </row>
    <row r="901" spans="5:7" ht="15.75" customHeight="1" x14ac:dyDescent="0.2">
      <c r="E901" s="54" t="s">
        <v>696</v>
      </c>
      <c r="F901" s="54" t="s">
        <v>697</v>
      </c>
      <c r="G901" s="55">
        <v>862</v>
      </c>
    </row>
    <row r="902" spans="5:7" ht="15.75" customHeight="1" x14ac:dyDescent="0.2">
      <c r="E902" s="54" t="s">
        <v>2035</v>
      </c>
      <c r="F902" s="54" t="s">
        <v>2036</v>
      </c>
      <c r="G902" s="58"/>
    </row>
    <row r="903" spans="5:7" ht="15.75" customHeight="1" x14ac:dyDescent="0.2">
      <c r="E903" s="54" t="s">
        <v>698</v>
      </c>
      <c r="F903" s="54" t="s">
        <v>699</v>
      </c>
      <c r="G903" s="55">
        <v>864</v>
      </c>
    </row>
    <row r="904" spans="5:7" ht="15.75" customHeight="1" x14ac:dyDescent="0.2">
      <c r="E904" s="54" t="s">
        <v>700</v>
      </c>
      <c r="F904" s="54" t="s">
        <v>701</v>
      </c>
      <c r="G904" s="55">
        <v>865</v>
      </c>
    </row>
    <row r="905" spans="5:7" ht="15.75" customHeight="1" x14ac:dyDescent="0.2">
      <c r="E905" s="54" t="s">
        <v>2037</v>
      </c>
      <c r="F905" s="54" t="s">
        <v>2038</v>
      </c>
      <c r="G905" s="58"/>
    </row>
    <row r="906" spans="5:7" ht="15.75" customHeight="1" x14ac:dyDescent="0.2">
      <c r="E906" s="54" t="s">
        <v>2039</v>
      </c>
      <c r="F906" s="54" t="s">
        <v>2040</v>
      </c>
      <c r="G906" s="58"/>
    </row>
    <row r="907" spans="5:7" ht="15.75" customHeight="1" x14ac:dyDescent="0.2">
      <c r="E907" s="54" t="s">
        <v>704</v>
      </c>
      <c r="F907" s="54" t="s">
        <v>705</v>
      </c>
      <c r="G907" s="58"/>
    </row>
    <row r="908" spans="5:7" ht="15.75" customHeight="1" x14ac:dyDescent="0.2">
      <c r="E908" s="54" t="s">
        <v>2041</v>
      </c>
      <c r="F908" s="54" t="s">
        <v>2042</v>
      </c>
      <c r="G908" s="58"/>
    </row>
    <row r="909" spans="5:7" ht="15.75" customHeight="1" x14ac:dyDescent="0.2">
      <c r="E909" s="54" t="s">
        <v>702</v>
      </c>
      <c r="F909" s="54" t="s">
        <v>703</v>
      </c>
      <c r="G909" s="58"/>
    </row>
    <row r="910" spans="5:7" ht="15.75" customHeight="1" x14ac:dyDescent="0.2">
      <c r="E910" s="54" t="s">
        <v>2043</v>
      </c>
      <c r="F910" s="54" t="s">
        <v>2044</v>
      </c>
      <c r="G910" s="58"/>
    </row>
    <row r="911" spans="5:7" ht="15.75" customHeight="1" x14ac:dyDescent="0.2">
      <c r="E911" s="54" t="s">
        <v>2045</v>
      </c>
      <c r="F911" s="54" t="s">
        <v>2046</v>
      </c>
      <c r="G911" s="58"/>
    </row>
    <row r="912" spans="5:7" ht="15.75" customHeight="1" x14ac:dyDescent="0.2">
      <c r="E912" s="54" t="s">
        <v>2047</v>
      </c>
      <c r="F912" s="54" t="s">
        <v>2048</v>
      </c>
      <c r="G912" s="58"/>
    </row>
    <row r="913" spans="5:7" ht="15.75" customHeight="1" x14ac:dyDescent="0.2">
      <c r="E913" s="54" t="s">
        <v>2049</v>
      </c>
      <c r="F913" s="54" t="s">
        <v>2050</v>
      </c>
      <c r="G913" s="58"/>
    </row>
    <row r="914" spans="5:7" ht="15.75" customHeight="1" x14ac:dyDescent="0.2">
      <c r="E914" s="54" t="s">
        <v>802</v>
      </c>
      <c r="F914" s="54" t="s">
        <v>803</v>
      </c>
      <c r="G914" s="58"/>
    </row>
    <row r="915" spans="5:7" ht="15.75" customHeight="1" x14ac:dyDescent="0.2">
      <c r="E915" s="54" t="s">
        <v>706</v>
      </c>
      <c r="F915" s="54" t="s">
        <v>707</v>
      </c>
      <c r="G915" s="55">
        <v>871</v>
      </c>
    </row>
    <row r="916" spans="5:7" ht="15.75" customHeight="1" x14ac:dyDescent="0.2">
      <c r="E916" s="54" t="s">
        <v>708</v>
      </c>
      <c r="F916" s="54" t="s">
        <v>709</v>
      </c>
      <c r="G916" s="58"/>
    </row>
    <row r="917" spans="5:7" ht="15.75" customHeight="1" x14ac:dyDescent="0.2">
      <c r="E917" s="54" t="s">
        <v>712</v>
      </c>
      <c r="F917" s="54" t="s">
        <v>713</v>
      </c>
      <c r="G917" s="58"/>
    </row>
    <row r="918" spans="5:7" ht="15.75" customHeight="1" x14ac:dyDescent="0.2">
      <c r="E918" s="54" t="s">
        <v>2051</v>
      </c>
      <c r="F918" s="54" t="s">
        <v>2052</v>
      </c>
      <c r="G918" s="58"/>
    </row>
    <row r="919" spans="5:7" ht="15.75" customHeight="1" x14ac:dyDescent="0.2">
      <c r="E919" s="54" t="s">
        <v>714</v>
      </c>
      <c r="F919" s="54" t="s">
        <v>715</v>
      </c>
      <c r="G919" s="55">
        <v>885</v>
      </c>
    </row>
    <row r="920" spans="5:7" ht="15.75" customHeight="1" x14ac:dyDescent="0.2">
      <c r="E920" s="54" t="s">
        <v>2053</v>
      </c>
      <c r="F920" s="54" t="s">
        <v>2054</v>
      </c>
      <c r="G920" s="58"/>
    </row>
    <row r="921" spans="5:7" ht="15.75" customHeight="1" x14ac:dyDescent="0.2">
      <c r="E921" s="54" t="s">
        <v>2055</v>
      </c>
      <c r="F921" s="54" t="s">
        <v>2056</v>
      </c>
      <c r="G921" s="58"/>
    </row>
    <row r="922" spans="5:7" ht="15.75" customHeight="1" x14ac:dyDescent="0.2">
      <c r="E922" s="54" t="s">
        <v>771</v>
      </c>
      <c r="F922" s="54" t="s">
        <v>772</v>
      </c>
      <c r="G922" s="55">
        <v>894</v>
      </c>
    </row>
    <row r="923" spans="5:7" ht="15.75" customHeight="1" x14ac:dyDescent="0.2">
      <c r="E923" s="54" t="s">
        <v>2057</v>
      </c>
      <c r="F923" s="54" t="s">
        <v>2058</v>
      </c>
      <c r="G923" s="58"/>
    </row>
    <row r="924" spans="5:7" ht="15.75" customHeight="1" x14ac:dyDescent="0.2">
      <c r="E924" s="54" t="s">
        <v>2059</v>
      </c>
      <c r="F924" s="54" t="s">
        <v>2060</v>
      </c>
      <c r="G924" s="58"/>
    </row>
    <row r="925" spans="5:7" ht="15.75" customHeight="1" x14ac:dyDescent="0.2">
      <c r="E925" s="54" t="s">
        <v>2061</v>
      </c>
      <c r="F925" s="54" t="s">
        <v>2062</v>
      </c>
      <c r="G925" s="58"/>
    </row>
    <row r="926" spans="5:7" ht="15.75" customHeight="1" x14ac:dyDescent="0.2">
      <c r="E926" s="54" t="s">
        <v>769</v>
      </c>
      <c r="F926" s="54" t="s">
        <v>770</v>
      </c>
      <c r="G926" s="55">
        <v>884</v>
      </c>
    </row>
    <row r="927" spans="5:7" ht="15.75" customHeight="1" x14ac:dyDescent="0.2">
      <c r="E927" s="54" t="s">
        <v>2063</v>
      </c>
      <c r="F927" s="54" t="s">
        <v>2064</v>
      </c>
      <c r="G927" s="58"/>
    </row>
    <row r="928" spans="5:7" ht="15.75" customHeight="1" x14ac:dyDescent="0.2">
      <c r="E928" s="54" t="s">
        <v>2065</v>
      </c>
      <c r="F928" s="54" t="s">
        <v>2066</v>
      </c>
      <c r="G928" s="55">
        <v>900</v>
      </c>
    </row>
    <row r="929" spans="5:7" ht="15.75" customHeight="1" x14ac:dyDescent="0.2">
      <c r="E929" s="54" t="s">
        <v>774</v>
      </c>
      <c r="F929" s="54" t="s">
        <v>775</v>
      </c>
      <c r="G929" s="55">
        <v>889</v>
      </c>
    </row>
    <row r="930" spans="5:7" ht="15.75" customHeight="1" x14ac:dyDescent="0.2">
      <c r="E930" s="54" t="s">
        <v>780</v>
      </c>
      <c r="F930" s="54" t="s">
        <v>781</v>
      </c>
      <c r="G930" s="55">
        <v>886</v>
      </c>
    </row>
    <row r="931" spans="5:7" ht="15.75" customHeight="1" x14ac:dyDescent="0.2">
      <c r="E931" s="54" t="s">
        <v>773</v>
      </c>
      <c r="F931" s="54" t="s">
        <v>174</v>
      </c>
      <c r="G931" s="55">
        <v>888</v>
      </c>
    </row>
    <row r="932" spans="5:7" ht="15.75" customHeight="1" x14ac:dyDescent="0.2">
      <c r="E932" s="54" t="s">
        <v>778</v>
      </c>
      <c r="F932" s="54" t="s">
        <v>779</v>
      </c>
      <c r="G932" s="55">
        <v>887</v>
      </c>
    </row>
    <row r="933" spans="5:7" ht="15.75" customHeight="1" x14ac:dyDescent="0.2">
      <c r="E933" s="54" t="s">
        <v>776</v>
      </c>
      <c r="F933" s="54" t="s">
        <v>777</v>
      </c>
      <c r="G933" s="58"/>
    </row>
    <row r="934" spans="5:7" ht="15.75" customHeight="1" x14ac:dyDescent="0.2">
      <c r="E934" s="54" t="s">
        <v>2067</v>
      </c>
      <c r="F934" s="54" t="s">
        <v>2068</v>
      </c>
      <c r="G934" s="58"/>
    </row>
    <row r="935" spans="5:7" ht="15.75" customHeight="1" x14ac:dyDescent="0.2">
      <c r="E935" s="54" t="s">
        <v>2069</v>
      </c>
      <c r="F935" s="54" t="s">
        <v>2070</v>
      </c>
      <c r="G935" s="58"/>
    </row>
    <row r="936" spans="5:7" ht="15.75" customHeight="1" x14ac:dyDescent="0.2">
      <c r="E936" s="54" t="s">
        <v>782</v>
      </c>
      <c r="F936" s="54" t="s">
        <v>783</v>
      </c>
      <c r="G936" s="55">
        <v>882</v>
      </c>
    </row>
    <row r="937" spans="5:7" ht="15.75" customHeight="1" x14ac:dyDescent="0.2">
      <c r="E937" s="54" t="s">
        <v>785</v>
      </c>
      <c r="F937" s="54" t="s">
        <v>786</v>
      </c>
      <c r="G937" s="55">
        <v>883</v>
      </c>
    </row>
    <row r="938" spans="5:7" ht="15.75" customHeight="1" x14ac:dyDescent="0.2">
      <c r="E938" s="54" t="s">
        <v>790</v>
      </c>
      <c r="F938" s="54" t="s">
        <v>791</v>
      </c>
      <c r="G938" s="55">
        <v>890</v>
      </c>
    </row>
    <row r="939" spans="5:7" ht="15.75" customHeight="1" x14ac:dyDescent="0.2">
      <c r="E939" s="54" t="s">
        <v>793</v>
      </c>
      <c r="F939" s="54" t="s">
        <v>794</v>
      </c>
      <c r="G939" s="55">
        <v>891</v>
      </c>
    </row>
    <row r="940" spans="5:7" ht="15.75" customHeight="1" x14ac:dyDescent="0.2">
      <c r="E940" s="54" t="s">
        <v>798</v>
      </c>
      <c r="F940" s="54" t="s">
        <v>799</v>
      </c>
      <c r="G940" s="55">
        <v>892</v>
      </c>
    </row>
    <row r="941" spans="5:7" ht="15.75" customHeight="1" x14ac:dyDescent="0.2">
      <c r="E941" s="54" t="s">
        <v>795</v>
      </c>
      <c r="F941" s="54" t="s">
        <v>796</v>
      </c>
      <c r="G941" s="55">
        <v>893</v>
      </c>
    </row>
    <row r="942" spans="5:7" ht="15.75" customHeight="1" x14ac:dyDescent="0.2">
      <c r="E942" s="54" t="s">
        <v>804</v>
      </c>
      <c r="F942" s="54" t="s">
        <v>805</v>
      </c>
      <c r="G942" s="55">
        <v>895</v>
      </c>
    </row>
    <row r="943" spans="5:7" ht="15.75" customHeight="1" x14ac:dyDescent="0.2">
      <c r="E943" s="54" t="s">
        <v>806</v>
      </c>
      <c r="F943" s="54" t="s">
        <v>595</v>
      </c>
      <c r="G943" s="55">
        <v>896</v>
      </c>
    </row>
    <row r="944" spans="5:7" ht="15.75" customHeight="1" x14ac:dyDescent="0.2">
      <c r="E944" s="54" t="s">
        <v>807</v>
      </c>
      <c r="F944" s="54" t="s">
        <v>808</v>
      </c>
      <c r="G944" s="55">
        <v>898</v>
      </c>
    </row>
    <row r="945" spans="5:7" ht="15.75" customHeight="1" x14ac:dyDescent="0.2">
      <c r="E945" s="54" t="s">
        <v>809</v>
      </c>
      <c r="F945" s="54" t="s">
        <v>212</v>
      </c>
      <c r="G945" s="55">
        <v>897</v>
      </c>
    </row>
    <row r="946" spans="5:7" ht="15.75" customHeight="1" x14ac:dyDescent="0.2">
      <c r="E946" s="54" t="s">
        <v>810</v>
      </c>
      <c r="F946" s="54" t="s">
        <v>811</v>
      </c>
      <c r="G946" s="55">
        <v>902</v>
      </c>
    </row>
    <row r="947" spans="5:7" ht="15.75" customHeight="1" x14ac:dyDescent="0.2">
      <c r="E947" s="54" t="s">
        <v>816</v>
      </c>
      <c r="F947" s="54" t="s">
        <v>817</v>
      </c>
      <c r="G947" s="55">
        <v>905</v>
      </c>
    </row>
    <row r="948" spans="5:7" ht="15.75" customHeight="1" x14ac:dyDescent="0.2">
      <c r="E948" s="54" t="s">
        <v>814</v>
      </c>
      <c r="F948" s="54" t="s">
        <v>815</v>
      </c>
      <c r="G948" s="55">
        <v>904</v>
      </c>
    </row>
    <row r="949" spans="5:7" ht="15.75" customHeight="1" x14ac:dyDescent="0.2">
      <c r="E949" s="54" t="s">
        <v>812</v>
      </c>
      <c r="F949" s="54" t="s">
        <v>813</v>
      </c>
      <c r="G949" s="55">
        <v>907</v>
      </c>
    </row>
    <row r="950" spans="5:7" ht="15.75" customHeight="1" x14ac:dyDescent="0.2">
      <c r="E950" s="54" t="s">
        <v>818</v>
      </c>
      <c r="F950" s="54" t="s">
        <v>819</v>
      </c>
      <c r="G950" s="55">
        <v>908</v>
      </c>
    </row>
    <row r="951" spans="5:7" ht="15.75" customHeight="1" x14ac:dyDescent="0.2">
      <c r="E951" s="54" t="s">
        <v>820</v>
      </c>
      <c r="F951" s="54" t="s">
        <v>821</v>
      </c>
      <c r="G951" s="55">
        <v>912</v>
      </c>
    </row>
    <row r="952" spans="5:7" ht="15.75" customHeight="1" x14ac:dyDescent="0.2">
      <c r="E952" s="54" t="s">
        <v>822</v>
      </c>
      <c r="F952" s="54" t="s">
        <v>823</v>
      </c>
      <c r="G952" s="55">
        <v>911</v>
      </c>
    </row>
    <row r="953" spans="5:7" ht="15.75" customHeight="1" x14ac:dyDescent="0.2">
      <c r="E953" s="54" t="s">
        <v>824</v>
      </c>
      <c r="F953" s="54" t="s">
        <v>825</v>
      </c>
      <c r="G953" s="55">
        <v>910</v>
      </c>
    </row>
    <row r="954" spans="5:7" ht="15.75" customHeight="1" x14ac:dyDescent="0.2">
      <c r="E954" s="54" t="s">
        <v>826</v>
      </c>
      <c r="F954" s="54" t="s">
        <v>827</v>
      </c>
      <c r="G954" s="55">
        <v>913</v>
      </c>
    </row>
    <row r="955" spans="5:7" ht="15.75" customHeight="1" x14ac:dyDescent="0.2">
      <c r="E955" s="54" t="s">
        <v>835</v>
      </c>
      <c r="F955" s="54" t="s">
        <v>836</v>
      </c>
      <c r="G955" s="55">
        <v>909</v>
      </c>
    </row>
    <row r="956" spans="5:7" ht="15.75" customHeight="1" x14ac:dyDescent="0.2">
      <c r="E956" s="54" t="s">
        <v>837</v>
      </c>
      <c r="F956" s="54" t="s">
        <v>838</v>
      </c>
      <c r="G956" s="55">
        <v>914</v>
      </c>
    </row>
    <row r="957" spans="5:7" ht="15.75" customHeight="1" x14ac:dyDescent="0.2">
      <c r="E957" s="54" t="s">
        <v>840</v>
      </c>
      <c r="F957" s="54" t="s">
        <v>2071</v>
      </c>
      <c r="G957" s="55">
        <v>915</v>
      </c>
    </row>
    <row r="958" spans="5:7" ht="15.75" customHeight="1" x14ac:dyDescent="0.2">
      <c r="E958" s="54" t="s">
        <v>849</v>
      </c>
      <c r="F958" s="54" t="s">
        <v>850</v>
      </c>
      <c r="G958" s="55">
        <v>919</v>
      </c>
    </row>
    <row r="959" spans="5:7" ht="15.75" customHeight="1" x14ac:dyDescent="0.2">
      <c r="E959" s="54" t="s">
        <v>852</v>
      </c>
      <c r="F959" s="54" t="s">
        <v>853</v>
      </c>
      <c r="G959" s="55">
        <v>920</v>
      </c>
    </row>
    <row r="960" spans="5:7" ht="15.75" customHeight="1" x14ac:dyDescent="0.2">
      <c r="E960" s="54" t="s">
        <v>847</v>
      </c>
      <c r="F960" s="54" t="s">
        <v>848</v>
      </c>
      <c r="G960" s="55">
        <v>916</v>
      </c>
    </row>
    <row r="961" spans="5:7" ht="15.75" customHeight="1" x14ac:dyDescent="0.2">
      <c r="E961" s="54" t="s">
        <v>845</v>
      </c>
      <c r="F961" s="54" t="s">
        <v>846</v>
      </c>
      <c r="G961" s="55">
        <v>918</v>
      </c>
    </row>
    <row r="962" spans="5:7" ht="15.75" customHeight="1" x14ac:dyDescent="0.2">
      <c r="E962" s="54" t="s">
        <v>842</v>
      </c>
      <c r="F962" s="54" t="s">
        <v>843</v>
      </c>
      <c r="G962" s="55">
        <v>917</v>
      </c>
    </row>
    <row r="963" spans="5:7" ht="15.75" customHeight="1" x14ac:dyDescent="0.2">
      <c r="E963" s="54" t="s">
        <v>857</v>
      </c>
      <c r="F963" s="54" t="s">
        <v>858</v>
      </c>
      <c r="G963" s="55">
        <v>947</v>
      </c>
    </row>
    <row r="964" spans="5:7" ht="15.75" customHeight="1" x14ac:dyDescent="0.2">
      <c r="E964" s="54" t="s">
        <v>854</v>
      </c>
      <c r="F964" s="54" t="s">
        <v>855</v>
      </c>
      <c r="G964" s="55">
        <v>921</v>
      </c>
    </row>
    <row r="965" spans="5:7" ht="15.75" customHeight="1" x14ac:dyDescent="0.2">
      <c r="E965" s="54" t="s">
        <v>860</v>
      </c>
      <c r="F965" s="54" t="s">
        <v>861</v>
      </c>
      <c r="G965" s="55">
        <v>922</v>
      </c>
    </row>
    <row r="966" spans="5:7" ht="15.75" customHeight="1" x14ac:dyDescent="0.2">
      <c r="E966" s="54" t="s">
        <v>2072</v>
      </c>
      <c r="F966" s="54" t="s">
        <v>2073</v>
      </c>
      <c r="G966" s="58"/>
    </row>
    <row r="967" spans="5:7" ht="15.75" customHeight="1" x14ac:dyDescent="0.2">
      <c r="E967" s="54" t="s">
        <v>2074</v>
      </c>
      <c r="F967" s="54" t="s">
        <v>2075</v>
      </c>
      <c r="G967" s="58"/>
    </row>
    <row r="968" spans="5:7" ht="15.75" customHeight="1" x14ac:dyDescent="0.2">
      <c r="E968" s="54" t="s">
        <v>862</v>
      </c>
      <c r="F968" s="54" t="s">
        <v>863</v>
      </c>
      <c r="G968" s="55">
        <v>927</v>
      </c>
    </row>
    <row r="969" spans="5:7" ht="15.75" customHeight="1" x14ac:dyDescent="0.2">
      <c r="E969" s="54" t="s">
        <v>864</v>
      </c>
      <c r="F969" s="54" t="s">
        <v>865</v>
      </c>
      <c r="G969" s="55">
        <v>926</v>
      </c>
    </row>
    <row r="970" spans="5:7" ht="15.75" customHeight="1" x14ac:dyDescent="0.2">
      <c r="E970" s="54" t="s">
        <v>866</v>
      </c>
      <c r="F970" s="54" t="s">
        <v>867</v>
      </c>
      <c r="G970" s="55">
        <v>924</v>
      </c>
    </row>
    <row r="971" spans="5:7" ht="15.75" customHeight="1" x14ac:dyDescent="0.2">
      <c r="E971" s="54" t="s">
        <v>2076</v>
      </c>
      <c r="F971" s="54"/>
      <c r="G971" s="58"/>
    </row>
    <row r="972" spans="5:7" ht="15.75" customHeight="1" x14ac:dyDescent="0.2">
      <c r="E972" s="54" t="s">
        <v>871</v>
      </c>
      <c r="F972" s="54" t="s">
        <v>872</v>
      </c>
      <c r="G972" s="55">
        <v>925</v>
      </c>
    </row>
    <row r="973" spans="5:7" ht="15.75" customHeight="1" x14ac:dyDescent="0.2">
      <c r="E973" s="54" t="s">
        <v>873</v>
      </c>
      <c r="F973" s="54" t="s">
        <v>874</v>
      </c>
      <c r="G973" s="55">
        <v>923</v>
      </c>
    </row>
    <row r="974" spans="5:7" ht="15.75" customHeight="1" x14ac:dyDescent="0.2">
      <c r="E974" s="54" t="s">
        <v>919</v>
      </c>
      <c r="F974" s="54" t="s">
        <v>920</v>
      </c>
      <c r="G974" s="58"/>
    </row>
    <row r="975" spans="5:7" ht="15.75" customHeight="1" x14ac:dyDescent="0.2">
      <c r="E975" s="54" t="s">
        <v>2077</v>
      </c>
      <c r="F975" s="54" t="s">
        <v>2078</v>
      </c>
      <c r="G975" s="58"/>
    </row>
    <row r="976" spans="5:7" ht="15.75" customHeight="1" x14ac:dyDescent="0.2">
      <c r="E976" s="54" t="s">
        <v>868</v>
      </c>
      <c r="F976" s="54" t="s">
        <v>869</v>
      </c>
      <c r="G976" s="55">
        <v>929</v>
      </c>
    </row>
    <row r="977" spans="5:7" ht="15.75" customHeight="1" x14ac:dyDescent="0.2">
      <c r="E977" s="54" t="s">
        <v>2079</v>
      </c>
      <c r="F977" s="54" t="s">
        <v>2080</v>
      </c>
      <c r="G977" s="58"/>
    </row>
    <row r="978" spans="5:7" ht="15.75" customHeight="1" x14ac:dyDescent="0.2">
      <c r="E978" s="54" t="s">
        <v>2081</v>
      </c>
      <c r="F978" s="54" t="s">
        <v>2082</v>
      </c>
      <c r="G978" s="58"/>
    </row>
    <row r="979" spans="5:7" ht="15.75" customHeight="1" x14ac:dyDescent="0.2">
      <c r="E979" s="54" t="s">
        <v>2083</v>
      </c>
      <c r="F979" s="54" t="s">
        <v>2084</v>
      </c>
      <c r="G979" s="58"/>
    </row>
    <row r="980" spans="5:7" ht="15.75" customHeight="1" x14ac:dyDescent="0.2">
      <c r="E980" s="54" t="s">
        <v>875</v>
      </c>
      <c r="F980" s="54" t="s">
        <v>876</v>
      </c>
      <c r="G980" s="55">
        <v>928</v>
      </c>
    </row>
    <row r="981" spans="5:7" ht="15.75" customHeight="1" x14ac:dyDescent="0.2">
      <c r="E981" s="54" t="s">
        <v>2085</v>
      </c>
      <c r="F981" s="54" t="s">
        <v>2086</v>
      </c>
      <c r="G981" s="58"/>
    </row>
    <row r="982" spans="5:7" ht="15.75" customHeight="1" x14ac:dyDescent="0.2">
      <c r="E982" s="54" t="s">
        <v>2087</v>
      </c>
      <c r="F982" s="54" t="s">
        <v>2088</v>
      </c>
      <c r="G982" s="58"/>
    </row>
    <row r="983" spans="5:7" ht="15.75" customHeight="1" x14ac:dyDescent="0.2">
      <c r="E983" s="54" t="s">
        <v>2089</v>
      </c>
      <c r="F983" s="54" t="s">
        <v>2090</v>
      </c>
      <c r="G983" s="58"/>
    </row>
    <row r="984" spans="5:7" ht="15.75" customHeight="1" x14ac:dyDescent="0.2">
      <c r="E984" s="54" t="s">
        <v>2091</v>
      </c>
      <c r="F984" s="54" t="s">
        <v>2092</v>
      </c>
      <c r="G984" s="58"/>
    </row>
    <row r="985" spans="5:7" ht="15.75" customHeight="1" x14ac:dyDescent="0.2">
      <c r="E985" s="54" t="s">
        <v>2093</v>
      </c>
      <c r="F985" s="54" t="s">
        <v>2094</v>
      </c>
      <c r="G985" s="58"/>
    </row>
    <row r="986" spans="5:7" ht="15.75" customHeight="1" x14ac:dyDescent="0.2">
      <c r="E986" s="54" t="s">
        <v>2095</v>
      </c>
      <c r="F986" s="54" t="s">
        <v>2096</v>
      </c>
      <c r="G986" s="58"/>
    </row>
    <row r="987" spans="5:7" ht="15.75" customHeight="1" x14ac:dyDescent="0.2">
      <c r="E987" s="54" t="s">
        <v>877</v>
      </c>
      <c r="F987" s="54" t="s">
        <v>878</v>
      </c>
      <c r="G987" s="55">
        <v>931</v>
      </c>
    </row>
    <row r="988" spans="5:7" ht="15.75" customHeight="1" x14ac:dyDescent="0.2">
      <c r="E988" s="54" t="s">
        <v>879</v>
      </c>
      <c r="F988" s="54" t="s">
        <v>880</v>
      </c>
      <c r="G988" s="55">
        <v>932</v>
      </c>
    </row>
    <row r="989" spans="5:7" ht="15.75" customHeight="1" x14ac:dyDescent="0.2">
      <c r="E989" s="54" t="s">
        <v>881</v>
      </c>
      <c r="F989" s="54" t="s">
        <v>882</v>
      </c>
      <c r="G989" s="55">
        <v>933</v>
      </c>
    </row>
    <row r="990" spans="5:7" ht="15.75" customHeight="1" x14ac:dyDescent="0.2">
      <c r="E990" s="54" t="s">
        <v>883</v>
      </c>
      <c r="F990" s="54" t="s">
        <v>884</v>
      </c>
      <c r="G990" s="58"/>
    </row>
    <row r="991" spans="5:7" ht="15.75" customHeight="1" x14ac:dyDescent="0.2">
      <c r="E991" s="54" t="s">
        <v>887</v>
      </c>
      <c r="F991" s="54" t="s">
        <v>888</v>
      </c>
      <c r="G991" s="55">
        <v>936</v>
      </c>
    </row>
    <row r="992" spans="5:7" ht="15.75" customHeight="1" x14ac:dyDescent="0.2">
      <c r="E992" s="54" t="s">
        <v>885</v>
      </c>
      <c r="F992" s="54" t="s">
        <v>886</v>
      </c>
      <c r="G992" s="55">
        <v>15</v>
      </c>
    </row>
    <row r="993" spans="5:7" ht="15.75" customHeight="1" x14ac:dyDescent="0.2">
      <c r="E993" s="54" t="s">
        <v>889</v>
      </c>
      <c r="F993" s="54" t="s">
        <v>890</v>
      </c>
      <c r="G993" s="55">
        <v>937</v>
      </c>
    </row>
    <row r="994" spans="5:7" ht="15.75" customHeight="1" x14ac:dyDescent="0.2">
      <c r="E994" s="54" t="s">
        <v>891</v>
      </c>
      <c r="F994" s="54" t="s">
        <v>892</v>
      </c>
      <c r="G994" s="55">
        <v>935</v>
      </c>
    </row>
    <row r="995" spans="5:7" ht="15.75" customHeight="1" x14ac:dyDescent="0.2">
      <c r="E995" s="54" t="s">
        <v>893</v>
      </c>
      <c r="F995" s="54" t="s">
        <v>894</v>
      </c>
      <c r="G995" s="55">
        <v>938</v>
      </c>
    </row>
    <row r="996" spans="5:7" ht="15.75" customHeight="1" x14ac:dyDescent="0.2">
      <c r="E996" s="54" t="s">
        <v>2097</v>
      </c>
      <c r="F996" s="54" t="s">
        <v>2098</v>
      </c>
      <c r="G996" s="58"/>
    </row>
    <row r="997" spans="5:7" ht="15.75" customHeight="1" x14ac:dyDescent="0.2">
      <c r="E997" s="54" t="s">
        <v>895</v>
      </c>
      <c r="F997" s="54" t="s">
        <v>896</v>
      </c>
      <c r="G997" s="55">
        <v>940</v>
      </c>
    </row>
    <row r="998" spans="5:7" ht="15.75" customHeight="1" x14ac:dyDescent="0.2">
      <c r="E998" s="54" t="s">
        <v>897</v>
      </c>
      <c r="F998" s="54" t="s">
        <v>898</v>
      </c>
      <c r="G998" s="55">
        <v>941</v>
      </c>
    </row>
    <row r="999" spans="5:7" ht="15.75" customHeight="1" x14ac:dyDescent="0.2">
      <c r="E999" s="54" t="s">
        <v>899</v>
      </c>
      <c r="F999" s="54" t="s">
        <v>900</v>
      </c>
      <c r="G999" s="55">
        <v>942</v>
      </c>
    </row>
    <row r="1000" spans="5:7" ht="15.75" customHeight="1" x14ac:dyDescent="0.2">
      <c r="E1000" s="54" t="s">
        <v>2099</v>
      </c>
      <c r="F1000" s="54" t="s">
        <v>2100</v>
      </c>
      <c r="G1000" s="58"/>
    </row>
    <row r="1001" spans="5:7" ht="15.75" customHeight="1" x14ac:dyDescent="0.2">
      <c r="E1001" s="54" t="s">
        <v>903</v>
      </c>
      <c r="F1001" s="54" t="s">
        <v>904</v>
      </c>
      <c r="G1001" s="55">
        <v>943</v>
      </c>
    </row>
    <row r="1002" spans="5:7" ht="15.75" customHeight="1" x14ac:dyDescent="0.2">
      <c r="E1002" s="54" t="s">
        <v>901</v>
      </c>
      <c r="F1002" s="54" t="s">
        <v>902</v>
      </c>
      <c r="G1002" s="55">
        <v>944</v>
      </c>
    </row>
    <row r="1003" spans="5:7" ht="15.75" customHeight="1" x14ac:dyDescent="0.2">
      <c r="E1003" s="54" t="s">
        <v>2101</v>
      </c>
      <c r="F1003" s="54" t="s">
        <v>2102</v>
      </c>
      <c r="G1003" s="58"/>
    </row>
    <row r="1004" spans="5:7" ht="15.75" customHeight="1" x14ac:dyDescent="0.2">
      <c r="E1004" s="54" t="s">
        <v>2103</v>
      </c>
      <c r="F1004" s="54" t="s">
        <v>2104</v>
      </c>
      <c r="G1004" s="58"/>
    </row>
    <row r="1005" spans="5:7" ht="15.75" customHeight="1" x14ac:dyDescent="0.2">
      <c r="E1005" s="54" t="s">
        <v>905</v>
      </c>
      <c r="F1005" s="54" t="s">
        <v>906</v>
      </c>
      <c r="G1005" s="55">
        <v>945</v>
      </c>
    </row>
    <row r="1006" spans="5:7" ht="15.75" customHeight="1" x14ac:dyDescent="0.2">
      <c r="E1006" s="54" t="s">
        <v>2105</v>
      </c>
      <c r="F1006" s="54" t="s">
        <v>957</v>
      </c>
      <c r="G1006" s="58"/>
    </row>
    <row r="1007" spans="5:7" ht="15.75" customHeight="1" x14ac:dyDescent="0.2">
      <c r="E1007" s="54" t="s">
        <v>907</v>
      </c>
      <c r="F1007" s="54" t="s">
        <v>908</v>
      </c>
      <c r="G1007" s="55">
        <v>946</v>
      </c>
    </row>
    <row r="1008" spans="5:7" ht="15.75" customHeight="1" x14ac:dyDescent="0.2">
      <c r="E1008" s="54" t="s">
        <v>2106</v>
      </c>
      <c r="F1008" s="54" t="s">
        <v>2107</v>
      </c>
      <c r="G1008" s="58"/>
    </row>
    <row r="1009" spans="5:7" ht="15.75" customHeight="1" x14ac:dyDescent="0.2">
      <c r="E1009" s="54" t="s">
        <v>2108</v>
      </c>
      <c r="F1009" s="54" t="s">
        <v>2109</v>
      </c>
      <c r="G1009" s="58"/>
    </row>
    <row r="1010" spans="5:7" ht="15.75" customHeight="1" x14ac:dyDescent="0.2">
      <c r="E1010" s="54" t="s">
        <v>2110</v>
      </c>
      <c r="F1010" s="54" t="s">
        <v>2111</v>
      </c>
      <c r="G1010" s="58"/>
    </row>
    <row r="1011" spans="5:7" ht="15.75" customHeight="1" x14ac:dyDescent="0.2">
      <c r="E1011" s="54" t="s">
        <v>2112</v>
      </c>
      <c r="F1011" s="54" t="s">
        <v>2113</v>
      </c>
      <c r="G1011" s="58"/>
    </row>
    <row r="1012" spans="5:7" ht="15.75" customHeight="1" x14ac:dyDescent="0.2">
      <c r="E1012" s="54" t="s">
        <v>2114</v>
      </c>
      <c r="F1012" s="54" t="s">
        <v>2115</v>
      </c>
      <c r="G1012" s="58"/>
    </row>
    <row r="1013" spans="5:7" ht="15.75" customHeight="1" x14ac:dyDescent="0.2">
      <c r="E1013" s="54" t="s">
        <v>2116</v>
      </c>
      <c r="F1013" s="54" t="s">
        <v>2117</v>
      </c>
      <c r="G1013" s="58"/>
    </row>
    <row r="1014" spans="5:7" ht="15.75" customHeight="1" x14ac:dyDescent="0.2">
      <c r="E1014" s="54" t="s">
        <v>2118</v>
      </c>
      <c r="F1014" s="54" t="s">
        <v>2119</v>
      </c>
      <c r="G1014" s="58"/>
    </row>
    <row r="1015" spans="5:7" ht="15.75" customHeight="1" x14ac:dyDescent="0.2">
      <c r="E1015" s="54" t="s">
        <v>2120</v>
      </c>
      <c r="F1015" s="54" t="s">
        <v>2121</v>
      </c>
      <c r="G1015" s="58"/>
    </row>
    <row r="1016" spans="5:7" ht="15.75" customHeight="1" x14ac:dyDescent="0.2">
      <c r="E1016" s="54" t="s">
        <v>2122</v>
      </c>
      <c r="F1016" s="54" t="s">
        <v>2123</v>
      </c>
      <c r="G1016" s="58"/>
    </row>
    <row r="1017" spans="5:7" ht="15.75" customHeight="1" x14ac:dyDescent="0.2">
      <c r="E1017" s="54" t="s">
        <v>2124</v>
      </c>
      <c r="F1017" s="54" t="s">
        <v>2125</v>
      </c>
      <c r="G1017" s="58"/>
    </row>
    <row r="1018" spans="5:7" ht="15.75" customHeight="1" x14ac:dyDescent="0.2">
      <c r="E1018" s="54" t="s">
        <v>2126</v>
      </c>
      <c r="F1018" s="54" t="s">
        <v>1686</v>
      </c>
      <c r="G1018" s="58"/>
    </row>
    <row r="1019" spans="5:7" ht="15.75" customHeight="1" x14ac:dyDescent="0.2">
      <c r="E1019" s="54" t="s">
        <v>2127</v>
      </c>
      <c r="F1019" s="54" t="s">
        <v>2128</v>
      </c>
      <c r="G1019" s="58"/>
    </row>
    <row r="1020" spans="5:7" ht="15.75" customHeight="1" x14ac:dyDescent="0.2">
      <c r="E1020" s="54" t="s">
        <v>2129</v>
      </c>
      <c r="F1020" s="54" t="s">
        <v>2130</v>
      </c>
      <c r="G1020" s="55">
        <v>948</v>
      </c>
    </row>
    <row r="1021" spans="5:7" ht="15.75" customHeight="1" x14ac:dyDescent="0.2">
      <c r="E1021" s="54" t="s">
        <v>2131</v>
      </c>
      <c r="F1021" s="54" t="s">
        <v>2132</v>
      </c>
      <c r="G1021" s="58"/>
    </row>
    <row r="1022" spans="5:7" ht="15.75" customHeight="1" x14ac:dyDescent="0.2">
      <c r="E1022" s="54" t="s">
        <v>2133</v>
      </c>
      <c r="F1022" s="54" t="s">
        <v>2134</v>
      </c>
      <c r="G1022" s="58"/>
    </row>
    <row r="1023" spans="5:7" ht="15.75" customHeight="1" x14ac:dyDescent="0.2">
      <c r="E1023" s="54" t="s">
        <v>2135</v>
      </c>
      <c r="F1023" s="54" t="s">
        <v>2136</v>
      </c>
      <c r="G1023" s="58"/>
    </row>
    <row r="1024" spans="5:7" ht="15.75" customHeight="1" x14ac:dyDescent="0.2">
      <c r="E1024" s="54" t="s">
        <v>2137</v>
      </c>
      <c r="F1024" s="54" t="s">
        <v>2138</v>
      </c>
      <c r="G1024" s="55">
        <v>950</v>
      </c>
    </row>
    <row r="1025" spans="5:7" ht="15.75" customHeight="1" x14ac:dyDescent="0.2">
      <c r="E1025" s="54" t="s">
        <v>2139</v>
      </c>
      <c r="F1025" s="54" t="s">
        <v>2140</v>
      </c>
      <c r="G1025" s="55">
        <v>951</v>
      </c>
    </row>
    <row r="1026" spans="5:7" ht="15.75" customHeight="1" x14ac:dyDescent="0.2">
      <c r="E1026" s="54" t="s">
        <v>1465</v>
      </c>
      <c r="F1026" s="54" t="s">
        <v>2141</v>
      </c>
      <c r="G1026" s="55">
        <v>954</v>
      </c>
    </row>
    <row r="1027" spans="5:7" ht="15.75" customHeight="1" x14ac:dyDescent="0.2">
      <c r="E1027" s="54" t="s">
        <v>1466</v>
      </c>
      <c r="F1027" s="54" t="s">
        <v>2142</v>
      </c>
      <c r="G1027" s="55">
        <v>958</v>
      </c>
    </row>
    <row r="1028" spans="5:7" ht="15.75" customHeight="1" x14ac:dyDescent="0.2">
      <c r="E1028" s="54" t="s">
        <v>1469</v>
      </c>
      <c r="F1028" s="54" t="s">
        <v>2143</v>
      </c>
      <c r="G1028" s="55">
        <v>959</v>
      </c>
    </row>
    <row r="1029" spans="5:7" ht="15.75" customHeight="1" x14ac:dyDescent="0.2">
      <c r="E1029" s="54" t="s">
        <v>2144</v>
      </c>
      <c r="F1029" s="54" t="s">
        <v>2145</v>
      </c>
      <c r="G1029" s="55">
        <v>964</v>
      </c>
    </row>
    <row r="1030" spans="5:7" ht="15.75" customHeight="1" x14ac:dyDescent="0.2">
      <c r="E1030" s="67" t="s">
        <v>2146</v>
      </c>
      <c r="F1030" s="67" t="s">
        <v>2147</v>
      </c>
      <c r="G1030" s="55">
        <v>965</v>
      </c>
    </row>
    <row r="1031" spans="5:7" ht="15.75" customHeight="1" x14ac:dyDescent="0.2">
      <c r="E1031" s="67" t="s">
        <v>2148</v>
      </c>
      <c r="F1031" s="67" t="s">
        <v>2149</v>
      </c>
      <c r="G1031" s="55">
        <v>966</v>
      </c>
    </row>
    <row r="1032" spans="5:7" ht="15.75" customHeight="1" x14ac:dyDescent="0.2">
      <c r="E1032" s="54"/>
      <c r="F1032" s="54"/>
      <c r="G1032" s="58"/>
    </row>
    <row r="1033" spans="5:7" ht="15.75" customHeight="1" x14ac:dyDescent="0.2">
      <c r="E1033" s="54"/>
      <c r="F1033" s="54"/>
      <c r="G1033" s="58"/>
    </row>
    <row r="1034" spans="5:7" ht="15.75" customHeight="1" x14ac:dyDescent="0.2">
      <c r="E1034" s="54"/>
      <c r="F1034" s="54"/>
      <c r="G1034" s="58"/>
    </row>
    <row r="1035" spans="5:7" ht="15.75" customHeight="1" x14ac:dyDescent="0.2">
      <c r="E1035" s="54"/>
      <c r="F1035" s="54"/>
      <c r="G1035" s="58"/>
    </row>
    <row r="1036" spans="5:7" ht="15.75" customHeight="1" x14ac:dyDescent="0.2">
      <c r="E1036" s="54"/>
      <c r="F1036" s="54"/>
      <c r="G1036" s="58"/>
    </row>
    <row r="1037" spans="5:7" ht="15.75" customHeight="1" x14ac:dyDescent="0.2">
      <c r="E1037" s="54"/>
      <c r="F1037" s="54"/>
      <c r="G1037" s="58"/>
    </row>
    <row r="1038" spans="5:7" ht="15.75" customHeight="1" x14ac:dyDescent="0.2">
      <c r="E1038" s="54"/>
      <c r="F1038" s="54"/>
      <c r="G1038" s="58"/>
    </row>
    <row r="1039" spans="5:7" ht="15.75" customHeight="1" x14ac:dyDescent="0.2">
      <c r="E1039" s="54"/>
      <c r="F1039" s="54"/>
      <c r="G1039" s="58"/>
    </row>
    <row r="1040" spans="5:7" ht="15.75" customHeight="1" x14ac:dyDescent="0.2">
      <c r="E1040" s="54"/>
      <c r="F1040" s="54"/>
      <c r="G1040" s="58"/>
    </row>
    <row r="1041" spans="5:7" ht="15.75" customHeight="1" x14ac:dyDescent="0.2">
      <c r="E1041" s="54"/>
      <c r="F1041" s="54"/>
      <c r="G1041" s="58"/>
    </row>
    <row r="1042" spans="5:7" ht="15.75" customHeight="1" x14ac:dyDescent="0.2">
      <c r="E1042" s="54"/>
      <c r="F1042" s="54"/>
      <c r="G1042" s="58"/>
    </row>
    <row r="1043" spans="5:7" ht="15.75" customHeight="1" x14ac:dyDescent="0.2">
      <c r="E1043" s="54"/>
      <c r="F1043" s="54"/>
      <c r="G1043" s="58"/>
    </row>
    <row r="1044" spans="5:7" ht="15.75" customHeight="1" x14ac:dyDescent="0.2">
      <c r="E1044" s="54"/>
      <c r="F1044" s="54"/>
      <c r="G1044" s="58"/>
    </row>
    <row r="1045" spans="5:7" ht="15.75" customHeight="1" x14ac:dyDescent="0.2">
      <c r="E1045" s="54"/>
      <c r="F1045" s="54"/>
      <c r="G1045" s="58"/>
    </row>
    <row r="1046" spans="5:7" ht="15.75" customHeight="1" x14ac:dyDescent="0.2">
      <c r="E1046" s="54"/>
      <c r="F1046" s="54"/>
      <c r="G1046" s="58"/>
    </row>
    <row r="1047" spans="5:7" ht="15.75" customHeight="1" x14ac:dyDescent="0.2">
      <c r="E1047" s="54"/>
      <c r="F1047" s="54"/>
      <c r="G1047" s="58"/>
    </row>
    <row r="1048" spans="5:7" ht="15.75" customHeight="1" x14ac:dyDescent="0.2">
      <c r="E1048" s="54"/>
      <c r="F1048" s="54"/>
      <c r="G1048" s="58"/>
    </row>
    <row r="1049" spans="5:7" ht="15.75" customHeight="1" x14ac:dyDescent="0.2">
      <c r="E1049" s="54"/>
      <c r="F1049" s="54"/>
      <c r="G1049" s="58"/>
    </row>
    <row r="1050" spans="5:7" ht="15.75" customHeight="1" x14ac:dyDescent="0.2">
      <c r="E1050" s="54"/>
      <c r="F1050" s="54"/>
      <c r="G1050" s="58"/>
    </row>
    <row r="1051" spans="5:7" ht="15.75" customHeight="1" x14ac:dyDescent="0.2">
      <c r="E1051" s="54"/>
      <c r="F1051" s="54"/>
      <c r="G1051" s="58"/>
    </row>
    <row r="1052" spans="5:7" ht="15.75" customHeight="1" x14ac:dyDescent="0.2">
      <c r="E1052" s="54"/>
      <c r="F1052" s="54"/>
      <c r="G1052" s="58"/>
    </row>
    <row r="1053" spans="5:7" ht="15.75" customHeight="1" x14ac:dyDescent="0.2">
      <c r="E1053" s="54"/>
      <c r="F1053" s="54"/>
      <c r="G1053" s="58"/>
    </row>
    <row r="1054" spans="5:7" ht="15.75" customHeight="1" x14ac:dyDescent="0.2">
      <c r="E1054" s="54"/>
      <c r="F1054" s="54"/>
      <c r="G1054" s="58"/>
    </row>
    <row r="1055" spans="5:7" ht="15.75" customHeight="1" x14ac:dyDescent="0.2">
      <c r="E1055" s="54"/>
      <c r="F1055" s="54"/>
      <c r="G1055" s="58"/>
    </row>
    <row r="1056" spans="5:7" ht="15.75" customHeight="1" x14ac:dyDescent="0.2">
      <c r="E1056" s="54"/>
      <c r="F1056" s="54"/>
      <c r="G1056" s="58"/>
    </row>
    <row r="1057" spans="5:7" ht="15.75" customHeight="1" x14ac:dyDescent="0.2">
      <c r="E1057" s="54"/>
      <c r="F1057" s="54"/>
      <c r="G1057" s="58"/>
    </row>
    <row r="1058" spans="5:7" ht="15.75" customHeight="1" x14ac:dyDescent="0.2">
      <c r="E1058" s="54"/>
      <c r="F1058" s="54"/>
      <c r="G1058" s="58"/>
    </row>
    <row r="1059" spans="5:7" ht="15.75" customHeight="1" x14ac:dyDescent="0.2">
      <c r="E1059" s="54"/>
      <c r="F1059" s="54"/>
      <c r="G1059" s="58"/>
    </row>
    <row r="1060" spans="5:7" ht="15.75" customHeight="1" x14ac:dyDescent="0.2">
      <c r="E1060" s="54"/>
      <c r="F1060" s="54"/>
      <c r="G1060" s="58"/>
    </row>
    <row r="1061" spans="5:7" ht="15.75" customHeight="1" x14ac:dyDescent="0.2">
      <c r="E1061" s="54"/>
      <c r="F1061" s="54"/>
      <c r="G1061" s="58"/>
    </row>
    <row r="1062" spans="5:7" ht="15.75" customHeight="1" x14ac:dyDescent="0.2">
      <c r="E1062" s="54"/>
      <c r="F1062" s="54"/>
      <c r="G1062" s="58"/>
    </row>
    <row r="1063" spans="5:7" ht="15.75" customHeight="1" x14ac:dyDescent="0.2">
      <c r="E1063" s="54"/>
      <c r="F1063" s="54"/>
      <c r="G1063" s="58"/>
    </row>
    <row r="1064" spans="5:7" ht="15.75" customHeight="1" x14ac:dyDescent="0.2">
      <c r="E1064" s="54"/>
      <c r="F1064" s="54"/>
      <c r="G1064" s="58"/>
    </row>
    <row r="1065" spans="5:7" ht="15.75" customHeight="1" x14ac:dyDescent="0.2">
      <c r="E1065" s="54"/>
      <c r="F1065" s="54"/>
      <c r="G1065" s="58"/>
    </row>
    <row r="1066" spans="5:7" ht="15.75" customHeight="1" x14ac:dyDescent="0.2">
      <c r="E1066" s="54"/>
      <c r="F1066" s="54"/>
      <c r="G1066" s="58"/>
    </row>
    <row r="1067" spans="5:7" ht="15.75" customHeight="1" x14ac:dyDescent="0.2">
      <c r="E1067" s="54"/>
      <c r="F1067" s="54"/>
      <c r="G1067" s="58"/>
    </row>
    <row r="1068" spans="5:7" ht="15.75" customHeight="1" x14ac:dyDescent="0.2">
      <c r="E1068" s="54"/>
      <c r="F1068" s="54"/>
      <c r="G1068" s="58"/>
    </row>
    <row r="1069" spans="5:7" ht="15.75" customHeight="1" x14ac:dyDescent="0.2">
      <c r="E1069" s="54"/>
      <c r="F1069" s="54"/>
      <c r="G1069" s="58"/>
    </row>
    <row r="1070" spans="5:7" ht="15.75" customHeight="1" x14ac:dyDescent="0.2">
      <c r="E1070" s="54"/>
      <c r="F1070" s="54"/>
      <c r="G1070" s="58"/>
    </row>
    <row r="1071" spans="5:7" ht="15.75" customHeight="1" x14ac:dyDescent="0.2">
      <c r="E1071" s="54"/>
      <c r="F1071" s="54"/>
      <c r="G1071" s="58"/>
    </row>
    <row r="1072" spans="5:7" ht="15.75" customHeight="1" x14ac:dyDescent="0.2">
      <c r="E1072" s="54"/>
      <c r="F1072" s="54"/>
      <c r="G1072" s="58"/>
    </row>
    <row r="1073" spans="5:7" ht="15.75" customHeight="1" x14ac:dyDescent="0.2">
      <c r="E1073" s="54"/>
      <c r="F1073" s="54"/>
      <c r="G1073" s="58"/>
    </row>
    <row r="1074" spans="5:7" ht="15.75" customHeight="1" x14ac:dyDescent="0.2">
      <c r="E1074" s="54"/>
      <c r="F1074" s="54"/>
      <c r="G1074" s="58"/>
    </row>
    <row r="1075" spans="5:7" ht="15.75" customHeight="1" x14ac:dyDescent="0.2">
      <c r="E1075" s="54"/>
      <c r="F1075" s="54"/>
      <c r="G1075" s="58"/>
    </row>
    <row r="1076" spans="5:7" ht="15.75" customHeight="1" x14ac:dyDescent="0.2">
      <c r="E1076" s="54"/>
      <c r="F1076" s="54"/>
      <c r="G1076" s="58"/>
    </row>
    <row r="1077" spans="5:7" ht="15.75" customHeight="1" x14ac:dyDescent="0.2">
      <c r="E1077" s="54"/>
      <c r="F1077" s="54"/>
      <c r="G1077" s="58"/>
    </row>
    <row r="1078" spans="5:7" ht="15.75" customHeight="1" x14ac:dyDescent="0.2">
      <c r="E1078" s="54"/>
      <c r="F1078" s="54"/>
      <c r="G1078" s="58"/>
    </row>
    <row r="1079" spans="5:7" ht="15.75" customHeight="1" x14ac:dyDescent="0.2">
      <c r="E1079" s="54"/>
      <c r="F1079" s="54"/>
      <c r="G1079" s="58"/>
    </row>
    <row r="1080" spans="5:7" ht="15.75" customHeight="1" x14ac:dyDescent="0.2">
      <c r="E1080" s="54"/>
      <c r="F1080" s="54"/>
      <c r="G1080" s="58"/>
    </row>
    <row r="1081" spans="5:7" ht="15.75" customHeight="1" x14ac:dyDescent="0.2">
      <c r="E1081" s="54"/>
      <c r="F1081" s="54"/>
      <c r="G1081" s="58"/>
    </row>
    <row r="1082" spans="5:7" ht="15.75" customHeight="1" x14ac:dyDescent="0.2">
      <c r="E1082" s="54"/>
      <c r="F1082" s="54"/>
      <c r="G1082" s="58"/>
    </row>
    <row r="1083" spans="5:7" ht="15.75" customHeight="1" x14ac:dyDescent="0.2">
      <c r="E1083" s="54"/>
      <c r="F1083" s="54"/>
      <c r="G1083" s="58"/>
    </row>
    <row r="1084" spans="5:7" ht="15.75" customHeight="1" x14ac:dyDescent="0.2">
      <c r="E1084" s="54"/>
      <c r="F1084" s="54"/>
      <c r="G1084" s="58"/>
    </row>
    <row r="1085" spans="5:7" ht="15.75" customHeight="1" x14ac:dyDescent="0.2">
      <c r="E1085" s="54"/>
      <c r="F1085" s="54"/>
      <c r="G1085" s="58"/>
    </row>
    <row r="1086" spans="5:7" ht="15.75" customHeight="1" x14ac:dyDescent="0.2">
      <c r="E1086" s="54"/>
      <c r="F1086" s="54"/>
      <c r="G1086" s="58"/>
    </row>
    <row r="1087" spans="5:7" ht="15.75" customHeight="1" x14ac:dyDescent="0.2">
      <c r="E1087" s="54"/>
      <c r="F1087" s="54"/>
      <c r="G1087" s="58"/>
    </row>
    <row r="1088" spans="5:7" ht="15.75" customHeight="1" x14ac:dyDescent="0.2">
      <c r="E1088" s="54"/>
      <c r="F1088" s="54"/>
      <c r="G1088" s="58"/>
    </row>
    <row r="1089" spans="5:7" ht="15.75" customHeight="1" x14ac:dyDescent="0.2">
      <c r="E1089" s="54"/>
      <c r="F1089" s="54"/>
      <c r="G1089" s="58"/>
    </row>
    <row r="1090" spans="5:7" ht="15.75" customHeight="1" x14ac:dyDescent="0.2">
      <c r="E1090" s="54"/>
      <c r="F1090" s="54"/>
      <c r="G1090" s="58"/>
    </row>
    <row r="1091" spans="5:7" ht="15.75" customHeight="1" x14ac:dyDescent="0.2">
      <c r="E1091" s="54"/>
      <c r="F1091" s="54"/>
      <c r="G1091" s="58"/>
    </row>
    <row r="1092" spans="5:7" ht="15.75" customHeight="1" x14ac:dyDescent="0.2">
      <c r="E1092" s="54"/>
      <c r="F1092" s="54"/>
      <c r="G1092" s="58"/>
    </row>
    <row r="1093" spans="5:7" ht="15.75" customHeight="1" x14ac:dyDescent="0.2">
      <c r="E1093" s="54"/>
      <c r="F1093" s="54"/>
      <c r="G1093" s="58"/>
    </row>
    <row r="1094" spans="5:7" ht="15.75" customHeight="1" x14ac:dyDescent="0.2">
      <c r="E1094" s="54"/>
      <c r="F1094" s="54"/>
      <c r="G1094" s="58"/>
    </row>
    <row r="1095" spans="5:7" ht="15.75" customHeight="1" x14ac:dyDescent="0.2">
      <c r="E1095" s="54"/>
      <c r="F1095" s="54"/>
      <c r="G1095" s="58"/>
    </row>
    <row r="1096" spans="5:7" ht="15.75" customHeight="1" x14ac:dyDescent="0.2">
      <c r="E1096" s="54"/>
      <c r="F1096" s="54"/>
      <c r="G1096" s="58"/>
    </row>
    <row r="1097" spans="5:7" ht="15.75" customHeight="1" x14ac:dyDescent="0.2">
      <c r="E1097" s="54"/>
      <c r="F1097" s="54"/>
      <c r="G1097" s="58"/>
    </row>
    <row r="1098" spans="5:7" ht="15.75" customHeight="1" x14ac:dyDescent="0.2">
      <c r="E1098" s="54"/>
      <c r="F1098" s="54"/>
      <c r="G1098" s="58"/>
    </row>
    <row r="1099" spans="5:7" ht="15.75" customHeight="1" x14ac:dyDescent="0.2">
      <c r="E1099" s="54"/>
      <c r="F1099" s="54"/>
      <c r="G1099" s="58"/>
    </row>
    <row r="1100" spans="5:7" ht="15.75" customHeight="1" x14ac:dyDescent="0.2">
      <c r="E1100" s="54"/>
      <c r="F1100" s="54"/>
      <c r="G1100" s="58"/>
    </row>
    <row r="1101" spans="5:7" ht="15.75" customHeight="1" x14ac:dyDescent="0.2">
      <c r="E1101" s="54"/>
      <c r="F1101" s="54"/>
      <c r="G1101" s="58"/>
    </row>
    <row r="1102" spans="5:7" ht="15.75" customHeight="1" x14ac:dyDescent="0.2">
      <c r="E1102" s="54"/>
      <c r="F1102" s="54"/>
      <c r="G1102" s="58"/>
    </row>
    <row r="1103" spans="5:7" ht="15.75" customHeight="1" x14ac:dyDescent="0.2">
      <c r="E1103" s="54"/>
      <c r="F1103" s="54"/>
      <c r="G1103" s="58"/>
    </row>
    <row r="1104" spans="5:7" ht="15.75" customHeight="1" x14ac:dyDescent="0.2">
      <c r="E1104" s="54"/>
      <c r="F1104" s="54"/>
      <c r="G1104" s="58"/>
    </row>
    <row r="1105" spans="5:7" ht="15.75" customHeight="1" x14ac:dyDescent="0.2">
      <c r="E1105" s="54"/>
      <c r="F1105" s="54"/>
      <c r="G1105" s="58"/>
    </row>
    <row r="1106" spans="5:7" ht="15.75" customHeight="1" x14ac:dyDescent="0.2">
      <c r="E1106" s="54"/>
      <c r="F1106" s="54"/>
      <c r="G1106" s="58"/>
    </row>
    <row r="1107" spans="5:7" ht="15.75" customHeight="1" x14ac:dyDescent="0.2">
      <c r="E1107" s="54"/>
      <c r="F1107" s="54"/>
      <c r="G1107" s="58"/>
    </row>
    <row r="1108" spans="5:7" ht="15.75" customHeight="1" x14ac:dyDescent="0.2">
      <c r="E1108" s="54"/>
      <c r="F1108" s="54"/>
      <c r="G1108" s="58"/>
    </row>
    <row r="1109" spans="5:7" ht="15.75" customHeight="1" x14ac:dyDescent="0.2">
      <c r="E1109" s="54"/>
      <c r="F1109" s="54"/>
      <c r="G1109" s="58"/>
    </row>
    <row r="1110" spans="5:7" ht="15.75" customHeight="1" x14ac:dyDescent="0.2">
      <c r="E1110" s="54"/>
      <c r="F1110" s="54"/>
      <c r="G1110" s="58"/>
    </row>
    <row r="1111" spans="5:7" ht="15.75" customHeight="1" x14ac:dyDescent="0.2">
      <c r="E1111" s="54"/>
      <c r="F1111" s="54"/>
      <c r="G1111" s="58"/>
    </row>
    <row r="1112" spans="5:7" ht="15.75" customHeight="1" x14ac:dyDescent="0.2">
      <c r="E1112" s="54"/>
      <c r="F1112" s="54"/>
      <c r="G1112" s="58"/>
    </row>
    <row r="1113" spans="5:7" ht="15.75" customHeight="1" x14ac:dyDescent="0.2">
      <c r="E1113" s="54"/>
      <c r="F1113" s="54"/>
      <c r="G1113" s="58"/>
    </row>
    <row r="1114" spans="5:7" ht="15.75" customHeight="1" x14ac:dyDescent="0.2">
      <c r="E1114" s="54"/>
      <c r="F1114" s="54"/>
      <c r="G1114" s="58"/>
    </row>
    <row r="1115" spans="5:7" ht="15.75" customHeight="1" x14ac:dyDescent="0.2">
      <c r="E1115" s="54"/>
      <c r="F1115" s="54"/>
      <c r="G1115" s="58"/>
    </row>
    <row r="1116" spans="5:7" ht="15.75" customHeight="1" x14ac:dyDescent="0.2">
      <c r="E1116" s="54"/>
      <c r="F1116" s="54"/>
      <c r="G1116" s="58"/>
    </row>
    <row r="1117" spans="5:7" ht="15.75" customHeight="1" x14ac:dyDescent="0.2">
      <c r="E1117" s="54"/>
      <c r="F1117" s="54"/>
      <c r="G1117" s="58"/>
    </row>
    <row r="1118" spans="5:7" ht="15.75" customHeight="1" x14ac:dyDescent="0.2">
      <c r="E1118" s="54"/>
      <c r="F1118" s="54"/>
      <c r="G1118" s="58"/>
    </row>
    <row r="1119" spans="5:7" ht="15.75" customHeight="1" x14ac:dyDescent="0.2">
      <c r="E1119" s="54"/>
      <c r="F1119" s="54"/>
      <c r="G1119" s="58"/>
    </row>
    <row r="1120" spans="5:7" ht="15.75" customHeight="1" x14ac:dyDescent="0.2">
      <c r="E1120" s="54"/>
      <c r="F1120" s="54"/>
      <c r="G1120" s="58"/>
    </row>
    <row r="1121" spans="5:7" ht="15.75" customHeight="1" x14ac:dyDescent="0.2">
      <c r="E1121" s="54"/>
      <c r="F1121" s="54"/>
      <c r="G1121" s="58"/>
    </row>
    <row r="1122" spans="5:7" ht="15.75" customHeight="1" x14ac:dyDescent="0.2">
      <c r="E1122" s="54"/>
      <c r="F1122" s="54"/>
      <c r="G1122" s="58"/>
    </row>
    <row r="1123" spans="5:7" ht="15.75" customHeight="1" x14ac:dyDescent="0.2">
      <c r="E1123" s="54"/>
      <c r="F1123" s="54"/>
      <c r="G1123" s="58"/>
    </row>
    <row r="1124" spans="5:7" ht="15.75" customHeight="1" x14ac:dyDescent="0.2">
      <c r="E1124" s="54"/>
      <c r="F1124" s="54"/>
      <c r="G1124" s="58"/>
    </row>
    <row r="1125" spans="5:7" ht="15.75" customHeight="1" x14ac:dyDescent="0.2">
      <c r="E1125" s="54"/>
      <c r="F1125" s="54"/>
      <c r="G1125" s="58"/>
    </row>
    <row r="1126" spans="5:7" ht="15.75" customHeight="1" x14ac:dyDescent="0.2">
      <c r="E1126" s="54"/>
      <c r="F1126" s="54"/>
      <c r="G1126" s="58"/>
    </row>
    <row r="1127" spans="5:7" ht="15.75" customHeight="1" x14ac:dyDescent="0.2">
      <c r="E1127" s="54"/>
      <c r="F1127" s="54"/>
      <c r="G1127" s="58"/>
    </row>
    <row r="1128" spans="5:7" ht="15.75" customHeight="1" x14ac:dyDescent="0.2">
      <c r="E1128" s="54"/>
      <c r="F1128" s="54"/>
      <c r="G1128" s="58"/>
    </row>
    <row r="1129" spans="5:7" ht="15.75" customHeight="1" x14ac:dyDescent="0.2">
      <c r="E1129" s="54"/>
      <c r="F1129" s="54"/>
      <c r="G1129" s="58"/>
    </row>
    <row r="1130" spans="5:7" ht="15.75" customHeight="1" x14ac:dyDescent="0.2">
      <c r="E1130" s="54"/>
      <c r="F1130" s="54"/>
      <c r="G1130" s="58"/>
    </row>
    <row r="1131" spans="5:7" ht="15.75" customHeight="1" x14ac:dyDescent="0.2">
      <c r="E1131" s="54"/>
      <c r="F1131" s="54"/>
      <c r="G1131" s="58"/>
    </row>
    <row r="1132" spans="5:7" ht="15.75" customHeight="1" x14ac:dyDescent="0.2">
      <c r="E1132" s="54"/>
      <c r="F1132" s="54"/>
      <c r="G1132" s="58"/>
    </row>
    <row r="1133" spans="5:7" ht="15.75" customHeight="1" x14ac:dyDescent="0.2">
      <c r="E1133" s="54"/>
      <c r="F1133" s="54"/>
      <c r="G1133" s="58"/>
    </row>
    <row r="1134" spans="5:7" ht="15.75" customHeight="1" x14ac:dyDescent="0.2">
      <c r="E1134" s="54"/>
      <c r="F1134" s="54"/>
      <c r="G1134" s="58"/>
    </row>
    <row r="1135" spans="5:7" ht="15.75" customHeight="1" x14ac:dyDescent="0.2">
      <c r="E1135" s="54"/>
      <c r="F1135" s="54"/>
      <c r="G1135" s="58"/>
    </row>
    <row r="1136" spans="5:7" ht="15.75" customHeight="1" x14ac:dyDescent="0.2">
      <c r="E1136" s="54"/>
      <c r="F1136" s="54"/>
      <c r="G1136" s="58"/>
    </row>
    <row r="1137" spans="5:7" ht="15.75" customHeight="1" x14ac:dyDescent="0.2">
      <c r="E1137" s="54"/>
      <c r="F1137" s="54"/>
      <c r="G1137" s="58"/>
    </row>
    <row r="1138" spans="5:7" ht="15.75" customHeight="1" x14ac:dyDescent="0.2">
      <c r="E1138" s="54"/>
      <c r="F1138" s="54"/>
      <c r="G1138" s="58"/>
    </row>
    <row r="1139" spans="5:7" ht="15.75" customHeight="1" x14ac:dyDescent="0.2">
      <c r="E1139" s="54"/>
      <c r="F1139" s="54"/>
      <c r="G1139" s="58"/>
    </row>
    <row r="1140" spans="5:7" ht="15.75" customHeight="1" x14ac:dyDescent="0.2">
      <c r="E1140" s="54"/>
      <c r="F1140" s="54"/>
      <c r="G1140" s="58"/>
    </row>
    <row r="1141" spans="5:7" ht="15.75" customHeight="1" x14ac:dyDescent="0.2">
      <c r="E1141" s="54"/>
      <c r="F1141" s="54"/>
      <c r="G1141" s="58"/>
    </row>
    <row r="1142" spans="5:7" ht="15.75" customHeight="1" x14ac:dyDescent="0.2">
      <c r="E1142" s="54"/>
      <c r="F1142" s="54"/>
      <c r="G1142" s="58"/>
    </row>
    <row r="1143" spans="5:7" ht="15.75" customHeight="1" x14ac:dyDescent="0.2">
      <c r="E1143" s="54"/>
      <c r="F1143" s="54"/>
      <c r="G1143" s="58"/>
    </row>
    <row r="1144" spans="5:7" ht="15.75" customHeight="1" x14ac:dyDescent="0.2">
      <c r="E1144" s="54"/>
      <c r="F1144" s="54"/>
      <c r="G1144" s="58"/>
    </row>
    <row r="1145" spans="5:7" ht="15.75" customHeight="1" x14ac:dyDescent="0.2">
      <c r="E1145" s="54"/>
      <c r="F1145" s="54"/>
      <c r="G1145" s="58"/>
    </row>
    <row r="1146" spans="5:7" ht="15.75" customHeight="1" x14ac:dyDescent="0.2">
      <c r="E1146" s="54"/>
      <c r="F1146" s="54"/>
      <c r="G1146" s="58"/>
    </row>
    <row r="1147" spans="5:7" ht="15.75" customHeight="1" x14ac:dyDescent="0.2">
      <c r="E1147" s="54"/>
      <c r="F1147" s="54"/>
      <c r="G1147" s="58"/>
    </row>
    <row r="1148" spans="5:7" ht="15.75" customHeight="1" x14ac:dyDescent="0.2">
      <c r="E1148" s="54"/>
      <c r="F1148" s="54"/>
      <c r="G1148" s="58"/>
    </row>
    <row r="1149" spans="5:7" ht="15.75" customHeight="1" x14ac:dyDescent="0.2">
      <c r="E1149" s="54"/>
      <c r="F1149" s="54"/>
      <c r="G1149" s="58"/>
    </row>
    <row r="1150" spans="5:7" ht="15.75" customHeight="1" x14ac:dyDescent="0.2">
      <c r="E1150" s="54"/>
      <c r="F1150" s="54"/>
      <c r="G1150" s="58"/>
    </row>
    <row r="1151" spans="5:7" ht="15.75" customHeight="1" x14ac:dyDescent="0.2">
      <c r="E1151" s="54"/>
      <c r="F1151" s="54"/>
      <c r="G1151" s="58"/>
    </row>
    <row r="1152" spans="5:7" ht="15.75" customHeight="1" x14ac:dyDescent="0.2">
      <c r="E1152" s="54"/>
      <c r="F1152" s="54"/>
      <c r="G1152" s="58"/>
    </row>
    <row r="1153" spans="5:7" ht="15.75" customHeight="1" x14ac:dyDescent="0.2">
      <c r="E1153" s="54"/>
      <c r="F1153" s="54"/>
      <c r="G1153" s="58"/>
    </row>
    <row r="1154" spans="5:7" ht="15.75" customHeight="1" x14ac:dyDescent="0.2">
      <c r="E1154" s="54"/>
      <c r="F1154" s="54"/>
      <c r="G1154" s="58"/>
    </row>
    <row r="1155" spans="5:7" ht="15.75" customHeight="1" x14ac:dyDescent="0.2">
      <c r="E1155" s="54"/>
      <c r="F1155" s="54"/>
      <c r="G1155" s="58"/>
    </row>
    <row r="1156" spans="5:7" ht="15.75" customHeight="1" x14ac:dyDescent="0.2">
      <c r="E1156" s="54"/>
      <c r="F1156" s="54"/>
      <c r="G1156" s="58"/>
    </row>
    <row r="1157" spans="5:7" ht="15.75" customHeight="1" x14ac:dyDescent="0.2">
      <c r="E1157" s="54"/>
      <c r="F1157" s="54"/>
      <c r="G1157" s="58"/>
    </row>
    <row r="1158" spans="5:7" ht="15.75" customHeight="1" x14ac:dyDescent="0.2">
      <c r="E1158" s="54"/>
      <c r="F1158" s="54"/>
      <c r="G1158" s="58"/>
    </row>
    <row r="1159" spans="5:7" ht="15.75" customHeight="1" x14ac:dyDescent="0.2">
      <c r="E1159" s="54"/>
      <c r="F1159" s="54"/>
      <c r="G1159" s="58"/>
    </row>
    <row r="1160" spans="5:7" ht="15.75" customHeight="1" x14ac:dyDescent="0.2">
      <c r="E1160" s="54"/>
      <c r="F1160" s="54"/>
      <c r="G1160" s="58"/>
    </row>
    <row r="1161" spans="5:7" ht="15.75" customHeight="1" x14ac:dyDescent="0.2">
      <c r="E1161" s="54"/>
      <c r="F1161" s="54"/>
      <c r="G1161" s="58"/>
    </row>
    <row r="1162" spans="5:7" ht="15.75" customHeight="1" x14ac:dyDescent="0.2">
      <c r="E1162" s="54"/>
      <c r="F1162" s="54"/>
      <c r="G1162" s="58"/>
    </row>
    <row r="1163" spans="5:7" ht="15.75" customHeight="1" x14ac:dyDescent="0.2">
      <c r="E1163" s="54"/>
      <c r="F1163" s="54"/>
      <c r="G1163" s="58"/>
    </row>
    <row r="1164" spans="5:7" ht="15.75" customHeight="1" x14ac:dyDescent="0.2">
      <c r="E1164" s="54"/>
      <c r="F1164" s="54"/>
      <c r="G1164" s="58"/>
    </row>
    <row r="1165" spans="5:7" ht="15.75" customHeight="1" x14ac:dyDescent="0.2">
      <c r="E1165" s="54"/>
      <c r="F1165" s="54"/>
      <c r="G1165" s="58"/>
    </row>
    <row r="1166" spans="5:7" ht="15.75" customHeight="1" x14ac:dyDescent="0.2">
      <c r="E1166" s="54"/>
      <c r="F1166" s="54"/>
      <c r="G1166" s="58"/>
    </row>
    <row r="1167" spans="5:7" ht="15.75" customHeight="1" x14ac:dyDescent="0.2">
      <c r="E1167" s="54"/>
      <c r="F1167" s="54"/>
      <c r="G1167" s="58"/>
    </row>
    <row r="1168" spans="5:7" ht="15.75" customHeight="1" x14ac:dyDescent="0.2">
      <c r="E1168" s="54"/>
      <c r="F1168" s="54"/>
      <c r="G1168" s="58"/>
    </row>
    <row r="1169" spans="5:7" ht="15.75" customHeight="1" x14ac:dyDescent="0.2">
      <c r="E1169" s="54"/>
      <c r="F1169" s="54"/>
      <c r="G1169" s="58"/>
    </row>
    <row r="1170" spans="5:7" ht="15.75" customHeight="1" x14ac:dyDescent="0.2">
      <c r="E1170" s="54"/>
      <c r="F1170" s="54"/>
      <c r="G1170" s="58"/>
    </row>
    <row r="1171" spans="5:7" ht="15.75" customHeight="1" x14ac:dyDescent="0.2">
      <c r="E1171" s="54"/>
      <c r="F1171" s="54"/>
      <c r="G1171" s="58"/>
    </row>
    <row r="1172" spans="5:7" ht="15.75" customHeight="1" x14ac:dyDescent="0.2">
      <c r="E1172" s="54"/>
      <c r="F1172" s="54"/>
      <c r="G1172" s="58"/>
    </row>
    <row r="1173" spans="5:7" ht="15.75" customHeight="1" x14ac:dyDescent="0.2">
      <c r="E1173" s="54"/>
      <c r="F1173" s="54"/>
      <c r="G1173" s="58"/>
    </row>
    <row r="1174" spans="5:7" ht="15.75" customHeight="1" x14ac:dyDescent="0.2">
      <c r="E1174" s="54"/>
      <c r="F1174" s="54"/>
      <c r="G1174" s="58"/>
    </row>
    <row r="1175" spans="5:7" ht="15.75" customHeight="1" x14ac:dyDescent="0.2">
      <c r="E1175" s="54"/>
      <c r="F1175" s="54"/>
      <c r="G1175" s="58"/>
    </row>
    <row r="1176" spans="5:7" ht="15.75" customHeight="1" x14ac:dyDescent="0.2">
      <c r="E1176" s="54"/>
      <c r="F1176" s="54"/>
      <c r="G1176" s="58"/>
    </row>
    <row r="1177" spans="5:7" ht="15.75" customHeight="1" x14ac:dyDescent="0.2">
      <c r="E1177" s="54"/>
      <c r="F1177" s="54"/>
      <c r="G1177" s="58"/>
    </row>
    <row r="1178" spans="5:7" ht="15.75" customHeight="1" x14ac:dyDescent="0.2">
      <c r="E1178" s="54"/>
      <c r="F1178" s="54"/>
      <c r="G1178" s="58"/>
    </row>
    <row r="1179" spans="5:7" ht="15.75" customHeight="1" x14ac:dyDescent="0.2">
      <c r="E1179" s="54"/>
      <c r="F1179" s="54"/>
      <c r="G1179" s="58"/>
    </row>
    <row r="1180" spans="5:7" ht="15.75" customHeight="1" x14ac:dyDescent="0.2">
      <c r="E1180" s="54"/>
      <c r="F1180" s="54"/>
      <c r="G1180" s="58"/>
    </row>
    <row r="1181" spans="5:7" ht="15.75" customHeight="1" x14ac:dyDescent="0.2">
      <c r="E1181" s="54"/>
      <c r="F1181" s="54"/>
      <c r="G1181" s="58"/>
    </row>
    <row r="1182" spans="5:7" ht="15.75" customHeight="1" x14ac:dyDescent="0.2">
      <c r="E1182" s="54"/>
      <c r="F1182" s="54"/>
      <c r="G1182" s="58"/>
    </row>
    <row r="1183" spans="5:7" ht="15.75" customHeight="1" x14ac:dyDescent="0.2">
      <c r="E1183" s="54"/>
      <c r="F1183" s="54"/>
      <c r="G1183" s="58"/>
    </row>
    <row r="1184" spans="5:7" ht="15.75" customHeight="1" x14ac:dyDescent="0.2">
      <c r="E1184" s="54"/>
      <c r="F1184" s="54"/>
      <c r="G1184" s="58"/>
    </row>
    <row r="1185" spans="5:7" ht="15.75" customHeight="1" x14ac:dyDescent="0.2">
      <c r="E1185" s="54"/>
      <c r="F1185" s="54"/>
      <c r="G1185" s="58"/>
    </row>
    <row r="1186" spans="5:7" ht="15.75" customHeight="1" x14ac:dyDescent="0.2">
      <c r="E1186" s="54"/>
      <c r="F1186" s="54"/>
      <c r="G1186" s="58"/>
    </row>
    <row r="1187" spans="5:7" ht="15.75" customHeight="1" x14ac:dyDescent="0.2">
      <c r="E1187" s="54"/>
      <c r="F1187" s="54"/>
      <c r="G1187" s="58"/>
    </row>
    <row r="1188" spans="5:7" ht="15.75" customHeight="1" x14ac:dyDescent="0.2">
      <c r="E1188" s="54"/>
      <c r="F1188" s="54"/>
      <c r="G1188" s="58"/>
    </row>
    <row r="1189" spans="5:7" ht="15.75" customHeight="1" x14ac:dyDescent="0.2">
      <c r="E1189" s="54"/>
      <c r="F1189" s="54"/>
      <c r="G1189" s="58"/>
    </row>
    <row r="1190" spans="5:7" ht="15.75" customHeight="1" x14ac:dyDescent="0.2">
      <c r="E1190" s="54"/>
      <c r="F1190" s="54"/>
      <c r="G1190" s="58"/>
    </row>
    <row r="1191" spans="5:7" ht="15.75" customHeight="1" x14ac:dyDescent="0.2">
      <c r="E1191" s="54"/>
      <c r="F1191" s="54"/>
      <c r="G1191" s="58"/>
    </row>
    <row r="1192" spans="5:7" ht="15.75" customHeight="1" x14ac:dyDescent="0.2">
      <c r="E1192" s="54"/>
      <c r="F1192" s="54"/>
      <c r="G1192" s="58"/>
    </row>
    <row r="1193" spans="5:7" ht="15.75" customHeight="1" x14ac:dyDescent="0.2">
      <c r="E1193" s="54"/>
      <c r="F1193" s="54"/>
      <c r="G1193" s="58"/>
    </row>
    <row r="1194" spans="5:7" ht="15.75" customHeight="1" x14ac:dyDescent="0.2">
      <c r="E1194" s="54"/>
      <c r="F1194" s="54"/>
      <c r="G1194" s="58"/>
    </row>
    <row r="1195" spans="5:7" ht="15.75" customHeight="1" x14ac:dyDescent="0.2">
      <c r="E1195" s="54"/>
      <c r="F1195" s="54"/>
      <c r="G1195" s="58"/>
    </row>
    <row r="1196" spans="5:7" ht="15.75" customHeight="1" x14ac:dyDescent="0.2">
      <c r="E1196" s="54"/>
      <c r="F1196" s="54"/>
      <c r="G1196" s="58"/>
    </row>
    <row r="1197" spans="5:7" ht="15.75" customHeight="1" x14ac:dyDescent="0.2">
      <c r="E1197" s="54"/>
      <c r="F1197" s="54"/>
      <c r="G1197" s="58"/>
    </row>
    <row r="1198" spans="5:7" ht="15.75" customHeight="1" x14ac:dyDescent="0.2">
      <c r="E1198" s="54"/>
      <c r="F1198" s="54"/>
      <c r="G1198" s="58"/>
    </row>
    <row r="1199" spans="5:7" ht="15.75" customHeight="1" x14ac:dyDescent="0.2">
      <c r="E1199" s="54"/>
      <c r="F1199" s="54"/>
      <c r="G1199" s="58"/>
    </row>
    <row r="1200" spans="5:7" ht="15.75" customHeight="1" x14ac:dyDescent="0.2">
      <c r="E1200" s="54"/>
      <c r="F1200" s="54"/>
      <c r="G1200" s="58"/>
    </row>
    <row r="1201" spans="5:7" ht="15.75" customHeight="1" x14ac:dyDescent="0.2">
      <c r="E1201" s="54"/>
      <c r="F1201" s="54"/>
      <c r="G1201" s="58"/>
    </row>
    <row r="1202" spans="5:7" ht="15.75" customHeight="1" x14ac:dyDescent="0.2">
      <c r="E1202" s="54"/>
      <c r="F1202" s="54"/>
      <c r="G1202" s="58"/>
    </row>
    <row r="1203" spans="5:7" ht="15.75" customHeight="1" x14ac:dyDescent="0.2">
      <c r="E1203" s="54"/>
      <c r="F1203" s="54"/>
      <c r="G1203" s="58"/>
    </row>
    <row r="1204" spans="5:7" ht="15.75" customHeight="1" x14ac:dyDescent="0.2">
      <c r="E1204" s="54"/>
      <c r="F1204" s="54"/>
      <c r="G1204" s="58"/>
    </row>
    <row r="1205" spans="5:7" ht="15.75" customHeight="1" x14ac:dyDescent="0.2">
      <c r="E1205" s="54"/>
      <c r="F1205" s="54"/>
      <c r="G1205" s="58"/>
    </row>
    <row r="1206" spans="5:7" ht="15.75" customHeight="1" x14ac:dyDescent="0.2">
      <c r="E1206" s="54"/>
      <c r="F1206" s="54"/>
      <c r="G1206" s="58"/>
    </row>
    <row r="1207" spans="5:7" ht="15.75" customHeight="1" x14ac:dyDescent="0.2">
      <c r="E1207" s="54"/>
      <c r="F1207" s="54"/>
      <c r="G1207" s="58"/>
    </row>
    <row r="1208" spans="5:7" ht="15.75" customHeight="1" x14ac:dyDescent="0.2">
      <c r="E1208" s="54"/>
      <c r="F1208" s="54"/>
      <c r="G1208" s="58"/>
    </row>
    <row r="1209" spans="5:7" ht="15.75" customHeight="1" x14ac:dyDescent="0.2">
      <c r="E1209" s="54"/>
      <c r="F1209" s="54"/>
      <c r="G1209" s="58"/>
    </row>
    <row r="1210" spans="5:7" ht="15.75" customHeight="1" x14ac:dyDescent="0.2">
      <c r="E1210" s="54"/>
      <c r="F1210" s="54"/>
      <c r="G1210" s="58"/>
    </row>
    <row r="1211" spans="5:7" ht="15.75" customHeight="1" x14ac:dyDescent="0.2">
      <c r="E1211" s="54"/>
      <c r="F1211" s="54"/>
      <c r="G1211" s="58"/>
    </row>
    <row r="1212" spans="5:7" ht="15.75" customHeight="1" x14ac:dyDescent="0.2">
      <c r="E1212" s="54"/>
      <c r="F1212" s="54"/>
      <c r="G1212" s="58"/>
    </row>
    <row r="1213" spans="5:7" ht="15.75" customHeight="1" x14ac:dyDescent="0.2">
      <c r="E1213" s="54"/>
      <c r="F1213" s="54"/>
      <c r="G1213" s="58"/>
    </row>
    <row r="1214" spans="5:7" ht="15.75" customHeight="1" x14ac:dyDescent="0.2">
      <c r="E1214" s="54"/>
      <c r="F1214" s="54"/>
      <c r="G1214" s="58"/>
    </row>
    <row r="1215" spans="5:7" ht="15.75" customHeight="1" x14ac:dyDescent="0.2">
      <c r="E1215" s="54"/>
      <c r="F1215" s="54"/>
      <c r="G1215" s="58"/>
    </row>
    <row r="1216" spans="5:7" ht="15.75" customHeight="1" x14ac:dyDescent="0.2">
      <c r="E1216" s="54"/>
      <c r="F1216" s="54"/>
      <c r="G1216" s="58"/>
    </row>
    <row r="1217" spans="5:7" ht="15.75" customHeight="1" x14ac:dyDescent="0.2">
      <c r="E1217" s="54"/>
      <c r="F1217" s="54"/>
      <c r="G1217" s="58"/>
    </row>
    <row r="1218" spans="5:7" ht="15.75" customHeight="1" x14ac:dyDescent="0.2">
      <c r="E1218" s="54"/>
      <c r="F1218" s="54"/>
      <c r="G1218" s="58"/>
    </row>
    <row r="1219" spans="5:7" ht="15.75" customHeight="1" x14ac:dyDescent="0.2">
      <c r="E1219" s="54"/>
      <c r="F1219" s="54"/>
      <c r="G1219" s="58"/>
    </row>
    <row r="1220" spans="5:7" ht="15.75" customHeight="1" x14ac:dyDescent="0.2">
      <c r="E1220" s="54"/>
      <c r="F1220" s="54"/>
      <c r="G1220" s="58"/>
    </row>
    <row r="1221" spans="5:7" ht="15.75" customHeight="1" x14ac:dyDescent="0.2">
      <c r="E1221" s="54"/>
      <c r="F1221" s="54"/>
      <c r="G1221" s="58"/>
    </row>
    <row r="1222" spans="5:7" ht="15.75" customHeight="1" x14ac:dyDescent="0.2">
      <c r="E1222" s="54"/>
      <c r="F1222" s="54"/>
      <c r="G1222" s="58"/>
    </row>
    <row r="1223" spans="5:7" ht="15.75" customHeight="1" x14ac:dyDescent="0.2">
      <c r="E1223" s="54"/>
      <c r="F1223" s="54"/>
      <c r="G1223" s="58"/>
    </row>
    <row r="1224" spans="5:7" ht="15.75" customHeight="1" x14ac:dyDescent="0.2">
      <c r="E1224" s="54"/>
      <c r="F1224" s="54"/>
      <c r="G1224" s="58"/>
    </row>
    <row r="1225" spans="5:7" ht="15.75" customHeight="1" x14ac:dyDescent="0.2">
      <c r="E1225" s="54"/>
      <c r="F1225" s="54"/>
      <c r="G1225" s="58"/>
    </row>
    <row r="1226" spans="5:7" ht="15.75" customHeight="1" x14ac:dyDescent="0.2">
      <c r="E1226" s="54"/>
      <c r="F1226" s="54"/>
      <c r="G1226" s="58"/>
    </row>
    <row r="1227" spans="5:7" ht="15.75" customHeight="1" x14ac:dyDescent="0.2">
      <c r="E1227" s="54"/>
      <c r="F1227" s="54"/>
      <c r="G1227" s="58"/>
    </row>
    <row r="1228" spans="5:7" ht="15.75" customHeight="1" x14ac:dyDescent="0.2">
      <c r="E1228" s="54"/>
      <c r="F1228" s="54"/>
      <c r="G1228" s="58"/>
    </row>
    <row r="1229" spans="5:7" ht="15.75" customHeight="1" x14ac:dyDescent="0.2">
      <c r="E1229" s="54"/>
      <c r="F1229" s="54"/>
      <c r="G1229" s="58"/>
    </row>
    <row r="1230" spans="5:7" ht="15.75" customHeight="1" x14ac:dyDescent="0.2">
      <c r="E1230" s="54"/>
      <c r="F1230" s="54"/>
      <c r="G1230" s="58"/>
    </row>
    <row r="1231" spans="5:7" ht="15.75" customHeight="1" x14ac:dyDescent="0.2">
      <c r="E1231" s="54"/>
      <c r="F1231" s="54"/>
      <c r="G1231" s="58"/>
    </row>
  </sheetData>
  <mergeCells count="1">
    <mergeCell ref="A2:A3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256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14" ht="15.75" customHeight="1" x14ac:dyDescent="0.2">
      <c r="C1" s="1">
        <v>2</v>
      </c>
      <c r="M1" s="1" t="s">
        <v>2150</v>
      </c>
      <c r="N1" s="1" t="s">
        <v>5</v>
      </c>
    </row>
    <row r="2" spans="1:14" ht="15.75" customHeight="1" x14ac:dyDescent="0.2">
      <c r="B2" s="1" t="s">
        <v>2151</v>
      </c>
      <c r="C2" s="1">
        <v>11</v>
      </c>
      <c r="G2" s="1">
        <v>979</v>
      </c>
      <c r="I2" s="1" t="s">
        <v>926</v>
      </c>
      <c r="M2" s="1" t="s">
        <v>2152</v>
      </c>
      <c r="N2" s="1" t="s">
        <v>2153</v>
      </c>
    </row>
    <row r="3" spans="1:14" ht="15.75" customHeight="1" x14ac:dyDescent="0.2">
      <c r="G3" s="1" t="s">
        <v>927</v>
      </c>
      <c r="M3" s="1">
        <v>1</v>
      </c>
      <c r="N3" s="1">
        <v>11</v>
      </c>
    </row>
    <row r="4" spans="1:14" ht="15.75" customHeight="1" x14ac:dyDescent="0.2">
      <c r="C4" s="1" t="s">
        <v>2154</v>
      </c>
      <c r="G4" s="1" t="s">
        <v>928</v>
      </c>
      <c r="H4" s="1" t="s">
        <v>915</v>
      </c>
      <c r="I4" s="1" t="s">
        <v>916</v>
      </c>
      <c r="J4" s="1" t="s">
        <v>5</v>
      </c>
      <c r="M4" s="1" t="s">
        <v>24</v>
      </c>
    </row>
    <row r="5" spans="1:14" ht="15.75" customHeight="1" x14ac:dyDescent="0.2">
      <c r="A5" s="1" t="s">
        <v>915</v>
      </c>
      <c r="B5" s="1" t="s">
        <v>2155</v>
      </c>
      <c r="C5" s="1" t="s">
        <v>2156</v>
      </c>
      <c r="G5" s="1">
        <v>61</v>
      </c>
      <c r="H5" s="1" t="s">
        <v>24</v>
      </c>
      <c r="I5" s="1" t="s">
        <v>25</v>
      </c>
      <c r="J5" s="1" t="s">
        <v>2157</v>
      </c>
      <c r="K5" s="1">
        <f t="shared" ref="K5:K259" si="0">VLOOKUP(H5,M:N,2,0)</f>
        <v>0</v>
      </c>
      <c r="M5" s="1" t="s">
        <v>376</v>
      </c>
    </row>
    <row r="6" spans="1:14" ht="15.75" customHeight="1" x14ac:dyDescent="0.2">
      <c r="A6" s="1" t="s">
        <v>188</v>
      </c>
      <c r="B6" s="1" t="s">
        <v>189</v>
      </c>
      <c r="C6" s="1">
        <v>21</v>
      </c>
      <c r="G6" s="1">
        <v>30</v>
      </c>
      <c r="H6" s="1" t="s">
        <v>376</v>
      </c>
      <c r="I6" s="1" t="s">
        <v>377</v>
      </c>
      <c r="J6" s="1" t="s">
        <v>2157</v>
      </c>
      <c r="K6" s="1">
        <f t="shared" si="0"/>
        <v>0</v>
      </c>
      <c r="M6" s="1" t="s">
        <v>929</v>
      </c>
    </row>
    <row r="7" spans="1:14" ht="15.75" customHeight="1" x14ac:dyDescent="0.2">
      <c r="A7" s="1" t="s">
        <v>296</v>
      </c>
      <c r="B7" s="1" t="s">
        <v>297</v>
      </c>
      <c r="C7" s="1">
        <v>0</v>
      </c>
      <c r="G7" s="1">
        <v>14</v>
      </c>
      <c r="H7" s="1" t="s">
        <v>929</v>
      </c>
      <c r="I7" s="1" t="s">
        <v>930</v>
      </c>
      <c r="J7" s="1" t="s">
        <v>2157</v>
      </c>
      <c r="K7" s="1">
        <f t="shared" si="0"/>
        <v>0</v>
      </c>
      <c r="M7" s="1" t="s">
        <v>312</v>
      </c>
      <c r="N7" s="1" t="s">
        <v>2158</v>
      </c>
    </row>
    <row r="8" spans="1:14" ht="15.75" customHeight="1" x14ac:dyDescent="0.2">
      <c r="A8" s="1" t="s">
        <v>29</v>
      </c>
      <c r="B8" s="1" t="s">
        <v>30</v>
      </c>
      <c r="C8" s="1">
        <v>0</v>
      </c>
      <c r="G8" s="1">
        <v>33</v>
      </c>
      <c r="H8" s="1" t="s">
        <v>312</v>
      </c>
      <c r="I8" s="1" t="s">
        <v>313</v>
      </c>
      <c r="J8" s="1" t="s">
        <v>2158</v>
      </c>
      <c r="K8" s="1" t="str">
        <f t="shared" si="0"/>
        <v>EWAY - TCKT - Team kế toán</v>
      </c>
      <c r="M8" s="1" t="s">
        <v>931</v>
      </c>
    </row>
    <row r="9" spans="1:14" ht="15.75" customHeight="1" x14ac:dyDescent="0.2">
      <c r="A9" s="1" t="s">
        <v>992</v>
      </c>
      <c r="B9" s="1" t="s">
        <v>993</v>
      </c>
      <c r="C9" s="1">
        <v>0</v>
      </c>
      <c r="G9" s="1" t="s">
        <v>933</v>
      </c>
      <c r="H9" s="1" t="s">
        <v>931</v>
      </c>
      <c r="I9" s="1" t="s">
        <v>932</v>
      </c>
      <c r="K9" s="1">
        <f t="shared" si="0"/>
        <v>0</v>
      </c>
      <c r="M9" s="1" t="s">
        <v>361</v>
      </c>
    </row>
    <row r="10" spans="1:14" ht="15.75" customHeight="1" x14ac:dyDescent="0.2">
      <c r="A10" s="1" t="s">
        <v>735</v>
      </c>
      <c r="B10" s="1" t="s">
        <v>736</v>
      </c>
      <c r="C10" s="1">
        <v>0</v>
      </c>
      <c r="G10" s="1">
        <v>24</v>
      </c>
      <c r="H10" s="1" t="s">
        <v>361</v>
      </c>
      <c r="I10" s="1" t="s">
        <v>362</v>
      </c>
      <c r="J10" s="1" t="s">
        <v>2159</v>
      </c>
      <c r="K10" s="1">
        <f t="shared" si="0"/>
        <v>0</v>
      </c>
      <c r="M10" s="1" t="s">
        <v>934</v>
      </c>
    </row>
    <row r="11" spans="1:14" ht="15.75" customHeight="1" x14ac:dyDescent="0.2">
      <c r="A11" s="1" t="s">
        <v>190</v>
      </c>
      <c r="B11" s="1" t="s">
        <v>191</v>
      </c>
      <c r="C11" s="1">
        <v>0</v>
      </c>
      <c r="G11" s="1">
        <v>25</v>
      </c>
      <c r="H11" s="1" t="s">
        <v>934</v>
      </c>
      <c r="I11" s="1" t="s">
        <v>935</v>
      </c>
      <c r="K11" s="1">
        <f t="shared" si="0"/>
        <v>0</v>
      </c>
      <c r="M11" s="1" t="s">
        <v>936</v>
      </c>
    </row>
    <row r="12" spans="1:14" ht="15.75" customHeight="1" x14ac:dyDescent="0.2">
      <c r="A12" s="1" t="s">
        <v>41</v>
      </c>
      <c r="B12" s="1" t="s">
        <v>42</v>
      </c>
      <c r="C12" s="1">
        <v>0</v>
      </c>
      <c r="H12" s="1" t="s">
        <v>936</v>
      </c>
      <c r="I12" s="1" t="s">
        <v>937</v>
      </c>
      <c r="K12" s="1">
        <f t="shared" si="0"/>
        <v>0</v>
      </c>
      <c r="M12" s="1" t="s">
        <v>188</v>
      </c>
      <c r="N12" s="1" t="s">
        <v>127</v>
      </c>
    </row>
    <row r="13" spans="1:14" ht="15.75" customHeight="1" x14ac:dyDescent="0.2">
      <c r="A13" s="1" t="s">
        <v>302</v>
      </c>
      <c r="B13" s="1" t="s">
        <v>303</v>
      </c>
      <c r="C13" s="1">
        <v>21</v>
      </c>
      <c r="G13" s="1">
        <v>8</v>
      </c>
      <c r="H13" s="1" t="s">
        <v>188</v>
      </c>
      <c r="I13" s="1" t="s">
        <v>189</v>
      </c>
      <c r="J13" s="1" t="s">
        <v>127</v>
      </c>
      <c r="K13" s="1" t="str">
        <f t="shared" si="0"/>
        <v>AdFlex - Support - Content</v>
      </c>
      <c r="M13" s="1" t="s">
        <v>938</v>
      </c>
    </row>
    <row r="14" spans="1:14" ht="15.75" customHeight="1" x14ac:dyDescent="0.2">
      <c r="A14" s="1" t="s">
        <v>408</v>
      </c>
      <c r="B14" s="1" t="s">
        <v>409</v>
      </c>
      <c r="C14" s="1">
        <v>11</v>
      </c>
      <c r="G14" s="1">
        <v>392</v>
      </c>
      <c r="H14" s="1" t="s">
        <v>938</v>
      </c>
      <c r="I14" s="1" t="s">
        <v>939</v>
      </c>
      <c r="K14" s="1">
        <f t="shared" si="0"/>
        <v>0</v>
      </c>
      <c r="M14" s="1" t="s">
        <v>940</v>
      </c>
    </row>
    <row r="15" spans="1:14" ht="15.75" customHeight="1" x14ac:dyDescent="0.2">
      <c r="A15" s="1" t="s">
        <v>96</v>
      </c>
      <c r="B15" s="1" t="s">
        <v>97</v>
      </c>
      <c r="C15" s="1">
        <v>0</v>
      </c>
      <c r="G15" s="1">
        <v>171</v>
      </c>
      <c r="H15" s="1" t="s">
        <v>940</v>
      </c>
      <c r="I15" s="1" t="s">
        <v>941</v>
      </c>
      <c r="K15" s="1">
        <f t="shared" si="0"/>
        <v>0</v>
      </c>
      <c r="M15" s="1" t="s">
        <v>942</v>
      </c>
    </row>
    <row r="16" spans="1:14" ht="15.75" customHeight="1" x14ac:dyDescent="0.2">
      <c r="A16" s="1" t="s">
        <v>370</v>
      </c>
      <c r="B16" s="1" t="s">
        <v>371</v>
      </c>
      <c r="C16" s="1">
        <v>23.5</v>
      </c>
      <c r="G16" s="1">
        <v>253</v>
      </c>
      <c r="H16" s="1" t="s">
        <v>942</v>
      </c>
      <c r="I16" s="1" t="s">
        <v>943</v>
      </c>
      <c r="K16" s="1">
        <f t="shared" si="0"/>
        <v>0</v>
      </c>
      <c r="M16" s="1" t="s">
        <v>944</v>
      </c>
    </row>
    <row r="17" spans="1:14" ht="15.75" customHeight="1" x14ac:dyDescent="0.2">
      <c r="A17" s="1" t="s">
        <v>381</v>
      </c>
      <c r="B17" s="1" t="s">
        <v>382</v>
      </c>
      <c r="C17" s="1">
        <v>9</v>
      </c>
      <c r="G17" s="1">
        <v>88</v>
      </c>
      <c r="H17" s="1" t="s">
        <v>944</v>
      </c>
      <c r="I17" s="1" t="s">
        <v>945</v>
      </c>
      <c r="K17" s="1">
        <f t="shared" si="0"/>
        <v>0</v>
      </c>
      <c r="M17" s="1" t="s">
        <v>946</v>
      </c>
    </row>
    <row r="18" spans="1:14" ht="15.75" customHeight="1" x14ac:dyDescent="0.2">
      <c r="A18" s="1" t="s">
        <v>244</v>
      </c>
      <c r="B18" s="1" t="s">
        <v>245</v>
      </c>
      <c r="C18" s="1">
        <v>18</v>
      </c>
      <c r="H18" s="1" t="s">
        <v>946</v>
      </c>
      <c r="I18" s="1" t="s">
        <v>947</v>
      </c>
      <c r="K18" s="1">
        <f t="shared" si="0"/>
        <v>0</v>
      </c>
      <c r="M18" s="1" t="s">
        <v>948</v>
      </c>
    </row>
    <row r="19" spans="1:14" ht="15.75" customHeight="1" x14ac:dyDescent="0.2">
      <c r="A19" s="1" t="s">
        <v>424</v>
      </c>
      <c r="B19" s="1" t="s">
        <v>425</v>
      </c>
      <c r="C19" s="1">
        <v>19</v>
      </c>
      <c r="H19" s="1" t="s">
        <v>948</v>
      </c>
      <c r="I19" s="1" t="s">
        <v>949</v>
      </c>
      <c r="K19" s="1">
        <f t="shared" si="0"/>
        <v>0</v>
      </c>
      <c r="M19" s="1" t="s">
        <v>950</v>
      </c>
    </row>
    <row r="20" spans="1:14" ht="15.75" customHeight="1" x14ac:dyDescent="0.2">
      <c r="A20" s="1" t="s">
        <v>43</v>
      </c>
      <c r="B20" s="1" t="s">
        <v>44</v>
      </c>
      <c r="C20" s="1">
        <v>0</v>
      </c>
      <c r="G20" s="1">
        <v>247</v>
      </c>
      <c r="H20" s="1" t="s">
        <v>950</v>
      </c>
      <c r="I20" s="1" t="s">
        <v>951</v>
      </c>
      <c r="K20" s="1">
        <f t="shared" si="0"/>
        <v>0</v>
      </c>
      <c r="M20" s="1" t="s">
        <v>241</v>
      </c>
    </row>
    <row r="21" spans="1:14" ht="15.75" customHeight="1" x14ac:dyDescent="0.2">
      <c r="A21" s="1" t="s">
        <v>325</v>
      </c>
      <c r="B21" s="1" t="s">
        <v>326</v>
      </c>
      <c r="C21" s="1">
        <v>4.5</v>
      </c>
      <c r="G21" s="1">
        <v>251</v>
      </c>
      <c r="H21" s="1" t="s">
        <v>241</v>
      </c>
      <c r="I21" s="1" t="s">
        <v>242</v>
      </c>
      <c r="J21" s="1" t="s">
        <v>243</v>
      </c>
      <c r="K21" s="1">
        <f t="shared" si="0"/>
        <v>0</v>
      </c>
      <c r="M21" s="1" t="s">
        <v>952</v>
      </c>
    </row>
    <row r="22" spans="1:14" ht="15.75" customHeight="1" x14ac:dyDescent="0.2">
      <c r="A22" s="1" t="s">
        <v>45</v>
      </c>
      <c r="B22" s="1" t="s">
        <v>46</v>
      </c>
      <c r="C22" s="1">
        <v>0</v>
      </c>
      <c r="G22" s="1">
        <v>250</v>
      </c>
      <c r="H22" s="1" t="s">
        <v>952</v>
      </c>
      <c r="I22" s="1" t="s">
        <v>953</v>
      </c>
      <c r="J22" s="1" t="s">
        <v>2160</v>
      </c>
      <c r="K22" s="1">
        <f t="shared" si="0"/>
        <v>0</v>
      </c>
      <c r="M22" s="1" t="s">
        <v>954</v>
      </c>
    </row>
    <row r="23" spans="1:14" ht="15.75" customHeight="1" x14ac:dyDescent="0.2">
      <c r="A23" s="1" t="s">
        <v>1171</v>
      </c>
      <c r="B23" s="1" t="s">
        <v>1172</v>
      </c>
      <c r="C23" s="1">
        <v>12</v>
      </c>
      <c r="H23" s="1" t="s">
        <v>954</v>
      </c>
      <c r="I23" s="1" t="s">
        <v>955</v>
      </c>
      <c r="K23" s="1">
        <f t="shared" si="0"/>
        <v>0</v>
      </c>
      <c r="M23" s="1" t="s">
        <v>956</v>
      </c>
    </row>
    <row r="24" spans="1:14" ht="15.75" customHeight="1" x14ac:dyDescent="0.2">
      <c r="A24" s="1" t="s">
        <v>48</v>
      </c>
      <c r="B24" s="1" t="s">
        <v>49</v>
      </c>
      <c r="C24" s="1">
        <v>12</v>
      </c>
      <c r="H24" s="1" t="s">
        <v>956</v>
      </c>
      <c r="I24" s="1" t="s">
        <v>957</v>
      </c>
      <c r="K24" s="1">
        <f t="shared" si="0"/>
        <v>0</v>
      </c>
      <c r="M24" s="1" t="s">
        <v>317</v>
      </c>
    </row>
    <row r="25" spans="1:14" ht="15.75" customHeight="1" x14ac:dyDescent="0.2">
      <c r="A25" s="1" t="s">
        <v>305</v>
      </c>
      <c r="B25" s="1" t="s">
        <v>306</v>
      </c>
      <c r="C25" s="1">
        <v>24</v>
      </c>
      <c r="G25" s="1">
        <v>246</v>
      </c>
      <c r="H25" s="1" t="s">
        <v>317</v>
      </c>
      <c r="I25" s="1" t="s">
        <v>318</v>
      </c>
      <c r="J25" s="1" t="s">
        <v>2161</v>
      </c>
      <c r="K25" s="1">
        <f t="shared" si="0"/>
        <v>0</v>
      </c>
      <c r="M25" s="1" t="s">
        <v>958</v>
      </c>
      <c r="N25" s="1" t="s">
        <v>309</v>
      </c>
    </row>
    <row r="26" spans="1:14" ht="15.75" customHeight="1" x14ac:dyDescent="0.2">
      <c r="A26" s="1" t="s">
        <v>52</v>
      </c>
      <c r="B26" s="1" t="s">
        <v>53</v>
      </c>
      <c r="C26" s="1">
        <v>12</v>
      </c>
      <c r="G26" s="1">
        <v>106</v>
      </c>
      <c r="H26" s="1" t="s">
        <v>958</v>
      </c>
      <c r="I26" s="1" t="s">
        <v>959</v>
      </c>
      <c r="J26" s="1" t="s">
        <v>309</v>
      </c>
      <c r="K26" s="1" t="str">
        <f t="shared" si="0"/>
        <v>AdFlex - CPI - Sale</v>
      </c>
      <c r="M26" s="1" t="s">
        <v>960</v>
      </c>
    </row>
    <row r="27" spans="1:14" ht="15.75" customHeight="1" x14ac:dyDescent="0.2">
      <c r="A27" s="1" t="s">
        <v>328</v>
      </c>
      <c r="B27" s="1" t="s">
        <v>329</v>
      </c>
      <c r="C27" s="1">
        <v>24</v>
      </c>
      <c r="H27" s="1" t="s">
        <v>960</v>
      </c>
      <c r="I27" s="1" t="s">
        <v>961</v>
      </c>
      <c r="K27" s="1">
        <f t="shared" si="0"/>
        <v>0</v>
      </c>
      <c r="M27" s="1" t="s">
        <v>962</v>
      </c>
    </row>
    <row r="28" spans="1:14" ht="15.75" customHeight="1" x14ac:dyDescent="0.2">
      <c r="A28" s="1" t="s">
        <v>395</v>
      </c>
      <c r="B28" s="1" t="s">
        <v>396</v>
      </c>
      <c r="C28" s="1">
        <v>12</v>
      </c>
      <c r="G28" s="1">
        <v>252</v>
      </c>
      <c r="H28" s="1" t="s">
        <v>962</v>
      </c>
      <c r="I28" s="1" t="s">
        <v>963</v>
      </c>
      <c r="J28" s="1" t="s">
        <v>2162</v>
      </c>
      <c r="K28" s="1">
        <f t="shared" si="0"/>
        <v>0</v>
      </c>
      <c r="M28" s="1" t="s">
        <v>357</v>
      </c>
      <c r="N28" s="1" t="s">
        <v>2163</v>
      </c>
    </row>
    <row r="29" spans="1:14" ht="15.75" customHeight="1" x14ac:dyDescent="0.2">
      <c r="A29" s="1" t="s">
        <v>340</v>
      </c>
      <c r="B29" s="1" t="s">
        <v>341</v>
      </c>
      <c r="C29" s="1">
        <v>16.5</v>
      </c>
      <c r="G29" s="1">
        <v>256</v>
      </c>
      <c r="H29" s="1" t="s">
        <v>357</v>
      </c>
      <c r="I29" s="1" t="s">
        <v>358</v>
      </c>
      <c r="J29" s="1" t="s">
        <v>2163</v>
      </c>
      <c r="K29" s="1" t="str">
        <f t="shared" si="0"/>
        <v>AdFlex - CPS - Inhouse</v>
      </c>
      <c r="M29" s="1" t="s">
        <v>964</v>
      </c>
      <c r="N29" s="1" t="s">
        <v>428</v>
      </c>
    </row>
    <row r="30" spans="1:14" ht="15.75" customHeight="1" x14ac:dyDescent="0.2">
      <c r="A30" s="1" t="s">
        <v>412</v>
      </c>
      <c r="B30" s="1" t="s">
        <v>413</v>
      </c>
      <c r="C30" s="1">
        <v>5.5</v>
      </c>
      <c r="G30" s="1">
        <v>257</v>
      </c>
      <c r="H30" s="1" t="s">
        <v>964</v>
      </c>
      <c r="I30" s="1" t="s">
        <v>965</v>
      </c>
      <c r="J30" s="1" t="s">
        <v>428</v>
      </c>
      <c r="K30" s="1" t="str">
        <f t="shared" si="0"/>
        <v>MO - M2 - Inhouse</v>
      </c>
      <c r="M30" s="1" t="s">
        <v>966</v>
      </c>
    </row>
    <row r="31" spans="1:14" ht="15.75" customHeight="1" x14ac:dyDescent="0.2">
      <c r="A31" s="1" t="s">
        <v>952</v>
      </c>
      <c r="B31" s="1" t="s">
        <v>953</v>
      </c>
      <c r="C31" s="1">
        <v>0</v>
      </c>
      <c r="H31" s="1" t="s">
        <v>966</v>
      </c>
      <c r="I31" s="1" t="s">
        <v>967</v>
      </c>
      <c r="K31" s="1">
        <f t="shared" si="0"/>
        <v>0</v>
      </c>
      <c r="M31" s="1" t="s">
        <v>404</v>
      </c>
      <c r="N31" s="1" t="s">
        <v>127</v>
      </c>
    </row>
    <row r="32" spans="1:14" ht="15.75" customHeight="1" x14ac:dyDescent="0.2">
      <c r="A32" s="1" t="s">
        <v>357</v>
      </c>
      <c r="B32" s="1" t="s">
        <v>358</v>
      </c>
      <c r="C32" s="1">
        <v>24</v>
      </c>
      <c r="G32" s="1">
        <v>255</v>
      </c>
      <c r="H32" s="1" t="s">
        <v>404</v>
      </c>
      <c r="I32" s="1" t="s">
        <v>405</v>
      </c>
      <c r="J32" s="1" t="s">
        <v>127</v>
      </c>
      <c r="K32" s="1" t="str">
        <f t="shared" si="0"/>
        <v>AdFlex - Support - Content</v>
      </c>
      <c r="M32" s="1" t="s">
        <v>968</v>
      </c>
    </row>
    <row r="33" spans="1:14" ht="15.75" customHeight="1" x14ac:dyDescent="0.2">
      <c r="A33" s="1" t="s">
        <v>404</v>
      </c>
      <c r="B33" s="1" t="s">
        <v>405</v>
      </c>
      <c r="C33" s="1">
        <v>22</v>
      </c>
      <c r="H33" s="1" t="s">
        <v>968</v>
      </c>
      <c r="I33" s="1" t="s">
        <v>969</v>
      </c>
      <c r="K33" s="1">
        <f t="shared" si="0"/>
        <v>0</v>
      </c>
      <c r="M33" s="1" t="s">
        <v>970</v>
      </c>
    </row>
    <row r="34" spans="1:14" ht="15.75" customHeight="1" x14ac:dyDescent="0.2">
      <c r="A34" s="1" t="s">
        <v>973</v>
      </c>
      <c r="B34" s="1" t="s">
        <v>974</v>
      </c>
      <c r="C34" s="1">
        <v>0</v>
      </c>
      <c r="H34" s="1" t="s">
        <v>970</v>
      </c>
      <c r="I34" s="1" t="s">
        <v>595</v>
      </c>
      <c r="J34" s="1" t="s">
        <v>2157</v>
      </c>
      <c r="K34" s="1">
        <f t="shared" si="0"/>
        <v>0</v>
      </c>
      <c r="M34" s="1" t="s">
        <v>971</v>
      </c>
    </row>
    <row r="35" spans="1:14" ht="15.75" customHeight="1" x14ac:dyDescent="0.2">
      <c r="A35" s="1" t="s">
        <v>264</v>
      </c>
      <c r="B35" s="1" t="s">
        <v>265</v>
      </c>
      <c r="C35" s="1">
        <v>24</v>
      </c>
      <c r="H35" s="1" t="s">
        <v>971</v>
      </c>
      <c r="I35" s="1" t="s">
        <v>972</v>
      </c>
      <c r="K35" s="1">
        <f t="shared" si="0"/>
        <v>0</v>
      </c>
      <c r="M35" s="1" t="s">
        <v>973</v>
      </c>
    </row>
    <row r="36" spans="1:14" ht="15.75" customHeight="1" x14ac:dyDescent="0.2">
      <c r="A36" s="1" t="s">
        <v>1249</v>
      </c>
      <c r="B36" s="1" t="s">
        <v>1250</v>
      </c>
      <c r="C36" s="1">
        <v>12</v>
      </c>
      <c r="G36" s="1">
        <v>261</v>
      </c>
      <c r="H36" s="1" t="s">
        <v>973</v>
      </c>
      <c r="I36" s="1" t="s">
        <v>974</v>
      </c>
      <c r="J36" s="1" t="s">
        <v>2164</v>
      </c>
      <c r="K36" s="1">
        <f t="shared" si="0"/>
        <v>0</v>
      </c>
      <c r="M36" s="1" t="s">
        <v>2165</v>
      </c>
    </row>
    <row r="37" spans="1:14" ht="15.75" customHeight="1" x14ac:dyDescent="0.2">
      <c r="A37" s="1" t="s">
        <v>1253</v>
      </c>
      <c r="B37" s="1" t="s">
        <v>1254</v>
      </c>
      <c r="C37" s="1">
        <v>12</v>
      </c>
      <c r="G37" s="1">
        <v>180</v>
      </c>
      <c r="H37" s="1" t="s">
        <v>296</v>
      </c>
      <c r="I37" s="1" t="s">
        <v>297</v>
      </c>
      <c r="J37" s="1" t="s">
        <v>298</v>
      </c>
      <c r="K37" s="1" t="str">
        <f t="shared" si="0"/>
        <v>AdFlex - CPI - BUD</v>
      </c>
      <c r="M37" s="1" t="s">
        <v>2166</v>
      </c>
    </row>
    <row r="38" spans="1:14" ht="15.75" customHeight="1" x14ac:dyDescent="0.2">
      <c r="A38" s="1" t="s">
        <v>125</v>
      </c>
      <c r="B38" s="1" t="s">
        <v>126</v>
      </c>
      <c r="C38" s="1">
        <v>4.5</v>
      </c>
      <c r="H38" s="1" t="s">
        <v>975</v>
      </c>
      <c r="I38" s="1" t="s">
        <v>976</v>
      </c>
      <c r="K38" s="1">
        <f t="shared" si="0"/>
        <v>0</v>
      </c>
      <c r="M38" s="1" t="s">
        <v>296</v>
      </c>
      <c r="N38" s="1" t="s">
        <v>2167</v>
      </c>
    </row>
    <row r="39" spans="1:14" ht="15.75" customHeight="1" x14ac:dyDescent="0.2">
      <c r="A39" s="1" t="s">
        <v>307</v>
      </c>
      <c r="B39" s="1" t="s">
        <v>308</v>
      </c>
      <c r="C39" s="1">
        <v>24</v>
      </c>
      <c r="H39" s="1" t="s">
        <v>977</v>
      </c>
      <c r="I39" s="1" t="s">
        <v>978</v>
      </c>
      <c r="K39" s="1">
        <f t="shared" si="0"/>
        <v>0</v>
      </c>
      <c r="M39" s="1" t="s">
        <v>975</v>
      </c>
    </row>
    <row r="40" spans="1:14" ht="15.75" customHeight="1" x14ac:dyDescent="0.2">
      <c r="A40" s="1" t="s">
        <v>1257</v>
      </c>
      <c r="B40" s="1" t="s">
        <v>1258</v>
      </c>
      <c r="C40" s="1">
        <v>12</v>
      </c>
      <c r="H40" s="1" t="s">
        <v>979</v>
      </c>
      <c r="I40" s="1" t="s">
        <v>980</v>
      </c>
      <c r="J40" s="1" t="s">
        <v>2157</v>
      </c>
      <c r="K40" s="1">
        <f t="shared" si="0"/>
        <v>0</v>
      </c>
      <c r="M40" s="1" t="s">
        <v>977</v>
      </c>
    </row>
    <row r="41" spans="1:14" ht="15.75" customHeight="1" x14ac:dyDescent="0.2">
      <c r="A41" s="1" t="s">
        <v>195</v>
      </c>
      <c r="B41" s="1" t="s">
        <v>196</v>
      </c>
      <c r="C41" s="1">
        <v>24</v>
      </c>
      <c r="G41" s="1">
        <v>191</v>
      </c>
      <c r="H41" s="1" t="s">
        <v>981</v>
      </c>
      <c r="I41" s="1" t="s">
        <v>982</v>
      </c>
      <c r="K41" s="1">
        <f t="shared" si="0"/>
        <v>0</v>
      </c>
      <c r="M41" s="1" t="s">
        <v>979</v>
      </c>
    </row>
    <row r="42" spans="1:14" ht="15.75" customHeight="1" x14ac:dyDescent="0.2">
      <c r="A42" s="1" t="s">
        <v>99</v>
      </c>
      <c r="B42" s="1" t="s">
        <v>100</v>
      </c>
      <c r="C42" s="1">
        <v>0</v>
      </c>
      <c r="H42" s="1" t="s">
        <v>983</v>
      </c>
      <c r="I42" s="1" t="s">
        <v>984</v>
      </c>
      <c r="K42" s="1">
        <f t="shared" si="0"/>
        <v>0</v>
      </c>
      <c r="M42" s="1" t="s">
        <v>2168</v>
      </c>
    </row>
    <row r="43" spans="1:14" ht="15.75" customHeight="1" x14ac:dyDescent="0.2">
      <c r="A43" s="1" t="s">
        <v>144</v>
      </c>
      <c r="B43" s="1" t="s">
        <v>145</v>
      </c>
      <c r="C43" s="1">
        <v>22.5</v>
      </c>
      <c r="H43" s="1" t="s">
        <v>985</v>
      </c>
      <c r="I43" s="1" t="s">
        <v>986</v>
      </c>
      <c r="K43" s="1">
        <f t="shared" si="0"/>
        <v>0</v>
      </c>
      <c r="M43" s="1" t="s">
        <v>981</v>
      </c>
    </row>
    <row r="44" spans="1:14" ht="15.75" customHeight="1" x14ac:dyDescent="0.2">
      <c r="A44" s="1" t="s">
        <v>738</v>
      </c>
      <c r="B44" s="1" t="s">
        <v>739</v>
      </c>
      <c r="C44" s="1">
        <v>23</v>
      </c>
      <c r="G44" s="1">
        <v>199</v>
      </c>
      <c r="H44" s="1" t="s">
        <v>987</v>
      </c>
      <c r="I44" s="1" t="s">
        <v>988</v>
      </c>
      <c r="K44" s="1">
        <f t="shared" si="0"/>
        <v>0</v>
      </c>
      <c r="M44" s="1" t="s">
        <v>983</v>
      </c>
    </row>
    <row r="45" spans="1:14" ht="15.75" customHeight="1" x14ac:dyDescent="0.2">
      <c r="A45" s="1" t="s">
        <v>330</v>
      </c>
      <c r="B45" s="1" t="s">
        <v>331</v>
      </c>
      <c r="C45" s="1">
        <v>20.5</v>
      </c>
      <c r="G45" s="1">
        <v>192</v>
      </c>
      <c r="H45" s="1" t="s">
        <v>406</v>
      </c>
      <c r="I45" s="1" t="s">
        <v>989</v>
      </c>
      <c r="J45" s="1" t="s">
        <v>2169</v>
      </c>
      <c r="K45" s="1">
        <f t="shared" si="0"/>
        <v>0</v>
      </c>
      <c r="M45" s="1" t="s">
        <v>985</v>
      </c>
    </row>
    <row r="46" spans="1:14" ht="15.75" customHeight="1" x14ac:dyDescent="0.2">
      <c r="A46" s="1" t="s">
        <v>465</v>
      </c>
      <c r="B46" s="1" t="s">
        <v>466</v>
      </c>
      <c r="C46" s="1">
        <v>17.5</v>
      </c>
      <c r="G46" s="1">
        <v>194</v>
      </c>
      <c r="H46" s="1" t="s">
        <v>84</v>
      </c>
      <c r="I46" s="1" t="s">
        <v>85</v>
      </c>
      <c r="J46" s="1" t="s">
        <v>2170</v>
      </c>
      <c r="K46" s="1">
        <f t="shared" si="0"/>
        <v>0</v>
      </c>
      <c r="M46" s="1" t="s">
        <v>987</v>
      </c>
    </row>
    <row r="47" spans="1:14" ht="15.75" customHeight="1" x14ac:dyDescent="0.2">
      <c r="A47" s="1" t="s">
        <v>1275</v>
      </c>
      <c r="B47" s="1" t="s">
        <v>1276</v>
      </c>
      <c r="C47" s="1">
        <v>12</v>
      </c>
      <c r="H47" s="1" t="s">
        <v>990</v>
      </c>
      <c r="I47" s="1" t="s">
        <v>991</v>
      </c>
      <c r="K47" s="1">
        <f t="shared" si="0"/>
        <v>0</v>
      </c>
      <c r="M47" s="1" t="s">
        <v>406</v>
      </c>
    </row>
    <row r="48" spans="1:14" ht="15.75" customHeight="1" x14ac:dyDescent="0.2">
      <c r="A48" s="1" t="s">
        <v>473</v>
      </c>
      <c r="B48" s="1" t="s">
        <v>474</v>
      </c>
      <c r="C48" s="1">
        <v>20</v>
      </c>
      <c r="G48" s="1">
        <v>10</v>
      </c>
      <c r="H48" s="1" t="s">
        <v>29</v>
      </c>
      <c r="I48" s="1" t="s">
        <v>30</v>
      </c>
      <c r="J48" s="1" t="s">
        <v>36</v>
      </c>
      <c r="K48" s="1">
        <f t="shared" si="0"/>
        <v>0</v>
      </c>
      <c r="M48" s="1" t="s">
        <v>2171</v>
      </c>
    </row>
    <row r="49" spans="1:13" ht="15.75" customHeight="1" x14ac:dyDescent="0.2">
      <c r="A49" s="1" t="s">
        <v>397</v>
      </c>
      <c r="B49" s="1" t="s">
        <v>398</v>
      </c>
      <c r="C49" s="1">
        <v>21.5</v>
      </c>
      <c r="H49" s="1" t="s">
        <v>992</v>
      </c>
      <c r="I49" s="1" t="s">
        <v>993</v>
      </c>
      <c r="J49" s="1" t="s">
        <v>2172</v>
      </c>
      <c r="K49" s="1">
        <f t="shared" si="0"/>
        <v>0</v>
      </c>
      <c r="M49" s="1" t="s">
        <v>84</v>
      </c>
    </row>
    <row r="50" spans="1:13" ht="15.75" customHeight="1" x14ac:dyDescent="0.2">
      <c r="A50" s="1" t="s">
        <v>1289</v>
      </c>
      <c r="B50" s="1" t="s">
        <v>1290</v>
      </c>
      <c r="C50" s="1">
        <v>12</v>
      </c>
      <c r="H50" s="1" t="s">
        <v>994</v>
      </c>
      <c r="I50" s="1" t="s">
        <v>995</v>
      </c>
      <c r="K50" s="1">
        <f t="shared" si="0"/>
        <v>0</v>
      </c>
      <c r="M50" s="1" t="s">
        <v>990</v>
      </c>
    </row>
    <row r="51" spans="1:13" ht="15.75" customHeight="1" x14ac:dyDescent="0.2">
      <c r="A51" s="1" t="s">
        <v>1293</v>
      </c>
      <c r="B51" s="1" t="s">
        <v>1294</v>
      </c>
      <c r="C51" s="1">
        <v>0</v>
      </c>
      <c r="H51" s="1" t="s">
        <v>996</v>
      </c>
      <c r="I51" s="1" t="s">
        <v>997</v>
      </c>
      <c r="K51" s="1">
        <f t="shared" si="0"/>
        <v>0</v>
      </c>
      <c r="M51" s="1" t="s">
        <v>2173</v>
      </c>
    </row>
    <row r="52" spans="1:13" ht="15.75" customHeight="1" x14ac:dyDescent="0.2">
      <c r="A52" s="1" t="s">
        <v>216</v>
      </c>
      <c r="B52" s="1" t="s">
        <v>217</v>
      </c>
      <c r="C52" s="1">
        <v>12</v>
      </c>
      <c r="G52" s="1">
        <v>38</v>
      </c>
      <c r="H52" s="1" t="s">
        <v>33</v>
      </c>
      <c r="I52" s="1" t="s">
        <v>34</v>
      </c>
      <c r="J52" s="1" t="s">
        <v>36</v>
      </c>
      <c r="K52" s="1">
        <f t="shared" si="0"/>
        <v>0</v>
      </c>
      <c r="M52" s="1" t="s">
        <v>29</v>
      </c>
    </row>
    <row r="53" spans="1:13" ht="15.75" customHeight="1" x14ac:dyDescent="0.2">
      <c r="A53" s="1" t="s">
        <v>1295</v>
      </c>
      <c r="B53" s="1" t="s">
        <v>1296</v>
      </c>
      <c r="C53" s="1">
        <v>5</v>
      </c>
      <c r="H53" s="1" t="s">
        <v>998</v>
      </c>
      <c r="I53" s="1" t="s">
        <v>61</v>
      </c>
      <c r="K53" s="1">
        <f t="shared" si="0"/>
        <v>0</v>
      </c>
      <c r="M53" s="1" t="s">
        <v>992</v>
      </c>
    </row>
    <row r="54" spans="1:13" ht="15.75" customHeight="1" x14ac:dyDescent="0.2">
      <c r="A54" s="1" t="s">
        <v>280</v>
      </c>
      <c r="B54" s="1" t="s">
        <v>281</v>
      </c>
      <c r="C54" s="1">
        <v>14</v>
      </c>
      <c r="H54" s="1" t="s">
        <v>999</v>
      </c>
      <c r="I54" s="1" t="s">
        <v>1000</v>
      </c>
      <c r="K54" s="1">
        <f t="shared" si="0"/>
        <v>0</v>
      </c>
      <c r="M54" s="1" t="s">
        <v>994</v>
      </c>
    </row>
    <row r="55" spans="1:13" ht="15.75" customHeight="1" x14ac:dyDescent="0.2">
      <c r="A55" s="1" t="s">
        <v>1297</v>
      </c>
      <c r="B55" s="1" t="s">
        <v>1298</v>
      </c>
      <c r="C55" s="1">
        <v>0</v>
      </c>
      <c r="H55" s="1" t="s">
        <v>1001</v>
      </c>
      <c r="I55" s="1" t="s">
        <v>1002</v>
      </c>
      <c r="K55" s="1">
        <f t="shared" si="0"/>
        <v>0</v>
      </c>
      <c r="M55" s="1" t="s">
        <v>996</v>
      </c>
    </row>
    <row r="56" spans="1:13" ht="15.75" customHeight="1" x14ac:dyDescent="0.2">
      <c r="A56" s="1" t="s">
        <v>744</v>
      </c>
      <c r="B56" s="1" t="s">
        <v>745</v>
      </c>
      <c r="C56" s="1">
        <v>20</v>
      </c>
      <c r="G56" s="1">
        <v>91</v>
      </c>
      <c r="H56" s="1" t="s">
        <v>261</v>
      </c>
      <c r="I56" s="1" t="s">
        <v>262</v>
      </c>
      <c r="J56" s="1" t="s">
        <v>162</v>
      </c>
      <c r="K56" s="1">
        <f t="shared" si="0"/>
        <v>0</v>
      </c>
      <c r="M56" s="1" t="s">
        <v>33</v>
      </c>
    </row>
    <row r="57" spans="1:13" ht="15.75" customHeight="1" x14ac:dyDescent="0.2">
      <c r="A57" s="1" t="s">
        <v>294</v>
      </c>
      <c r="B57" s="1" t="s">
        <v>295</v>
      </c>
      <c r="C57" s="1">
        <v>24</v>
      </c>
      <c r="H57" s="1" t="s">
        <v>1003</v>
      </c>
      <c r="I57" s="1" t="s">
        <v>1004</v>
      </c>
      <c r="K57" s="1">
        <f t="shared" si="0"/>
        <v>0</v>
      </c>
      <c r="M57" s="1" t="s">
        <v>998</v>
      </c>
    </row>
    <row r="58" spans="1:13" ht="15.75" customHeight="1" x14ac:dyDescent="0.2">
      <c r="A58" s="1" t="s">
        <v>1307</v>
      </c>
      <c r="B58" s="1" t="s">
        <v>1308</v>
      </c>
      <c r="C58" s="1">
        <v>0</v>
      </c>
      <c r="H58" s="1" t="s">
        <v>1005</v>
      </c>
      <c r="I58" s="1" t="s">
        <v>281</v>
      </c>
      <c r="K58" s="1">
        <f t="shared" si="0"/>
        <v>0</v>
      </c>
      <c r="M58" s="1" t="s">
        <v>999</v>
      </c>
    </row>
    <row r="59" spans="1:13" ht="15.75" customHeight="1" x14ac:dyDescent="0.2">
      <c r="A59" s="1" t="s">
        <v>359</v>
      </c>
      <c r="B59" s="1" t="s">
        <v>360</v>
      </c>
      <c r="C59" s="1">
        <v>12</v>
      </c>
      <c r="H59" s="1" t="s">
        <v>1006</v>
      </c>
      <c r="I59" s="1" t="s">
        <v>1007</v>
      </c>
      <c r="K59" s="1">
        <f t="shared" si="0"/>
        <v>0</v>
      </c>
      <c r="M59" s="1" t="s">
        <v>1001</v>
      </c>
    </row>
    <row r="60" spans="1:13" ht="15.75" customHeight="1" x14ac:dyDescent="0.2">
      <c r="A60" s="1" t="s">
        <v>131</v>
      </c>
      <c r="B60" s="1" t="s">
        <v>132</v>
      </c>
      <c r="C60" s="1" t="e">
        <v>#VALUE!</v>
      </c>
      <c r="G60" s="1">
        <v>104</v>
      </c>
      <c r="H60" s="1" t="s">
        <v>290</v>
      </c>
      <c r="I60" s="1" t="s">
        <v>291</v>
      </c>
      <c r="J60" s="1" t="s">
        <v>2174</v>
      </c>
      <c r="K60" s="1" t="str">
        <f t="shared" si="0"/>
        <v>AdFlex - PingGo - Branding</v>
      </c>
      <c r="M60" s="1" t="s">
        <v>261</v>
      </c>
    </row>
    <row r="61" spans="1:13" ht="15.75" customHeight="1" x14ac:dyDescent="0.2">
      <c r="A61" s="1" t="s">
        <v>1309</v>
      </c>
      <c r="B61" s="1" t="s">
        <v>1310</v>
      </c>
      <c r="C61" s="1">
        <v>0</v>
      </c>
      <c r="G61" s="1">
        <v>109</v>
      </c>
      <c r="H61" s="1" t="s">
        <v>1008</v>
      </c>
      <c r="I61" s="1" t="s">
        <v>1009</v>
      </c>
      <c r="K61" s="1">
        <f t="shared" si="0"/>
        <v>0</v>
      </c>
      <c r="M61" s="1" t="s">
        <v>1003</v>
      </c>
    </row>
    <row r="62" spans="1:13" ht="15.75" customHeight="1" x14ac:dyDescent="0.2">
      <c r="A62" s="1" t="s">
        <v>283</v>
      </c>
      <c r="B62" s="1" t="s">
        <v>284</v>
      </c>
      <c r="C62" s="1">
        <v>24</v>
      </c>
      <c r="G62" s="1">
        <v>107</v>
      </c>
      <c r="H62" s="1" t="s">
        <v>735</v>
      </c>
      <c r="I62" s="1" t="s">
        <v>736</v>
      </c>
      <c r="J62" s="1" t="s">
        <v>737</v>
      </c>
      <c r="K62" s="1" t="str">
        <f t="shared" si="0"/>
        <v>AdFlex - HCM - MNG</v>
      </c>
      <c r="M62" s="1" t="s">
        <v>1005</v>
      </c>
    </row>
    <row r="63" spans="1:13" ht="15.75" customHeight="1" x14ac:dyDescent="0.2">
      <c r="A63" s="1" t="s">
        <v>451</v>
      </c>
      <c r="B63" s="1" t="s">
        <v>452</v>
      </c>
      <c r="C63" s="1">
        <v>11</v>
      </c>
      <c r="H63" s="1" t="s">
        <v>1010</v>
      </c>
      <c r="I63" s="1" t="s">
        <v>1011</v>
      </c>
      <c r="J63" s="1" t="s">
        <v>2164</v>
      </c>
      <c r="K63" s="1">
        <f t="shared" si="0"/>
        <v>0</v>
      </c>
      <c r="M63" s="1" t="s">
        <v>2175</v>
      </c>
    </row>
    <row r="64" spans="1:13" ht="15.75" customHeight="1" x14ac:dyDescent="0.2">
      <c r="A64" s="1" t="s">
        <v>249</v>
      </c>
      <c r="B64" s="1" t="s">
        <v>250</v>
      </c>
      <c r="C64" s="1">
        <v>6.5</v>
      </c>
      <c r="G64" s="1">
        <v>110</v>
      </c>
      <c r="H64" s="1" t="s">
        <v>1012</v>
      </c>
      <c r="I64" s="1" t="s">
        <v>1013</v>
      </c>
      <c r="J64" s="1" t="s">
        <v>2176</v>
      </c>
      <c r="K64" s="1">
        <f t="shared" si="0"/>
        <v>0</v>
      </c>
      <c r="M64" s="1" t="s">
        <v>1006</v>
      </c>
    </row>
    <row r="65" spans="1:14" ht="15.75" customHeight="1" x14ac:dyDescent="0.2">
      <c r="A65" s="1" t="s">
        <v>1319</v>
      </c>
      <c r="B65" s="1" t="s">
        <v>1320</v>
      </c>
      <c r="C65" s="1">
        <v>12</v>
      </c>
      <c r="H65" s="1" t="s">
        <v>1014</v>
      </c>
      <c r="I65" s="1" t="s">
        <v>1015</v>
      </c>
      <c r="K65" s="1">
        <f t="shared" si="0"/>
        <v>0</v>
      </c>
      <c r="M65" s="1" t="s">
        <v>2177</v>
      </c>
    </row>
    <row r="66" spans="1:14" ht="15.75" customHeight="1" x14ac:dyDescent="0.2">
      <c r="A66" s="1" t="s">
        <v>741</v>
      </c>
      <c r="B66" s="1" t="s">
        <v>742</v>
      </c>
      <c r="C66" s="1">
        <v>21</v>
      </c>
      <c r="H66" s="1" t="s">
        <v>1016</v>
      </c>
      <c r="I66" s="1" t="s">
        <v>1017</v>
      </c>
      <c r="K66" s="1">
        <f t="shared" si="0"/>
        <v>0</v>
      </c>
      <c r="M66" s="1" t="s">
        <v>290</v>
      </c>
      <c r="N66" s="1" t="s">
        <v>2174</v>
      </c>
    </row>
    <row r="67" spans="1:14" ht="15.75" customHeight="1" x14ac:dyDescent="0.2">
      <c r="A67" s="1" t="s">
        <v>454</v>
      </c>
      <c r="B67" s="1" t="s">
        <v>455</v>
      </c>
      <c r="C67" s="1">
        <v>23.5</v>
      </c>
      <c r="G67" s="1">
        <v>128</v>
      </c>
      <c r="H67" s="1" t="s">
        <v>443</v>
      </c>
      <c r="I67" s="1" t="s">
        <v>444</v>
      </c>
      <c r="J67" s="1" t="s">
        <v>2161</v>
      </c>
      <c r="K67" s="1">
        <f t="shared" si="0"/>
        <v>0</v>
      </c>
      <c r="M67" s="1" t="s">
        <v>1008</v>
      </c>
    </row>
    <row r="68" spans="1:14" ht="15.75" customHeight="1" x14ac:dyDescent="0.2">
      <c r="A68" s="1" t="s">
        <v>218</v>
      </c>
      <c r="B68" s="1" t="s">
        <v>219</v>
      </c>
      <c r="C68" s="1">
        <v>12</v>
      </c>
      <c r="H68" s="1" t="s">
        <v>1018</v>
      </c>
      <c r="I68" s="1" t="s">
        <v>1019</v>
      </c>
      <c r="K68" s="1">
        <f t="shared" si="0"/>
        <v>0</v>
      </c>
      <c r="M68" s="1" t="s">
        <v>735</v>
      </c>
      <c r="N68" s="1" t="s">
        <v>737</v>
      </c>
    </row>
    <row r="69" spans="1:14" ht="15.75" customHeight="1" x14ac:dyDescent="0.2">
      <c r="A69" s="1" t="s">
        <v>1323</v>
      </c>
      <c r="B69" s="1" t="s">
        <v>1324</v>
      </c>
      <c r="C69" s="1">
        <v>0</v>
      </c>
      <c r="H69" s="1" t="s">
        <v>1020</v>
      </c>
      <c r="I69" s="1" t="s">
        <v>1021</v>
      </c>
      <c r="K69" s="1">
        <f t="shared" si="0"/>
        <v>0</v>
      </c>
      <c r="M69" s="1" t="s">
        <v>2178</v>
      </c>
    </row>
    <row r="70" spans="1:14" ht="15.75" customHeight="1" x14ac:dyDescent="0.2">
      <c r="A70" s="1" t="s">
        <v>1325</v>
      </c>
      <c r="B70" s="1" t="s">
        <v>1326</v>
      </c>
      <c r="C70" s="1">
        <v>12</v>
      </c>
      <c r="H70" s="1" t="s">
        <v>1022</v>
      </c>
      <c r="I70" s="1" t="s">
        <v>1023</v>
      </c>
      <c r="K70" s="1">
        <f t="shared" si="0"/>
        <v>0</v>
      </c>
      <c r="M70" s="1" t="s">
        <v>1010</v>
      </c>
    </row>
    <row r="71" spans="1:14" ht="15.75" customHeight="1" x14ac:dyDescent="0.2">
      <c r="A71" s="1" t="s">
        <v>1327</v>
      </c>
      <c r="B71" s="1" t="s">
        <v>1328</v>
      </c>
      <c r="C71" s="1">
        <v>12</v>
      </c>
      <c r="H71" s="1" t="s">
        <v>1024</v>
      </c>
      <c r="I71" s="1" t="s">
        <v>1025</v>
      </c>
      <c r="K71" s="1">
        <f t="shared" si="0"/>
        <v>0</v>
      </c>
      <c r="M71" s="1" t="s">
        <v>1012</v>
      </c>
    </row>
    <row r="72" spans="1:14" ht="15.75" customHeight="1" x14ac:dyDescent="0.2">
      <c r="A72" s="1" t="s">
        <v>133</v>
      </c>
      <c r="B72" s="1" t="s">
        <v>134</v>
      </c>
      <c r="C72" s="1">
        <v>12</v>
      </c>
      <c r="H72" s="1" t="s">
        <v>1026</v>
      </c>
      <c r="I72" s="1" t="s">
        <v>1007</v>
      </c>
      <c r="K72" s="1">
        <f t="shared" si="0"/>
        <v>0</v>
      </c>
      <c r="M72" s="1" t="s">
        <v>1014</v>
      </c>
    </row>
    <row r="73" spans="1:14" ht="15.75" customHeight="1" x14ac:dyDescent="0.2">
      <c r="A73" s="1" t="s">
        <v>268</v>
      </c>
      <c r="B73" s="1" t="s">
        <v>269</v>
      </c>
      <c r="C73" s="1">
        <v>12</v>
      </c>
      <c r="H73" s="1" t="s">
        <v>1027</v>
      </c>
      <c r="I73" s="1" t="s">
        <v>1028</v>
      </c>
      <c r="K73" s="1">
        <f t="shared" si="0"/>
        <v>0</v>
      </c>
      <c r="M73" s="1" t="s">
        <v>1016</v>
      </c>
    </row>
    <row r="74" spans="1:14" ht="15.75" customHeight="1" x14ac:dyDescent="0.2">
      <c r="A74" s="1" t="s">
        <v>1329</v>
      </c>
      <c r="B74" s="1" t="s">
        <v>1330</v>
      </c>
      <c r="C74" s="1">
        <v>12</v>
      </c>
      <c r="G74" s="1">
        <v>201</v>
      </c>
      <c r="H74" s="1" t="s">
        <v>1029</v>
      </c>
      <c r="I74" s="1" t="s">
        <v>1030</v>
      </c>
      <c r="K74" s="1">
        <f t="shared" si="0"/>
        <v>0</v>
      </c>
      <c r="M74" s="1" t="s">
        <v>2179</v>
      </c>
    </row>
    <row r="75" spans="1:14" ht="15.75" customHeight="1" x14ac:dyDescent="0.2">
      <c r="A75" s="1" t="s">
        <v>220</v>
      </c>
      <c r="B75" s="1" t="s">
        <v>221</v>
      </c>
      <c r="C75" s="1">
        <v>23.5</v>
      </c>
      <c r="G75" s="1">
        <v>184</v>
      </c>
      <c r="H75" s="1" t="s">
        <v>367</v>
      </c>
      <c r="I75" s="1" t="s">
        <v>368</v>
      </c>
      <c r="J75" s="1" t="s">
        <v>369</v>
      </c>
      <c r="K75" s="1" t="str">
        <f t="shared" si="0"/>
        <v>MO - M1 - Account Manager</v>
      </c>
      <c r="M75" s="1" t="s">
        <v>443</v>
      </c>
    </row>
    <row r="76" spans="1:14" ht="15.75" customHeight="1" x14ac:dyDescent="0.2">
      <c r="A76" s="1" t="s">
        <v>1331</v>
      </c>
      <c r="B76" s="1" t="s">
        <v>287</v>
      </c>
      <c r="C76" s="1">
        <v>12</v>
      </c>
      <c r="H76" s="1" t="s">
        <v>1031</v>
      </c>
      <c r="I76" s="1" t="s">
        <v>1032</v>
      </c>
      <c r="K76" s="1">
        <f t="shared" si="0"/>
        <v>0</v>
      </c>
      <c r="M76" s="1" t="s">
        <v>1018</v>
      </c>
    </row>
    <row r="77" spans="1:14" ht="15.75" customHeight="1" x14ac:dyDescent="0.2">
      <c r="A77" s="1" t="s">
        <v>286</v>
      </c>
      <c r="B77" s="1" t="s">
        <v>287</v>
      </c>
      <c r="C77" s="1">
        <v>24</v>
      </c>
      <c r="H77" s="1" t="s">
        <v>1033</v>
      </c>
      <c r="I77" s="1" t="s">
        <v>1034</v>
      </c>
      <c r="K77" s="1">
        <f t="shared" si="0"/>
        <v>0</v>
      </c>
      <c r="M77" s="1" t="s">
        <v>1020</v>
      </c>
    </row>
    <row r="78" spans="1:14" ht="15.75" customHeight="1" x14ac:dyDescent="0.2">
      <c r="A78" s="1" t="s">
        <v>1332</v>
      </c>
      <c r="B78" s="1" t="s">
        <v>1333</v>
      </c>
      <c r="C78" s="1">
        <v>12</v>
      </c>
      <c r="H78" s="1" t="s">
        <v>1035</v>
      </c>
      <c r="I78" s="1" t="s">
        <v>1036</v>
      </c>
      <c r="K78" s="1">
        <f t="shared" si="0"/>
        <v>0</v>
      </c>
      <c r="M78" s="1" t="s">
        <v>2180</v>
      </c>
    </row>
    <row r="79" spans="1:14" ht="15.75" customHeight="1" x14ac:dyDescent="0.2">
      <c r="A79" s="1" t="s">
        <v>1337</v>
      </c>
      <c r="B79" s="1" t="s">
        <v>1338</v>
      </c>
      <c r="C79" s="1">
        <v>0</v>
      </c>
      <c r="G79" s="1">
        <v>205</v>
      </c>
      <c r="H79" s="1" t="s">
        <v>1037</v>
      </c>
      <c r="I79" s="1" t="s">
        <v>1038</v>
      </c>
      <c r="K79" s="1">
        <f t="shared" si="0"/>
        <v>0</v>
      </c>
      <c r="M79" s="1" t="s">
        <v>1022</v>
      </c>
    </row>
    <row r="80" spans="1:14" ht="15.75" customHeight="1" x14ac:dyDescent="0.2">
      <c r="A80" s="1" t="s">
        <v>417</v>
      </c>
      <c r="B80" s="1" t="s">
        <v>418</v>
      </c>
      <c r="C80" s="1">
        <v>12.5</v>
      </c>
      <c r="G80" s="1">
        <v>206</v>
      </c>
      <c r="H80" s="1" t="s">
        <v>213</v>
      </c>
      <c r="I80" s="1" t="s">
        <v>214</v>
      </c>
      <c r="J80" s="1" t="s">
        <v>483</v>
      </c>
      <c r="K80" s="1" t="str">
        <f t="shared" si="0"/>
        <v>AdFlex - Tech - Product &amp; Development</v>
      </c>
      <c r="M80" s="1" t="s">
        <v>2181</v>
      </c>
    </row>
    <row r="81" spans="1:14" ht="15.75" customHeight="1" x14ac:dyDescent="0.2">
      <c r="A81" s="1" t="s">
        <v>319</v>
      </c>
      <c r="B81" s="1" t="s">
        <v>320</v>
      </c>
      <c r="C81" s="1">
        <v>12</v>
      </c>
      <c r="H81" s="1" t="s">
        <v>1039</v>
      </c>
      <c r="I81" s="1" t="s">
        <v>1040</v>
      </c>
      <c r="K81" s="1">
        <f t="shared" si="0"/>
        <v>0</v>
      </c>
      <c r="M81" s="1" t="s">
        <v>1024</v>
      </c>
    </row>
    <row r="82" spans="1:14" ht="15.75" customHeight="1" x14ac:dyDescent="0.2">
      <c r="A82" s="1" t="s">
        <v>477</v>
      </c>
      <c r="B82" s="1" t="s">
        <v>478</v>
      </c>
      <c r="C82" s="1">
        <v>0</v>
      </c>
      <c r="G82" s="1">
        <v>207</v>
      </c>
      <c r="H82" s="1" t="s">
        <v>1041</v>
      </c>
      <c r="I82" s="1" t="s">
        <v>1042</v>
      </c>
      <c r="K82" s="1">
        <f t="shared" si="0"/>
        <v>0</v>
      </c>
      <c r="M82" s="1" t="s">
        <v>1026</v>
      </c>
    </row>
    <row r="83" spans="1:14" ht="15.75" customHeight="1" x14ac:dyDescent="0.2">
      <c r="A83" s="1" t="s">
        <v>197</v>
      </c>
      <c r="B83" s="1" t="s">
        <v>198</v>
      </c>
      <c r="C83" s="1">
        <v>12</v>
      </c>
      <c r="H83" s="1" t="s">
        <v>1043</v>
      </c>
      <c r="I83" s="1" t="s">
        <v>1044</v>
      </c>
      <c r="K83" s="1">
        <f t="shared" si="0"/>
        <v>0</v>
      </c>
      <c r="M83" s="1" t="s">
        <v>1027</v>
      </c>
    </row>
    <row r="84" spans="1:14" ht="15.75" customHeight="1" x14ac:dyDescent="0.2">
      <c r="A84" s="1" t="s">
        <v>1341</v>
      </c>
      <c r="B84" s="1" t="s">
        <v>1342</v>
      </c>
      <c r="C84" s="1">
        <v>0</v>
      </c>
      <c r="G84" s="1">
        <v>208</v>
      </c>
      <c r="H84" s="1" t="s">
        <v>1045</v>
      </c>
      <c r="I84" s="1" t="s">
        <v>1046</v>
      </c>
      <c r="J84" s="1" t="s">
        <v>2182</v>
      </c>
      <c r="K84" s="1">
        <f t="shared" si="0"/>
        <v>0</v>
      </c>
      <c r="M84" s="1" t="s">
        <v>1029</v>
      </c>
    </row>
    <row r="85" spans="1:14" ht="15.75" customHeight="1" x14ac:dyDescent="0.2">
      <c r="A85" s="1" t="s">
        <v>1345</v>
      </c>
      <c r="B85" s="1" t="s">
        <v>1346</v>
      </c>
      <c r="C85" s="1">
        <v>0</v>
      </c>
      <c r="H85" s="1" t="s">
        <v>1047</v>
      </c>
      <c r="I85" s="1" t="s">
        <v>1048</v>
      </c>
      <c r="K85" s="1">
        <f t="shared" si="0"/>
        <v>0</v>
      </c>
      <c r="M85" s="1" t="s">
        <v>367</v>
      </c>
      <c r="N85" s="1" t="s">
        <v>369</v>
      </c>
    </row>
    <row r="86" spans="1:14" ht="15.75" customHeight="1" x14ac:dyDescent="0.2">
      <c r="A86" s="1" t="s">
        <v>1347</v>
      </c>
      <c r="B86" s="1" t="s">
        <v>1348</v>
      </c>
      <c r="C86" s="1">
        <v>0</v>
      </c>
      <c r="H86" s="1" t="s">
        <v>1049</v>
      </c>
      <c r="I86" s="1" t="s">
        <v>1050</v>
      </c>
      <c r="K86" s="1">
        <f t="shared" si="0"/>
        <v>0</v>
      </c>
      <c r="M86" s="1" t="s">
        <v>1031</v>
      </c>
    </row>
    <row r="87" spans="1:14" ht="15.75" customHeight="1" x14ac:dyDescent="0.2">
      <c r="A87" s="1" t="s">
        <v>1351</v>
      </c>
      <c r="B87" s="1" t="s">
        <v>1352</v>
      </c>
      <c r="C87" s="1">
        <v>0</v>
      </c>
      <c r="H87" s="1" t="s">
        <v>1051</v>
      </c>
      <c r="I87" s="1" t="s">
        <v>1052</v>
      </c>
      <c r="K87" s="1">
        <f t="shared" si="0"/>
        <v>0</v>
      </c>
      <c r="M87" s="1" t="s">
        <v>1033</v>
      </c>
    </row>
    <row r="88" spans="1:14" ht="15.75" customHeight="1" x14ac:dyDescent="0.2">
      <c r="A88" s="1" t="s">
        <v>101</v>
      </c>
      <c r="B88" s="1" t="s">
        <v>102</v>
      </c>
      <c r="C88" s="1">
        <v>22.5</v>
      </c>
      <c r="G88" s="1">
        <v>100</v>
      </c>
      <c r="H88" s="1" t="s">
        <v>190</v>
      </c>
      <c r="I88" s="1" t="s">
        <v>191</v>
      </c>
      <c r="J88" s="1" t="s">
        <v>192</v>
      </c>
      <c r="K88" s="1" t="str">
        <f t="shared" si="0"/>
        <v>AdFlex - Pushtimize - MNG</v>
      </c>
      <c r="M88" s="1" t="s">
        <v>1035</v>
      </c>
    </row>
    <row r="89" spans="1:14" ht="15.75" customHeight="1" x14ac:dyDescent="0.2">
      <c r="A89" s="1" t="s">
        <v>479</v>
      </c>
      <c r="B89" s="1" t="s">
        <v>480</v>
      </c>
      <c r="C89" s="1">
        <v>24</v>
      </c>
      <c r="G89" s="1">
        <v>81</v>
      </c>
      <c r="H89" s="1" t="s">
        <v>350</v>
      </c>
      <c r="I89" s="1" t="s">
        <v>351</v>
      </c>
      <c r="J89" s="1" t="s">
        <v>2183</v>
      </c>
      <c r="K89" s="1" t="str">
        <f t="shared" si="0"/>
        <v>MO - Tech - Lead</v>
      </c>
      <c r="M89" s="1" t="s">
        <v>1037</v>
      </c>
    </row>
    <row r="90" spans="1:14" ht="15.75" customHeight="1" x14ac:dyDescent="0.2">
      <c r="A90" s="1" t="s">
        <v>1359</v>
      </c>
      <c r="B90" s="1" t="s">
        <v>1360</v>
      </c>
      <c r="C90" s="1">
        <v>12</v>
      </c>
      <c r="G90" s="1">
        <v>212</v>
      </c>
      <c r="H90" s="1" t="s">
        <v>1053</v>
      </c>
      <c r="I90" s="1" t="s">
        <v>1054</v>
      </c>
      <c r="K90" s="1">
        <f t="shared" si="0"/>
        <v>0</v>
      </c>
      <c r="M90" s="1" t="s">
        <v>213</v>
      </c>
      <c r="N90" s="1" t="s">
        <v>215</v>
      </c>
    </row>
    <row r="91" spans="1:14" ht="15.75" customHeight="1" x14ac:dyDescent="0.2">
      <c r="A91" s="1" t="s">
        <v>1361</v>
      </c>
      <c r="B91" s="1" t="s">
        <v>1362</v>
      </c>
      <c r="C91" s="1">
        <v>12</v>
      </c>
      <c r="G91" s="1">
        <v>203</v>
      </c>
      <c r="H91" s="1" t="s">
        <v>93</v>
      </c>
      <c r="I91" s="1" t="s">
        <v>94</v>
      </c>
      <c r="J91" s="1" t="s">
        <v>2184</v>
      </c>
      <c r="K91" s="1" t="str">
        <f t="shared" si="0"/>
        <v>EWAY - TCKT - Team tài chính</v>
      </c>
      <c r="M91" s="1" t="s">
        <v>1039</v>
      </c>
    </row>
    <row r="92" spans="1:14" ht="15.75" customHeight="1" x14ac:dyDescent="0.2">
      <c r="A92" s="1" t="s">
        <v>1363</v>
      </c>
      <c r="B92" s="1" t="s">
        <v>1364</v>
      </c>
      <c r="C92" s="1">
        <v>12</v>
      </c>
      <c r="G92" s="1">
        <v>220</v>
      </c>
      <c r="H92" s="1" t="s">
        <v>37</v>
      </c>
      <c r="I92" s="1" t="s">
        <v>38</v>
      </c>
      <c r="J92" s="1" t="s">
        <v>2157</v>
      </c>
      <c r="K92" s="1">
        <f t="shared" si="0"/>
        <v>0</v>
      </c>
      <c r="M92" s="1" t="s">
        <v>1041</v>
      </c>
    </row>
    <row r="93" spans="1:14" ht="15.75" customHeight="1" x14ac:dyDescent="0.2">
      <c r="A93" s="1" t="s">
        <v>1365</v>
      </c>
      <c r="B93" s="1" t="s">
        <v>1366</v>
      </c>
      <c r="C93" s="1">
        <v>12</v>
      </c>
      <c r="G93" s="1">
        <v>215</v>
      </c>
      <c r="H93" s="1" t="s">
        <v>41</v>
      </c>
      <c r="I93" s="1" t="s">
        <v>42</v>
      </c>
      <c r="J93" s="1" t="s">
        <v>36</v>
      </c>
      <c r="K93" s="1">
        <f t="shared" si="0"/>
        <v>0</v>
      </c>
      <c r="M93" s="1" t="s">
        <v>1043</v>
      </c>
    </row>
    <row r="94" spans="1:14" ht="15.75" customHeight="1" x14ac:dyDescent="0.2">
      <c r="A94" s="1" t="s">
        <v>1367</v>
      </c>
      <c r="B94" s="1" t="s">
        <v>1368</v>
      </c>
      <c r="C94" s="1">
        <v>0</v>
      </c>
      <c r="G94" s="1">
        <v>216</v>
      </c>
      <c r="H94" s="1" t="s">
        <v>315</v>
      </c>
      <c r="I94" s="1" t="s">
        <v>316</v>
      </c>
      <c r="J94" s="1" t="s">
        <v>2185</v>
      </c>
      <c r="K94" s="1">
        <f t="shared" si="0"/>
        <v>0</v>
      </c>
      <c r="M94" s="1" t="s">
        <v>1045</v>
      </c>
    </row>
    <row r="95" spans="1:14" ht="15.75" customHeight="1" x14ac:dyDescent="0.2">
      <c r="A95" s="1" t="s">
        <v>1369</v>
      </c>
      <c r="B95" s="1" t="s">
        <v>1370</v>
      </c>
      <c r="C95" s="1">
        <v>0</v>
      </c>
      <c r="H95" s="1" t="s">
        <v>1055</v>
      </c>
      <c r="I95" s="1" t="s">
        <v>1056</v>
      </c>
      <c r="K95" s="1">
        <f t="shared" si="0"/>
        <v>0</v>
      </c>
      <c r="M95" s="1" t="s">
        <v>2186</v>
      </c>
    </row>
    <row r="96" spans="1:14" ht="15.75" customHeight="1" x14ac:dyDescent="0.2">
      <c r="A96" s="1" t="s">
        <v>1371</v>
      </c>
      <c r="B96" s="1" t="s">
        <v>1372</v>
      </c>
      <c r="C96" s="1">
        <v>0</v>
      </c>
      <c r="G96" s="1">
        <v>219</v>
      </c>
      <c r="H96" s="1" t="s">
        <v>374</v>
      </c>
      <c r="I96" s="1" t="s">
        <v>375</v>
      </c>
      <c r="J96" s="1" t="s">
        <v>2157</v>
      </c>
      <c r="K96" s="1">
        <f t="shared" si="0"/>
        <v>0</v>
      </c>
      <c r="M96" s="1" t="s">
        <v>1047</v>
      </c>
    </row>
    <row r="97" spans="1:14" ht="15.75" customHeight="1" x14ac:dyDescent="0.2">
      <c r="A97" s="1" t="s">
        <v>1373</v>
      </c>
      <c r="B97" s="1" t="s">
        <v>1374</v>
      </c>
      <c r="C97" s="1">
        <v>12</v>
      </c>
      <c r="G97" s="1">
        <v>218</v>
      </c>
      <c r="H97" s="1" t="s">
        <v>173</v>
      </c>
      <c r="I97" s="1" t="s">
        <v>174</v>
      </c>
      <c r="J97" s="1" t="s">
        <v>2157</v>
      </c>
      <c r="K97" s="1">
        <f t="shared" si="0"/>
        <v>0</v>
      </c>
      <c r="M97" s="1" t="s">
        <v>1049</v>
      </c>
    </row>
    <row r="98" spans="1:14" ht="15.75" customHeight="1" x14ac:dyDescent="0.2">
      <c r="A98" s="1" t="s">
        <v>1375</v>
      </c>
      <c r="B98" s="1" t="s">
        <v>1376</v>
      </c>
      <c r="C98" s="1">
        <v>0</v>
      </c>
      <c r="H98" s="1" t="s">
        <v>1057</v>
      </c>
      <c r="I98" s="1" t="s">
        <v>1058</v>
      </c>
      <c r="K98" s="1">
        <f t="shared" si="0"/>
        <v>0</v>
      </c>
      <c r="M98" s="1" t="s">
        <v>1051</v>
      </c>
    </row>
    <row r="99" spans="1:14" ht="15.75" customHeight="1" x14ac:dyDescent="0.2">
      <c r="A99" s="1" t="s">
        <v>1377</v>
      </c>
      <c r="B99" s="1" t="s">
        <v>1378</v>
      </c>
      <c r="C99" s="1">
        <v>0</v>
      </c>
      <c r="G99" s="1">
        <v>223</v>
      </c>
      <c r="H99" s="1" t="s">
        <v>302</v>
      </c>
      <c r="I99" s="1" t="s">
        <v>303</v>
      </c>
      <c r="J99" s="1" t="s">
        <v>2187</v>
      </c>
      <c r="K99" s="1" t="str">
        <f t="shared" si="0"/>
        <v>AdFlex - Support - TCKT</v>
      </c>
      <c r="M99" s="1" t="s">
        <v>190</v>
      </c>
      <c r="N99" s="1" t="s">
        <v>192</v>
      </c>
    </row>
    <row r="100" spans="1:14" ht="15.75" customHeight="1" x14ac:dyDescent="0.2">
      <c r="A100" s="1" t="s">
        <v>1379</v>
      </c>
      <c r="B100" s="1" t="s">
        <v>1380</v>
      </c>
      <c r="C100" s="1">
        <v>0</v>
      </c>
      <c r="G100" s="1">
        <v>46</v>
      </c>
      <c r="H100" s="1" t="s">
        <v>1059</v>
      </c>
      <c r="I100" s="1" t="s">
        <v>1060</v>
      </c>
      <c r="K100" s="1">
        <f t="shared" si="0"/>
        <v>0</v>
      </c>
      <c r="M100" s="1" t="s">
        <v>350</v>
      </c>
      <c r="N100" s="1" t="s">
        <v>2183</v>
      </c>
    </row>
    <row r="101" spans="1:14" ht="15.75" customHeight="1" x14ac:dyDescent="0.2">
      <c r="A101" s="1" t="s">
        <v>1381</v>
      </c>
      <c r="B101" s="1" t="s">
        <v>1382</v>
      </c>
      <c r="C101" s="1">
        <v>12</v>
      </c>
      <c r="H101" s="1" t="s">
        <v>1061</v>
      </c>
      <c r="I101" s="1" t="s">
        <v>1062</v>
      </c>
      <c r="K101" s="1">
        <f t="shared" si="0"/>
        <v>0</v>
      </c>
      <c r="M101" s="1" t="s">
        <v>1053</v>
      </c>
    </row>
    <row r="102" spans="1:14" ht="15.75" customHeight="1" x14ac:dyDescent="0.2">
      <c r="A102" s="1" t="s">
        <v>1383</v>
      </c>
      <c r="B102" s="1" t="s">
        <v>595</v>
      </c>
      <c r="C102" s="1">
        <v>0</v>
      </c>
      <c r="H102" s="1" t="s">
        <v>1063</v>
      </c>
      <c r="I102" s="1" t="s">
        <v>1009</v>
      </c>
      <c r="K102" s="1">
        <f t="shared" si="0"/>
        <v>0</v>
      </c>
      <c r="M102" s="1" t="s">
        <v>93</v>
      </c>
      <c r="N102" s="1" t="s">
        <v>2184</v>
      </c>
    </row>
    <row r="103" spans="1:14" ht="15.75" customHeight="1" x14ac:dyDescent="0.2">
      <c r="A103" s="1" t="s">
        <v>1384</v>
      </c>
      <c r="B103" s="1" t="s">
        <v>1385</v>
      </c>
      <c r="C103" s="1">
        <v>0</v>
      </c>
      <c r="H103" s="1" t="s">
        <v>1064</v>
      </c>
      <c r="I103" s="1" t="s">
        <v>1065</v>
      </c>
      <c r="K103" s="1">
        <f t="shared" si="0"/>
        <v>0</v>
      </c>
      <c r="M103" s="1" t="s">
        <v>37</v>
      </c>
    </row>
    <row r="104" spans="1:14" ht="15.75" customHeight="1" x14ac:dyDescent="0.2">
      <c r="A104" s="1" t="s">
        <v>1386</v>
      </c>
      <c r="B104" s="1" t="s">
        <v>1387</v>
      </c>
      <c r="C104" s="1">
        <v>12</v>
      </c>
      <c r="G104" s="1">
        <v>79</v>
      </c>
      <c r="H104" s="1" t="s">
        <v>364</v>
      </c>
      <c r="I104" s="1" t="s">
        <v>365</v>
      </c>
      <c r="J104" s="1" t="s">
        <v>366</v>
      </c>
      <c r="K104" s="1" t="str">
        <f t="shared" si="0"/>
        <v>MO - M1 - Lead</v>
      </c>
      <c r="M104" s="1" t="s">
        <v>41</v>
      </c>
    </row>
    <row r="105" spans="1:14" ht="15.75" customHeight="1" x14ac:dyDescent="0.2">
      <c r="A105" s="1" t="s">
        <v>1388</v>
      </c>
      <c r="B105" s="1" t="s">
        <v>1389</v>
      </c>
      <c r="C105" s="1">
        <v>0</v>
      </c>
      <c r="H105" s="1" t="s">
        <v>1066</v>
      </c>
      <c r="I105" s="1" t="s">
        <v>1067</v>
      </c>
      <c r="K105" s="1">
        <f t="shared" si="0"/>
        <v>0</v>
      </c>
      <c r="M105" s="1" t="s">
        <v>315</v>
      </c>
    </row>
    <row r="106" spans="1:14" ht="15.75" customHeight="1" x14ac:dyDescent="0.2">
      <c r="A106" s="1" t="s">
        <v>335</v>
      </c>
      <c r="B106" s="1" t="s">
        <v>336</v>
      </c>
      <c r="C106" s="1">
        <v>12</v>
      </c>
      <c r="G106" s="1">
        <v>231</v>
      </c>
      <c r="H106" s="1" t="s">
        <v>408</v>
      </c>
      <c r="I106" s="1" t="s">
        <v>409</v>
      </c>
      <c r="J106" s="1" t="s">
        <v>285</v>
      </c>
      <c r="K106" s="1" t="str">
        <f t="shared" si="0"/>
        <v>AdFlex - CPI - Traffic</v>
      </c>
      <c r="M106" s="1" t="s">
        <v>1055</v>
      </c>
    </row>
    <row r="107" spans="1:14" ht="15.75" customHeight="1" x14ac:dyDescent="0.2">
      <c r="A107" s="1" t="s">
        <v>1392</v>
      </c>
      <c r="B107" s="1" t="s">
        <v>1393</v>
      </c>
      <c r="C107" s="1">
        <v>0</v>
      </c>
      <c r="H107" s="1" t="s">
        <v>1068</v>
      </c>
      <c r="I107" s="1" t="s">
        <v>1069</v>
      </c>
      <c r="K107" s="1">
        <f t="shared" si="0"/>
        <v>0</v>
      </c>
      <c r="M107" s="1" t="s">
        <v>374</v>
      </c>
    </row>
    <row r="108" spans="1:14" ht="15.75" customHeight="1" x14ac:dyDescent="0.2">
      <c r="A108" s="1" t="s">
        <v>252</v>
      </c>
      <c r="B108" s="1" t="s">
        <v>253</v>
      </c>
      <c r="C108" s="1">
        <v>24</v>
      </c>
      <c r="H108" s="1" t="s">
        <v>1070</v>
      </c>
      <c r="I108" s="1" t="s">
        <v>1071</v>
      </c>
      <c r="K108" s="1">
        <f t="shared" si="0"/>
        <v>0</v>
      </c>
      <c r="M108" s="1" t="s">
        <v>173</v>
      </c>
    </row>
    <row r="109" spans="1:14" ht="15.75" customHeight="1" x14ac:dyDescent="0.2">
      <c r="A109" s="1" t="s">
        <v>1402</v>
      </c>
      <c r="B109" s="1" t="s">
        <v>939</v>
      </c>
      <c r="C109" s="1">
        <v>12</v>
      </c>
      <c r="H109" s="1" t="s">
        <v>1072</v>
      </c>
      <c r="I109" s="1" t="s">
        <v>1073</v>
      </c>
      <c r="K109" s="1">
        <f t="shared" si="0"/>
        <v>0</v>
      </c>
      <c r="M109" s="1" t="s">
        <v>1057</v>
      </c>
    </row>
    <row r="110" spans="1:14" ht="15.75" customHeight="1" x14ac:dyDescent="0.2">
      <c r="A110" s="1" t="s">
        <v>223</v>
      </c>
      <c r="B110" s="1" t="s">
        <v>224</v>
      </c>
      <c r="C110" s="1">
        <v>12</v>
      </c>
      <c r="G110" s="1">
        <v>177</v>
      </c>
      <c r="H110" s="1" t="s">
        <v>1074</v>
      </c>
      <c r="I110" s="1" t="s">
        <v>1075</v>
      </c>
      <c r="K110" s="1">
        <f t="shared" si="0"/>
        <v>0</v>
      </c>
      <c r="M110" s="1" t="s">
        <v>302</v>
      </c>
      <c r="N110" s="1" t="s">
        <v>2188</v>
      </c>
    </row>
    <row r="111" spans="1:14" ht="15.75" customHeight="1" x14ac:dyDescent="0.2">
      <c r="A111" s="1" t="s">
        <v>1403</v>
      </c>
      <c r="B111" s="1" t="s">
        <v>1404</v>
      </c>
      <c r="C111" s="1">
        <v>12</v>
      </c>
      <c r="H111" s="1" t="s">
        <v>1076</v>
      </c>
      <c r="I111" s="1" t="s">
        <v>1077</v>
      </c>
      <c r="K111" s="1">
        <f t="shared" si="0"/>
        <v>0</v>
      </c>
      <c r="M111" s="1" t="s">
        <v>1059</v>
      </c>
    </row>
    <row r="112" spans="1:14" ht="15.75" customHeight="1" x14ac:dyDescent="0.2">
      <c r="A112" s="1" t="s">
        <v>1405</v>
      </c>
      <c r="B112" s="1" t="s">
        <v>1406</v>
      </c>
      <c r="C112" s="1">
        <v>0</v>
      </c>
      <c r="H112" s="1" t="s">
        <v>1078</v>
      </c>
      <c r="I112" s="1" t="s">
        <v>1079</v>
      </c>
      <c r="K112" s="1">
        <f t="shared" si="0"/>
        <v>0</v>
      </c>
      <c r="M112" s="1" t="s">
        <v>1061</v>
      </c>
    </row>
    <row r="113" spans="1:14" ht="15.75" customHeight="1" x14ac:dyDescent="0.2">
      <c r="A113" s="1" t="s">
        <v>1407</v>
      </c>
      <c r="B113" s="1" t="s">
        <v>1408</v>
      </c>
      <c r="C113" s="1">
        <v>0</v>
      </c>
      <c r="G113" s="1">
        <v>228</v>
      </c>
      <c r="H113" s="1" t="s">
        <v>96</v>
      </c>
      <c r="I113" s="1" t="s">
        <v>97</v>
      </c>
      <c r="J113" s="1" t="s">
        <v>2189</v>
      </c>
      <c r="K113" s="1" t="str">
        <f t="shared" si="0"/>
        <v>AdFlex - POD - Inhouse</v>
      </c>
      <c r="M113" s="1" t="s">
        <v>1063</v>
      </c>
    </row>
    <row r="114" spans="1:14" ht="15.75" customHeight="1" x14ac:dyDescent="0.2">
      <c r="A114" s="1" t="s">
        <v>1409</v>
      </c>
      <c r="B114" s="1" t="s">
        <v>1410</v>
      </c>
      <c r="C114" s="1">
        <v>0</v>
      </c>
      <c r="G114" s="1">
        <v>230</v>
      </c>
      <c r="H114" s="1" t="s">
        <v>1080</v>
      </c>
      <c r="I114" s="1" t="s">
        <v>1081</v>
      </c>
      <c r="K114" s="1">
        <f t="shared" si="0"/>
        <v>0</v>
      </c>
      <c r="M114" s="1" t="s">
        <v>1064</v>
      </c>
    </row>
    <row r="115" spans="1:14" ht="15.75" customHeight="1" x14ac:dyDescent="0.2">
      <c r="A115" s="1" t="s">
        <v>1411</v>
      </c>
      <c r="B115" s="1" t="s">
        <v>1412</v>
      </c>
      <c r="C115" s="1">
        <v>0</v>
      </c>
      <c r="H115" s="1" t="s">
        <v>1082</v>
      </c>
      <c r="I115" s="1" t="s">
        <v>1083</v>
      </c>
      <c r="K115" s="1">
        <f t="shared" si="0"/>
        <v>0</v>
      </c>
      <c r="M115" s="1" t="s">
        <v>364</v>
      </c>
      <c r="N115" s="1" t="s">
        <v>366</v>
      </c>
    </row>
    <row r="116" spans="1:14" ht="15.75" customHeight="1" x14ac:dyDescent="0.2">
      <c r="A116" s="1" t="s">
        <v>436</v>
      </c>
      <c r="B116" s="1" t="s">
        <v>437</v>
      </c>
      <c r="C116" s="1">
        <v>23</v>
      </c>
      <c r="G116" s="1">
        <v>232</v>
      </c>
      <c r="H116" s="1" t="s">
        <v>338</v>
      </c>
      <c r="I116" s="1" t="s">
        <v>339</v>
      </c>
      <c r="J116" s="1" t="s">
        <v>2185</v>
      </c>
      <c r="K116" s="1">
        <f t="shared" si="0"/>
        <v>0</v>
      </c>
      <c r="M116" s="1" t="s">
        <v>1066</v>
      </c>
    </row>
    <row r="117" spans="1:14" ht="15.75" customHeight="1" x14ac:dyDescent="0.2">
      <c r="A117" s="1" t="s">
        <v>1413</v>
      </c>
      <c r="B117" s="1" t="s">
        <v>1414</v>
      </c>
      <c r="C117" s="1">
        <v>12</v>
      </c>
      <c r="H117" s="1" t="s">
        <v>1084</v>
      </c>
      <c r="I117" s="1" t="s">
        <v>1085</v>
      </c>
      <c r="K117" s="1">
        <f t="shared" si="0"/>
        <v>0</v>
      </c>
      <c r="M117" s="1" t="s">
        <v>2190</v>
      </c>
    </row>
    <row r="118" spans="1:14" ht="15.75" customHeight="1" x14ac:dyDescent="0.2">
      <c r="A118" s="1" t="s">
        <v>1415</v>
      </c>
      <c r="B118" s="1" t="s">
        <v>1416</v>
      </c>
      <c r="C118" s="1">
        <v>0</v>
      </c>
      <c r="H118" s="1" t="s">
        <v>1086</v>
      </c>
      <c r="I118" s="1" t="s">
        <v>1087</v>
      </c>
      <c r="K118" s="1">
        <f t="shared" si="0"/>
        <v>0</v>
      </c>
      <c r="M118" s="1" t="s">
        <v>2191</v>
      </c>
    </row>
    <row r="119" spans="1:14" ht="15.75" customHeight="1" x14ac:dyDescent="0.2">
      <c r="A119" s="1" t="s">
        <v>481</v>
      </c>
      <c r="B119" s="1" t="s">
        <v>482</v>
      </c>
      <c r="C119" s="1">
        <v>17.5</v>
      </c>
      <c r="G119" s="1">
        <v>1</v>
      </c>
      <c r="H119" s="1" t="s">
        <v>1088</v>
      </c>
      <c r="I119" s="1" t="s">
        <v>1089</v>
      </c>
      <c r="J119" s="1" t="s">
        <v>2157</v>
      </c>
      <c r="K119" s="1">
        <f t="shared" si="0"/>
        <v>0</v>
      </c>
      <c r="M119" s="1" t="s">
        <v>408</v>
      </c>
      <c r="N119" s="1" t="s">
        <v>285</v>
      </c>
    </row>
    <row r="120" spans="1:14" ht="15.75" customHeight="1" x14ac:dyDescent="0.2">
      <c r="A120" s="1" t="s">
        <v>1417</v>
      </c>
      <c r="B120" s="1" t="s">
        <v>1418</v>
      </c>
      <c r="C120" s="1">
        <v>0</v>
      </c>
      <c r="H120" s="1" t="s">
        <v>1090</v>
      </c>
      <c r="I120" s="1" t="s">
        <v>1091</v>
      </c>
      <c r="K120" s="1">
        <f t="shared" si="0"/>
        <v>0</v>
      </c>
      <c r="M120" s="1" t="s">
        <v>2192</v>
      </c>
    </row>
    <row r="121" spans="1:14" ht="15.75" customHeight="1" x14ac:dyDescent="0.2">
      <c r="A121" s="1" t="s">
        <v>1419</v>
      </c>
      <c r="B121" s="1" t="s">
        <v>1420</v>
      </c>
      <c r="C121" s="1">
        <v>0</v>
      </c>
      <c r="H121" s="1" t="s">
        <v>1092</v>
      </c>
      <c r="I121" s="1" t="s">
        <v>1093</v>
      </c>
      <c r="K121" s="1">
        <f t="shared" si="0"/>
        <v>0</v>
      </c>
      <c r="M121" s="1" t="s">
        <v>1068</v>
      </c>
    </row>
    <row r="122" spans="1:14" ht="15.75" customHeight="1" x14ac:dyDescent="0.2">
      <c r="A122" s="1" t="s">
        <v>1421</v>
      </c>
      <c r="B122" s="1" t="s">
        <v>1422</v>
      </c>
      <c r="C122" s="1">
        <v>12</v>
      </c>
      <c r="H122" s="1" t="s">
        <v>1094</v>
      </c>
      <c r="I122" s="1" t="s">
        <v>1095</v>
      </c>
      <c r="K122" s="1">
        <f t="shared" si="0"/>
        <v>0</v>
      </c>
      <c r="M122" s="1" t="s">
        <v>2193</v>
      </c>
    </row>
    <row r="123" spans="1:14" ht="15.75" customHeight="1" x14ac:dyDescent="0.2">
      <c r="A123" s="1" t="s">
        <v>467</v>
      </c>
      <c r="B123" s="1" t="s">
        <v>468</v>
      </c>
      <c r="C123" s="1">
        <v>23</v>
      </c>
      <c r="H123" s="1" t="s">
        <v>1096</v>
      </c>
      <c r="I123" s="1" t="s">
        <v>1097</v>
      </c>
      <c r="K123" s="1">
        <f t="shared" si="0"/>
        <v>0</v>
      </c>
      <c r="M123" s="1" t="s">
        <v>1070</v>
      </c>
    </row>
    <row r="124" spans="1:14" ht="15.75" customHeight="1" x14ac:dyDescent="0.2">
      <c r="A124" s="1" t="s">
        <v>1423</v>
      </c>
      <c r="B124" s="1" t="s">
        <v>1424</v>
      </c>
      <c r="C124" s="1">
        <v>0</v>
      </c>
      <c r="H124" s="1" t="s">
        <v>1098</v>
      </c>
      <c r="I124" s="1" t="s">
        <v>1099</v>
      </c>
      <c r="K124" s="1">
        <f t="shared" si="0"/>
        <v>0</v>
      </c>
      <c r="M124" s="1" t="s">
        <v>1072</v>
      </c>
    </row>
    <row r="125" spans="1:14" ht="15.75" customHeight="1" x14ac:dyDescent="0.2">
      <c r="A125" s="1" t="s">
        <v>1425</v>
      </c>
      <c r="B125" s="1" t="s">
        <v>1426</v>
      </c>
      <c r="C125" s="1">
        <v>0</v>
      </c>
      <c r="G125" s="1">
        <v>9</v>
      </c>
      <c r="H125" s="1" t="s">
        <v>1100</v>
      </c>
      <c r="I125" s="1" t="s">
        <v>1101</v>
      </c>
      <c r="K125" s="1">
        <f t="shared" si="0"/>
        <v>0</v>
      </c>
      <c r="M125" s="1" t="s">
        <v>1074</v>
      </c>
    </row>
    <row r="126" spans="1:14" ht="15.75" customHeight="1" x14ac:dyDescent="0.2">
      <c r="A126" s="1" t="s">
        <v>1427</v>
      </c>
      <c r="B126" s="1" t="s">
        <v>1428</v>
      </c>
      <c r="C126" s="1">
        <v>0</v>
      </c>
      <c r="H126" s="1" t="s">
        <v>1102</v>
      </c>
      <c r="I126" s="1" t="s">
        <v>1103</v>
      </c>
      <c r="K126" s="1">
        <f t="shared" si="0"/>
        <v>0</v>
      </c>
      <c r="M126" s="1" t="s">
        <v>1076</v>
      </c>
    </row>
    <row r="127" spans="1:14" ht="15.75" customHeight="1" x14ac:dyDescent="0.2">
      <c r="A127" s="1" t="s">
        <v>1429</v>
      </c>
      <c r="B127" s="1" t="s">
        <v>1430</v>
      </c>
      <c r="C127" s="1">
        <v>0</v>
      </c>
      <c r="H127" s="1" t="s">
        <v>1104</v>
      </c>
      <c r="I127" s="1" t="s">
        <v>1105</v>
      </c>
      <c r="K127" s="1">
        <f t="shared" si="0"/>
        <v>0</v>
      </c>
      <c r="M127" s="1" t="s">
        <v>1078</v>
      </c>
    </row>
    <row r="128" spans="1:14" ht="15.75" customHeight="1" x14ac:dyDescent="0.2">
      <c r="A128" s="1" t="s">
        <v>1431</v>
      </c>
      <c r="B128" s="1" t="s">
        <v>1432</v>
      </c>
      <c r="C128" s="1">
        <v>0</v>
      </c>
      <c r="G128" s="1">
        <v>244</v>
      </c>
      <c r="H128" s="1" t="s">
        <v>1106</v>
      </c>
      <c r="I128" s="1" t="s">
        <v>1107</v>
      </c>
      <c r="K128" s="1">
        <f t="shared" si="0"/>
        <v>0</v>
      </c>
      <c r="M128" s="1" t="s">
        <v>96</v>
      </c>
      <c r="N128" s="1" t="s">
        <v>2189</v>
      </c>
    </row>
    <row r="129" spans="1:13" ht="15.75" customHeight="1" x14ac:dyDescent="0.2">
      <c r="A129" s="1" t="s">
        <v>1433</v>
      </c>
      <c r="B129" s="1" t="s">
        <v>1434</v>
      </c>
      <c r="C129" s="1">
        <v>12</v>
      </c>
      <c r="G129" s="1">
        <v>243</v>
      </c>
      <c r="H129" s="1" t="s">
        <v>379</v>
      </c>
      <c r="I129" s="1" t="s">
        <v>380</v>
      </c>
      <c r="J129" s="1" t="s">
        <v>2170</v>
      </c>
      <c r="K129" s="1">
        <f t="shared" si="0"/>
        <v>0</v>
      </c>
      <c r="M129" s="1" t="s">
        <v>1080</v>
      </c>
    </row>
    <row r="130" spans="1:13" ht="15.75" customHeight="1" x14ac:dyDescent="0.2">
      <c r="A130" s="1" t="s">
        <v>270</v>
      </c>
      <c r="B130" s="1" t="s">
        <v>271</v>
      </c>
      <c r="C130" s="1">
        <v>24</v>
      </c>
      <c r="H130" s="1" t="s">
        <v>1108</v>
      </c>
      <c r="I130" s="1" t="s">
        <v>1109</v>
      </c>
      <c r="K130" s="1">
        <f t="shared" si="0"/>
        <v>0</v>
      </c>
      <c r="M130" s="1" t="s">
        <v>1082</v>
      </c>
    </row>
    <row r="131" spans="1:13" ht="15.75" customHeight="1" x14ac:dyDescent="0.2">
      <c r="A131" s="1" t="s">
        <v>1435</v>
      </c>
      <c r="B131" s="1" t="s">
        <v>1436</v>
      </c>
      <c r="C131" s="1">
        <v>0</v>
      </c>
      <c r="H131" s="1" t="s">
        <v>1110</v>
      </c>
      <c r="I131" s="1" t="s">
        <v>1111</v>
      </c>
      <c r="K131" s="1">
        <f t="shared" si="0"/>
        <v>0</v>
      </c>
      <c r="M131" s="1" t="s">
        <v>338</v>
      </c>
    </row>
    <row r="132" spans="1:13" ht="15.75" customHeight="1" x14ac:dyDescent="0.2">
      <c r="A132" s="1" t="s">
        <v>254</v>
      </c>
      <c r="B132" s="1" t="s">
        <v>255</v>
      </c>
      <c r="C132" s="1">
        <v>24</v>
      </c>
      <c r="H132" s="1" t="s">
        <v>1112</v>
      </c>
      <c r="I132" s="1" t="s">
        <v>1113</v>
      </c>
      <c r="K132" s="1">
        <f t="shared" si="0"/>
        <v>0</v>
      </c>
      <c r="M132" s="1" t="s">
        <v>1084</v>
      </c>
    </row>
    <row r="133" spans="1:13" ht="15.75" customHeight="1" x14ac:dyDescent="0.2">
      <c r="A133" s="1" t="s">
        <v>199</v>
      </c>
      <c r="B133" s="1" t="s">
        <v>200</v>
      </c>
      <c r="C133" s="1">
        <v>18</v>
      </c>
      <c r="H133" s="1" t="s">
        <v>1114</v>
      </c>
      <c r="I133" s="1" t="s">
        <v>1115</v>
      </c>
      <c r="K133" s="1">
        <f t="shared" si="0"/>
        <v>0</v>
      </c>
      <c r="M133" s="1" t="s">
        <v>1086</v>
      </c>
    </row>
    <row r="134" spans="1:13" ht="15.75" customHeight="1" x14ac:dyDescent="0.2">
      <c r="A134" s="1" t="s">
        <v>1439</v>
      </c>
      <c r="B134" s="1" t="s">
        <v>1440</v>
      </c>
      <c r="C134" s="1">
        <v>12</v>
      </c>
      <c r="H134" s="1" t="s">
        <v>1116</v>
      </c>
      <c r="I134" s="1" t="s">
        <v>1117</v>
      </c>
      <c r="K134" s="1">
        <f t="shared" si="0"/>
        <v>0</v>
      </c>
      <c r="M134" s="1" t="s">
        <v>2194</v>
      </c>
    </row>
    <row r="135" spans="1:13" ht="15.75" customHeight="1" x14ac:dyDescent="0.2">
      <c r="A135" s="1" t="s">
        <v>288</v>
      </c>
      <c r="B135" s="1" t="s">
        <v>289</v>
      </c>
      <c r="C135" s="1">
        <v>21</v>
      </c>
      <c r="H135" s="1" t="s">
        <v>1118</v>
      </c>
      <c r="I135" s="1" t="s">
        <v>1119</v>
      </c>
      <c r="K135" s="1">
        <f t="shared" si="0"/>
        <v>0</v>
      </c>
      <c r="M135" s="1" t="s">
        <v>1088</v>
      </c>
    </row>
    <row r="136" spans="1:13" ht="15.75" customHeight="1" x14ac:dyDescent="0.2">
      <c r="A136" s="1" t="s">
        <v>1441</v>
      </c>
      <c r="B136" s="1" t="s">
        <v>1442</v>
      </c>
      <c r="C136" s="1">
        <v>12</v>
      </c>
      <c r="H136" s="1" t="s">
        <v>1120</v>
      </c>
      <c r="I136" s="1" t="s">
        <v>1121</v>
      </c>
      <c r="K136" s="1">
        <f t="shared" si="0"/>
        <v>0</v>
      </c>
      <c r="M136" s="1" t="s">
        <v>1090</v>
      </c>
    </row>
    <row r="137" spans="1:13" ht="15.75" customHeight="1" x14ac:dyDescent="0.2">
      <c r="A137" s="1" t="s">
        <v>1443</v>
      </c>
      <c r="B137" s="1" t="s">
        <v>1444</v>
      </c>
      <c r="C137" s="1">
        <v>0</v>
      </c>
      <c r="H137" s="1" t="s">
        <v>1122</v>
      </c>
      <c r="I137" s="1" t="s">
        <v>1123</v>
      </c>
      <c r="K137" s="1">
        <f t="shared" si="0"/>
        <v>0</v>
      </c>
      <c r="M137" s="1" t="s">
        <v>1092</v>
      </c>
    </row>
    <row r="138" spans="1:13" ht="15.75" customHeight="1" x14ac:dyDescent="0.2">
      <c r="A138" s="1" t="s">
        <v>1445</v>
      </c>
      <c r="B138" s="1" t="s">
        <v>1446</v>
      </c>
      <c r="C138" s="1">
        <v>0</v>
      </c>
      <c r="H138" s="1" t="s">
        <v>1124</v>
      </c>
      <c r="I138" s="1" t="s">
        <v>1125</v>
      </c>
      <c r="K138" s="1">
        <f t="shared" si="0"/>
        <v>0</v>
      </c>
      <c r="M138" s="1" t="s">
        <v>1094</v>
      </c>
    </row>
    <row r="139" spans="1:13" ht="15.75" customHeight="1" x14ac:dyDescent="0.2">
      <c r="A139" s="1" t="s">
        <v>272</v>
      </c>
      <c r="B139" s="1" t="s">
        <v>273</v>
      </c>
      <c r="C139" s="1">
        <v>22.5</v>
      </c>
      <c r="H139" s="1" t="s">
        <v>1126</v>
      </c>
      <c r="I139" s="1" t="s">
        <v>1127</v>
      </c>
      <c r="K139" s="1">
        <f t="shared" si="0"/>
        <v>0</v>
      </c>
      <c r="M139" s="1" t="s">
        <v>1096</v>
      </c>
    </row>
    <row r="140" spans="1:13" ht="15.75" customHeight="1" x14ac:dyDescent="0.2">
      <c r="A140" s="1" t="s">
        <v>1447</v>
      </c>
      <c r="B140" s="1" t="s">
        <v>1448</v>
      </c>
      <c r="C140" s="1">
        <v>12</v>
      </c>
      <c r="H140" s="1" t="s">
        <v>1128</v>
      </c>
      <c r="I140" s="1" t="s">
        <v>1129</v>
      </c>
      <c r="K140" s="1">
        <f t="shared" si="0"/>
        <v>0</v>
      </c>
      <c r="M140" s="1" t="s">
        <v>1098</v>
      </c>
    </row>
    <row r="141" spans="1:13" ht="15.75" customHeight="1" x14ac:dyDescent="0.2">
      <c r="A141" s="1" t="s">
        <v>1449</v>
      </c>
      <c r="B141" s="1" t="s">
        <v>1252</v>
      </c>
      <c r="C141" s="1">
        <v>12</v>
      </c>
      <c r="G141" s="1">
        <v>248</v>
      </c>
      <c r="H141" s="1" t="s">
        <v>370</v>
      </c>
      <c r="I141" s="1" t="s">
        <v>371</v>
      </c>
      <c r="J141" s="1" t="s">
        <v>127</v>
      </c>
      <c r="K141" s="1" t="str">
        <f t="shared" si="0"/>
        <v>AdFlex - Support - Content</v>
      </c>
      <c r="M141" s="1" t="s">
        <v>1100</v>
      </c>
    </row>
    <row r="142" spans="1:13" ht="15.75" customHeight="1" x14ac:dyDescent="0.2">
      <c r="A142" s="1" t="s">
        <v>1450</v>
      </c>
      <c r="B142" s="1" t="s">
        <v>1451</v>
      </c>
      <c r="C142" s="1">
        <v>12</v>
      </c>
      <c r="H142" s="1" t="s">
        <v>1130</v>
      </c>
      <c r="I142" s="1" t="s">
        <v>1131</v>
      </c>
      <c r="K142" s="1">
        <f t="shared" si="0"/>
        <v>0</v>
      </c>
      <c r="M142" s="1" t="s">
        <v>1102</v>
      </c>
    </row>
    <row r="143" spans="1:13" ht="15.75" customHeight="1" x14ac:dyDescent="0.2">
      <c r="A143" s="1" t="s">
        <v>1452</v>
      </c>
      <c r="B143" s="1" t="s">
        <v>1420</v>
      </c>
      <c r="C143" s="1">
        <v>0</v>
      </c>
      <c r="H143" s="1" t="s">
        <v>1132</v>
      </c>
      <c r="I143" s="1" t="s">
        <v>1133</v>
      </c>
      <c r="K143" s="1">
        <f t="shared" si="0"/>
        <v>0</v>
      </c>
      <c r="M143" s="1" t="s">
        <v>1104</v>
      </c>
    </row>
    <row r="144" spans="1:13" ht="15.75" customHeight="1" x14ac:dyDescent="0.2">
      <c r="A144" s="1" t="s">
        <v>1453</v>
      </c>
      <c r="B144" s="1" t="s">
        <v>1454</v>
      </c>
      <c r="C144" s="1">
        <v>0</v>
      </c>
      <c r="H144" s="1" t="s">
        <v>1134</v>
      </c>
      <c r="I144" s="1" t="s">
        <v>1135</v>
      </c>
      <c r="K144" s="1">
        <f t="shared" si="0"/>
        <v>0</v>
      </c>
      <c r="M144" s="1" t="s">
        <v>1106</v>
      </c>
    </row>
    <row r="145" spans="1:14" ht="15.75" customHeight="1" x14ac:dyDescent="0.2">
      <c r="A145" s="1" t="s">
        <v>1455</v>
      </c>
      <c r="B145" s="1" t="s">
        <v>1456</v>
      </c>
      <c r="C145" s="1">
        <v>0</v>
      </c>
      <c r="H145" s="1" t="s">
        <v>1136</v>
      </c>
      <c r="I145" s="1" t="s">
        <v>1137</v>
      </c>
      <c r="K145" s="1">
        <f t="shared" si="0"/>
        <v>0</v>
      </c>
      <c r="M145" s="1" t="s">
        <v>379</v>
      </c>
    </row>
    <row r="146" spans="1:14" ht="15.75" customHeight="1" x14ac:dyDescent="0.2">
      <c r="A146" s="1" t="s">
        <v>202</v>
      </c>
      <c r="B146" s="1" t="s">
        <v>203</v>
      </c>
      <c r="C146" s="1">
        <v>22</v>
      </c>
      <c r="H146" s="1" t="s">
        <v>1138</v>
      </c>
      <c r="I146" s="1" t="s">
        <v>1139</v>
      </c>
      <c r="K146" s="1">
        <f t="shared" si="0"/>
        <v>0</v>
      </c>
      <c r="M146" s="1" t="s">
        <v>1108</v>
      </c>
    </row>
    <row r="147" spans="1:14" ht="15.75" customHeight="1" x14ac:dyDescent="0.2">
      <c r="A147" s="1" t="s">
        <v>1457</v>
      </c>
      <c r="B147" s="1" t="s">
        <v>1458</v>
      </c>
      <c r="C147" s="1">
        <v>12</v>
      </c>
      <c r="H147" s="1" t="s">
        <v>1140</v>
      </c>
      <c r="I147" s="1" t="s">
        <v>1141</v>
      </c>
      <c r="K147" s="1">
        <f t="shared" si="0"/>
        <v>0</v>
      </c>
      <c r="M147" s="1" t="s">
        <v>1110</v>
      </c>
    </row>
    <row r="148" spans="1:14" ht="15.75" customHeight="1" x14ac:dyDescent="0.2">
      <c r="A148" s="1" t="s">
        <v>1463</v>
      </c>
      <c r="B148" s="1" t="s">
        <v>1464</v>
      </c>
      <c r="C148" s="1">
        <v>0</v>
      </c>
      <c r="G148" s="1">
        <v>5</v>
      </c>
      <c r="H148" s="1" t="s">
        <v>86</v>
      </c>
      <c r="I148" s="1" t="s">
        <v>75</v>
      </c>
      <c r="J148" s="1" t="s">
        <v>2185</v>
      </c>
      <c r="K148" s="1">
        <f t="shared" si="0"/>
        <v>0</v>
      </c>
      <c r="M148" s="1" t="s">
        <v>1112</v>
      </c>
    </row>
    <row r="149" spans="1:14" ht="15.75" customHeight="1" x14ac:dyDescent="0.2">
      <c r="A149" s="1" t="s">
        <v>146</v>
      </c>
      <c r="B149" s="1" t="s">
        <v>147</v>
      </c>
      <c r="C149" s="1">
        <v>12</v>
      </c>
      <c r="H149" s="1" t="s">
        <v>1142</v>
      </c>
      <c r="I149" s="1" t="s">
        <v>1143</v>
      </c>
      <c r="K149" s="1">
        <f t="shared" si="0"/>
        <v>0</v>
      </c>
      <c r="M149" s="1" t="s">
        <v>1114</v>
      </c>
    </row>
    <row r="150" spans="1:14" ht="15.75" customHeight="1" x14ac:dyDescent="0.2">
      <c r="A150" s="1" t="s">
        <v>135</v>
      </c>
      <c r="B150" s="1" t="s">
        <v>136</v>
      </c>
      <c r="C150" s="1">
        <v>20</v>
      </c>
      <c r="H150" s="1" t="s">
        <v>1144</v>
      </c>
      <c r="I150" s="1" t="s">
        <v>1145</v>
      </c>
      <c r="K150" s="1">
        <f t="shared" si="0"/>
        <v>0</v>
      </c>
      <c r="M150" s="1" t="s">
        <v>1116</v>
      </c>
    </row>
    <row r="151" spans="1:14" ht="15.75" customHeight="1" x14ac:dyDescent="0.2">
      <c r="A151" s="1" t="s">
        <v>1467</v>
      </c>
      <c r="B151" s="1" t="s">
        <v>1468</v>
      </c>
      <c r="C151" s="1">
        <v>0</v>
      </c>
      <c r="G151" s="1">
        <v>23</v>
      </c>
      <c r="H151" s="1" t="s">
        <v>381</v>
      </c>
      <c r="I151" s="1" t="s">
        <v>382</v>
      </c>
      <c r="J151" s="1" t="s">
        <v>2195</v>
      </c>
      <c r="K151" s="1" t="str">
        <f t="shared" si="0"/>
        <v>AdFlex - Support - Kỹ thuật</v>
      </c>
      <c r="M151" s="1" t="s">
        <v>1118</v>
      </c>
    </row>
    <row r="152" spans="1:14" ht="15.75" customHeight="1" x14ac:dyDescent="0.2">
      <c r="A152" s="1" t="s">
        <v>1470</v>
      </c>
      <c r="B152" s="1" t="s">
        <v>1471</v>
      </c>
      <c r="C152" s="1">
        <v>0</v>
      </c>
      <c r="H152" s="1" t="s">
        <v>1146</v>
      </c>
      <c r="I152" s="1" t="s">
        <v>1147</v>
      </c>
      <c r="K152" s="1">
        <f t="shared" si="0"/>
        <v>0</v>
      </c>
      <c r="M152" s="1" t="s">
        <v>1120</v>
      </c>
    </row>
    <row r="153" spans="1:14" ht="15.75" customHeight="1" x14ac:dyDescent="0.2">
      <c r="A153" s="1" t="s">
        <v>1472</v>
      </c>
      <c r="B153" s="1" t="s">
        <v>1473</v>
      </c>
      <c r="C153" s="1">
        <v>12</v>
      </c>
      <c r="G153" s="1">
        <v>28</v>
      </c>
      <c r="H153" s="1" t="s">
        <v>244</v>
      </c>
      <c r="I153" s="1" t="s">
        <v>245</v>
      </c>
      <c r="J153" s="1" t="s">
        <v>246</v>
      </c>
      <c r="K153" s="1" t="str">
        <f t="shared" si="0"/>
        <v>AdFlex - Pushtimize - Kỹ thuật</v>
      </c>
      <c r="M153" s="1" t="s">
        <v>1122</v>
      </c>
    </row>
    <row r="154" spans="1:14" ht="15.75" customHeight="1" x14ac:dyDescent="0.2">
      <c r="A154" s="1" t="s">
        <v>1474</v>
      </c>
      <c r="B154" s="1" t="s">
        <v>1475</v>
      </c>
      <c r="C154" s="1">
        <v>0</v>
      </c>
      <c r="G154" s="1">
        <v>43</v>
      </c>
      <c r="H154" s="1" t="s">
        <v>1148</v>
      </c>
      <c r="I154" s="1" t="s">
        <v>1149</v>
      </c>
      <c r="J154" s="1" t="s">
        <v>36</v>
      </c>
      <c r="K154" s="1">
        <f t="shared" si="0"/>
        <v>0</v>
      </c>
      <c r="M154" s="1" t="s">
        <v>1124</v>
      </c>
    </row>
    <row r="155" spans="1:14" ht="15.75" customHeight="1" x14ac:dyDescent="0.2">
      <c r="A155" s="1" t="s">
        <v>1476</v>
      </c>
      <c r="B155" s="1" t="s">
        <v>636</v>
      </c>
      <c r="C155" s="1">
        <v>0</v>
      </c>
      <c r="G155" s="1">
        <v>31</v>
      </c>
      <c r="H155" s="1" t="s">
        <v>1150</v>
      </c>
      <c r="I155" s="1" t="s">
        <v>1151</v>
      </c>
      <c r="K155" s="1">
        <f t="shared" si="0"/>
        <v>0</v>
      </c>
      <c r="M155" s="1" t="s">
        <v>1126</v>
      </c>
    </row>
    <row r="156" spans="1:14" ht="15.75" customHeight="1" x14ac:dyDescent="0.2">
      <c r="A156" s="1" t="s">
        <v>1477</v>
      </c>
      <c r="B156" s="1" t="s">
        <v>1478</v>
      </c>
      <c r="C156" s="1">
        <v>0</v>
      </c>
      <c r="H156" s="1" t="s">
        <v>1152</v>
      </c>
      <c r="I156" s="1" t="s">
        <v>1153</v>
      </c>
      <c r="J156" s="1" t="s">
        <v>2196</v>
      </c>
      <c r="K156" s="1">
        <f t="shared" si="0"/>
        <v>0</v>
      </c>
      <c r="M156" s="1" t="s">
        <v>1128</v>
      </c>
    </row>
    <row r="157" spans="1:14" ht="15.75" customHeight="1" x14ac:dyDescent="0.2">
      <c r="A157" s="1" t="s">
        <v>1479</v>
      </c>
      <c r="B157" s="1" t="s">
        <v>1480</v>
      </c>
      <c r="C157" s="1">
        <v>0</v>
      </c>
      <c r="G157" s="1">
        <v>41</v>
      </c>
      <c r="H157" s="1" t="s">
        <v>1154</v>
      </c>
      <c r="I157" s="1" t="s">
        <v>1155</v>
      </c>
      <c r="K157" s="1">
        <f t="shared" si="0"/>
        <v>0</v>
      </c>
      <c r="M157" s="1" t="s">
        <v>370</v>
      </c>
      <c r="N157" s="1" t="s">
        <v>127</v>
      </c>
    </row>
    <row r="158" spans="1:14" ht="15.75" customHeight="1" x14ac:dyDescent="0.2">
      <c r="A158" s="1" t="s">
        <v>1485</v>
      </c>
      <c r="B158" s="1" t="s">
        <v>1486</v>
      </c>
      <c r="C158" s="1">
        <v>0</v>
      </c>
      <c r="G158" s="1">
        <v>39</v>
      </c>
      <c r="H158" s="1" t="s">
        <v>424</v>
      </c>
      <c r="I158" s="1" t="s">
        <v>425</v>
      </c>
      <c r="J158" s="1" t="s">
        <v>282</v>
      </c>
      <c r="K158" s="1">
        <f t="shared" si="0"/>
        <v>0</v>
      </c>
      <c r="M158" s="1" t="s">
        <v>1130</v>
      </c>
    </row>
    <row r="159" spans="1:14" ht="15.75" customHeight="1" x14ac:dyDescent="0.2">
      <c r="A159" s="1" t="s">
        <v>1487</v>
      </c>
      <c r="B159" s="1" t="s">
        <v>1488</v>
      </c>
      <c r="C159" s="1">
        <v>0</v>
      </c>
      <c r="H159" s="1" t="s">
        <v>1156</v>
      </c>
      <c r="I159" s="1" t="s">
        <v>1157</v>
      </c>
      <c r="K159" s="1">
        <f t="shared" si="0"/>
        <v>0</v>
      </c>
      <c r="M159" s="1" t="s">
        <v>1132</v>
      </c>
    </row>
    <row r="160" spans="1:14" ht="15.75" customHeight="1" x14ac:dyDescent="0.2">
      <c r="A160" s="1" t="s">
        <v>1489</v>
      </c>
      <c r="B160" s="1" t="s">
        <v>1490</v>
      </c>
      <c r="C160" s="1">
        <v>12</v>
      </c>
      <c r="G160" s="1">
        <v>45</v>
      </c>
      <c r="H160" s="1" t="s">
        <v>43</v>
      </c>
      <c r="I160" s="1" t="s">
        <v>44</v>
      </c>
      <c r="J160" s="1" t="s">
        <v>2172</v>
      </c>
      <c r="K160" s="1">
        <f t="shared" si="0"/>
        <v>0</v>
      </c>
      <c r="M160" s="1" t="s">
        <v>1134</v>
      </c>
    </row>
    <row r="161" spans="1:14" ht="15.75" customHeight="1" x14ac:dyDescent="0.2">
      <c r="A161" s="1" t="s">
        <v>1491</v>
      </c>
      <c r="B161" s="1" t="s">
        <v>1492</v>
      </c>
      <c r="C161" s="1">
        <v>0</v>
      </c>
      <c r="G161" s="1">
        <v>47</v>
      </c>
      <c r="H161" s="1" t="s">
        <v>325</v>
      </c>
      <c r="I161" s="1" t="s">
        <v>326</v>
      </c>
      <c r="J161" s="1" t="s">
        <v>2197</v>
      </c>
      <c r="K161" s="1" t="str">
        <f t="shared" si="0"/>
        <v>AdFlex - Support - HRBP</v>
      </c>
      <c r="M161" s="1" t="s">
        <v>1136</v>
      </c>
    </row>
    <row r="162" spans="1:14" ht="15.75" customHeight="1" x14ac:dyDescent="0.2">
      <c r="A162" s="1" t="s">
        <v>1493</v>
      </c>
      <c r="B162" s="1" t="s">
        <v>1494</v>
      </c>
      <c r="C162" s="1">
        <v>0</v>
      </c>
      <c r="H162" s="1" t="s">
        <v>1158</v>
      </c>
      <c r="I162" s="1" t="s">
        <v>1159</v>
      </c>
      <c r="K162" s="1">
        <f t="shared" si="0"/>
        <v>0</v>
      </c>
      <c r="M162" s="1" t="s">
        <v>1138</v>
      </c>
    </row>
    <row r="163" spans="1:14" ht="15.75" customHeight="1" x14ac:dyDescent="0.2">
      <c r="A163" s="1" t="s">
        <v>1495</v>
      </c>
      <c r="B163" s="1" t="s">
        <v>1496</v>
      </c>
      <c r="C163" s="1">
        <v>12</v>
      </c>
      <c r="H163" s="1" t="s">
        <v>1160</v>
      </c>
      <c r="I163" s="1" t="s">
        <v>1161</v>
      </c>
      <c r="K163" s="1">
        <f t="shared" si="0"/>
        <v>0</v>
      </c>
      <c r="M163" s="1" t="s">
        <v>1140</v>
      </c>
    </row>
    <row r="164" spans="1:14" ht="15.75" customHeight="1" x14ac:dyDescent="0.2">
      <c r="A164" s="1" t="s">
        <v>1497</v>
      </c>
      <c r="B164" s="1" t="s">
        <v>1498</v>
      </c>
      <c r="C164" s="1">
        <v>0</v>
      </c>
      <c r="H164" s="1" t="s">
        <v>1162</v>
      </c>
      <c r="I164" s="1" t="s">
        <v>1163</v>
      </c>
      <c r="K164" s="1">
        <f t="shared" si="0"/>
        <v>0</v>
      </c>
      <c r="M164" s="1" t="s">
        <v>86</v>
      </c>
    </row>
    <row r="165" spans="1:14" ht="15.75" customHeight="1" x14ac:dyDescent="0.2">
      <c r="A165" s="1" t="s">
        <v>1499</v>
      </c>
      <c r="B165" s="1" t="s">
        <v>1500</v>
      </c>
      <c r="C165" s="1">
        <v>0</v>
      </c>
      <c r="H165" s="1" t="s">
        <v>1164</v>
      </c>
      <c r="I165" s="1" t="s">
        <v>1165</v>
      </c>
      <c r="J165" s="1" t="s">
        <v>2164</v>
      </c>
      <c r="K165" s="1">
        <f t="shared" si="0"/>
        <v>0</v>
      </c>
      <c r="M165" s="1" t="s">
        <v>1142</v>
      </c>
    </row>
    <row r="166" spans="1:14" ht="15.75" customHeight="1" x14ac:dyDescent="0.2">
      <c r="A166" s="1" t="s">
        <v>1503</v>
      </c>
      <c r="B166" s="1" t="s">
        <v>1504</v>
      </c>
      <c r="C166" s="1">
        <v>0</v>
      </c>
      <c r="G166" s="1">
        <v>7</v>
      </c>
      <c r="H166" s="1" t="s">
        <v>175</v>
      </c>
      <c r="I166" s="1" t="s">
        <v>176</v>
      </c>
      <c r="J166" s="1" t="s">
        <v>2182</v>
      </c>
      <c r="K166" s="1">
        <f t="shared" si="0"/>
        <v>0</v>
      </c>
      <c r="M166" s="1" t="s">
        <v>1144</v>
      </c>
    </row>
    <row r="167" spans="1:14" ht="15.75" customHeight="1" x14ac:dyDescent="0.2">
      <c r="A167" s="1" t="s">
        <v>1505</v>
      </c>
      <c r="B167" s="1" t="s">
        <v>1506</v>
      </c>
      <c r="C167" s="1">
        <v>0</v>
      </c>
      <c r="G167" s="1">
        <v>65</v>
      </c>
      <c r="H167" s="1" t="s">
        <v>1166</v>
      </c>
      <c r="I167" s="1" t="s">
        <v>1167</v>
      </c>
      <c r="K167" s="1">
        <f t="shared" si="0"/>
        <v>0</v>
      </c>
      <c r="M167" s="1" t="s">
        <v>381</v>
      </c>
      <c r="N167" s="1" t="s">
        <v>2198</v>
      </c>
    </row>
    <row r="168" spans="1:14" ht="15.75" customHeight="1" x14ac:dyDescent="0.2">
      <c r="A168" s="1" t="s">
        <v>1507</v>
      </c>
      <c r="B168" s="1" t="s">
        <v>1508</v>
      </c>
      <c r="C168" s="1">
        <v>0</v>
      </c>
      <c r="G168" s="1">
        <v>55</v>
      </c>
      <c r="H168" s="1" t="s">
        <v>45</v>
      </c>
      <c r="I168" s="1" t="s">
        <v>46</v>
      </c>
      <c r="J168" s="1" t="s">
        <v>2195</v>
      </c>
      <c r="K168" s="1">
        <f t="shared" si="0"/>
        <v>0</v>
      </c>
      <c r="M168" s="1" t="s">
        <v>1146</v>
      </c>
    </row>
    <row r="169" spans="1:14" ht="15.75" customHeight="1" x14ac:dyDescent="0.2">
      <c r="A169" s="1" t="s">
        <v>1509</v>
      </c>
      <c r="B169" s="1" t="s">
        <v>1510</v>
      </c>
      <c r="C169" s="1">
        <v>0</v>
      </c>
      <c r="G169" s="1">
        <v>51</v>
      </c>
      <c r="H169" s="1" t="s">
        <v>1168</v>
      </c>
      <c r="I169" s="1" t="s">
        <v>1169</v>
      </c>
      <c r="K169" s="1">
        <f t="shared" si="0"/>
        <v>0</v>
      </c>
      <c r="M169" s="1" t="s">
        <v>244</v>
      </c>
      <c r="N169" s="1" t="s">
        <v>246</v>
      </c>
    </row>
    <row r="170" spans="1:14" ht="15.75" customHeight="1" x14ac:dyDescent="0.2">
      <c r="A170" s="1" t="s">
        <v>1511</v>
      </c>
      <c r="B170" s="1" t="s">
        <v>1512</v>
      </c>
      <c r="C170" s="1">
        <v>0</v>
      </c>
      <c r="G170" s="1">
        <v>56</v>
      </c>
      <c r="H170" s="1" t="s">
        <v>1170</v>
      </c>
      <c r="I170" s="1" t="s">
        <v>1089</v>
      </c>
      <c r="K170" s="1">
        <f t="shared" si="0"/>
        <v>0</v>
      </c>
      <c r="M170" s="1" t="s">
        <v>1148</v>
      </c>
    </row>
    <row r="171" spans="1:14" ht="15.75" customHeight="1" x14ac:dyDescent="0.2">
      <c r="A171" s="1" t="s">
        <v>1513</v>
      </c>
      <c r="B171" s="1" t="s">
        <v>1514</v>
      </c>
      <c r="C171" s="1">
        <v>0</v>
      </c>
      <c r="G171" s="1">
        <v>52</v>
      </c>
      <c r="H171" s="1" t="s">
        <v>1171</v>
      </c>
      <c r="I171" s="1" t="s">
        <v>1172</v>
      </c>
      <c r="J171" s="1" t="s">
        <v>2164</v>
      </c>
      <c r="K171" s="1">
        <f t="shared" si="0"/>
        <v>0</v>
      </c>
      <c r="M171" s="1" t="s">
        <v>1150</v>
      </c>
    </row>
    <row r="172" spans="1:14" ht="15.75" customHeight="1" x14ac:dyDescent="0.2">
      <c r="A172" s="1" t="s">
        <v>1515</v>
      </c>
      <c r="B172" s="1" t="s">
        <v>1516</v>
      </c>
      <c r="C172" s="1">
        <v>0</v>
      </c>
      <c r="G172" s="1">
        <v>62</v>
      </c>
      <c r="H172" s="1" t="s">
        <v>48</v>
      </c>
      <c r="I172" s="1" t="s">
        <v>49</v>
      </c>
      <c r="J172" s="1" t="s">
        <v>50</v>
      </c>
      <c r="K172" s="1" t="str">
        <f t="shared" si="0"/>
        <v>AdFlex - Tech - QA</v>
      </c>
      <c r="M172" s="1" t="s">
        <v>1152</v>
      </c>
    </row>
    <row r="173" spans="1:14" ht="15.75" customHeight="1" x14ac:dyDescent="0.2">
      <c r="A173" s="1" t="s">
        <v>1517</v>
      </c>
      <c r="B173" s="1" t="s">
        <v>1518</v>
      </c>
      <c r="C173" s="1">
        <v>0</v>
      </c>
      <c r="G173" s="1">
        <v>66</v>
      </c>
      <c r="H173" s="1" t="s">
        <v>1173</v>
      </c>
      <c r="I173" s="1" t="s">
        <v>1174</v>
      </c>
      <c r="J173" s="1" t="s">
        <v>2157</v>
      </c>
      <c r="K173" s="1">
        <f t="shared" si="0"/>
        <v>0</v>
      </c>
      <c r="M173" s="1" t="s">
        <v>1154</v>
      </c>
    </row>
    <row r="174" spans="1:14" ht="15.75" customHeight="1" x14ac:dyDescent="0.2">
      <c r="A174" s="1" t="s">
        <v>1519</v>
      </c>
      <c r="B174" s="1" t="s">
        <v>1520</v>
      </c>
      <c r="C174" s="1">
        <v>0</v>
      </c>
      <c r="G174" s="1">
        <v>67</v>
      </c>
      <c r="H174" s="1" t="s">
        <v>305</v>
      </c>
      <c r="I174" s="1" t="s">
        <v>306</v>
      </c>
      <c r="J174" s="1" t="s">
        <v>2187</v>
      </c>
      <c r="K174" s="1">
        <f t="shared" si="0"/>
        <v>0</v>
      </c>
      <c r="M174" s="1" t="s">
        <v>424</v>
      </c>
    </row>
    <row r="175" spans="1:14" ht="15.75" customHeight="1" x14ac:dyDescent="0.2">
      <c r="A175" s="1" t="s">
        <v>1521</v>
      </c>
      <c r="B175" s="1" t="s">
        <v>1522</v>
      </c>
      <c r="C175" s="1">
        <v>0</v>
      </c>
      <c r="H175" s="1" t="s">
        <v>1175</v>
      </c>
      <c r="I175" s="1" t="s">
        <v>1176</v>
      </c>
      <c r="K175" s="1">
        <f t="shared" si="0"/>
        <v>0</v>
      </c>
      <c r="M175" s="1" t="s">
        <v>1156</v>
      </c>
    </row>
    <row r="176" spans="1:14" ht="15.75" customHeight="1" x14ac:dyDescent="0.2">
      <c r="A176" s="1" t="s">
        <v>1523</v>
      </c>
      <c r="B176" s="1" t="s">
        <v>1524</v>
      </c>
      <c r="C176" s="1">
        <v>0</v>
      </c>
      <c r="G176" s="1">
        <v>68</v>
      </c>
      <c r="H176" s="1" t="s">
        <v>52</v>
      </c>
      <c r="I176" s="1" t="s">
        <v>53</v>
      </c>
      <c r="J176" s="1" t="s">
        <v>2199</v>
      </c>
      <c r="K176" s="1" t="str">
        <f t="shared" si="0"/>
        <v>AdFlex - CPO - Community</v>
      </c>
      <c r="M176" s="1" t="s">
        <v>43</v>
      </c>
    </row>
    <row r="177" spans="1:14" ht="15.75" customHeight="1" x14ac:dyDescent="0.2">
      <c r="A177" s="1" t="s">
        <v>1525</v>
      </c>
      <c r="B177" s="1" t="s">
        <v>1526</v>
      </c>
      <c r="C177" s="1">
        <v>0</v>
      </c>
      <c r="G177" s="1">
        <v>73</v>
      </c>
      <c r="H177" s="1" t="s">
        <v>328</v>
      </c>
      <c r="I177" s="1" t="s">
        <v>329</v>
      </c>
      <c r="J177" s="1" t="s">
        <v>143</v>
      </c>
      <c r="K177" s="1" t="str">
        <f t="shared" si="0"/>
        <v>AdFlex - AdDrop - Inhouse</v>
      </c>
      <c r="M177" s="1" t="s">
        <v>325</v>
      </c>
      <c r="N177" s="1" t="s">
        <v>2197</v>
      </c>
    </row>
    <row r="178" spans="1:14" ht="15.75" customHeight="1" x14ac:dyDescent="0.2">
      <c r="A178" s="1" t="s">
        <v>1527</v>
      </c>
      <c r="B178" s="1" t="s">
        <v>1528</v>
      </c>
      <c r="C178" s="1">
        <v>0</v>
      </c>
      <c r="G178" s="1">
        <v>71</v>
      </c>
      <c r="H178" s="1" t="s">
        <v>1177</v>
      </c>
      <c r="I178" s="1" t="s">
        <v>1178</v>
      </c>
      <c r="K178" s="1">
        <f t="shared" si="0"/>
        <v>0</v>
      </c>
      <c r="M178" s="1" t="s">
        <v>1158</v>
      </c>
    </row>
    <row r="179" spans="1:14" ht="15.75" customHeight="1" x14ac:dyDescent="0.2">
      <c r="A179" s="1" t="s">
        <v>1529</v>
      </c>
      <c r="B179" s="1" t="s">
        <v>1530</v>
      </c>
      <c r="C179" s="1">
        <v>0</v>
      </c>
      <c r="G179" s="1">
        <v>72</v>
      </c>
      <c r="H179" s="1" t="s">
        <v>1179</v>
      </c>
      <c r="I179" s="1" t="s">
        <v>1180</v>
      </c>
      <c r="K179" s="1">
        <f t="shared" si="0"/>
        <v>0</v>
      </c>
      <c r="M179" s="1" t="s">
        <v>1160</v>
      </c>
    </row>
    <row r="180" spans="1:14" ht="15.75" customHeight="1" x14ac:dyDescent="0.2">
      <c r="A180" s="1" t="s">
        <v>1531</v>
      </c>
      <c r="B180" s="1" t="s">
        <v>1532</v>
      </c>
      <c r="C180" s="1">
        <v>12</v>
      </c>
      <c r="H180" s="1" t="s">
        <v>1181</v>
      </c>
      <c r="I180" s="1" t="s">
        <v>1182</v>
      </c>
      <c r="K180" s="1">
        <f t="shared" si="0"/>
        <v>0</v>
      </c>
      <c r="M180" s="1" t="s">
        <v>1162</v>
      </c>
    </row>
    <row r="181" spans="1:14" ht="15.75" customHeight="1" x14ac:dyDescent="0.2">
      <c r="A181" s="1" t="s">
        <v>1564</v>
      </c>
      <c r="B181" s="1" t="s">
        <v>1565</v>
      </c>
      <c r="C181" s="1">
        <v>0</v>
      </c>
      <c r="H181" s="1" t="s">
        <v>1183</v>
      </c>
      <c r="I181" s="1" t="s">
        <v>1184</v>
      </c>
      <c r="K181" s="1">
        <f t="shared" si="0"/>
        <v>0</v>
      </c>
      <c r="M181" s="1" t="s">
        <v>1164</v>
      </c>
    </row>
    <row r="182" spans="1:14" ht="15.75" customHeight="1" x14ac:dyDescent="0.2">
      <c r="A182" s="1" t="s">
        <v>1568</v>
      </c>
      <c r="B182" s="1" t="s">
        <v>1569</v>
      </c>
      <c r="C182" s="1">
        <v>0</v>
      </c>
      <c r="G182" s="1">
        <v>78</v>
      </c>
      <c r="H182" s="1" t="s">
        <v>177</v>
      </c>
      <c r="I182" s="1" t="s">
        <v>178</v>
      </c>
      <c r="J182" s="1" t="s">
        <v>2161</v>
      </c>
      <c r="K182" s="1">
        <f t="shared" si="0"/>
        <v>0</v>
      </c>
      <c r="M182" s="1" t="s">
        <v>175</v>
      </c>
    </row>
    <row r="183" spans="1:14" ht="15.75" customHeight="1" x14ac:dyDescent="0.2">
      <c r="A183" s="1" t="s">
        <v>1570</v>
      </c>
      <c r="B183" s="1" t="s">
        <v>1571</v>
      </c>
      <c r="C183" s="1">
        <v>0</v>
      </c>
      <c r="H183" s="1" t="s">
        <v>1185</v>
      </c>
      <c r="I183" s="1" t="s">
        <v>1186</v>
      </c>
      <c r="K183" s="1">
        <f t="shared" si="0"/>
        <v>0</v>
      </c>
      <c r="M183" s="1" t="s">
        <v>1166</v>
      </c>
    </row>
    <row r="184" spans="1:14" ht="15.75" customHeight="1" x14ac:dyDescent="0.2">
      <c r="A184" s="1" t="s">
        <v>1572</v>
      </c>
      <c r="B184" s="1" t="s">
        <v>1573</v>
      </c>
      <c r="C184" s="1">
        <v>0</v>
      </c>
      <c r="G184" s="1">
        <v>84</v>
      </c>
      <c r="H184" s="1" t="s">
        <v>1187</v>
      </c>
      <c r="I184" s="1" t="s">
        <v>1188</v>
      </c>
      <c r="J184" s="1" t="s">
        <v>373</v>
      </c>
      <c r="K184" s="1" t="str">
        <f t="shared" si="0"/>
        <v>MO - M1 - Bussiness Dept</v>
      </c>
      <c r="M184" s="1" t="s">
        <v>45</v>
      </c>
    </row>
    <row r="185" spans="1:14" ht="15.75" customHeight="1" x14ac:dyDescent="0.2">
      <c r="A185" s="1" t="s">
        <v>274</v>
      </c>
      <c r="B185" s="1" t="s">
        <v>275</v>
      </c>
      <c r="C185" s="1">
        <v>24</v>
      </c>
      <c r="H185" s="1" t="s">
        <v>1189</v>
      </c>
      <c r="I185" s="1" t="s">
        <v>1190</v>
      </c>
      <c r="K185" s="1">
        <f t="shared" si="0"/>
        <v>0</v>
      </c>
      <c r="M185" s="1" t="s">
        <v>1168</v>
      </c>
    </row>
    <row r="186" spans="1:14" ht="15.75" customHeight="1" x14ac:dyDescent="0.2">
      <c r="A186" s="1" t="s">
        <v>276</v>
      </c>
      <c r="B186" s="1" t="s">
        <v>277</v>
      </c>
      <c r="C186" s="1">
        <v>24</v>
      </c>
      <c r="G186" s="1">
        <v>85</v>
      </c>
      <c r="H186" s="1" t="s">
        <v>410</v>
      </c>
      <c r="I186" s="1" t="s">
        <v>411</v>
      </c>
      <c r="J186" s="1" t="s">
        <v>2161</v>
      </c>
      <c r="K186" s="1">
        <f t="shared" si="0"/>
        <v>0</v>
      </c>
      <c r="M186" s="1" t="s">
        <v>1170</v>
      </c>
    </row>
    <row r="187" spans="1:14" ht="15.75" customHeight="1" x14ac:dyDescent="0.2">
      <c r="A187" s="1" t="s">
        <v>1574</v>
      </c>
      <c r="B187" s="1" t="s">
        <v>1575</v>
      </c>
      <c r="C187" s="1">
        <v>0</v>
      </c>
      <c r="H187" s="1" t="s">
        <v>1191</v>
      </c>
      <c r="I187" s="1" t="s">
        <v>1192</v>
      </c>
      <c r="K187" s="1">
        <f t="shared" si="0"/>
        <v>0</v>
      </c>
      <c r="M187" s="1" t="s">
        <v>1171</v>
      </c>
    </row>
    <row r="188" spans="1:14" ht="15.75" customHeight="1" x14ac:dyDescent="0.2">
      <c r="A188" s="1" t="s">
        <v>1576</v>
      </c>
      <c r="B188" s="1" t="s">
        <v>1577</v>
      </c>
      <c r="C188" s="1">
        <v>0</v>
      </c>
      <c r="G188" s="1">
        <v>2</v>
      </c>
      <c r="H188" s="1" t="s">
        <v>624</v>
      </c>
      <c r="I188" s="1" t="s">
        <v>625</v>
      </c>
      <c r="J188" s="1" t="s">
        <v>2161</v>
      </c>
      <c r="K188" s="1">
        <f t="shared" si="0"/>
        <v>0</v>
      </c>
      <c r="M188" s="1" t="s">
        <v>48</v>
      </c>
      <c r="N188" s="1" t="s">
        <v>2200</v>
      </c>
    </row>
    <row r="189" spans="1:14" ht="15.75" customHeight="1" x14ac:dyDescent="0.2">
      <c r="A189" s="1" t="s">
        <v>1578</v>
      </c>
      <c r="B189" s="1" t="s">
        <v>1579</v>
      </c>
      <c r="C189" s="1">
        <v>0</v>
      </c>
      <c r="G189" s="1">
        <v>96</v>
      </c>
      <c r="H189" s="1" t="s">
        <v>1193</v>
      </c>
      <c r="I189" s="1" t="s">
        <v>630</v>
      </c>
      <c r="K189" s="1">
        <f t="shared" si="0"/>
        <v>0</v>
      </c>
      <c r="M189" s="1" t="s">
        <v>1173</v>
      </c>
    </row>
    <row r="190" spans="1:14" ht="15.75" customHeight="1" x14ac:dyDescent="0.2">
      <c r="A190" s="1" t="s">
        <v>1580</v>
      </c>
      <c r="B190" s="1" t="s">
        <v>1581</v>
      </c>
      <c r="C190" s="1">
        <v>0</v>
      </c>
      <c r="G190" s="1">
        <v>108</v>
      </c>
      <c r="H190" s="1" t="s">
        <v>1194</v>
      </c>
      <c r="I190" s="1" t="s">
        <v>1195</v>
      </c>
      <c r="K190" s="1">
        <f t="shared" si="0"/>
        <v>0</v>
      </c>
      <c r="M190" s="1" t="s">
        <v>305</v>
      </c>
    </row>
    <row r="191" spans="1:14" ht="15.75" customHeight="1" x14ac:dyDescent="0.2">
      <c r="A191" s="1" t="s">
        <v>1582</v>
      </c>
      <c r="B191" s="1" t="s">
        <v>1583</v>
      </c>
      <c r="C191" s="1">
        <v>0</v>
      </c>
      <c r="H191" s="1" t="s">
        <v>1196</v>
      </c>
      <c r="I191" s="1" t="s">
        <v>1197</v>
      </c>
      <c r="K191" s="1">
        <f t="shared" si="0"/>
        <v>0</v>
      </c>
      <c r="M191" s="1" t="s">
        <v>1175</v>
      </c>
    </row>
    <row r="192" spans="1:14" ht="15.75" customHeight="1" x14ac:dyDescent="0.2">
      <c r="A192" s="1" t="s">
        <v>1584</v>
      </c>
      <c r="B192" s="1" t="s">
        <v>1585</v>
      </c>
      <c r="C192" s="1">
        <v>12</v>
      </c>
      <c r="H192" s="1" t="s">
        <v>1198</v>
      </c>
      <c r="I192" s="1" t="s">
        <v>1199</v>
      </c>
      <c r="K192" s="1">
        <f t="shared" si="0"/>
        <v>0</v>
      </c>
      <c r="M192" s="1" t="s">
        <v>52</v>
      </c>
      <c r="N192" s="1" t="s">
        <v>2199</v>
      </c>
    </row>
    <row r="193" spans="1:14" ht="15.75" customHeight="1" x14ac:dyDescent="0.2">
      <c r="A193" s="1" t="s">
        <v>1586</v>
      </c>
      <c r="B193" s="1" t="s">
        <v>1587</v>
      </c>
      <c r="C193" s="1">
        <v>0</v>
      </c>
      <c r="G193" s="1">
        <v>141</v>
      </c>
      <c r="H193" s="1" t="s">
        <v>1200</v>
      </c>
      <c r="I193" s="1" t="s">
        <v>1201</v>
      </c>
      <c r="J193" s="1" t="s">
        <v>428</v>
      </c>
      <c r="K193" s="1" t="str">
        <f t="shared" si="0"/>
        <v>MO - M2 - Inhouse</v>
      </c>
      <c r="M193" s="1" t="s">
        <v>328</v>
      </c>
      <c r="N193" s="1" t="s">
        <v>143</v>
      </c>
    </row>
    <row r="194" spans="1:14" ht="15.75" customHeight="1" x14ac:dyDescent="0.2">
      <c r="A194" s="1" t="s">
        <v>1588</v>
      </c>
      <c r="B194" s="1" t="s">
        <v>1589</v>
      </c>
      <c r="C194" s="1">
        <v>0</v>
      </c>
      <c r="G194" s="1">
        <v>142</v>
      </c>
      <c r="H194" s="1" t="s">
        <v>1202</v>
      </c>
      <c r="I194" s="1" t="s">
        <v>1203</v>
      </c>
      <c r="K194" s="1">
        <f t="shared" si="0"/>
        <v>0</v>
      </c>
      <c r="M194" s="1" t="s">
        <v>1177</v>
      </c>
    </row>
    <row r="195" spans="1:14" ht="15.75" customHeight="1" x14ac:dyDescent="0.2">
      <c r="A195" s="1" t="s">
        <v>1590</v>
      </c>
      <c r="B195" s="1" t="s">
        <v>1591</v>
      </c>
      <c r="C195" s="1">
        <v>0</v>
      </c>
      <c r="G195" s="1">
        <v>335</v>
      </c>
      <c r="H195" s="1" t="s">
        <v>1204</v>
      </c>
      <c r="I195" s="1" t="s">
        <v>183</v>
      </c>
      <c r="K195" s="1">
        <f t="shared" si="0"/>
        <v>0</v>
      </c>
      <c r="M195" s="1" t="s">
        <v>1179</v>
      </c>
    </row>
    <row r="196" spans="1:14" ht="15.75" customHeight="1" x14ac:dyDescent="0.2">
      <c r="A196" s="1" t="s">
        <v>1592</v>
      </c>
      <c r="B196" s="1" t="s">
        <v>1593</v>
      </c>
      <c r="C196" s="1">
        <v>0</v>
      </c>
      <c r="G196" s="1">
        <v>6</v>
      </c>
      <c r="H196" s="1" t="s">
        <v>1205</v>
      </c>
      <c r="I196" s="1" t="s">
        <v>1206</v>
      </c>
      <c r="J196" s="1" t="s">
        <v>2201</v>
      </c>
      <c r="K196" s="1" t="str">
        <f t="shared" si="0"/>
        <v>MO - Tech - FE</v>
      </c>
      <c r="M196" s="1" t="s">
        <v>1181</v>
      </c>
    </row>
    <row r="197" spans="1:14" ht="15.75" customHeight="1" x14ac:dyDescent="0.2">
      <c r="A197" s="1" t="s">
        <v>1594</v>
      </c>
      <c r="B197" s="1" t="s">
        <v>1370</v>
      </c>
      <c r="C197" s="1">
        <v>0</v>
      </c>
      <c r="G197" s="1">
        <v>26</v>
      </c>
      <c r="H197" s="1" t="s">
        <v>1207</v>
      </c>
      <c r="I197" s="1" t="s">
        <v>1208</v>
      </c>
      <c r="J197" s="1" t="s">
        <v>157</v>
      </c>
      <c r="K197" s="1">
        <f t="shared" si="0"/>
        <v>0</v>
      </c>
      <c r="M197" s="1" t="s">
        <v>1183</v>
      </c>
    </row>
    <row r="198" spans="1:14" ht="15.75" customHeight="1" x14ac:dyDescent="0.2">
      <c r="A198" s="1" t="s">
        <v>278</v>
      </c>
      <c r="B198" s="1" t="s">
        <v>279</v>
      </c>
      <c r="C198" s="1">
        <v>24</v>
      </c>
      <c r="G198" s="1">
        <v>32</v>
      </c>
      <c r="H198" s="1" t="s">
        <v>1209</v>
      </c>
      <c r="I198" s="1" t="s">
        <v>1210</v>
      </c>
      <c r="J198" s="1" t="s">
        <v>2202</v>
      </c>
      <c r="K198" s="1" t="str">
        <f t="shared" si="0"/>
        <v>AdFlex - Tech - Platform</v>
      </c>
      <c r="M198" s="1" t="s">
        <v>177</v>
      </c>
    </row>
    <row r="199" spans="1:14" ht="15.75" customHeight="1" x14ac:dyDescent="0.2">
      <c r="A199" s="1" t="s">
        <v>1611</v>
      </c>
      <c r="B199" s="1" t="s">
        <v>1612</v>
      </c>
      <c r="C199" s="1">
        <v>0</v>
      </c>
      <c r="G199" s="1">
        <v>48</v>
      </c>
      <c r="H199" s="1" t="s">
        <v>1211</v>
      </c>
      <c r="I199" s="1" t="s">
        <v>1212</v>
      </c>
      <c r="K199" s="1">
        <f t="shared" si="0"/>
        <v>0</v>
      </c>
      <c r="M199" s="1" t="s">
        <v>1185</v>
      </c>
    </row>
    <row r="200" spans="1:14" ht="15.75" customHeight="1" x14ac:dyDescent="0.2">
      <c r="A200" s="1" t="s">
        <v>1617</v>
      </c>
      <c r="B200" s="1" t="s">
        <v>1618</v>
      </c>
      <c r="C200" s="1">
        <v>0</v>
      </c>
      <c r="G200" s="1">
        <v>92</v>
      </c>
      <c r="H200" s="1" t="s">
        <v>395</v>
      </c>
      <c r="I200" s="1" t="s">
        <v>396</v>
      </c>
      <c r="J200" s="1" t="s">
        <v>2203</v>
      </c>
      <c r="K200" s="1" t="str">
        <f t="shared" si="0"/>
        <v>AdFlex - AdDrop - Tech</v>
      </c>
      <c r="M200" s="1" t="s">
        <v>1187</v>
      </c>
      <c r="N200" s="1" t="s">
        <v>373</v>
      </c>
    </row>
    <row r="201" spans="1:14" ht="15.75" customHeight="1" x14ac:dyDescent="0.2">
      <c r="A201" s="1" t="s">
        <v>1619</v>
      </c>
      <c r="B201" s="1" t="s">
        <v>1620</v>
      </c>
      <c r="C201" s="1">
        <v>0</v>
      </c>
      <c r="G201" s="1">
        <v>50</v>
      </c>
      <c r="H201" s="1" t="s">
        <v>1213</v>
      </c>
      <c r="I201" s="1" t="s">
        <v>1214</v>
      </c>
      <c r="K201" s="1">
        <f t="shared" si="0"/>
        <v>0</v>
      </c>
      <c r="M201" s="1" t="s">
        <v>1189</v>
      </c>
    </row>
    <row r="202" spans="1:14" ht="15.75" customHeight="1" x14ac:dyDescent="0.2">
      <c r="A202" s="1" t="s">
        <v>148</v>
      </c>
      <c r="B202" s="1" t="s">
        <v>149</v>
      </c>
      <c r="C202" s="1">
        <v>12</v>
      </c>
      <c r="G202" s="1">
        <v>99</v>
      </c>
      <c r="H202" s="1" t="s">
        <v>340</v>
      </c>
      <c r="I202" s="1" t="s">
        <v>341</v>
      </c>
      <c r="J202" s="1" t="s">
        <v>127</v>
      </c>
      <c r="K202" s="1" t="str">
        <f t="shared" si="0"/>
        <v>AdFlex - Support - Content</v>
      </c>
      <c r="M202" s="1" t="s">
        <v>410</v>
      </c>
    </row>
    <row r="203" spans="1:14" ht="15.75" customHeight="1" x14ac:dyDescent="0.2">
      <c r="A203" s="1" t="s">
        <v>348</v>
      </c>
      <c r="B203" s="1" t="s">
        <v>349</v>
      </c>
      <c r="C203" s="1">
        <v>24</v>
      </c>
      <c r="G203" s="1">
        <v>63</v>
      </c>
      <c r="H203" s="1" t="s">
        <v>1215</v>
      </c>
      <c r="I203" s="1" t="s">
        <v>1216</v>
      </c>
      <c r="K203" s="1">
        <f t="shared" si="0"/>
        <v>0</v>
      </c>
      <c r="M203" s="1" t="s">
        <v>1191</v>
      </c>
    </row>
    <row r="204" spans="1:14" ht="15.75" customHeight="1" x14ac:dyDescent="0.2">
      <c r="A204" s="1" t="s">
        <v>1621</v>
      </c>
      <c r="B204" s="1" t="s">
        <v>1622</v>
      </c>
      <c r="C204" s="1">
        <v>0</v>
      </c>
      <c r="G204" s="1">
        <v>146</v>
      </c>
      <c r="H204" s="1" t="s">
        <v>412</v>
      </c>
      <c r="I204" s="1" t="s">
        <v>413</v>
      </c>
      <c r="J204" s="1" t="s">
        <v>36</v>
      </c>
      <c r="K204" s="1">
        <f t="shared" si="0"/>
        <v>0</v>
      </c>
      <c r="M204" s="1" t="s">
        <v>624</v>
      </c>
    </row>
    <row r="205" spans="1:14" ht="15.75" customHeight="1" x14ac:dyDescent="0.2">
      <c r="A205" s="1" t="s">
        <v>1623</v>
      </c>
      <c r="B205" s="1" t="s">
        <v>1624</v>
      </c>
      <c r="C205" s="1">
        <v>0</v>
      </c>
      <c r="G205" s="1">
        <v>148</v>
      </c>
      <c r="H205" s="1" t="s">
        <v>1217</v>
      </c>
      <c r="I205" s="1" t="s">
        <v>1218</v>
      </c>
      <c r="K205" s="1">
        <f t="shared" si="0"/>
        <v>0</v>
      </c>
      <c r="M205" s="1" t="s">
        <v>1193</v>
      </c>
    </row>
    <row r="206" spans="1:14" ht="15.75" customHeight="1" x14ac:dyDescent="0.2">
      <c r="A206" s="1" t="s">
        <v>1625</v>
      </c>
      <c r="B206" s="1" t="s">
        <v>1626</v>
      </c>
      <c r="C206" s="1">
        <v>0</v>
      </c>
      <c r="G206" s="1">
        <v>147</v>
      </c>
      <c r="H206" s="1" t="s">
        <v>1219</v>
      </c>
      <c r="I206" s="1" t="s">
        <v>1220</v>
      </c>
      <c r="K206" s="1">
        <f t="shared" si="0"/>
        <v>0</v>
      </c>
      <c r="M206" s="1" t="s">
        <v>1194</v>
      </c>
    </row>
    <row r="207" spans="1:14" ht="15.75" customHeight="1" x14ac:dyDescent="0.2">
      <c r="A207" s="1" t="s">
        <v>55</v>
      </c>
      <c r="B207" s="1" t="s">
        <v>56</v>
      </c>
      <c r="C207" s="1">
        <v>18.5</v>
      </c>
      <c r="G207" s="1">
        <v>154</v>
      </c>
      <c r="H207" s="1" t="s">
        <v>415</v>
      </c>
      <c r="I207" s="1" t="s">
        <v>416</v>
      </c>
      <c r="J207" s="1" t="s">
        <v>2185</v>
      </c>
      <c r="K207" s="1">
        <f t="shared" si="0"/>
        <v>0</v>
      </c>
      <c r="M207" s="1" t="s">
        <v>1196</v>
      </c>
    </row>
    <row r="208" spans="1:14" ht="15.75" customHeight="1" x14ac:dyDescent="0.2">
      <c r="A208" s="1" t="s">
        <v>225</v>
      </c>
      <c r="B208" s="1" t="s">
        <v>226</v>
      </c>
      <c r="C208" s="1">
        <v>12</v>
      </c>
      <c r="G208" s="1">
        <v>150</v>
      </c>
      <c r="H208" s="1" t="s">
        <v>81</v>
      </c>
      <c r="I208" s="1" t="s">
        <v>82</v>
      </c>
      <c r="J208" s="1" t="s">
        <v>83</v>
      </c>
      <c r="K208" s="1" t="str">
        <f t="shared" si="0"/>
        <v>AdFlex - Tech - OP</v>
      </c>
      <c r="M208" s="1" t="s">
        <v>1198</v>
      </c>
    </row>
    <row r="209" spans="1:14" ht="15.75" customHeight="1" x14ac:dyDescent="0.2">
      <c r="A209" s="1" t="s">
        <v>1627</v>
      </c>
      <c r="B209" s="1" t="s">
        <v>1628</v>
      </c>
      <c r="C209" s="1">
        <v>0</v>
      </c>
      <c r="G209" s="1">
        <v>151</v>
      </c>
      <c r="H209" s="1" t="s">
        <v>1221</v>
      </c>
      <c r="I209" s="1" t="s">
        <v>1222</v>
      </c>
      <c r="K209" s="1">
        <f t="shared" si="0"/>
        <v>0</v>
      </c>
      <c r="M209" s="1" t="s">
        <v>1200</v>
      </c>
      <c r="N209" s="1" t="s">
        <v>428</v>
      </c>
    </row>
    <row r="210" spans="1:14" ht="15.75" customHeight="1" x14ac:dyDescent="0.2">
      <c r="A210" s="1" t="s">
        <v>1629</v>
      </c>
      <c r="B210" s="1" t="s">
        <v>1630</v>
      </c>
      <c r="C210" s="1">
        <v>0</v>
      </c>
      <c r="G210" s="1">
        <v>153</v>
      </c>
      <c r="H210" s="1" t="s">
        <v>1223</v>
      </c>
      <c r="I210" s="1" t="s">
        <v>1224</v>
      </c>
      <c r="K210" s="1">
        <f t="shared" si="0"/>
        <v>0</v>
      </c>
      <c r="M210" s="1" t="s">
        <v>1202</v>
      </c>
    </row>
    <row r="211" spans="1:14" ht="15.75" customHeight="1" x14ac:dyDescent="0.2">
      <c r="A211" s="1" t="s">
        <v>1631</v>
      </c>
      <c r="B211" s="1" t="s">
        <v>1632</v>
      </c>
      <c r="C211" s="1">
        <v>0</v>
      </c>
      <c r="G211" s="1">
        <v>155</v>
      </c>
      <c r="H211" s="1" t="s">
        <v>193</v>
      </c>
      <c r="I211" s="1" t="s">
        <v>194</v>
      </c>
      <c r="J211" s="1" t="s">
        <v>2185</v>
      </c>
      <c r="K211" s="1">
        <f t="shared" si="0"/>
        <v>0</v>
      </c>
      <c r="M211" s="1" t="s">
        <v>1204</v>
      </c>
    </row>
    <row r="212" spans="1:14" ht="15.75" customHeight="1" x14ac:dyDescent="0.2">
      <c r="A212" s="1" t="s">
        <v>1633</v>
      </c>
      <c r="B212" s="1" t="s">
        <v>1634</v>
      </c>
      <c r="C212" s="1">
        <v>12</v>
      </c>
      <c r="G212" s="1">
        <v>157</v>
      </c>
      <c r="H212" s="1" t="s">
        <v>1225</v>
      </c>
      <c r="I212" s="1" t="s">
        <v>1226</v>
      </c>
      <c r="K212" s="1">
        <f t="shared" si="0"/>
        <v>0</v>
      </c>
      <c r="M212" s="1" t="s">
        <v>1205</v>
      </c>
      <c r="N212" s="1" t="s">
        <v>2201</v>
      </c>
    </row>
    <row r="213" spans="1:14" ht="15.75" customHeight="1" x14ac:dyDescent="0.2">
      <c r="A213" s="1" t="s">
        <v>333</v>
      </c>
      <c r="B213" s="1" t="s">
        <v>334</v>
      </c>
      <c r="C213" s="1">
        <v>24</v>
      </c>
      <c r="G213" s="1">
        <v>159</v>
      </c>
      <c r="H213" s="1" t="s">
        <v>1227</v>
      </c>
      <c r="I213" s="1" t="s">
        <v>1228</v>
      </c>
      <c r="K213" s="1">
        <f t="shared" si="0"/>
        <v>0</v>
      </c>
      <c r="M213" s="1" t="s">
        <v>1207</v>
      </c>
    </row>
    <row r="214" spans="1:14" ht="15.75" customHeight="1" x14ac:dyDescent="0.2">
      <c r="A214" s="1" t="s">
        <v>1640</v>
      </c>
      <c r="B214" s="1" t="s">
        <v>1641</v>
      </c>
      <c r="C214" s="1">
        <v>12</v>
      </c>
      <c r="G214" s="1">
        <v>158</v>
      </c>
      <c r="H214" s="1" t="s">
        <v>1229</v>
      </c>
      <c r="I214" s="1" t="s">
        <v>1230</v>
      </c>
      <c r="K214" s="1">
        <f t="shared" si="0"/>
        <v>0</v>
      </c>
      <c r="M214" s="1" t="s">
        <v>1209</v>
      </c>
      <c r="N214" s="1" t="s">
        <v>47</v>
      </c>
    </row>
    <row r="215" spans="1:14" ht="15.75" customHeight="1" x14ac:dyDescent="0.2">
      <c r="A215" s="1" t="s">
        <v>1642</v>
      </c>
      <c r="B215" s="1" t="s">
        <v>1643</v>
      </c>
      <c r="C215" s="1">
        <v>0</v>
      </c>
      <c r="G215" s="1">
        <v>161</v>
      </c>
      <c r="H215" s="1" t="s">
        <v>1231</v>
      </c>
      <c r="I215" s="1" t="s">
        <v>1232</v>
      </c>
      <c r="K215" s="1">
        <f t="shared" si="0"/>
        <v>0</v>
      </c>
      <c r="M215" s="1" t="s">
        <v>1211</v>
      </c>
    </row>
    <row r="216" spans="1:14" ht="15.75" customHeight="1" x14ac:dyDescent="0.2">
      <c r="A216" s="1" t="s">
        <v>1644</v>
      </c>
      <c r="B216" s="1" t="s">
        <v>1645</v>
      </c>
      <c r="C216" s="1">
        <v>0</v>
      </c>
      <c r="G216" s="1">
        <v>173</v>
      </c>
      <c r="H216" s="1" t="s">
        <v>1233</v>
      </c>
      <c r="I216" s="1" t="s">
        <v>1234</v>
      </c>
      <c r="K216" s="1">
        <f t="shared" si="0"/>
        <v>0</v>
      </c>
      <c r="M216" s="1" t="s">
        <v>395</v>
      </c>
      <c r="N216" s="1" t="s">
        <v>2203</v>
      </c>
    </row>
    <row r="217" spans="1:14" ht="15.75" customHeight="1" x14ac:dyDescent="0.2">
      <c r="A217" s="1" t="s">
        <v>1646</v>
      </c>
      <c r="B217" s="1" t="s">
        <v>1647</v>
      </c>
      <c r="C217" s="1">
        <v>0</v>
      </c>
      <c r="G217" s="1">
        <v>163</v>
      </c>
      <c r="H217" s="1" t="s">
        <v>384</v>
      </c>
      <c r="I217" s="1" t="s">
        <v>385</v>
      </c>
      <c r="J217" s="1" t="s">
        <v>2204</v>
      </c>
      <c r="K217" s="1" t="str">
        <f t="shared" si="0"/>
        <v>RIO - Tech - CTO</v>
      </c>
      <c r="M217" s="1" t="s">
        <v>1213</v>
      </c>
    </row>
    <row r="218" spans="1:14" ht="15.75" customHeight="1" x14ac:dyDescent="0.2">
      <c r="A218" s="1" t="s">
        <v>1649</v>
      </c>
      <c r="B218" s="1" t="s">
        <v>1650</v>
      </c>
      <c r="C218" s="1">
        <v>0</v>
      </c>
      <c r="G218" s="1">
        <v>167</v>
      </c>
      <c r="H218" s="1" t="s">
        <v>426</v>
      </c>
      <c r="I218" s="1" t="s">
        <v>427</v>
      </c>
      <c r="J218" s="1" t="s">
        <v>428</v>
      </c>
      <c r="K218" s="1" t="str">
        <f t="shared" si="0"/>
        <v>MO - M2 - Inhouse</v>
      </c>
      <c r="M218" s="1" t="s">
        <v>340</v>
      </c>
      <c r="N218" s="1" t="s">
        <v>127</v>
      </c>
    </row>
    <row r="219" spans="1:14" ht="15.75" customHeight="1" x14ac:dyDescent="0.2">
      <c r="A219" s="1" t="s">
        <v>204</v>
      </c>
      <c r="B219" s="1" t="s">
        <v>205</v>
      </c>
      <c r="C219" s="1">
        <v>12</v>
      </c>
      <c r="G219" s="1">
        <v>170</v>
      </c>
      <c r="H219" s="1" t="s">
        <v>1235</v>
      </c>
      <c r="I219" s="1" t="s">
        <v>1236</v>
      </c>
      <c r="J219" s="1" t="s">
        <v>2164</v>
      </c>
      <c r="K219" s="1">
        <f t="shared" si="0"/>
        <v>0</v>
      </c>
      <c r="M219" s="1" t="s">
        <v>1215</v>
      </c>
    </row>
    <row r="220" spans="1:14" ht="15.75" customHeight="1" x14ac:dyDescent="0.2">
      <c r="A220" s="1" t="s">
        <v>1651</v>
      </c>
      <c r="B220" s="1" t="s">
        <v>1652</v>
      </c>
      <c r="C220" s="1">
        <v>12</v>
      </c>
      <c r="G220" s="1">
        <v>169</v>
      </c>
      <c r="H220" s="1" t="s">
        <v>1237</v>
      </c>
      <c r="I220" s="1" t="s">
        <v>1238</v>
      </c>
      <c r="K220" s="1">
        <f t="shared" si="0"/>
        <v>0</v>
      </c>
      <c r="M220" s="1" t="s">
        <v>412</v>
      </c>
    </row>
    <row r="221" spans="1:14" ht="15.75" customHeight="1" x14ac:dyDescent="0.2">
      <c r="A221" s="1" t="s">
        <v>456</v>
      </c>
      <c r="B221" s="1" t="s">
        <v>457</v>
      </c>
      <c r="C221" s="1">
        <v>0</v>
      </c>
      <c r="G221" s="1">
        <v>264</v>
      </c>
      <c r="H221" s="1" t="s">
        <v>1239</v>
      </c>
      <c r="I221" s="1" t="s">
        <v>1240</v>
      </c>
      <c r="K221" s="1">
        <f t="shared" si="0"/>
        <v>0</v>
      </c>
      <c r="M221" s="1" t="s">
        <v>1217</v>
      </c>
    </row>
    <row r="222" spans="1:14" ht="15.75" customHeight="1" x14ac:dyDescent="0.2">
      <c r="A222" s="1" t="s">
        <v>746</v>
      </c>
      <c r="B222" s="1" t="s">
        <v>747</v>
      </c>
      <c r="C222" s="1">
        <v>14</v>
      </c>
      <c r="G222" s="1">
        <v>262</v>
      </c>
      <c r="H222" s="1" t="s">
        <v>1241</v>
      </c>
      <c r="I222" s="1" t="s">
        <v>1242</v>
      </c>
      <c r="K222" s="1">
        <f t="shared" si="0"/>
        <v>0</v>
      </c>
      <c r="M222" s="1" t="s">
        <v>1219</v>
      </c>
    </row>
    <row r="223" spans="1:14" ht="15.75" customHeight="1" x14ac:dyDescent="0.2">
      <c r="A223" s="1" t="s">
        <v>1653</v>
      </c>
      <c r="B223" s="1" t="s">
        <v>1654</v>
      </c>
      <c r="C223" s="1">
        <v>0</v>
      </c>
      <c r="G223" s="1">
        <v>263</v>
      </c>
      <c r="H223" s="1" t="s">
        <v>1243</v>
      </c>
      <c r="I223" s="1" t="s">
        <v>1244</v>
      </c>
      <c r="K223" s="1">
        <f t="shared" si="0"/>
        <v>0</v>
      </c>
      <c r="M223" s="1" t="s">
        <v>415</v>
      </c>
    </row>
    <row r="224" spans="1:14" ht="15.75" customHeight="1" x14ac:dyDescent="0.2">
      <c r="A224" s="1" t="s">
        <v>1655</v>
      </c>
      <c r="B224" s="1" t="s">
        <v>1656</v>
      </c>
      <c r="C224" s="1">
        <v>0</v>
      </c>
      <c r="G224" s="1">
        <v>267</v>
      </c>
      <c r="H224" s="1" t="s">
        <v>264</v>
      </c>
      <c r="I224" s="1" t="s">
        <v>265</v>
      </c>
      <c r="J224" s="1" t="s">
        <v>2205</v>
      </c>
      <c r="K224" s="1" t="str">
        <f t="shared" si="0"/>
        <v>AdFlex - CPO - MNG</v>
      </c>
      <c r="M224" s="1" t="s">
        <v>81</v>
      </c>
      <c r="N224" s="1" t="s">
        <v>83</v>
      </c>
    </row>
    <row r="225" spans="1:14" ht="15.75" customHeight="1" x14ac:dyDescent="0.2">
      <c r="A225" s="1" t="s">
        <v>1657</v>
      </c>
      <c r="B225" s="1" t="s">
        <v>1658</v>
      </c>
      <c r="C225" s="1">
        <v>0</v>
      </c>
      <c r="G225" s="1">
        <v>269</v>
      </c>
      <c r="H225" s="1" t="s">
        <v>1245</v>
      </c>
      <c r="I225" s="1" t="s">
        <v>1246</v>
      </c>
      <c r="K225" s="1">
        <f t="shared" si="0"/>
        <v>0</v>
      </c>
      <c r="M225" s="1" t="s">
        <v>1221</v>
      </c>
    </row>
    <row r="226" spans="1:14" ht="15.75" customHeight="1" x14ac:dyDescent="0.2">
      <c r="A226" s="1" t="s">
        <v>1659</v>
      </c>
      <c r="B226" s="1" t="s">
        <v>1660</v>
      </c>
      <c r="C226" s="1">
        <v>0</v>
      </c>
      <c r="G226" s="1">
        <v>268</v>
      </c>
      <c r="H226" s="1" t="s">
        <v>266</v>
      </c>
      <c r="I226" s="1" t="s">
        <v>267</v>
      </c>
      <c r="J226" s="1" t="s">
        <v>2161</v>
      </c>
      <c r="K226" s="1">
        <f t="shared" si="0"/>
        <v>0</v>
      </c>
      <c r="M226" s="1" t="s">
        <v>1223</v>
      </c>
    </row>
    <row r="227" spans="1:14" ht="15.75" customHeight="1" x14ac:dyDescent="0.2">
      <c r="A227" s="1" t="s">
        <v>438</v>
      </c>
      <c r="B227" s="1" t="s">
        <v>439</v>
      </c>
      <c r="C227" s="1">
        <v>24</v>
      </c>
      <c r="G227" s="1">
        <v>271</v>
      </c>
      <c r="H227" s="1" t="s">
        <v>1247</v>
      </c>
      <c r="I227" s="1" t="s">
        <v>1248</v>
      </c>
      <c r="K227" s="1">
        <f t="shared" si="0"/>
        <v>0</v>
      </c>
      <c r="M227" s="1" t="s">
        <v>193</v>
      </c>
    </row>
    <row r="228" spans="1:14" ht="15.75" customHeight="1" x14ac:dyDescent="0.2">
      <c r="A228" s="1" t="s">
        <v>1661</v>
      </c>
      <c r="B228" s="1" t="s">
        <v>1662</v>
      </c>
      <c r="C228" s="1">
        <v>0</v>
      </c>
      <c r="G228" s="1">
        <v>272</v>
      </c>
      <c r="H228" s="1" t="s">
        <v>1249</v>
      </c>
      <c r="I228" s="1" t="s">
        <v>1250</v>
      </c>
      <c r="J228" s="1" t="s">
        <v>2206</v>
      </c>
      <c r="K228" s="1">
        <f t="shared" si="0"/>
        <v>0</v>
      </c>
      <c r="M228" s="1" t="s">
        <v>1225</v>
      </c>
    </row>
    <row r="229" spans="1:14" ht="15.75" customHeight="1" x14ac:dyDescent="0.2">
      <c r="A229" s="1" t="s">
        <v>227</v>
      </c>
      <c r="B229" s="1" t="s">
        <v>228</v>
      </c>
      <c r="C229" s="1">
        <v>12</v>
      </c>
      <c r="H229" s="1" t="s">
        <v>1251</v>
      </c>
      <c r="I229" s="1" t="s">
        <v>1252</v>
      </c>
      <c r="K229" s="1">
        <f t="shared" si="0"/>
        <v>0</v>
      </c>
      <c r="M229" s="1" t="s">
        <v>1227</v>
      </c>
    </row>
    <row r="230" spans="1:14" ht="15.75" customHeight="1" x14ac:dyDescent="0.2">
      <c r="A230" s="1" t="s">
        <v>1665</v>
      </c>
      <c r="B230" s="1" t="s">
        <v>1666</v>
      </c>
      <c r="C230" s="1">
        <v>0</v>
      </c>
      <c r="G230" s="1">
        <v>275</v>
      </c>
      <c r="H230" s="1" t="s">
        <v>1253</v>
      </c>
      <c r="I230" s="1" t="s">
        <v>1254</v>
      </c>
      <c r="J230" s="1" t="s">
        <v>285</v>
      </c>
      <c r="K230" s="1" t="str">
        <f t="shared" si="0"/>
        <v>AdFlex - CPI - Traffic</v>
      </c>
      <c r="M230" s="1" t="s">
        <v>1229</v>
      </c>
    </row>
    <row r="231" spans="1:14" ht="15.75" customHeight="1" x14ac:dyDescent="0.2">
      <c r="A231" s="1" t="s">
        <v>1667</v>
      </c>
      <c r="B231" s="1" t="s">
        <v>1668</v>
      </c>
      <c r="C231" s="1">
        <v>0</v>
      </c>
      <c r="G231" s="1">
        <v>276</v>
      </c>
      <c r="H231" s="1" t="s">
        <v>125</v>
      </c>
      <c r="I231" s="1" t="s">
        <v>126</v>
      </c>
      <c r="J231" s="1" t="s">
        <v>2197</v>
      </c>
      <c r="K231" s="1" t="str">
        <f t="shared" si="0"/>
        <v>AdFlex - Support - HRBP</v>
      </c>
      <c r="M231" s="1" t="s">
        <v>1231</v>
      </c>
    </row>
    <row r="232" spans="1:14" ht="15.75" customHeight="1" x14ac:dyDescent="0.2">
      <c r="A232" s="1" t="s">
        <v>1671</v>
      </c>
      <c r="B232" s="1" t="s">
        <v>1672</v>
      </c>
      <c r="C232" s="1">
        <v>12</v>
      </c>
      <c r="H232" s="1" t="s">
        <v>1255</v>
      </c>
      <c r="I232" s="1" t="s">
        <v>1256</v>
      </c>
      <c r="K232" s="1">
        <f t="shared" si="0"/>
        <v>0</v>
      </c>
      <c r="M232" s="1" t="s">
        <v>1233</v>
      </c>
    </row>
    <row r="233" spans="1:14" ht="15.75" customHeight="1" x14ac:dyDescent="0.2">
      <c r="A233" s="1" t="s">
        <v>1673</v>
      </c>
      <c r="B233" s="1" t="s">
        <v>1674</v>
      </c>
      <c r="C233" s="1">
        <v>0</v>
      </c>
      <c r="G233" s="1">
        <v>277</v>
      </c>
      <c r="H233" s="1" t="s">
        <v>307</v>
      </c>
      <c r="I233" s="1" t="s">
        <v>308</v>
      </c>
      <c r="J233" s="1" t="s">
        <v>309</v>
      </c>
      <c r="K233" s="1" t="str">
        <f t="shared" si="0"/>
        <v>AdFlex - CPI - Sale</v>
      </c>
      <c r="M233" s="1" t="s">
        <v>384</v>
      </c>
      <c r="N233" s="1" t="s">
        <v>2204</v>
      </c>
    </row>
    <row r="234" spans="1:14" ht="15.75" customHeight="1" x14ac:dyDescent="0.2">
      <c r="A234" s="1" t="s">
        <v>1675</v>
      </c>
      <c r="B234" s="1" t="s">
        <v>1676</v>
      </c>
      <c r="C234" s="1">
        <v>0</v>
      </c>
      <c r="G234" s="1">
        <v>278</v>
      </c>
      <c r="H234" s="1" t="s">
        <v>1257</v>
      </c>
      <c r="I234" s="1" t="s">
        <v>1258</v>
      </c>
      <c r="J234" s="1" t="s">
        <v>2206</v>
      </c>
      <c r="K234" s="1">
        <f t="shared" si="0"/>
        <v>0</v>
      </c>
      <c r="M234" s="1" t="s">
        <v>426</v>
      </c>
      <c r="N234" s="1" t="s">
        <v>428</v>
      </c>
    </row>
    <row r="235" spans="1:14" ht="15.75" customHeight="1" x14ac:dyDescent="0.2">
      <c r="A235" s="1" t="s">
        <v>1677</v>
      </c>
      <c r="B235" s="1" t="s">
        <v>1678</v>
      </c>
      <c r="C235" s="1">
        <v>0</v>
      </c>
      <c r="G235" s="1">
        <v>282</v>
      </c>
      <c r="H235" s="1" t="s">
        <v>195</v>
      </c>
      <c r="I235" s="1" t="s">
        <v>196</v>
      </c>
      <c r="J235" s="1" t="s">
        <v>2207</v>
      </c>
      <c r="K235" s="1" t="str">
        <f t="shared" si="0"/>
        <v>AdFlex - CPS - Sale</v>
      </c>
      <c r="M235" s="1" t="s">
        <v>1235</v>
      </c>
    </row>
    <row r="236" spans="1:14" ht="15.75" customHeight="1" x14ac:dyDescent="0.2">
      <c r="A236" s="1" t="s">
        <v>1679</v>
      </c>
      <c r="B236" s="1" t="s">
        <v>1680</v>
      </c>
      <c r="C236" s="1">
        <v>0</v>
      </c>
      <c r="G236" s="1">
        <v>286</v>
      </c>
      <c r="H236" s="1" t="s">
        <v>99</v>
      </c>
      <c r="I236" s="1" t="s">
        <v>100</v>
      </c>
      <c r="J236" s="1" t="s">
        <v>337</v>
      </c>
      <c r="K236" s="1" t="str">
        <f t="shared" si="0"/>
        <v>AdFlex - Tech - Platform</v>
      </c>
      <c r="M236" s="1" t="s">
        <v>1237</v>
      </c>
    </row>
    <row r="237" spans="1:14" ht="15.75" customHeight="1" x14ac:dyDescent="0.2">
      <c r="A237" s="1" t="s">
        <v>229</v>
      </c>
      <c r="B237" s="1" t="s">
        <v>230</v>
      </c>
      <c r="C237" s="1">
        <v>24</v>
      </c>
      <c r="G237" s="1">
        <v>283</v>
      </c>
      <c r="H237" s="1" t="s">
        <v>128</v>
      </c>
      <c r="I237" s="1" t="s">
        <v>129</v>
      </c>
      <c r="J237" s="1" t="s">
        <v>130</v>
      </c>
      <c r="K237" s="1">
        <f t="shared" si="0"/>
        <v>0</v>
      </c>
      <c r="M237" s="1" t="s">
        <v>1239</v>
      </c>
    </row>
    <row r="238" spans="1:14" ht="15.75" customHeight="1" x14ac:dyDescent="0.2">
      <c r="A238" s="1" t="s">
        <v>1683</v>
      </c>
      <c r="B238" s="1" t="s">
        <v>1684</v>
      </c>
      <c r="C238" s="1">
        <v>0</v>
      </c>
      <c r="G238" s="1">
        <v>280</v>
      </c>
      <c r="H238" s="1" t="s">
        <v>1259</v>
      </c>
      <c r="I238" s="1" t="s">
        <v>1260</v>
      </c>
      <c r="K238" s="1">
        <f t="shared" si="0"/>
        <v>0</v>
      </c>
      <c r="M238" s="1" t="s">
        <v>1241</v>
      </c>
    </row>
    <row r="239" spans="1:14" ht="15.75" customHeight="1" x14ac:dyDescent="0.2">
      <c r="A239" s="1" t="s">
        <v>1685</v>
      </c>
      <c r="B239" s="1" t="s">
        <v>1686</v>
      </c>
      <c r="C239" s="1">
        <v>0</v>
      </c>
      <c r="G239" s="1">
        <v>281</v>
      </c>
      <c r="H239" s="1" t="s">
        <v>1261</v>
      </c>
      <c r="I239" s="1" t="s">
        <v>1262</v>
      </c>
      <c r="K239" s="1">
        <f t="shared" si="0"/>
        <v>0</v>
      </c>
      <c r="M239" s="1" t="s">
        <v>1243</v>
      </c>
    </row>
    <row r="240" spans="1:14" ht="15.75" customHeight="1" x14ac:dyDescent="0.2">
      <c r="A240" s="1" t="s">
        <v>1687</v>
      </c>
      <c r="B240" s="1" t="s">
        <v>1688</v>
      </c>
      <c r="C240" s="1">
        <v>0</v>
      </c>
      <c r="G240" s="1">
        <v>322</v>
      </c>
      <c r="H240" s="1" t="s">
        <v>1263</v>
      </c>
      <c r="I240" s="1" t="s">
        <v>1264</v>
      </c>
      <c r="J240" s="1" t="s">
        <v>2161</v>
      </c>
      <c r="K240" s="1">
        <f t="shared" si="0"/>
        <v>0</v>
      </c>
      <c r="M240" s="1" t="s">
        <v>264</v>
      </c>
      <c r="N240" s="1" t="s">
        <v>2205</v>
      </c>
    </row>
    <row r="241" spans="1:14" ht="15.75" customHeight="1" x14ac:dyDescent="0.2">
      <c r="A241" s="1" t="s">
        <v>1693</v>
      </c>
      <c r="B241" s="1" t="s">
        <v>1694</v>
      </c>
      <c r="C241" s="1">
        <v>0</v>
      </c>
      <c r="H241" s="1" t="s">
        <v>1265</v>
      </c>
      <c r="I241" s="1" t="s">
        <v>1266</v>
      </c>
      <c r="J241" s="1" t="s">
        <v>428</v>
      </c>
      <c r="K241" s="1" t="str">
        <f t="shared" si="0"/>
        <v>MO - M2 - Inhouse</v>
      </c>
      <c r="M241" s="1" t="s">
        <v>1245</v>
      </c>
    </row>
    <row r="242" spans="1:14" ht="15.75" customHeight="1" x14ac:dyDescent="0.2">
      <c r="A242" s="1" t="s">
        <v>1695</v>
      </c>
      <c r="B242" s="1" t="s">
        <v>1696</v>
      </c>
      <c r="C242" s="1">
        <v>0</v>
      </c>
      <c r="G242" s="1">
        <v>606</v>
      </c>
      <c r="H242" s="1" t="s">
        <v>1267</v>
      </c>
      <c r="I242" s="1" t="s">
        <v>1268</v>
      </c>
      <c r="K242" s="1">
        <f t="shared" si="0"/>
        <v>0</v>
      </c>
      <c r="M242" s="1" t="s">
        <v>266</v>
      </c>
    </row>
    <row r="243" spans="1:14" ht="15.75" customHeight="1" x14ac:dyDescent="0.2">
      <c r="A243" s="1" t="s">
        <v>1697</v>
      </c>
      <c r="B243" s="1" t="s">
        <v>1698</v>
      </c>
      <c r="C243" s="1">
        <v>0</v>
      </c>
      <c r="G243" s="1">
        <v>287</v>
      </c>
      <c r="H243" s="1" t="s">
        <v>649</v>
      </c>
      <c r="I243" s="1" t="s">
        <v>650</v>
      </c>
      <c r="J243" s="1" t="s">
        <v>2208</v>
      </c>
      <c r="K243" s="1">
        <f t="shared" si="0"/>
        <v>0</v>
      </c>
      <c r="M243" s="1" t="s">
        <v>1247</v>
      </c>
    </row>
    <row r="244" spans="1:14" ht="15.75" customHeight="1" x14ac:dyDescent="0.2">
      <c r="A244" s="1" t="s">
        <v>1699</v>
      </c>
      <c r="B244" s="1" t="s">
        <v>114</v>
      </c>
      <c r="C244" s="1">
        <v>0</v>
      </c>
      <c r="H244" s="1" t="s">
        <v>1269</v>
      </c>
      <c r="I244" s="1" t="s">
        <v>1270</v>
      </c>
      <c r="K244" s="1">
        <f t="shared" si="0"/>
        <v>0</v>
      </c>
      <c r="M244" s="1" t="s">
        <v>1249</v>
      </c>
    </row>
    <row r="245" spans="1:14" ht="15.75" customHeight="1" x14ac:dyDescent="0.2">
      <c r="A245" s="1" t="s">
        <v>1700</v>
      </c>
      <c r="B245" s="1" t="s">
        <v>1701</v>
      </c>
      <c r="C245" s="1">
        <v>0</v>
      </c>
      <c r="G245" s="1">
        <v>3</v>
      </c>
      <c r="H245" s="1" t="s">
        <v>144</v>
      </c>
      <c r="I245" s="1" t="s">
        <v>145</v>
      </c>
      <c r="J245" s="1" t="s">
        <v>2207</v>
      </c>
      <c r="K245" s="1" t="str">
        <f t="shared" si="0"/>
        <v>AdFlex - CPS - Sale</v>
      </c>
      <c r="M245" s="1" t="s">
        <v>1251</v>
      </c>
    </row>
    <row r="246" spans="1:14" ht="15.75" customHeight="1" x14ac:dyDescent="0.2">
      <c r="A246" s="1" t="s">
        <v>1704</v>
      </c>
      <c r="B246" s="1" t="s">
        <v>1705</v>
      </c>
      <c r="C246" s="1">
        <v>0</v>
      </c>
      <c r="H246" s="1" t="s">
        <v>1271</v>
      </c>
      <c r="I246" s="1" t="s">
        <v>1272</v>
      </c>
      <c r="K246" s="1">
        <f t="shared" si="0"/>
        <v>0</v>
      </c>
      <c r="M246" s="1" t="s">
        <v>1253</v>
      </c>
      <c r="N246" s="1" t="s">
        <v>285</v>
      </c>
    </row>
    <row r="247" spans="1:14" ht="15.75" customHeight="1" x14ac:dyDescent="0.2">
      <c r="A247" s="1" t="s">
        <v>1706</v>
      </c>
      <c r="B247" s="1" t="s">
        <v>1707</v>
      </c>
      <c r="C247" s="1">
        <v>0</v>
      </c>
      <c r="G247" s="1">
        <v>293</v>
      </c>
      <c r="H247" s="1" t="s">
        <v>1273</v>
      </c>
      <c r="I247" s="1" t="s">
        <v>1274</v>
      </c>
      <c r="K247" s="1">
        <f t="shared" si="0"/>
        <v>0</v>
      </c>
      <c r="M247" s="1" t="s">
        <v>125</v>
      </c>
      <c r="N247" s="1" t="s">
        <v>2197</v>
      </c>
    </row>
    <row r="248" spans="1:14" ht="15.75" customHeight="1" x14ac:dyDescent="0.2">
      <c r="A248" s="1" t="s">
        <v>1708</v>
      </c>
      <c r="B248" s="1" t="s">
        <v>1709</v>
      </c>
      <c r="C248" s="1">
        <v>12</v>
      </c>
      <c r="G248" s="1">
        <v>303</v>
      </c>
      <c r="H248" s="1" t="s">
        <v>292</v>
      </c>
      <c r="I248" s="1" t="s">
        <v>293</v>
      </c>
      <c r="J248" s="1" t="s">
        <v>2157</v>
      </c>
      <c r="K248" s="1">
        <f t="shared" si="0"/>
        <v>0</v>
      </c>
      <c r="M248" s="1" t="s">
        <v>1255</v>
      </c>
    </row>
    <row r="249" spans="1:14" ht="15.75" customHeight="1" x14ac:dyDescent="0.2">
      <c r="A249" s="1" t="s">
        <v>1710</v>
      </c>
      <c r="B249" s="1" t="s">
        <v>1711</v>
      </c>
      <c r="C249" s="1">
        <v>0</v>
      </c>
      <c r="H249" s="1" t="s">
        <v>738</v>
      </c>
      <c r="I249" s="1" t="s">
        <v>739</v>
      </c>
      <c r="J249" s="1" t="s">
        <v>740</v>
      </c>
      <c r="K249" s="1" t="str">
        <f t="shared" si="0"/>
        <v>AdFlex - HCM - Community</v>
      </c>
      <c r="M249" s="1" t="s">
        <v>307</v>
      </c>
      <c r="N249" s="1" t="s">
        <v>309</v>
      </c>
    </row>
    <row r="250" spans="1:14" ht="15.75" customHeight="1" x14ac:dyDescent="0.2">
      <c r="A250" s="1" t="s">
        <v>1712</v>
      </c>
      <c r="B250" s="1" t="s">
        <v>1713</v>
      </c>
      <c r="C250" s="1">
        <v>0</v>
      </c>
      <c r="G250" s="1">
        <v>294</v>
      </c>
      <c r="H250" s="1" t="s">
        <v>330</v>
      </c>
      <c r="I250" s="1" t="s">
        <v>331</v>
      </c>
      <c r="J250" s="1" t="s">
        <v>2187</v>
      </c>
      <c r="K250" s="1" t="str">
        <f t="shared" si="0"/>
        <v>AdFlex - Support - TCKT</v>
      </c>
      <c r="M250" s="1" t="s">
        <v>1257</v>
      </c>
    </row>
    <row r="251" spans="1:14" ht="15.75" customHeight="1" x14ac:dyDescent="0.2">
      <c r="A251" s="1" t="s">
        <v>1714</v>
      </c>
      <c r="B251" s="1" t="s">
        <v>1715</v>
      </c>
      <c r="C251" s="1">
        <v>0</v>
      </c>
      <c r="G251" s="1">
        <v>302</v>
      </c>
      <c r="H251" s="1" t="s">
        <v>465</v>
      </c>
      <c r="I251" s="1" t="s">
        <v>466</v>
      </c>
      <c r="J251" s="1" t="s">
        <v>2209</v>
      </c>
      <c r="K251" s="1" t="str">
        <f t="shared" si="0"/>
        <v>AdFlex - CPS - Sale</v>
      </c>
      <c r="M251" s="1" t="s">
        <v>195</v>
      </c>
      <c r="N251" s="1" t="s">
        <v>2210</v>
      </c>
    </row>
    <row r="252" spans="1:14" ht="15.75" customHeight="1" x14ac:dyDescent="0.2">
      <c r="A252" s="1" t="s">
        <v>1716</v>
      </c>
      <c r="B252" s="1" t="s">
        <v>1717</v>
      </c>
      <c r="C252" s="1">
        <v>0</v>
      </c>
      <c r="G252" s="1">
        <v>304</v>
      </c>
      <c r="H252" s="1" t="s">
        <v>1275</v>
      </c>
      <c r="I252" s="1" t="s">
        <v>1276</v>
      </c>
      <c r="J252" s="1" t="s">
        <v>222</v>
      </c>
      <c r="K252" s="1" t="str">
        <f t="shared" si="0"/>
        <v>AdFlex - CPO - B&amp;O</v>
      </c>
      <c r="M252" s="1" t="s">
        <v>99</v>
      </c>
      <c r="N252" s="1" t="s">
        <v>47</v>
      </c>
    </row>
    <row r="253" spans="1:14" ht="15.75" customHeight="1" x14ac:dyDescent="0.2">
      <c r="A253" s="1" t="s">
        <v>440</v>
      </c>
      <c r="B253" s="1" t="s">
        <v>114</v>
      </c>
      <c r="C253" s="1">
        <v>12</v>
      </c>
      <c r="G253" s="1">
        <v>305</v>
      </c>
      <c r="H253" s="1" t="s">
        <v>1277</v>
      </c>
      <c r="I253" s="1" t="s">
        <v>1278</v>
      </c>
      <c r="J253" s="1" t="s">
        <v>2208</v>
      </c>
      <c r="K253" s="1">
        <f t="shared" si="0"/>
        <v>0</v>
      </c>
      <c r="M253" s="1" t="s">
        <v>128</v>
      </c>
    </row>
    <row r="254" spans="1:14" ht="15.75" customHeight="1" x14ac:dyDescent="0.2">
      <c r="A254" s="1" t="s">
        <v>1718</v>
      </c>
      <c r="B254" s="1" t="s">
        <v>1719</v>
      </c>
      <c r="C254" s="1">
        <v>0</v>
      </c>
      <c r="H254" s="1" t="s">
        <v>1279</v>
      </c>
      <c r="I254" s="1" t="s">
        <v>1280</v>
      </c>
      <c r="K254" s="1">
        <f t="shared" si="0"/>
        <v>0</v>
      </c>
      <c r="M254" s="1" t="s">
        <v>1259</v>
      </c>
    </row>
    <row r="255" spans="1:14" ht="15.75" customHeight="1" x14ac:dyDescent="0.2">
      <c r="A255" s="1" t="s">
        <v>1720</v>
      </c>
      <c r="B255" s="1" t="s">
        <v>1069</v>
      </c>
      <c r="C255" s="1">
        <v>0</v>
      </c>
      <c r="G255" s="1">
        <v>718</v>
      </c>
      <c r="H255" s="1" t="s">
        <v>473</v>
      </c>
      <c r="I255" s="1" t="s">
        <v>474</v>
      </c>
      <c r="J255" s="1" t="s">
        <v>2189</v>
      </c>
      <c r="K255" s="1" t="str">
        <f t="shared" si="0"/>
        <v>AdFlex - POD - Inhouse</v>
      </c>
      <c r="M255" s="1" t="s">
        <v>1261</v>
      </c>
    </row>
    <row r="256" spans="1:14" ht="15.75" customHeight="1" x14ac:dyDescent="0.2">
      <c r="A256" s="1" t="s">
        <v>1723</v>
      </c>
      <c r="B256" s="1" t="s">
        <v>1724</v>
      </c>
      <c r="C256" s="1">
        <v>0</v>
      </c>
      <c r="G256" s="1">
        <v>306</v>
      </c>
      <c r="H256" s="1" t="s">
        <v>1281</v>
      </c>
      <c r="I256" s="1" t="s">
        <v>1282</v>
      </c>
      <c r="K256" s="1">
        <f t="shared" si="0"/>
        <v>0</v>
      </c>
      <c r="M256" s="1" t="s">
        <v>1263</v>
      </c>
    </row>
    <row r="257" spans="1:14" ht="15.75" customHeight="1" x14ac:dyDescent="0.2">
      <c r="A257" s="1" t="s">
        <v>1725</v>
      </c>
      <c r="B257" s="1" t="s">
        <v>1726</v>
      </c>
      <c r="C257" s="1">
        <v>0</v>
      </c>
      <c r="G257" s="1">
        <v>307</v>
      </c>
      <c r="H257" s="1" t="s">
        <v>397</v>
      </c>
      <c r="I257" s="1" t="s">
        <v>398</v>
      </c>
      <c r="J257" s="1" t="s">
        <v>107</v>
      </c>
      <c r="K257" s="1" t="str">
        <f t="shared" si="0"/>
        <v>AdFlex - CPO - Inhouse</v>
      </c>
      <c r="M257" s="1" t="s">
        <v>1265</v>
      </c>
      <c r="N257" s="1" t="s">
        <v>428</v>
      </c>
    </row>
    <row r="258" spans="1:14" ht="15.75" customHeight="1" x14ac:dyDescent="0.2">
      <c r="A258" s="1" t="s">
        <v>1727</v>
      </c>
      <c r="B258" s="1" t="s">
        <v>1728</v>
      </c>
      <c r="C258" s="1">
        <v>12</v>
      </c>
      <c r="H258" s="1" t="s">
        <v>1283</v>
      </c>
      <c r="I258" s="1" t="s">
        <v>1284</v>
      </c>
      <c r="J258" s="1" t="s">
        <v>428</v>
      </c>
      <c r="K258" s="1" t="str">
        <f t="shared" si="0"/>
        <v>MO - M2 - Inhouse</v>
      </c>
      <c r="M258" s="1" t="s">
        <v>1267</v>
      </c>
    </row>
    <row r="259" spans="1:14" ht="15.75" customHeight="1" x14ac:dyDescent="0.2">
      <c r="A259" s="1" t="s">
        <v>150</v>
      </c>
      <c r="B259" s="1" t="s">
        <v>151</v>
      </c>
      <c r="C259" s="1">
        <v>21</v>
      </c>
      <c r="G259" s="1">
        <v>309</v>
      </c>
      <c r="H259" s="1" t="s">
        <v>87</v>
      </c>
      <c r="I259" s="1" t="s">
        <v>88</v>
      </c>
      <c r="J259" s="1" t="s">
        <v>2170</v>
      </c>
      <c r="K259" s="1">
        <f t="shared" si="0"/>
        <v>0</v>
      </c>
      <c r="M259" s="1" t="s">
        <v>649</v>
      </c>
    </row>
    <row r="260" spans="1:14" ht="15.75" customHeight="1" x14ac:dyDescent="0.2">
      <c r="A260" s="1" t="s">
        <v>103</v>
      </c>
      <c r="B260" s="1" t="s">
        <v>104</v>
      </c>
      <c r="C260" s="1">
        <v>12</v>
      </c>
      <c r="H260" s="1" t="s">
        <v>1285</v>
      </c>
      <c r="I260" s="1" t="s">
        <v>1286</v>
      </c>
      <c r="K260" s="1">
        <f t="shared" ref="K260:K514" si="1">VLOOKUP(H260,M:N,2,0)</f>
        <v>0</v>
      </c>
      <c r="M260" s="1" t="s">
        <v>1269</v>
      </c>
    </row>
    <row r="261" spans="1:14" ht="15.75" customHeight="1" x14ac:dyDescent="0.2">
      <c r="A261" s="1" t="s">
        <v>484</v>
      </c>
      <c r="B261" s="1" t="s">
        <v>485</v>
      </c>
      <c r="C261" s="1">
        <v>12</v>
      </c>
      <c r="H261" s="1" t="s">
        <v>1287</v>
      </c>
      <c r="I261" s="1" t="s">
        <v>1288</v>
      </c>
      <c r="J261" s="1" t="s">
        <v>2211</v>
      </c>
      <c r="K261" s="1" t="str">
        <f t="shared" si="1"/>
        <v>RIO - Traffic - Account Manager</v>
      </c>
      <c r="M261" s="1" t="s">
        <v>144</v>
      </c>
      <c r="N261" s="1" t="s">
        <v>2210</v>
      </c>
    </row>
    <row r="262" spans="1:14" ht="15.75" customHeight="1" x14ac:dyDescent="0.2">
      <c r="A262" s="1" t="s">
        <v>1731</v>
      </c>
      <c r="B262" s="1" t="s">
        <v>1732</v>
      </c>
      <c r="C262" s="1">
        <v>0</v>
      </c>
      <c r="H262" s="1" t="s">
        <v>1289</v>
      </c>
      <c r="I262" s="1" t="s">
        <v>1290</v>
      </c>
      <c r="J262" s="1" t="s">
        <v>743</v>
      </c>
      <c r="K262" s="1" t="str">
        <f t="shared" si="1"/>
        <v>AdFlex - HCM - Inhouse</v>
      </c>
      <c r="M262" s="1" t="s">
        <v>1271</v>
      </c>
    </row>
    <row r="263" spans="1:14" ht="15.75" customHeight="1" x14ac:dyDescent="0.2">
      <c r="A263" s="1" t="s">
        <v>257</v>
      </c>
      <c r="B263" s="1" t="s">
        <v>258</v>
      </c>
      <c r="C263" s="1">
        <v>24</v>
      </c>
      <c r="G263" s="1">
        <v>311</v>
      </c>
      <c r="H263" s="1" t="s">
        <v>1291</v>
      </c>
      <c r="I263" s="1" t="s">
        <v>1292</v>
      </c>
      <c r="J263" s="1" t="s">
        <v>2212</v>
      </c>
      <c r="K263" s="1" t="str">
        <f t="shared" si="1"/>
        <v>MO - M1 - Operation</v>
      </c>
      <c r="M263" s="1" t="s">
        <v>1273</v>
      </c>
    </row>
    <row r="264" spans="1:14" ht="15.75" customHeight="1" x14ac:dyDescent="0.2">
      <c r="A264" s="1" t="s">
        <v>231</v>
      </c>
      <c r="B264" s="1" t="s">
        <v>232</v>
      </c>
      <c r="C264" s="1">
        <v>12</v>
      </c>
      <c r="G264" s="1">
        <v>315</v>
      </c>
      <c r="H264" s="1" t="s">
        <v>446</v>
      </c>
      <c r="I264" s="1" t="s">
        <v>447</v>
      </c>
      <c r="J264" s="1" t="s">
        <v>2201</v>
      </c>
      <c r="K264" s="1" t="str">
        <f t="shared" si="1"/>
        <v>MO - Tech - FE</v>
      </c>
      <c r="M264" s="1" t="s">
        <v>292</v>
      </c>
    </row>
    <row r="265" spans="1:14" ht="15.75" customHeight="1" x14ac:dyDescent="0.2">
      <c r="A265" s="1" t="s">
        <v>1733</v>
      </c>
      <c r="B265" s="1" t="s">
        <v>1734</v>
      </c>
      <c r="C265" s="1">
        <v>0</v>
      </c>
      <c r="G265" s="1">
        <v>314</v>
      </c>
      <c r="H265" s="1" t="s">
        <v>1293</v>
      </c>
      <c r="I265" s="1" t="s">
        <v>1294</v>
      </c>
      <c r="J265" s="1" t="s">
        <v>2195</v>
      </c>
      <c r="K265" s="1">
        <f t="shared" si="1"/>
        <v>0</v>
      </c>
      <c r="M265" s="1" t="s">
        <v>738</v>
      </c>
      <c r="N265" s="1" t="s">
        <v>740</v>
      </c>
    </row>
    <row r="266" spans="1:14" ht="15.75" customHeight="1" x14ac:dyDescent="0.2">
      <c r="A266" s="1" t="s">
        <v>1735</v>
      </c>
      <c r="B266" s="1" t="s">
        <v>1736</v>
      </c>
      <c r="C266" s="1">
        <v>0</v>
      </c>
      <c r="G266" s="1">
        <v>316</v>
      </c>
      <c r="H266" s="1" t="s">
        <v>216</v>
      </c>
      <c r="I266" s="1" t="s">
        <v>217</v>
      </c>
      <c r="J266" s="1" t="s">
        <v>127</v>
      </c>
      <c r="K266" s="1" t="str">
        <f t="shared" si="1"/>
        <v>AdFlex - Support - Content</v>
      </c>
      <c r="M266" s="1" t="s">
        <v>330</v>
      </c>
      <c r="N266" s="1" t="s">
        <v>2188</v>
      </c>
    </row>
    <row r="267" spans="1:14" ht="15.75" customHeight="1" x14ac:dyDescent="0.2">
      <c r="A267" s="1" t="s">
        <v>1737</v>
      </c>
      <c r="B267" s="1" t="s">
        <v>1738</v>
      </c>
      <c r="C267" s="1">
        <v>0</v>
      </c>
      <c r="G267" s="1">
        <v>317</v>
      </c>
      <c r="H267" s="1" t="s">
        <v>1295</v>
      </c>
      <c r="I267" s="1" t="s">
        <v>1296</v>
      </c>
      <c r="J267" s="1" t="s">
        <v>285</v>
      </c>
      <c r="K267" s="1" t="str">
        <f t="shared" si="1"/>
        <v>AdFlex - CPI - Traffic</v>
      </c>
      <c r="M267" s="1" t="s">
        <v>465</v>
      </c>
      <c r="N267" s="1" t="s">
        <v>2210</v>
      </c>
    </row>
    <row r="268" spans="1:14" ht="15.75" customHeight="1" x14ac:dyDescent="0.2">
      <c r="A268" s="1" t="s">
        <v>1739</v>
      </c>
      <c r="B268" s="1" t="s">
        <v>1740</v>
      </c>
      <c r="C268" s="1">
        <v>0</v>
      </c>
      <c r="G268" s="1">
        <v>319</v>
      </c>
      <c r="H268" s="1" t="s">
        <v>280</v>
      </c>
      <c r="I268" s="1" t="s">
        <v>281</v>
      </c>
      <c r="J268" s="1" t="s">
        <v>2205</v>
      </c>
      <c r="K268" s="1" t="str">
        <f t="shared" si="1"/>
        <v>AdFlex - CPO - MNG</v>
      </c>
      <c r="M268" s="1" t="s">
        <v>1275</v>
      </c>
      <c r="N268" s="1" t="s">
        <v>222</v>
      </c>
    </row>
    <row r="269" spans="1:14" ht="15.75" customHeight="1" x14ac:dyDescent="0.2">
      <c r="A269" s="1" t="s">
        <v>1741</v>
      </c>
      <c r="B269" s="1" t="s">
        <v>1742</v>
      </c>
      <c r="C269" s="1">
        <v>0</v>
      </c>
      <c r="G269" s="1">
        <v>321</v>
      </c>
      <c r="H269" s="1" t="s">
        <v>1297</v>
      </c>
      <c r="I269" s="1" t="s">
        <v>1298</v>
      </c>
      <c r="J269" s="1" t="s">
        <v>2195</v>
      </c>
      <c r="K269" s="1">
        <f t="shared" si="1"/>
        <v>0</v>
      </c>
      <c r="M269" s="1" t="s">
        <v>1277</v>
      </c>
    </row>
    <row r="270" spans="1:14" ht="15.75" customHeight="1" x14ac:dyDescent="0.2">
      <c r="A270" s="1" t="s">
        <v>1743</v>
      </c>
      <c r="B270" s="1" t="s">
        <v>1744</v>
      </c>
      <c r="C270" s="1">
        <v>12</v>
      </c>
      <c r="G270" s="1">
        <v>320</v>
      </c>
      <c r="H270" s="1" t="s">
        <v>448</v>
      </c>
      <c r="I270" s="1" t="s">
        <v>449</v>
      </c>
      <c r="J270" s="1" t="s">
        <v>2213</v>
      </c>
      <c r="K270" s="1" t="str">
        <f t="shared" si="1"/>
        <v>RIO - Tech - BE</v>
      </c>
      <c r="M270" s="1" t="s">
        <v>1279</v>
      </c>
    </row>
    <row r="271" spans="1:14" ht="15.75" customHeight="1" x14ac:dyDescent="0.2">
      <c r="A271" s="1" t="s">
        <v>57</v>
      </c>
      <c r="B271" s="1" t="s">
        <v>58</v>
      </c>
      <c r="C271" s="1">
        <v>14.5</v>
      </c>
      <c r="G271" s="1">
        <v>323</v>
      </c>
      <c r="H271" s="1" t="s">
        <v>1299</v>
      </c>
      <c r="I271" s="1" t="s">
        <v>1300</v>
      </c>
      <c r="K271" s="1">
        <f t="shared" si="1"/>
        <v>0</v>
      </c>
      <c r="M271" s="1" t="s">
        <v>473</v>
      </c>
      <c r="N271" s="1" t="s">
        <v>2189</v>
      </c>
    </row>
    <row r="272" spans="1:14" ht="15.75" customHeight="1" x14ac:dyDescent="0.2">
      <c r="A272" s="1" t="s">
        <v>1748</v>
      </c>
      <c r="B272" s="1" t="s">
        <v>1749</v>
      </c>
      <c r="C272" s="1">
        <v>0</v>
      </c>
      <c r="G272" s="1">
        <v>960</v>
      </c>
      <c r="H272" s="1" t="s">
        <v>744</v>
      </c>
      <c r="I272" s="1" t="s">
        <v>745</v>
      </c>
      <c r="J272" s="1" t="s">
        <v>2199</v>
      </c>
      <c r="K272" s="1" t="str">
        <f t="shared" si="1"/>
        <v>AdFlex - CPO - Community</v>
      </c>
      <c r="M272" s="1" t="s">
        <v>1281</v>
      </c>
    </row>
    <row r="273" spans="1:14" ht="15.75" customHeight="1" x14ac:dyDescent="0.2">
      <c r="A273" s="1" t="s">
        <v>1750</v>
      </c>
      <c r="B273" s="1" t="s">
        <v>1751</v>
      </c>
      <c r="C273" s="1">
        <v>0</v>
      </c>
      <c r="H273" s="1" t="s">
        <v>1301</v>
      </c>
      <c r="I273" s="1" t="s">
        <v>1302</v>
      </c>
      <c r="J273" s="1" t="s">
        <v>2214</v>
      </c>
      <c r="K273" s="1">
        <f t="shared" si="1"/>
        <v>0</v>
      </c>
      <c r="M273" s="1" t="s">
        <v>397</v>
      </c>
      <c r="N273" s="1" t="s">
        <v>107</v>
      </c>
    </row>
    <row r="274" spans="1:14" ht="15.75" customHeight="1" x14ac:dyDescent="0.2">
      <c r="A274" s="1" t="s">
        <v>1752</v>
      </c>
      <c r="B274" s="1" t="s">
        <v>1753</v>
      </c>
      <c r="C274" s="1">
        <v>0</v>
      </c>
      <c r="G274" s="1">
        <v>326</v>
      </c>
      <c r="H274" s="1" t="s">
        <v>294</v>
      </c>
      <c r="I274" s="1" t="s">
        <v>295</v>
      </c>
      <c r="J274" s="1" t="s">
        <v>246</v>
      </c>
      <c r="K274" s="1" t="str">
        <f t="shared" si="1"/>
        <v>AdFlex - Pushtimize - Kỹ thuật</v>
      </c>
      <c r="M274" s="1" t="s">
        <v>1283</v>
      </c>
      <c r="N274" s="1" t="s">
        <v>428</v>
      </c>
    </row>
    <row r="275" spans="1:14" ht="15.75" customHeight="1" x14ac:dyDescent="0.2">
      <c r="A275" s="1" t="s">
        <v>1754</v>
      </c>
      <c r="B275" s="1" t="s">
        <v>1755</v>
      </c>
      <c r="C275" s="1">
        <v>0</v>
      </c>
      <c r="G275" s="1">
        <v>330</v>
      </c>
      <c r="H275" s="1" t="s">
        <v>1303</v>
      </c>
      <c r="I275" s="1" t="s">
        <v>1304</v>
      </c>
      <c r="K275" s="1">
        <f t="shared" si="1"/>
        <v>0</v>
      </c>
      <c r="M275" s="1" t="s">
        <v>87</v>
      </c>
    </row>
    <row r="276" spans="1:14" ht="15.75" customHeight="1" x14ac:dyDescent="0.2">
      <c r="A276" s="1" t="s">
        <v>1756</v>
      </c>
      <c r="B276" s="1" t="s">
        <v>1757</v>
      </c>
      <c r="C276" s="1">
        <v>0</v>
      </c>
      <c r="G276" s="1">
        <v>328</v>
      </c>
      <c r="H276" s="1" t="s">
        <v>1305</v>
      </c>
      <c r="I276" s="1" t="s">
        <v>1306</v>
      </c>
      <c r="K276" s="1">
        <f t="shared" si="1"/>
        <v>0</v>
      </c>
      <c r="M276" s="1" t="s">
        <v>1285</v>
      </c>
    </row>
    <row r="277" spans="1:14" ht="15.75" customHeight="1" x14ac:dyDescent="0.2">
      <c r="A277" s="1" t="s">
        <v>469</v>
      </c>
      <c r="B277" s="1" t="s">
        <v>470</v>
      </c>
      <c r="C277" s="1">
        <v>24</v>
      </c>
      <c r="G277" s="1">
        <v>329</v>
      </c>
      <c r="H277" s="1" t="s">
        <v>247</v>
      </c>
      <c r="I277" s="1" t="s">
        <v>248</v>
      </c>
      <c r="J277" s="1" t="s">
        <v>2215</v>
      </c>
      <c r="K277" s="1" t="str">
        <f t="shared" si="1"/>
        <v>PingGo - Seller Development - Marketing</v>
      </c>
      <c r="M277" s="1" t="s">
        <v>1287</v>
      </c>
      <c r="N277" s="1" t="s">
        <v>2211</v>
      </c>
    </row>
    <row r="278" spans="1:14" ht="15.75" customHeight="1" x14ac:dyDescent="0.2">
      <c r="A278" s="1" t="s">
        <v>431</v>
      </c>
      <c r="B278" s="1" t="s">
        <v>432</v>
      </c>
      <c r="C278" s="1">
        <v>11.5</v>
      </c>
      <c r="G278" s="1">
        <v>327</v>
      </c>
      <c r="H278" s="1" t="s">
        <v>1307</v>
      </c>
      <c r="I278" s="1" t="s">
        <v>1308</v>
      </c>
      <c r="J278" s="1" t="s">
        <v>2210</v>
      </c>
      <c r="K278" s="1" t="str">
        <f t="shared" si="1"/>
        <v>AdFlex - CPS - Sale</v>
      </c>
      <c r="M278" s="1" t="s">
        <v>1289</v>
      </c>
      <c r="N278" s="1" t="s">
        <v>743</v>
      </c>
    </row>
    <row r="279" spans="1:14" ht="15.75" customHeight="1" x14ac:dyDescent="0.2">
      <c r="A279" s="1" t="s">
        <v>1758</v>
      </c>
      <c r="B279" s="1" t="s">
        <v>1759</v>
      </c>
      <c r="C279" s="1">
        <v>0</v>
      </c>
      <c r="G279" s="1">
        <v>331</v>
      </c>
      <c r="H279" s="1" t="s">
        <v>359</v>
      </c>
      <c r="I279" s="1" t="s">
        <v>360</v>
      </c>
      <c r="J279" s="1" t="s">
        <v>2210</v>
      </c>
      <c r="K279" s="1" t="str">
        <f t="shared" si="1"/>
        <v>AdFlex - CPS - Sale</v>
      </c>
      <c r="M279" s="1" t="s">
        <v>1291</v>
      </c>
      <c r="N279" s="1" t="s">
        <v>2212</v>
      </c>
    </row>
    <row r="280" spans="1:14" ht="15.75" customHeight="1" x14ac:dyDescent="0.2">
      <c r="A280" s="1" t="s">
        <v>1760</v>
      </c>
      <c r="B280" s="1" t="s">
        <v>1761</v>
      </c>
      <c r="C280" s="1">
        <v>12</v>
      </c>
      <c r="G280" s="1">
        <v>296</v>
      </c>
      <c r="H280" s="1" t="s">
        <v>131</v>
      </c>
      <c r="I280" s="1" t="s">
        <v>132</v>
      </c>
      <c r="J280" s="1" t="s">
        <v>2209</v>
      </c>
      <c r="K280" s="1" t="str">
        <f t="shared" si="1"/>
        <v>AdFlex - CPS - Sale</v>
      </c>
      <c r="M280" s="1" t="s">
        <v>446</v>
      </c>
      <c r="N280" s="1" t="s">
        <v>2201</v>
      </c>
    </row>
    <row r="281" spans="1:14" ht="15.75" customHeight="1" x14ac:dyDescent="0.2">
      <c r="A281" s="1" t="s">
        <v>1762</v>
      </c>
      <c r="B281" s="1" t="s">
        <v>1763</v>
      </c>
      <c r="C281" s="1">
        <v>12</v>
      </c>
      <c r="G281" s="1">
        <v>312</v>
      </c>
      <c r="H281" s="1" t="s">
        <v>1309</v>
      </c>
      <c r="I281" s="1" t="s">
        <v>1310</v>
      </c>
      <c r="J281" s="1" t="s">
        <v>2195</v>
      </c>
      <c r="K281" s="1">
        <f t="shared" si="1"/>
        <v>0</v>
      </c>
      <c r="M281" s="1" t="s">
        <v>1293</v>
      </c>
    </row>
    <row r="282" spans="1:14" ht="15.75" customHeight="1" x14ac:dyDescent="0.2">
      <c r="A282" s="1" t="s">
        <v>322</v>
      </c>
      <c r="B282" s="1" t="s">
        <v>323</v>
      </c>
      <c r="C282" s="1">
        <v>4.5</v>
      </c>
      <c r="H282" s="1" t="s">
        <v>1311</v>
      </c>
      <c r="I282" s="1" t="s">
        <v>1312</v>
      </c>
      <c r="K282" s="1">
        <f t="shared" si="1"/>
        <v>0</v>
      </c>
      <c r="M282" s="1" t="s">
        <v>216</v>
      </c>
      <c r="N282" s="1" t="s">
        <v>127</v>
      </c>
    </row>
    <row r="283" spans="1:14" ht="15.75" customHeight="1" x14ac:dyDescent="0.2">
      <c r="A283" s="1" t="s">
        <v>1764</v>
      </c>
      <c r="B283" s="1" t="s">
        <v>1765</v>
      </c>
      <c r="C283" s="1">
        <v>0</v>
      </c>
      <c r="G283" s="1">
        <v>266</v>
      </c>
      <c r="H283" s="1" t="s">
        <v>1313</v>
      </c>
      <c r="I283" s="1" t="s">
        <v>1314</v>
      </c>
      <c r="J283" s="1" t="s">
        <v>373</v>
      </c>
      <c r="K283" s="1" t="str">
        <f t="shared" si="1"/>
        <v>MO - M1 - Bussiness Dept</v>
      </c>
      <c r="M283" s="1" t="s">
        <v>1295</v>
      </c>
      <c r="N283" s="1" t="s">
        <v>285</v>
      </c>
    </row>
    <row r="284" spans="1:14" ht="15.75" customHeight="1" x14ac:dyDescent="0.2">
      <c r="A284" s="1" t="s">
        <v>1766</v>
      </c>
      <c r="B284" s="1" t="s">
        <v>1451</v>
      </c>
      <c r="C284" s="1">
        <v>0</v>
      </c>
      <c r="H284" s="1" t="s">
        <v>1315</v>
      </c>
      <c r="I284" s="1" t="s">
        <v>1316</v>
      </c>
      <c r="J284" s="1" t="s">
        <v>2216</v>
      </c>
      <c r="K284" s="1">
        <f t="shared" si="1"/>
        <v>0</v>
      </c>
      <c r="M284" s="1" t="s">
        <v>280</v>
      </c>
      <c r="N284" s="1" t="s">
        <v>2205</v>
      </c>
    </row>
    <row r="285" spans="1:14" ht="15.75" customHeight="1" x14ac:dyDescent="0.2">
      <c r="A285" s="1" t="s">
        <v>471</v>
      </c>
      <c r="B285" s="1" t="s">
        <v>472</v>
      </c>
      <c r="C285" s="1">
        <v>24</v>
      </c>
      <c r="H285" s="1" t="s">
        <v>1317</v>
      </c>
      <c r="I285" s="1" t="s">
        <v>1318</v>
      </c>
      <c r="J285" s="1" t="s">
        <v>2216</v>
      </c>
      <c r="K285" s="1">
        <f t="shared" si="1"/>
        <v>0</v>
      </c>
      <c r="M285" s="1" t="s">
        <v>1297</v>
      </c>
    </row>
    <row r="286" spans="1:14" ht="15.75" customHeight="1" x14ac:dyDescent="0.2">
      <c r="A286" s="1" t="s">
        <v>233</v>
      </c>
      <c r="B286" s="1" t="s">
        <v>234</v>
      </c>
      <c r="C286" s="1">
        <v>24</v>
      </c>
      <c r="G286" s="1">
        <v>340</v>
      </c>
      <c r="H286" s="1" t="s">
        <v>283</v>
      </c>
      <c r="I286" s="1" t="s">
        <v>284</v>
      </c>
      <c r="J286" s="1" t="s">
        <v>285</v>
      </c>
      <c r="K286" s="1" t="str">
        <f t="shared" si="1"/>
        <v>AdFlex - CPI - Traffic</v>
      </c>
      <c r="M286" s="1" t="s">
        <v>448</v>
      </c>
      <c r="N286" s="1" t="s">
        <v>2213</v>
      </c>
    </row>
    <row r="287" spans="1:14" ht="15.75" customHeight="1" x14ac:dyDescent="0.2">
      <c r="A287" s="1" t="s">
        <v>460</v>
      </c>
      <c r="B287" s="1" t="s">
        <v>461</v>
      </c>
      <c r="C287" s="1">
        <v>24</v>
      </c>
      <c r="G287" s="1">
        <v>376</v>
      </c>
      <c r="H287" s="1" t="s">
        <v>451</v>
      </c>
      <c r="I287" s="1" t="s">
        <v>452</v>
      </c>
      <c r="J287" s="1" t="s">
        <v>453</v>
      </c>
      <c r="K287" s="1" t="str">
        <f t="shared" si="1"/>
        <v>AdFlex - Support - People&amp; Process</v>
      </c>
      <c r="M287" s="1" t="s">
        <v>1299</v>
      </c>
    </row>
    <row r="288" spans="1:14" ht="15.75" customHeight="1" x14ac:dyDescent="0.2">
      <c r="A288" s="1" t="s">
        <v>420</v>
      </c>
      <c r="B288" s="1" t="s">
        <v>421</v>
      </c>
      <c r="C288" s="1">
        <v>24</v>
      </c>
      <c r="G288" s="1">
        <v>339</v>
      </c>
      <c r="H288" s="1" t="s">
        <v>249</v>
      </c>
      <c r="I288" s="1" t="s">
        <v>250</v>
      </c>
      <c r="J288" s="1" t="s">
        <v>2195</v>
      </c>
      <c r="K288" s="1" t="str">
        <f t="shared" si="1"/>
        <v>AdFlex - Support - Kỹ thuật</v>
      </c>
      <c r="M288" s="1" t="s">
        <v>744</v>
      </c>
      <c r="N288" s="1" t="s">
        <v>2199</v>
      </c>
    </row>
    <row r="289" spans="1:14" ht="15.75" customHeight="1" x14ac:dyDescent="0.2">
      <c r="A289" s="1" t="s">
        <v>748</v>
      </c>
      <c r="B289" s="1" t="s">
        <v>749</v>
      </c>
      <c r="C289" s="1">
        <v>21.5</v>
      </c>
      <c r="H289" s="1" t="s">
        <v>1319</v>
      </c>
      <c r="I289" s="1" t="s">
        <v>1320</v>
      </c>
      <c r="J289" s="1" t="s">
        <v>2217</v>
      </c>
      <c r="K289" s="1">
        <f t="shared" si="1"/>
        <v>0</v>
      </c>
      <c r="M289" s="1" t="s">
        <v>1301</v>
      </c>
    </row>
    <row r="290" spans="1:14" ht="15.75" customHeight="1" x14ac:dyDescent="0.2">
      <c r="A290" s="1" t="s">
        <v>1776</v>
      </c>
      <c r="B290" s="1" t="s">
        <v>1777</v>
      </c>
      <c r="C290" s="1">
        <v>12</v>
      </c>
      <c r="H290" s="1" t="s">
        <v>741</v>
      </c>
      <c r="I290" s="1" t="s">
        <v>742</v>
      </c>
      <c r="J290" s="1" t="s">
        <v>743</v>
      </c>
      <c r="K290" s="1" t="str">
        <f t="shared" si="1"/>
        <v>AdFlex - HCM - Inhouse</v>
      </c>
      <c r="M290" s="1" t="s">
        <v>294</v>
      </c>
      <c r="N290" s="1" t="s">
        <v>246</v>
      </c>
    </row>
    <row r="291" spans="1:14" ht="15.75" customHeight="1" x14ac:dyDescent="0.2">
      <c r="A291" s="1" t="s">
        <v>1778</v>
      </c>
      <c r="B291" s="1" t="s">
        <v>1779</v>
      </c>
      <c r="C291" s="1">
        <v>0</v>
      </c>
      <c r="G291" s="1">
        <v>338</v>
      </c>
      <c r="H291" s="1" t="s">
        <v>454</v>
      </c>
      <c r="I291" s="1" t="s">
        <v>455</v>
      </c>
      <c r="J291" s="1" t="s">
        <v>2218</v>
      </c>
      <c r="K291" s="1" t="str">
        <f t="shared" si="1"/>
        <v>AdFlex - CPS - Admin</v>
      </c>
      <c r="M291" s="1" t="s">
        <v>1303</v>
      </c>
    </row>
    <row r="292" spans="1:14" ht="15.75" customHeight="1" x14ac:dyDescent="0.2">
      <c r="A292" s="1" t="s">
        <v>1780</v>
      </c>
      <c r="B292" s="1" t="s">
        <v>599</v>
      </c>
      <c r="C292" s="1">
        <v>12</v>
      </c>
      <c r="H292" s="1" t="s">
        <v>1321</v>
      </c>
      <c r="I292" s="1" t="s">
        <v>1322</v>
      </c>
      <c r="J292" s="1" t="s">
        <v>157</v>
      </c>
      <c r="K292" s="1">
        <f t="shared" si="1"/>
        <v>0</v>
      </c>
      <c r="M292" s="1" t="s">
        <v>1305</v>
      </c>
    </row>
    <row r="293" spans="1:14" ht="15.75" customHeight="1" x14ac:dyDescent="0.2">
      <c r="A293" s="1" t="s">
        <v>236</v>
      </c>
      <c r="B293" s="1" t="s">
        <v>237</v>
      </c>
      <c r="C293" s="1">
        <v>23.5</v>
      </c>
      <c r="G293" s="1">
        <v>342</v>
      </c>
      <c r="H293" s="1" t="s">
        <v>218</v>
      </c>
      <c r="I293" s="1" t="s">
        <v>219</v>
      </c>
      <c r="J293" s="1" t="s">
        <v>2219</v>
      </c>
      <c r="K293" s="1" t="str">
        <f t="shared" si="1"/>
        <v>AdFlex - CPS - Sale</v>
      </c>
      <c r="M293" s="1" t="s">
        <v>247</v>
      </c>
      <c r="N293" s="1" t="s">
        <v>2215</v>
      </c>
    </row>
    <row r="294" spans="1:14" ht="15.75" customHeight="1" x14ac:dyDescent="0.2">
      <c r="A294" s="1" t="s">
        <v>155</v>
      </c>
      <c r="B294" s="1" t="s">
        <v>156</v>
      </c>
      <c r="C294" s="1">
        <v>0</v>
      </c>
      <c r="G294" s="1">
        <v>344</v>
      </c>
      <c r="H294" s="1" t="s">
        <v>1323</v>
      </c>
      <c r="I294" s="1" t="s">
        <v>1324</v>
      </c>
      <c r="J294" s="1" t="s">
        <v>2210</v>
      </c>
      <c r="K294" s="1" t="str">
        <f t="shared" si="1"/>
        <v>AdFlex - CPS - Sale</v>
      </c>
      <c r="M294" s="1" t="s">
        <v>1307</v>
      </c>
      <c r="N294" s="1" t="s">
        <v>2210</v>
      </c>
    </row>
    <row r="295" spans="1:14" ht="15.75" customHeight="1" x14ac:dyDescent="0.2">
      <c r="A295" s="1" t="s">
        <v>1783</v>
      </c>
      <c r="B295" s="1" t="s">
        <v>1784</v>
      </c>
      <c r="C295" s="1">
        <v>12</v>
      </c>
      <c r="G295" s="1">
        <v>346</v>
      </c>
      <c r="H295" s="1" t="s">
        <v>1325</v>
      </c>
      <c r="I295" s="1" t="s">
        <v>1326</v>
      </c>
      <c r="J295" s="1" t="s">
        <v>2219</v>
      </c>
      <c r="K295" s="1" t="str">
        <f t="shared" si="1"/>
        <v>AdFlex - CPS - Sale</v>
      </c>
      <c r="M295" s="1" t="s">
        <v>359</v>
      </c>
      <c r="N295" s="1" t="s">
        <v>2210</v>
      </c>
    </row>
    <row r="296" spans="1:14" ht="15.75" customHeight="1" x14ac:dyDescent="0.2">
      <c r="A296" s="1" t="s">
        <v>1785</v>
      </c>
      <c r="B296" s="1" t="s">
        <v>1786</v>
      </c>
      <c r="C296" s="1">
        <v>12</v>
      </c>
      <c r="G296" s="1">
        <v>341</v>
      </c>
      <c r="H296" s="1" t="s">
        <v>1327</v>
      </c>
      <c r="I296" s="1" t="s">
        <v>1328</v>
      </c>
      <c r="J296" s="1" t="s">
        <v>2220</v>
      </c>
      <c r="K296" s="1" t="str">
        <f t="shared" si="1"/>
        <v>AdFlex - CPS - Sale</v>
      </c>
      <c r="M296" s="1" t="s">
        <v>131</v>
      </c>
      <c r="N296" s="1" t="s">
        <v>2210</v>
      </c>
    </row>
    <row r="297" spans="1:14" ht="15.75" customHeight="1" x14ac:dyDescent="0.2">
      <c r="A297" s="1" t="s">
        <v>1789</v>
      </c>
      <c r="B297" s="1" t="s">
        <v>1790</v>
      </c>
      <c r="C297" s="1">
        <v>0</v>
      </c>
      <c r="G297" s="1">
        <v>343</v>
      </c>
      <c r="H297" s="1" t="s">
        <v>133</v>
      </c>
      <c r="I297" s="1" t="s">
        <v>134</v>
      </c>
      <c r="J297" s="1" t="s">
        <v>2220</v>
      </c>
      <c r="K297" s="1" t="str">
        <f t="shared" si="1"/>
        <v>AdFlex - CPS - Sale</v>
      </c>
      <c r="M297" s="1" t="s">
        <v>1309</v>
      </c>
    </row>
    <row r="298" spans="1:14" ht="15.75" customHeight="1" x14ac:dyDescent="0.2">
      <c r="A298" s="1" t="s">
        <v>186</v>
      </c>
      <c r="B298" s="1" t="s">
        <v>187</v>
      </c>
      <c r="C298" s="1">
        <v>12</v>
      </c>
      <c r="G298" s="1">
        <v>359</v>
      </c>
      <c r="H298" s="1" t="s">
        <v>268</v>
      </c>
      <c r="I298" s="1" t="s">
        <v>269</v>
      </c>
      <c r="J298" s="1" t="s">
        <v>2219</v>
      </c>
      <c r="K298" s="1" t="str">
        <f t="shared" si="1"/>
        <v>AdFlex - CPS - Sale</v>
      </c>
      <c r="M298" s="1" t="s">
        <v>1311</v>
      </c>
    </row>
    <row r="299" spans="1:14" ht="15.75" customHeight="1" x14ac:dyDescent="0.2">
      <c r="A299" s="1" t="s">
        <v>486</v>
      </c>
      <c r="B299" s="1" t="s">
        <v>487</v>
      </c>
      <c r="C299" s="1">
        <v>5.5</v>
      </c>
      <c r="G299" s="1">
        <v>347</v>
      </c>
      <c r="H299" s="1" t="s">
        <v>1329</v>
      </c>
      <c r="I299" s="1" t="s">
        <v>1330</v>
      </c>
      <c r="J299" s="1" t="s">
        <v>2210</v>
      </c>
      <c r="K299" s="1" t="str">
        <f t="shared" si="1"/>
        <v>AdFlex - CPS - Sale</v>
      </c>
      <c r="M299" s="1" t="s">
        <v>1313</v>
      </c>
      <c r="N299" s="1" t="s">
        <v>373</v>
      </c>
    </row>
    <row r="300" spans="1:14" ht="15.75" customHeight="1" x14ac:dyDescent="0.2">
      <c r="A300" s="1" t="s">
        <v>163</v>
      </c>
      <c r="B300" s="1" t="s">
        <v>164</v>
      </c>
      <c r="C300" s="1">
        <v>12</v>
      </c>
      <c r="G300" s="1">
        <v>345</v>
      </c>
      <c r="H300" s="1" t="s">
        <v>220</v>
      </c>
      <c r="I300" s="1" t="s">
        <v>221</v>
      </c>
      <c r="J300" s="1" t="s">
        <v>222</v>
      </c>
      <c r="K300" s="1" t="str">
        <f t="shared" si="1"/>
        <v>AdFlex - CPO - B&amp;O</v>
      </c>
      <c r="M300" s="1" t="s">
        <v>1315</v>
      </c>
    </row>
    <row r="301" spans="1:14" ht="15.75" customHeight="1" x14ac:dyDescent="0.2">
      <c r="A301" s="1" t="s">
        <v>1793</v>
      </c>
      <c r="B301" s="1" t="s">
        <v>953</v>
      </c>
      <c r="C301" s="1">
        <v>12</v>
      </c>
      <c r="G301" s="1">
        <v>360</v>
      </c>
      <c r="H301" s="1" t="s">
        <v>1331</v>
      </c>
      <c r="I301" s="1" t="s">
        <v>287</v>
      </c>
      <c r="J301" s="1" t="s">
        <v>2209</v>
      </c>
      <c r="K301" s="1" t="str">
        <f t="shared" si="1"/>
        <v>AdFlex - CPS - Sale</v>
      </c>
      <c r="M301" s="1" t="s">
        <v>1317</v>
      </c>
    </row>
    <row r="302" spans="1:14" ht="15.75" customHeight="1" x14ac:dyDescent="0.2">
      <c r="A302" s="1" t="s">
        <v>1794</v>
      </c>
      <c r="B302" s="1" t="s">
        <v>1795</v>
      </c>
      <c r="C302" s="1">
        <v>0</v>
      </c>
      <c r="G302" s="1">
        <v>358</v>
      </c>
      <c r="H302" s="1" t="s">
        <v>286</v>
      </c>
      <c r="I302" s="1" t="s">
        <v>287</v>
      </c>
      <c r="J302" s="1" t="s">
        <v>2207</v>
      </c>
      <c r="K302" s="1" t="str">
        <f t="shared" si="1"/>
        <v>AdFlex - CPS - Sale</v>
      </c>
      <c r="M302" s="1" t="s">
        <v>283</v>
      </c>
      <c r="N302" s="1" t="s">
        <v>285</v>
      </c>
    </row>
    <row r="303" spans="1:14" ht="15.75" customHeight="1" x14ac:dyDescent="0.2">
      <c r="A303" s="1" t="s">
        <v>1796</v>
      </c>
      <c r="B303" s="1" t="s">
        <v>1797</v>
      </c>
      <c r="C303" s="1">
        <v>0</v>
      </c>
      <c r="G303" s="1">
        <v>356</v>
      </c>
      <c r="H303" s="1" t="s">
        <v>1332</v>
      </c>
      <c r="I303" s="1" t="s">
        <v>1333</v>
      </c>
      <c r="J303" s="1" t="s">
        <v>2210</v>
      </c>
      <c r="K303" s="1" t="str">
        <f t="shared" si="1"/>
        <v>AdFlex - CPS - Sale</v>
      </c>
      <c r="M303" s="1" t="s">
        <v>451</v>
      </c>
      <c r="N303" s="1" t="s">
        <v>453</v>
      </c>
    </row>
    <row r="304" spans="1:14" ht="15.75" customHeight="1" x14ac:dyDescent="0.2">
      <c r="A304" s="1" t="s">
        <v>1798</v>
      </c>
      <c r="B304" s="1" t="s">
        <v>1799</v>
      </c>
      <c r="C304" s="1">
        <v>12</v>
      </c>
      <c r="G304" s="1">
        <v>362</v>
      </c>
      <c r="H304" s="1" t="s">
        <v>1334</v>
      </c>
      <c r="I304" s="1" t="s">
        <v>1335</v>
      </c>
      <c r="K304" s="1">
        <f t="shared" si="1"/>
        <v>0</v>
      </c>
      <c r="M304" s="1" t="s">
        <v>249</v>
      </c>
      <c r="N304" s="1" t="s">
        <v>2198</v>
      </c>
    </row>
    <row r="305" spans="1:14" ht="15.75" customHeight="1" x14ac:dyDescent="0.2">
      <c r="A305" s="1" t="s">
        <v>1800</v>
      </c>
      <c r="B305" s="1" t="s">
        <v>1801</v>
      </c>
      <c r="C305" s="1">
        <v>12</v>
      </c>
      <c r="H305" s="1" t="s">
        <v>1336</v>
      </c>
      <c r="I305" s="1" t="s">
        <v>701</v>
      </c>
      <c r="K305" s="1">
        <f t="shared" si="1"/>
        <v>0</v>
      </c>
      <c r="M305" s="1" t="s">
        <v>1319</v>
      </c>
    </row>
    <row r="306" spans="1:14" ht="15.75" customHeight="1" x14ac:dyDescent="0.2">
      <c r="A306" s="1" t="s">
        <v>1809</v>
      </c>
      <c r="B306" s="1" t="s">
        <v>1810</v>
      </c>
      <c r="C306" s="1">
        <v>12</v>
      </c>
      <c r="H306" s="1" t="s">
        <v>1337</v>
      </c>
      <c r="I306" s="1" t="s">
        <v>1338</v>
      </c>
      <c r="J306" s="1" t="s">
        <v>2217</v>
      </c>
      <c r="K306" s="1">
        <f t="shared" si="1"/>
        <v>0</v>
      </c>
      <c r="M306" s="1" t="s">
        <v>741</v>
      </c>
      <c r="N306" s="1" t="s">
        <v>743</v>
      </c>
    </row>
    <row r="307" spans="1:14" ht="15.75" customHeight="1" x14ac:dyDescent="0.2">
      <c r="A307" s="1" t="s">
        <v>399</v>
      </c>
      <c r="B307" s="1" t="s">
        <v>400</v>
      </c>
      <c r="C307" s="1">
        <v>5</v>
      </c>
      <c r="G307" s="1">
        <v>368</v>
      </c>
      <c r="H307" s="1" t="s">
        <v>475</v>
      </c>
      <c r="I307" s="1" t="s">
        <v>476</v>
      </c>
      <c r="J307" s="1" t="s">
        <v>2221</v>
      </c>
      <c r="K307" s="1">
        <f t="shared" si="1"/>
        <v>0</v>
      </c>
      <c r="M307" s="1" t="s">
        <v>454</v>
      </c>
      <c r="N307" s="1" t="s">
        <v>2218</v>
      </c>
    </row>
    <row r="308" spans="1:14" ht="15.75" customHeight="1" x14ac:dyDescent="0.2">
      <c r="A308" s="1" t="s">
        <v>1811</v>
      </c>
      <c r="B308" s="1" t="s">
        <v>1812</v>
      </c>
      <c r="C308" s="1">
        <v>0</v>
      </c>
      <c r="G308" s="1">
        <v>381</v>
      </c>
      <c r="H308" s="1" t="s">
        <v>417</v>
      </c>
      <c r="I308" s="1" t="s">
        <v>418</v>
      </c>
      <c r="J308" s="1" t="s">
        <v>324</v>
      </c>
      <c r="K308" s="1" t="str">
        <f t="shared" si="1"/>
        <v>AdFlex - Support - Profit &amp; Loss</v>
      </c>
      <c r="M308" s="1" t="s">
        <v>1321</v>
      </c>
    </row>
    <row r="309" spans="1:14" ht="15.75" customHeight="1" x14ac:dyDescent="0.2">
      <c r="A309" s="1" t="s">
        <v>165</v>
      </c>
      <c r="B309" s="1" t="s">
        <v>166</v>
      </c>
      <c r="C309" s="1">
        <v>6.5</v>
      </c>
      <c r="G309" s="1">
        <v>348</v>
      </c>
      <c r="H309" s="1" t="s">
        <v>319</v>
      </c>
      <c r="I309" s="1" t="s">
        <v>320</v>
      </c>
      <c r="J309" s="1" t="s">
        <v>321</v>
      </c>
      <c r="K309" s="1">
        <f t="shared" si="1"/>
        <v>0</v>
      </c>
      <c r="M309" s="1" t="s">
        <v>218</v>
      </c>
      <c r="N309" s="1" t="s">
        <v>2210</v>
      </c>
    </row>
    <row r="310" spans="1:14" ht="15.75" customHeight="1" x14ac:dyDescent="0.2">
      <c r="A310" s="1" t="s">
        <v>1813</v>
      </c>
      <c r="B310" s="1" t="s">
        <v>1814</v>
      </c>
      <c r="C310" s="1">
        <v>12</v>
      </c>
      <c r="H310" s="1" t="s">
        <v>1339</v>
      </c>
      <c r="I310" s="1" t="s">
        <v>1340</v>
      </c>
      <c r="J310" s="1" t="s">
        <v>2222</v>
      </c>
      <c r="K310" s="1" t="str">
        <f t="shared" si="1"/>
        <v>MO - M2 - Account Manager</v>
      </c>
      <c r="M310" s="1" t="s">
        <v>1323</v>
      </c>
      <c r="N310" s="1" t="s">
        <v>2210</v>
      </c>
    </row>
    <row r="311" spans="1:14" ht="15.75" customHeight="1" x14ac:dyDescent="0.2">
      <c r="A311" s="1" t="s">
        <v>211</v>
      </c>
      <c r="B311" s="1" t="s">
        <v>212</v>
      </c>
      <c r="C311" s="1">
        <v>12</v>
      </c>
      <c r="G311" s="1">
        <v>410</v>
      </c>
      <c r="H311" s="1" t="s">
        <v>477</v>
      </c>
      <c r="I311" s="1" t="s">
        <v>478</v>
      </c>
      <c r="J311" s="1" t="s">
        <v>337</v>
      </c>
      <c r="K311" s="1" t="str">
        <f t="shared" si="1"/>
        <v>AdFlex - Tech - Platform</v>
      </c>
      <c r="M311" s="1" t="s">
        <v>1325</v>
      </c>
      <c r="N311" s="1" t="s">
        <v>2210</v>
      </c>
    </row>
    <row r="312" spans="1:14" ht="15.75" customHeight="1" x14ac:dyDescent="0.2">
      <c r="A312" s="1" t="s">
        <v>1827</v>
      </c>
      <c r="B312" s="1" t="s">
        <v>1828</v>
      </c>
      <c r="C312" s="1">
        <v>0</v>
      </c>
      <c r="G312" s="1">
        <v>349</v>
      </c>
      <c r="H312" s="1" t="s">
        <v>197</v>
      </c>
      <c r="I312" s="1" t="s">
        <v>198</v>
      </c>
      <c r="J312" s="1" t="s">
        <v>2206</v>
      </c>
      <c r="K312" s="1">
        <f t="shared" si="1"/>
        <v>0</v>
      </c>
      <c r="M312" s="1" t="s">
        <v>1327</v>
      </c>
      <c r="N312" s="1" t="s">
        <v>2210</v>
      </c>
    </row>
    <row r="313" spans="1:14" ht="15.75" customHeight="1" x14ac:dyDescent="0.2">
      <c r="A313" s="1" t="s">
        <v>1829</v>
      </c>
      <c r="B313" s="1" t="s">
        <v>1830</v>
      </c>
      <c r="C313" s="1">
        <v>0</v>
      </c>
      <c r="G313" s="1">
        <v>354</v>
      </c>
      <c r="H313" s="1" t="s">
        <v>1341</v>
      </c>
      <c r="I313" s="1" t="s">
        <v>1342</v>
      </c>
      <c r="J313" s="1" t="s">
        <v>2223</v>
      </c>
      <c r="K313" s="1">
        <f t="shared" si="1"/>
        <v>0</v>
      </c>
      <c r="M313" s="1" t="s">
        <v>133</v>
      </c>
      <c r="N313" s="1" t="s">
        <v>2210</v>
      </c>
    </row>
    <row r="314" spans="1:14" ht="15.75" customHeight="1" x14ac:dyDescent="0.2">
      <c r="A314" s="1" t="s">
        <v>1832</v>
      </c>
      <c r="B314" s="1" t="s">
        <v>1833</v>
      </c>
      <c r="C314" s="1">
        <v>0</v>
      </c>
      <c r="G314" s="1">
        <v>353</v>
      </c>
      <c r="H314" s="1" t="s">
        <v>1343</v>
      </c>
      <c r="I314" s="1" t="s">
        <v>1344</v>
      </c>
      <c r="K314" s="1">
        <f t="shared" si="1"/>
        <v>0</v>
      </c>
      <c r="M314" s="1" t="s">
        <v>268</v>
      </c>
      <c r="N314" s="1" t="s">
        <v>2210</v>
      </c>
    </row>
    <row r="315" spans="1:14" ht="15.75" customHeight="1" x14ac:dyDescent="0.2">
      <c r="A315" s="1" t="s">
        <v>1834</v>
      </c>
      <c r="B315" s="1" t="s">
        <v>1835</v>
      </c>
      <c r="C315" s="1">
        <v>0</v>
      </c>
      <c r="G315" s="1">
        <v>355</v>
      </c>
      <c r="H315" s="1" t="s">
        <v>1345</v>
      </c>
      <c r="I315" s="1" t="s">
        <v>1346</v>
      </c>
      <c r="J315" s="1" t="s">
        <v>2223</v>
      </c>
      <c r="K315" s="1">
        <f t="shared" si="1"/>
        <v>0</v>
      </c>
      <c r="M315" s="1" t="s">
        <v>1329</v>
      </c>
      <c r="N315" s="1" t="s">
        <v>2210</v>
      </c>
    </row>
    <row r="316" spans="1:14" ht="15.75" customHeight="1" x14ac:dyDescent="0.2">
      <c r="A316" s="1" t="s">
        <v>139</v>
      </c>
      <c r="B316" s="1" t="s">
        <v>140</v>
      </c>
      <c r="C316" s="1">
        <v>19.5</v>
      </c>
      <c r="G316" s="1">
        <v>350</v>
      </c>
      <c r="H316" s="1" t="s">
        <v>1347</v>
      </c>
      <c r="I316" s="1" t="s">
        <v>1348</v>
      </c>
      <c r="J316" s="1" t="s">
        <v>2223</v>
      </c>
      <c r="K316" s="1">
        <f t="shared" si="1"/>
        <v>0</v>
      </c>
      <c r="M316" s="1" t="s">
        <v>220</v>
      </c>
      <c r="N316" s="1" t="s">
        <v>222</v>
      </c>
    </row>
    <row r="317" spans="1:14" ht="15.75" customHeight="1" x14ac:dyDescent="0.2">
      <c r="A317" s="1" t="s">
        <v>922</v>
      </c>
      <c r="B317" s="1" t="s">
        <v>923</v>
      </c>
      <c r="C317" s="1">
        <v>0</v>
      </c>
      <c r="G317" s="1">
        <v>624</v>
      </c>
      <c r="H317" s="1" t="s">
        <v>1349</v>
      </c>
      <c r="I317" s="1" t="s">
        <v>1350</v>
      </c>
      <c r="J317" s="1" t="s">
        <v>2224</v>
      </c>
      <c r="K317" s="1">
        <f t="shared" si="1"/>
        <v>0</v>
      </c>
      <c r="M317" s="1" t="s">
        <v>1331</v>
      </c>
      <c r="N317" s="1" t="s">
        <v>2210</v>
      </c>
    </row>
    <row r="318" spans="1:14" ht="15.75" customHeight="1" x14ac:dyDescent="0.2">
      <c r="A318" s="1" t="s">
        <v>1838</v>
      </c>
      <c r="B318" s="1" t="s">
        <v>1839</v>
      </c>
      <c r="C318" s="1">
        <v>0</v>
      </c>
      <c r="G318" s="1">
        <v>375</v>
      </c>
      <c r="H318" s="1" t="s">
        <v>1351</v>
      </c>
      <c r="I318" s="1" t="s">
        <v>1352</v>
      </c>
      <c r="J318" s="1" t="s">
        <v>59</v>
      </c>
      <c r="K318" s="1" t="str">
        <f t="shared" si="1"/>
        <v>AdFlex - Tech - Product &amp; Development</v>
      </c>
      <c r="M318" s="1" t="s">
        <v>286</v>
      </c>
      <c r="N318" s="1" t="s">
        <v>2210</v>
      </c>
    </row>
    <row r="319" spans="1:14" ht="15.75" customHeight="1" x14ac:dyDescent="0.2">
      <c r="A319" s="1" t="s">
        <v>1841</v>
      </c>
      <c r="B319" s="1" t="s">
        <v>1842</v>
      </c>
      <c r="C319" s="1">
        <v>0</v>
      </c>
      <c r="G319" s="1">
        <v>367</v>
      </c>
      <c r="H319" s="1" t="s">
        <v>344</v>
      </c>
      <c r="I319" s="1" t="s">
        <v>345</v>
      </c>
      <c r="J319" s="1" t="s">
        <v>2182</v>
      </c>
      <c r="K319" s="1">
        <f t="shared" si="1"/>
        <v>0</v>
      </c>
      <c r="M319" s="1" t="s">
        <v>1332</v>
      </c>
      <c r="N319" s="1" t="s">
        <v>2210</v>
      </c>
    </row>
    <row r="320" spans="1:14" ht="15.75" customHeight="1" x14ac:dyDescent="0.2">
      <c r="A320" s="1" t="s">
        <v>1843</v>
      </c>
      <c r="B320" s="1" t="s">
        <v>1844</v>
      </c>
      <c r="C320" s="1">
        <v>0</v>
      </c>
      <c r="G320" s="1">
        <v>352</v>
      </c>
      <c r="H320" s="1" t="s">
        <v>1353</v>
      </c>
      <c r="I320" s="1" t="s">
        <v>1354</v>
      </c>
      <c r="J320" s="1" t="s">
        <v>157</v>
      </c>
      <c r="K320" s="1">
        <f t="shared" si="1"/>
        <v>0</v>
      </c>
      <c r="M320" s="1" t="s">
        <v>1334</v>
      </c>
    </row>
    <row r="321" spans="1:14" ht="15.75" customHeight="1" x14ac:dyDescent="0.2">
      <c r="A321" s="1" t="s">
        <v>1847</v>
      </c>
      <c r="B321" s="1" t="s">
        <v>174</v>
      </c>
      <c r="C321" s="1">
        <v>0</v>
      </c>
      <c r="G321" s="1">
        <v>398</v>
      </c>
      <c r="H321" s="1" t="s">
        <v>1355</v>
      </c>
      <c r="I321" s="1" t="s">
        <v>1356</v>
      </c>
      <c r="J321" s="1" t="s">
        <v>428</v>
      </c>
      <c r="K321" s="1" t="str">
        <f t="shared" si="1"/>
        <v>MO - M2 - Inhouse</v>
      </c>
      <c r="M321" s="1" t="s">
        <v>1336</v>
      </c>
    </row>
    <row r="322" spans="1:14" ht="15.75" customHeight="1" x14ac:dyDescent="0.2">
      <c r="A322" s="1" t="s">
        <v>169</v>
      </c>
      <c r="B322" s="1" t="s">
        <v>170</v>
      </c>
      <c r="C322" s="1">
        <v>22</v>
      </c>
      <c r="G322" s="1">
        <v>332</v>
      </c>
      <c r="H322" s="1" t="s">
        <v>101</v>
      </c>
      <c r="I322" s="1" t="s">
        <v>102</v>
      </c>
      <c r="J322" s="1" t="s">
        <v>337</v>
      </c>
      <c r="K322" s="1" t="str">
        <f t="shared" si="1"/>
        <v>AdFlex - Tech - Platform</v>
      </c>
      <c r="M322" s="1" t="s">
        <v>1337</v>
      </c>
    </row>
    <row r="323" spans="1:14" ht="15.75" customHeight="1" x14ac:dyDescent="0.2">
      <c r="A323" s="1" t="s">
        <v>490</v>
      </c>
      <c r="B323" s="1" t="s">
        <v>491</v>
      </c>
      <c r="C323" s="1">
        <v>15</v>
      </c>
      <c r="G323" s="1">
        <v>404</v>
      </c>
      <c r="H323" s="1" t="s">
        <v>1357</v>
      </c>
      <c r="I323" s="1" t="s">
        <v>1358</v>
      </c>
      <c r="K323" s="1">
        <f t="shared" si="1"/>
        <v>0</v>
      </c>
      <c r="M323" s="1" t="s">
        <v>475</v>
      </c>
    </row>
    <row r="324" spans="1:14" ht="15.75" customHeight="1" x14ac:dyDescent="0.2">
      <c r="A324" s="1" t="s">
        <v>1861</v>
      </c>
      <c r="B324" s="1" t="s">
        <v>1862</v>
      </c>
      <c r="C324" s="1">
        <v>0</v>
      </c>
      <c r="G324" s="1">
        <v>364</v>
      </c>
      <c r="H324" s="1" t="s">
        <v>479</v>
      </c>
      <c r="I324" s="1" t="s">
        <v>480</v>
      </c>
      <c r="J324" s="1" t="s">
        <v>2207</v>
      </c>
      <c r="K324" s="1" t="str">
        <f t="shared" si="1"/>
        <v>AdFlex - CPS - Sale</v>
      </c>
      <c r="M324" s="1" t="s">
        <v>417</v>
      </c>
      <c r="N324" s="1" t="s">
        <v>324</v>
      </c>
    </row>
    <row r="325" spans="1:14" ht="15.75" customHeight="1" x14ac:dyDescent="0.2">
      <c r="A325" s="1" t="s">
        <v>105</v>
      </c>
      <c r="B325" s="1" t="s">
        <v>106</v>
      </c>
      <c r="C325" s="1">
        <v>18</v>
      </c>
      <c r="G325" s="1">
        <v>357</v>
      </c>
      <c r="H325" s="1" t="s">
        <v>1359</v>
      </c>
      <c r="I325" s="1" t="s">
        <v>1360</v>
      </c>
      <c r="J325" s="1" t="s">
        <v>2219</v>
      </c>
      <c r="K325" s="1" t="str">
        <f t="shared" si="1"/>
        <v>AdFlex - CPS - Sale</v>
      </c>
      <c r="M325" s="1" t="s">
        <v>319</v>
      </c>
    </row>
    <row r="326" spans="1:14" ht="15.75" customHeight="1" x14ac:dyDescent="0.2">
      <c r="A326" s="1" t="s">
        <v>1874</v>
      </c>
      <c r="B326" s="1" t="s">
        <v>1875</v>
      </c>
      <c r="C326" s="1">
        <v>0</v>
      </c>
      <c r="G326" s="1">
        <v>372</v>
      </c>
      <c r="H326" s="1" t="s">
        <v>1361</v>
      </c>
      <c r="I326" s="1" t="s">
        <v>1362</v>
      </c>
      <c r="J326" s="1" t="s">
        <v>2210</v>
      </c>
      <c r="K326" s="1" t="str">
        <f t="shared" si="1"/>
        <v>AdFlex - CPS - Sale</v>
      </c>
      <c r="M326" s="1" t="s">
        <v>1339</v>
      </c>
      <c r="N326" s="1" t="s">
        <v>2222</v>
      </c>
    </row>
    <row r="327" spans="1:14" ht="15.75" customHeight="1" x14ac:dyDescent="0.2">
      <c r="A327" s="1" t="s">
        <v>108</v>
      </c>
      <c r="B327" s="1" t="s">
        <v>109</v>
      </c>
      <c r="C327" s="1">
        <v>12</v>
      </c>
      <c r="G327" s="1">
        <v>371</v>
      </c>
      <c r="H327" s="1" t="s">
        <v>1363</v>
      </c>
      <c r="I327" s="1" t="s">
        <v>1364</v>
      </c>
      <c r="J327" s="1" t="s">
        <v>2210</v>
      </c>
      <c r="K327" s="1" t="str">
        <f t="shared" si="1"/>
        <v>AdFlex - CPS - Sale</v>
      </c>
      <c r="M327" s="1" t="s">
        <v>477</v>
      </c>
      <c r="N327" s="1" t="s">
        <v>47</v>
      </c>
    </row>
    <row r="328" spans="1:14" ht="15.75" customHeight="1" x14ac:dyDescent="0.2">
      <c r="A328" s="1" t="s">
        <v>171</v>
      </c>
      <c r="B328" s="1" t="s">
        <v>172</v>
      </c>
      <c r="C328" s="1">
        <v>0</v>
      </c>
      <c r="G328" s="1">
        <v>374</v>
      </c>
      <c r="H328" s="1" t="s">
        <v>1365</v>
      </c>
      <c r="I328" s="1" t="s">
        <v>1366</v>
      </c>
      <c r="J328" s="1" t="s">
        <v>2210</v>
      </c>
      <c r="K328" s="1" t="str">
        <f t="shared" si="1"/>
        <v>AdFlex - CPS - Sale</v>
      </c>
      <c r="M328" s="1" t="s">
        <v>197</v>
      </c>
    </row>
    <row r="329" spans="1:14" ht="15.75" customHeight="1" x14ac:dyDescent="0.2">
      <c r="A329" s="1" t="s">
        <v>1877</v>
      </c>
      <c r="B329" s="1" t="s">
        <v>1878</v>
      </c>
      <c r="C329" s="1">
        <v>0</v>
      </c>
      <c r="G329" s="1">
        <v>373</v>
      </c>
      <c r="H329" s="1" t="s">
        <v>1367</v>
      </c>
      <c r="I329" s="1" t="s">
        <v>1368</v>
      </c>
      <c r="J329" s="1" t="s">
        <v>2219</v>
      </c>
      <c r="K329" s="1" t="str">
        <f t="shared" si="1"/>
        <v>AdFlex - CPS - Sale</v>
      </c>
      <c r="M329" s="1" t="s">
        <v>1341</v>
      </c>
    </row>
    <row r="330" spans="1:14" ht="15.75" customHeight="1" x14ac:dyDescent="0.2">
      <c r="A330" s="1" t="s">
        <v>110</v>
      </c>
      <c r="B330" s="1" t="s">
        <v>111</v>
      </c>
      <c r="C330" s="1">
        <v>12</v>
      </c>
      <c r="H330" s="1" t="s">
        <v>1369</v>
      </c>
      <c r="I330" s="1" t="s">
        <v>1370</v>
      </c>
      <c r="J330" s="1" t="s">
        <v>2210</v>
      </c>
      <c r="K330" s="1" t="str">
        <f t="shared" si="1"/>
        <v>AdFlex - CPS - Sale</v>
      </c>
      <c r="M330" s="1" t="s">
        <v>1343</v>
      </c>
    </row>
    <row r="331" spans="1:14" ht="15.75" customHeight="1" x14ac:dyDescent="0.2">
      <c r="A331" s="1" t="s">
        <v>113</v>
      </c>
      <c r="B331" s="1" t="s">
        <v>114</v>
      </c>
      <c r="C331" s="1">
        <v>21.5</v>
      </c>
      <c r="H331" s="1" t="s">
        <v>1371</v>
      </c>
      <c r="I331" s="1" t="s">
        <v>1372</v>
      </c>
      <c r="J331" s="1" t="s">
        <v>2210</v>
      </c>
      <c r="K331" s="1" t="str">
        <f t="shared" si="1"/>
        <v>AdFlex - CPS - Sale</v>
      </c>
      <c r="M331" s="1" t="s">
        <v>1345</v>
      </c>
    </row>
    <row r="332" spans="1:14" ht="15.75" customHeight="1" x14ac:dyDescent="0.2">
      <c r="A332" s="1" t="s">
        <v>141</v>
      </c>
      <c r="B332" s="1" t="s">
        <v>142</v>
      </c>
      <c r="C332" s="1">
        <v>18.5</v>
      </c>
      <c r="G332" s="1">
        <v>385</v>
      </c>
      <c r="H332" s="1" t="s">
        <v>1373</v>
      </c>
      <c r="I332" s="1" t="s">
        <v>1374</v>
      </c>
      <c r="J332" s="1" t="s">
        <v>2210</v>
      </c>
      <c r="K332" s="1" t="str">
        <f t="shared" si="1"/>
        <v>AdFlex - CPS - Sale</v>
      </c>
      <c r="M332" s="1" t="s">
        <v>1347</v>
      </c>
    </row>
    <row r="333" spans="1:14" ht="15.75" customHeight="1" x14ac:dyDescent="0.2">
      <c r="A333" s="1" t="s">
        <v>750</v>
      </c>
      <c r="B333" s="1" t="s">
        <v>751</v>
      </c>
      <c r="C333" s="1">
        <v>21.5</v>
      </c>
      <c r="G333" s="1">
        <v>380</v>
      </c>
      <c r="H333" s="1" t="s">
        <v>1375</v>
      </c>
      <c r="I333" s="1" t="s">
        <v>1376</v>
      </c>
      <c r="J333" s="1" t="s">
        <v>2207</v>
      </c>
      <c r="K333" s="1" t="str">
        <f t="shared" si="1"/>
        <v>AdFlex - CPS - Sale</v>
      </c>
      <c r="M333" s="1" t="s">
        <v>1349</v>
      </c>
    </row>
    <row r="334" spans="1:14" ht="15.75" customHeight="1" x14ac:dyDescent="0.2">
      <c r="A334" s="1" t="s">
        <v>1879</v>
      </c>
      <c r="B334" s="1" t="s">
        <v>1880</v>
      </c>
      <c r="C334" s="1">
        <v>23</v>
      </c>
      <c r="G334" s="1">
        <v>164</v>
      </c>
      <c r="H334" s="1" t="s">
        <v>354</v>
      </c>
      <c r="I334" s="1" t="s">
        <v>355</v>
      </c>
      <c r="J334" s="1" t="s">
        <v>2201</v>
      </c>
      <c r="K334" s="1" t="str">
        <f t="shared" si="1"/>
        <v>MO - Tech - FE</v>
      </c>
      <c r="M334" s="1" t="s">
        <v>1351</v>
      </c>
      <c r="N334" s="1" t="s">
        <v>215</v>
      </c>
    </row>
    <row r="335" spans="1:14" ht="15.75" customHeight="1" x14ac:dyDescent="0.2">
      <c r="A335" s="1" t="s">
        <v>1881</v>
      </c>
      <c r="B335" s="1" t="s">
        <v>1882</v>
      </c>
      <c r="C335" s="1">
        <v>0</v>
      </c>
      <c r="G335" s="1">
        <v>378</v>
      </c>
      <c r="H335" s="1" t="s">
        <v>1377</v>
      </c>
      <c r="I335" s="1" t="s">
        <v>1378</v>
      </c>
      <c r="J335" s="1" t="s">
        <v>2220</v>
      </c>
      <c r="K335" s="1" t="str">
        <f t="shared" si="1"/>
        <v>AdFlex - CPS - Sale</v>
      </c>
      <c r="M335" s="1" t="s">
        <v>344</v>
      </c>
    </row>
    <row r="336" spans="1:14" ht="15.75" customHeight="1" x14ac:dyDescent="0.2">
      <c r="A336" s="1" t="s">
        <v>752</v>
      </c>
      <c r="B336" s="1" t="s">
        <v>753</v>
      </c>
      <c r="C336" s="1">
        <v>20.5</v>
      </c>
      <c r="H336" s="1" t="s">
        <v>1379</v>
      </c>
      <c r="I336" s="1" t="s">
        <v>1380</v>
      </c>
      <c r="J336" s="1" t="s">
        <v>2217</v>
      </c>
      <c r="K336" s="1">
        <f t="shared" si="1"/>
        <v>0</v>
      </c>
      <c r="M336" s="1" t="s">
        <v>1353</v>
      </c>
    </row>
    <row r="337" spans="1:14" ht="15.75" customHeight="1" x14ac:dyDescent="0.2">
      <c r="A337" s="1" t="s">
        <v>754</v>
      </c>
      <c r="B337" s="1" t="s">
        <v>755</v>
      </c>
      <c r="C337" s="1">
        <v>11</v>
      </c>
      <c r="G337" s="1">
        <v>384</v>
      </c>
      <c r="H337" s="1" t="s">
        <v>1381</v>
      </c>
      <c r="I337" s="1" t="s">
        <v>1382</v>
      </c>
      <c r="J337" s="1" t="s">
        <v>2209</v>
      </c>
      <c r="K337" s="1" t="str">
        <f t="shared" si="1"/>
        <v>AdFlex - CPS - Sale</v>
      </c>
      <c r="M337" s="1" t="s">
        <v>1355</v>
      </c>
      <c r="N337" s="1" t="s">
        <v>428</v>
      </c>
    </row>
    <row r="338" spans="1:14" ht="15.75" customHeight="1" x14ac:dyDescent="0.2">
      <c r="A338" s="1" t="s">
        <v>756</v>
      </c>
      <c r="B338" s="1" t="s">
        <v>757</v>
      </c>
      <c r="C338" s="1">
        <v>20.5</v>
      </c>
      <c r="G338" s="1">
        <v>387</v>
      </c>
      <c r="H338" s="1" t="s">
        <v>1383</v>
      </c>
      <c r="I338" s="1" t="s">
        <v>595</v>
      </c>
      <c r="J338" s="1" t="s">
        <v>2207</v>
      </c>
      <c r="K338" s="1" t="str">
        <f t="shared" si="1"/>
        <v>AdFlex - CPS - Sale</v>
      </c>
      <c r="M338" s="1" t="s">
        <v>101</v>
      </c>
      <c r="N338" s="1" t="s">
        <v>47</v>
      </c>
    </row>
    <row r="339" spans="1:14" ht="15.75" customHeight="1" x14ac:dyDescent="0.2">
      <c r="A339" s="1" t="s">
        <v>758</v>
      </c>
      <c r="B339" s="1" t="s">
        <v>759</v>
      </c>
      <c r="C339" s="1">
        <v>11.5</v>
      </c>
      <c r="G339" s="1">
        <v>821</v>
      </c>
      <c r="H339" s="1" t="s">
        <v>1384</v>
      </c>
      <c r="I339" s="1" t="s">
        <v>1385</v>
      </c>
      <c r="J339" s="1" t="s">
        <v>2207</v>
      </c>
      <c r="K339" s="1" t="str">
        <f t="shared" si="1"/>
        <v>AdFlex - CPS - Sale</v>
      </c>
      <c r="M339" s="1" t="s">
        <v>1357</v>
      </c>
    </row>
    <row r="340" spans="1:14" ht="15.75" customHeight="1" x14ac:dyDescent="0.2">
      <c r="A340" s="1" t="s">
        <v>1883</v>
      </c>
      <c r="B340" s="1" t="s">
        <v>1884</v>
      </c>
      <c r="C340" s="1">
        <v>24</v>
      </c>
      <c r="H340" s="1" t="s">
        <v>1386</v>
      </c>
      <c r="I340" s="1" t="s">
        <v>1387</v>
      </c>
      <c r="J340" s="1" t="s">
        <v>743</v>
      </c>
      <c r="K340" s="1" t="str">
        <f t="shared" si="1"/>
        <v>AdFlex - HCM - Inhouse</v>
      </c>
      <c r="M340" s="1" t="s">
        <v>479</v>
      </c>
      <c r="N340" s="1" t="s">
        <v>2210</v>
      </c>
    </row>
    <row r="341" spans="1:14" ht="15.75" customHeight="1" x14ac:dyDescent="0.2">
      <c r="A341" s="1" t="s">
        <v>1885</v>
      </c>
      <c r="B341" s="1" t="s">
        <v>1886</v>
      </c>
      <c r="C341" s="1">
        <v>0</v>
      </c>
      <c r="G341" s="1">
        <v>409</v>
      </c>
      <c r="H341" s="1" t="s">
        <v>1388</v>
      </c>
      <c r="I341" s="1" t="s">
        <v>1389</v>
      </c>
      <c r="J341" s="1" t="s">
        <v>2223</v>
      </c>
      <c r="K341" s="1">
        <f t="shared" si="1"/>
        <v>0</v>
      </c>
      <c r="M341" s="1" t="s">
        <v>1359</v>
      </c>
      <c r="N341" s="1" t="s">
        <v>2210</v>
      </c>
    </row>
    <row r="342" spans="1:14" ht="15.75" customHeight="1" x14ac:dyDescent="0.2">
      <c r="A342" s="1" t="s">
        <v>1887</v>
      </c>
      <c r="B342" s="1" t="s">
        <v>1888</v>
      </c>
      <c r="C342" s="1">
        <v>0</v>
      </c>
      <c r="G342" s="1">
        <v>554</v>
      </c>
      <c r="H342" s="1" t="s">
        <v>335</v>
      </c>
      <c r="I342" s="1" t="s">
        <v>336</v>
      </c>
      <c r="J342" s="1" t="s">
        <v>2225</v>
      </c>
      <c r="K342" s="1" t="str">
        <f t="shared" si="1"/>
        <v>AdFlex - CPO - Kỹ thuật</v>
      </c>
      <c r="M342" s="1" t="s">
        <v>1361</v>
      </c>
      <c r="N342" s="1" t="s">
        <v>2210</v>
      </c>
    </row>
    <row r="343" spans="1:14" ht="15.75" customHeight="1" x14ac:dyDescent="0.2">
      <c r="A343" s="1" t="s">
        <v>492</v>
      </c>
      <c r="B343" s="1" t="s">
        <v>493</v>
      </c>
      <c r="C343" s="1">
        <v>0</v>
      </c>
      <c r="G343" s="1">
        <v>369</v>
      </c>
      <c r="H343" s="1" t="s">
        <v>429</v>
      </c>
      <c r="I343" s="1" t="s">
        <v>430</v>
      </c>
      <c r="J343" s="1" t="s">
        <v>2226</v>
      </c>
      <c r="K343" s="1" t="str">
        <f t="shared" si="1"/>
        <v>PingGo - Product - PO</v>
      </c>
      <c r="M343" s="1" t="s">
        <v>1363</v>
      </c>
      <c r="N343" s="1" t="s">
        <v>2210</v>
      </c>
    </row>
    <row r="344" spans="1:14" ht="15.75" customHeight="1" x14ac:dyDescent="0.2">
      <c r="A344" s="1" t="s">
        <v>494</v>
      </c>
      <c r="B344" s="1" t="s">
        <v>495</v>
      </c>
      <c r="C344" s="1">
        <v>0</v>
      </c>
      <c r="G344" s="1">
        <v>382</v>
      </c>
      <c r="H344" s="1" t="s">
        <v>1390</v>
      </c>
      <c r="I344" s="1" t="s">
        <v>1391</v>
      </c>
      <c r="K344" s="1">
        <f t="shared" si="1"/>
        <v>0</v>
      </c>
      <c r="M344" s="1" t="s">
        <v>1365</v>
      </c>
      <c r="N344" s="1" t="s">
        <v>2210</v>
      </c>
    </row>
    <row r="345" spans="1:14" ht="15.75" customHeight="1" x14ac:dyDescent="0.2">
      <c r="A345" s="1" t="s">
        <v>118</v>
      </c>
      <c r="B345" s="1" t="s">
        <v>119</v>
      </c>
      <c r="C345" s="1">
        <v>23</v>
      </c>
      <c r="G345" s="1">
        <v>388</v>
      </c>
      <c r="H345" s="1" t="s">
        <v>346</v>
      </c>
      <c r="I345" s="1" t="s">
        <v>347</v>
      </c>
      <c r="J345" s="1" t="s">
        <v>2227</v>
      </c>
      <c r="K345" s="1" t="str">
        <f t="shared" si="1"/>
        <v>PingGo - Product - Server</v>
      </c>
      <c r="M345" s="1" t="s">
        <v>1367</v>
      </c>
      <c r="N345" s="1" t="s">
        <v>2210</v>
      </c>
    </row>
    <row r="346" spans="1:14" ht="15.75" customHeight="1" x14ac:dyDescent="0.2">
      <c r="A346" s="1" t="s">
        <v>1895</v>
      </c>
      <c r="B346" s="1" t="s">
        <v>1896</v>
      </c>
      <c r="C346" s="1">
        <v>0</v>
      </c>
      <c r="G346" s="1">
        <v>396</v>
      </c>
      <c r="H346" s="1" t="s">
        <v>1392</v>
      </c>
      <c r="I346" s="1" t="s">
        <v>1393</v>
      </c>
      <c r="J346" s="1" t="s">
        <v>2228</v>
      </c>
      <c r="K346" s="1" t="str">
        <f t="shared" si="1"/>
        <v>AdFlex - CPS - Sale</v>
      </c>
      <c r="M346" s="1" t="s">
        <v>1369</v>
      </c>
      <c r="N346" s="1" t="s">
        <v>2210</v>
      </c>
    </row>
    <row r="347" spans="1:14" ht="15.75" customHeight="1" x14ac:dyDescent="0.2">
      <c r="A347" s="1" t="s">
        <v>120</v>
      </c>
      <c r="B347" s="1" t="s">
        <v>121</v>
      </c>
      <c r="C347" s="1">
        <v>24</v>
      </c>
      <c r="G347" s="1">
        <v>4</v>
      </c>
      <c r="H347" s="1" t="s">
        <v>342</v>
      </c>
      <c r="I347" s="1" t="s">
        <v>343</v>
      </c>
      <c r="J347" s="1" t="s">
        <v>2229</v>
      </c>
      <c r="K347" s="1">
        <f t="shared" si="1"/>
        <v>0</v>
      </c>
      <c r="M347" s="1" t="s">
        <v>1371</v>
      </c>
      <c r="N347" s="1" t="s">
        <v>2210</v>
      </c>
    </row>
    <row r="348" spans="1:14" ht="15.75" customHeight="1" x14ac:dyDescent="0.2">
      <c r="A348" s="1" t="s">
        <v>1897</v>
      </c>
      <c r="B348" s="1" t="s">
        <v>1898</v>
      </c>
      <c r="C348" s="1">
        <v>0</v>
      </c>
      <c r="G348" s="1">
        <v>383</v>
      </c>
      <c r="H348" s="1" t="s">
        <v>1394</v>
      </c>
      <c r="I348" s="1" t="s">
        <v>1395</v>
      </c>
      <c r="K348" s="1">
        <f t="shared" si="1"/>
        <v>0</v>
      </c>
      <c r="M348" s="1" t="s">
        <v>1373</v>
      </c>
      <c r="N348" s="1" t="s">
        <v>2210</v>
      </c>
    </row>
    <row r="349" spans="1:14" ht="15.75" customHeight="1" x14ac:dyDescent="0.2">
      <c r="A349" s="1" t="s">
        <v>89</v>
      </c>
      <c r="B349" s="1" t="s">
        <v>90</v>
      </c>
      <c r="C349" s="1">
        <v>12</v>
      </c>
      <c r="G349" s="1">
        <v>405</v>
      </c>
      <c r="H349" s="1" t="s">
        <v>1396</v>
      </c>
      <c r="I349" s="1" t="s">
        <v>1397</v>
      </c>
      <c r="K349" s="1">
        <f t="shared" si="1"/>
        <v>0</v>
      </c>
      <c r="M349" s="1" t="s">
        <v>1375</v>
      </c>
      <c r="N349" s="1" t="s">
        <v>2210</v>
      </c>
    </row>
    <row r="350" spans="1:14" ht="15.75" customHeight="1" x14ac:dyDescent="0.2">
      <c r="A350" s="1" t="s">
        <v>1899</v>
      </c>
      <c r="B350" s="1" t="s">
        <v>1900</v>
      </c>
      <c r="C350" s="1">
        <v>0</v>
      </c>
      <c r="G350" s="1">
        <v>402</v>
      </c>
      <c r="H350" s="1" t="s">
        <v>1398</v>
      </c>
      <c r="I350" s="1" t="s">
        <v>1399</v>
      </c>
      <c r="J350" s="1" t="s">
        <v>2161</v>
      </c>
      <c r="K350" s="1">
        <f t="shared" si="1"/>
        <v>0</v>
      </c>
      <c r="M350" s="1" t="s">
        <v>354</v>
      </c>
      <c r="N350" s="1" t="s">
        <v>2201</v>
      </c>
    </row>
    <row r="351" spans="1:14" ht="15.75" customHeight="1" x14ac:dyDescent="0.2">
      <c r="A351" s="1" t="s">
        <v>496</v>
      </c>
      <c r="B351" s="1" t="s">
        <v>497</v>
      </c>
      <c r="C351" s="1">
        <v>16</v>
      </c>
      <c r="G351" s="1">
        <v>389</v>
      </c>
      <c r="H351" s="1" t="s">
        <v>1400</v>
      </c>
      <c r="I351" s="1" t="s">
        <v>1401</v>
      </c>
      <c r="K351" s="1">
        <f t="shared" si="1"/>
        <v>0</v>
      </c>
      <c r="M351" s="1" t="s">
        <v>1377</v>
      </c>
      <c r="N351" s="1" t="s">
        <v>2210</v>
      </c>
    </row>
    <row r="352" spans="1:14" ht="15.75" customHeight="1" x14ac:dyDescent="0.2">
      <c r="A352" s="1" t="s">
        <v>122</v>
      </c>
      <c r="B352" s="1" t="s">
        <v>123</v>
      </c>
      <c r="C352" s="1">
        <v>19</v>
      </c>
      <c r="G352" s="1">
        <v>390</v>
      </c>
      <c r="H352" s="1" t="s">
        <v>252</v>
      </c>
      <c r="I352" s="1" t="s">
        <v>253</v>
      </c>
      <c r="J352" s="1" t="s">
        <v>2207</v>
      </c>
      <c r="K352" s="1" t="str">
        <f t="shared" si="1"/>
        <v>AdFlex - CPS - Sale</v>
      </c>
      <c r="M352" s="1" t="s">
        <v>1379</v>
      </c>
    </row>
    <row r="353" spans="1:14" ht="15.75" customHeight="1" x14ac:dyDescent="0.2">
      <c r="A353" s="1" t="s">
        <v>1901</v>
      </c>
      <c r="B353" s="1" t="s">
        <v>1902</v>
      </c>
      <c r="C353" s="1">
        <v>0</v>
      </c>
      <c r="G353" s="1">
        <v>538</v>
      </c>
      <c r="H353" s="1" t="s">
        <v>1402</v>
      </c>
      <c r="I353" s="1" t="s">
        <v>939</v>
      </c>
      <c r="J353" s="1" t="s">
        <v>2210</v>
      </c>
      <c r="K353" s="1" t="str">
        <f t="shared" si="1"/>
        <v>AdFlex - CPS - Sale</v>
      </c>
      <c r="M353" s="1" t="s">
        <v>1381</v>
      </c>
      <c r="N353" s="1" t="s">
        <v>2210</v>
      </c>
    </row>
    <row r="354" spans="1:14" ht="15.75" customHeight="1" x14ac:dyDescent="0.2">
      <c r="A354" s="1" t="s">
        <v>498</v>
      </c>
      <c r="B354" s="1" t="s">
        <v>300</v>
      </c>
      <c r="C354" s="1">
        <v>0</v>
      </c>
      <c r="G354" s="1">
        <v>393</v>
      </c>
      <c r="H354" s="1" t="s">
        <v>223</v>
      </c>
      <c r="I354" s="1" t="s">
        <v>224</v>
      </c>
      <c r="J354" s="1" t="s">
        <v>2220</v>
      </c>
      <c r="K354" s="1" t="str">
        <f t="shared" si="1"/>
        <v>AdFlex - CPS - Sale</v>
      </c>
      <c r="M354" s="1" t="s">
        <v>1383</v>
      </c>
      <c r="N354" s="1" t="s">
        <v>2210</v>
      </c>
    </row>
    <row r="355" spans="1:14" ht="15.75" customHeight="1" x14ac:dyDescent="0.2">
      <c r="A355" s="1" t="s">
        <v>499</v>
      </c>
      <c r="B355" s="1" t="s">
        <v>500</v>
      </c>
      <c r="C355" s="1">
        <v>20</v>
      </c>
      <c r="G355" s="1">
        <v>394</v>
      </c>
      <c r="H355" s="1" t="s">
        <v>1403</v>
      </c>
      <c r="I355" s="1" t="s">
        <v>1404</v>
      </c>
      <c r="J355" s="1" t="s">
        <v>2207</v>
      </c>
      <c r="K355" s="1" t="str">
        <f t="shared" si="1"/>
        <v>AdFlex - CPS - Sale</v>
      </c>
      <c r="M355" s="1" t="s">
        <v>1384</v>
      </c>
      <c r="N355" s="1" t="s">
        <v>2210</v>
      </c>
    </row>
    <row r="356" spans="1:14" ht="15.75" customHeight="1" x14ac:dyDescent="0.2">
      <c r="A356" s="1" t="s">
        <v>501</v>
      </c>
      <c r="B356" s="1" t="s">
        <v>502</v>
      </c>
      <c r="C356" s="1">
        <v>0</v>
      </c>
      <c r="G356" s="1">
        <v>720</v>
      </c>
      <c r="H356" s="1" t="s">
        <v>1405</v>
      </c>
      <c r="I356" s="1" t="s">
        <v>1406</v>
      </c>
      <c r="J356" s="1" t="s">
        <v>2219</v>
      </c>
      <c r="K356" s="1" t="str">
        <f t="shared" si="1"/>
        <v>AdFlex - CPS - Sale</v>
      </c>
      <c r="M356" s="1" t="s">
        <v>1386</v>
      </c>
      <c r="N356" s="1" t="s">
        <v>743</v>
      </c>
    </row>
    <row r="357" spans="1:14" ht="15.75" customHeight="1" x14ac:dyDescent="0.2">
      <c r="A357" s="1" t="s">
        <v>503</v>
      </c>
      <c r="B357" s="1" t="s">
        <v>504</v>
      </c>
      <c r="C357" s="1">
        <v>0</v>
      </c>
      <c r="G357" s="1">
        <v>401</v>
      </c>
      <c r="H357" s="1" t="s">
        <v>1407</v>
      </c>
      <c r="I357" s="1" t="s">
        <v>1408</v>
      </c>
      <c r="J357" s="1" t="s">
        <v>2207</v>
      </c>
      <c r="K357" s="1" t="str">
        <f t="shared" si="1"/>
        <v>AdFlex - CPS - Sale</v>
      </c>
      <c r="M357" s="1" t="s">
        <v>1388</v>
      </c>
    </row>
    <row r="358" spans="1:14" ht="15.75" customHeight="1" x14ac:dyDescent="0.2">
      <c r="A358" s="1" t="s">
        <v>1903</v>
      </c>
      <c r="B358" s="1" t="s">
        <v>1904</v>
      </c>
      <c r="C358" s="1">
        <v>0</v>
      </c>
      <c r="G358" s="1">
        <v>429</v>
      </c>
      <c r="H358" s="1" t="s">
        <v>1409</v>
      </c>
      <c r="I358" s="1" t="s">
        <v>1410</v>
      </c>
      <c r="J358" s="1" t="s">
        <v>2220</v>
      </c>
      <c r="K358" s="1" t="str">
        <f t="shared" si="1"/>
        <v>AdFlex - CPS - Sale</v>
      </c>
      <c r="M358" s="1" t="s">
        <v>335</v>
      </c>
      <c r="N358" s="1" t="s">
        <v>2225</v>
      </c>
    </row>
    <row r="359" spans="1:14" ht="15.75" customHeight="1" x14ac:dyDescent="0.2">
      <c r="A359" s="1" t="s">
        <v>505</v>
      </c>
      <c r="B359" s="1" t="s">
        <v>506</v>
      </c>
      <c r="C359" s="1">
        <v>15.5</v>
      </c>
      <c r="H359" s="1" t="s">
        <v>1411</v>
      </c>
      <c r="I359" s="1" t="s">
        <v>1412</v>
      </c>
      <c r="J359" s="1" t="s">
        <v>2210</v>
      </c>
      <c r="K359" s="1" t="str">
        <f t="shared" si="1"/>
        <v>AdFlex - CPS - Sale</v>
      </c>
      <c r="M359" s="1" t="s">
        <v>429</v>
      </c>
      <c r="N359" s="1" t="s">
        <v>2226</v>
      </c>
    </row>
    <row r="360" spans="1:14" ht="15.75" customHeight="1" x14ac:dyDescent="0.2">
      <c r="A360" s="1" t="s">
        <v>507</v>
      </c>
      <c r="B360" s="1" t="s">
        <v>508</v>
      </c>
      <c r="C360" s="1">
        <v>10.5</v>
      </c>
      <c r="G360" s="1">
        <v>391</v>
      </c>
      <c r="H360" s="1" t="s">
        <v>436</v>
      </c>
      <c r="I360" s="1" t="s">
        <v>437</v>
      </c>
      <c r="J360" s="1" t="s">
        <v>2209</v>
      </c>
      <c r="K360" s="1" t="str">
        <f t="shared" si="1"/>
        <v>AdFlex - CPS - Sale</v>
      </c>
      <c r="M360" s="1" t="s">
        <v>1390</v>
      </c>
    </row>
    <row r="361" spans="1:14" ht="15.75" customHeight="1" x14ac:dyDescent="0.2">
      <c r="A361" s="1" t="s">
        <v>509</v>
      </c>
      <c r="B361" s="1" t="s">
        <v>510</v>
      </c>
      <c r="C361" s="1">
        <v>24</v>
      </c>
      <c r="G361" s="1">
        <v>403</v>
      </c>
      <c r="H361" s="1" t="s">
        <v>1413</v>
      </c>
      <c r="I361" s="1" t="s">
        <v>1414</v>
      </c>
      <c r="J361" s="1" t="s">
        <v>2210</v>
      </c>
      <c r="K361" s="1" t="str">
        <f t="shared" si="1"/>
        <v>AdFlex - CPS - Sale</v>
      </c>
      <c r="M361" s="1" t="s">
        <v>346</v>
      </c>
      <c r="N361" s="1" t="s">
        <v>2227</v>
      </c>
    </row>
    <row r="362" spans="1:14" ht="15.75" customHeight="1" x14ac:dyDescent="0.2">
      <c r="A362" s="1" t="s">
        <v>511</v>
      </c>
      <c r="B362" s="1" t="s">
        <v>512</v>
      </c>
      <c r="C362" s="1">
        <v>23</v>
      </c>
      <c r="G362" s="1">
        <v>397</v>
      </c>
      <c r="H362" s="1" t="s">
        <v>1415</v>
      </c>
      <c r="I362" s="1" t="s">
        <v>1416</v>
      </c>
      <c r="J362" s="1" t="s">
        <v>2219</v>
      </c>
      <c r="K362" s="1" t="str">
        <f t="shared" si="1"/>
        <v>AdFlex - CPS - Sale</v>
      </c>
      <c r="M362" s="1" t="s">
        <v>1392</v>
      </c>
      <c r="N362" s="1" t="s">
        <v>2210</v>
      </c>
    </row>
    <row r="363" spans="1:14" ht="15.75" customHeight="1" x14ac:dyDescent="0.2">
      <c r="A363" s="1" t="s">
        <v>1907</v>
      </c>
      <c r="B363" s="1" t="s">
        <v>1089</v>
      </c>
      <c r="C363" s="1">
        <v>0</v>
      </c>
      <c r="G363" s="1">
        <v>333</v>
      </c>
      <c r="H363" s="1" t="s">
        <v>481</v>
      </c>
      <c r="I363" s="1" t="s">
        <v>482</v>
      </c>
      <c r="J363" s="1" t="s">
        <v>2230</v>
      </c>
      <c r="K363" s="1" t="str">
        <f t="shared" si="1"/>
        <v>AdFlex - CPI - Kỹ thuật</v>
      </c>
      <c r="M363" s="1" t="s">
        <v>342</v>
      </c>
    </row>
    <row r="364" spans="1:14" ht="15.75" customHeight="1" x14ac:dyDescent="0.2">
      <c r="A364" s="1" t="s">
        <v>516</v>
      </c>
      <c r="B364" s="1" t="s">
        <v>517</v>
      </c>
      <c r="C364" s="1">
        <v>22</v>
      </c>
      <c r="G364" s="1">
        <v>301</v>
      </c>
      <c r="H364" s="1" t="s">
        <v>299</v>
      </c>
      <c r="I364" s="1" t="s">
        <v>300</v>
      </c>
      <c r="J364" s="1" t="s">
        <v>301</v>
      </c>
      <c r="K364" s="1">
        <f t="shared" si="1"/>
        <v>0</v>
      </c>
      <c r="M364" s="1" t="s">
        <v>1394</v>
      </c>
    </row>
    <row r="365" spans="1:14" ht="15.75" customHeight="1" x14ac:dyDescent="0.2">
      <c r="A365" s="1" t="s">
        <v>518</v>
      </c>
      <c r="B365" s="1" t="s">
        <v>519</v>
      </c>
      <c r="C365" s="1">
        <v>0</v>
      </c>
      <c r="G365" s="1">
        <v>49</v>
      </c>
      <c r="H365" s="1" t="s">
        <v>310</v>
      </c>
      <c r="I365" s="1" t="s">
        <v>311</v>
      </c>
      <c r="J365" s="1" t="s">
        <v>2182</v>
      </c>
      <c r="K365" s="1">
        <f t="shared" si="1"/>
        <v>0</v>
      </c>
      <c r="M365" s="1" t="s">
        <v>1396</v>
      </c>
    </row>
    <row r="366" spans="1:14" ht="15.75" customHeight="1" x14ac:dyDescent="0.2">
      <c r="A366" s="1" t="s">
        <v>523</v>
      </c>
      <c r="B366" s="1" t="s">
        <v>524</v>
      </c>
      <c r="C366" s="1">
        <v>0</v>
      </c>
      <c r="G366" s="1">
        <v>399</v>
      </c>
      <c r="H366" s="1" t="s">
        <v>1417</v>
      </c>
      <c r="I366" s="1" t="s">
        <v>1418</v>
      </c>
      <c r="J366" s="1" t="s">
        <v>2210</v>
      </c>
      <c r="K366" s="1" t="str">
        <f t="shared" si="1"/>
        <v>AdFlex - CPS - Sale</v>
      </c>
      <c r="M366" s="1" t="s">
        <v>1398</v>
      </c>
    </row>
    <row r="367" spans="1:14" ht="15.75" customHeight="1" x14ac:dyDescent="0.2">
      <c r="A367" s="1" t="s">
        <v>91</v>
      </c>
      <c r="B367" s="1" t="s">
        <v>92</v>
      </c>
      <c r="C367" s="1">
        <v>24</v>
      </c>
      <c r="H367" s="1" t="s">
        <v>1419</v>
      </c>
      <c r="I367" s="1" t="s">
        <v>1420</v>
      </c>
      <c r="J367" s="1" t="s">
        <v>2210</v>
      </c>
      <c r="K367" s="1" t="str">
        <f t="shared" si="1"/>
        <v>AdFlex - CPS - Sale</v>
      </c>
      <c r="M367" s="1" t="s">
        <v>1400</v>
      </c>
    </row>
    <row r="368" spans="1:14" ht="15.75" customHeight="1" x14ac:dyDescent="0.2">
      <c r="A368" s="1" t="s">
        <v>527</v>
      </c>
      <c r="B368" s="1" t="s">
        <v>528</v>
      </c>
      <c r="C368" s="1">
        <v>22</v>
      </c>
      <c r="G368" s="1">
        <v>408</v>
      </c>
      <c r="H368" s="1" t="s">
        <v>1421</v>
      </c>
      <c r="I368" s="1" t="s">
        <v>1422</v>
      </c>
      <c r="J368" s="1" t="s">
        <v>2210</v>
      </c>
      <c r="K368" s="1" t="str">
        <f t="shared" si="1"/>
        <v>AdFlex - CPS - Sale</v>
      </c>
      <c r="M368" s="1" t="s">
        <v>252</v>
      </c>
      <c r="N368" s="1" t="s">
        <v>2210</v>
      </c>
    </row>
    <row r="369" spans="1:14" ht="15.75" customHeight="1" x14ac:dyDescent="0.2">
      <c r="A369" s="1" t="s">
        <v>1910</v>
      </c>
      <c r="B369" s="1" t="s">
        <v>1911</v>
      </c>
      <c r="C369" s="1">
        <v>0</v>
      </c>
      <c r="G369" s="1">
        <v>430</v>
      </c>
      <c r="H369" s="1" t="s">
        <v>467</v>
      </c>
      <c r="I369" s="1" t="s">
        <v>468</v>
      </c>
      <c r="J369" s="1" t="s">
        <v>2231</v>
      </c>
      <c r="K369" s="1" t="str">
        <f t="shared" si="1"/>
        <v>AdFlex - Tech - Platform</v>
      </c>
      <c r="M369" s="1" t="s">
        <v>1402</v>
      </c>
      <c r="N369" s="1" t="s">
        <v>2210</v>
      </c>
    </row>
    <row r="370" spans="1:14" ht="15.75" customHeight="1" x14ac:dyDescent="0.2">
      <c r="A370" s="1" t="s">
        <v>1912</v>
      </c>
      <c r="B370" s="1" t="s">
        <v>1913</v>
      </c>
      <c r="C370" s="1">
        <v>0</v>
      </c>
      <c r="H370" s="1" t="s">
        <v>1423</v>
      </c>
      <c r="I370" s="1" t="s">
        <v>1424</v>
      </c>
      <c r="J370" s="1" t="s">
        <v>2217</v>
      </c>
      <c r="K370" s="1">
        <f t="shared" si="1"/>
        <v>0</v>
      </c>
      <c r="M370" s="1" t="s">
        <v>223</v>
      </c>
      <c r="N370" s="1" t="s">
        <v>2210</v>
      </c>
    </row>
    <row r="371" spans="1:14" ht="15.75" customHeight="1" x14ac:dyDescent="0.2">
      <c r="A371" s="1" t="s">
        <v>1914</v>
      </c>
      <c r="B371" s="1" t="s">
        <v>1915</v>
      </c>
      <c r="C371" s="1">
        <v>0</v>
      </c>
      <c r="G371" s="1">
        <v>427</v>
      </c>
      <c r="H371" s="1" t="s">
        <v>1425</v>
      </c>
      <c r="I371" s="1" t="s">
        <v>1426</v>
      </c>
      <c r="J371" s="1" t="s">
        <v>2207</v>
      </c>
      <c r="K371" s="1" t="str">
        <f t="shared" si="1"/>
        <v>AdFlex - CPS - Sale</v>
      </c>
      <c r="M371" s="1" t="s">
        <v>1403</v>
      </c>
      <c r="N371" s="1" t="s">
        <v>2210</v>
      </c>
    </row>
    <row r="372" spans="1:14" ht="15.75" customHeight="1" x14ac:dyDescent="0.2">
      <c r="A372" s="1" t="s">
        <v>531</v>
      </c>
      <c r="B372" s="1" t="s">
        <v>532</v>
      </c>
      <c r="C372" s="1">
        <v>19.5</v>
      </c>
      <c r="G372" s="1">
        <v>426</v>
      </c>
      <c r="H372" s="1" t="s">
        <v>1427</v>
      </c>
      <c r="I372" s="1" t="s">
        <v>1428</v>
      </c>
      <c r="J372" s="1" t="s">
        <v>2219</v>
      </c>
      <c r="K372" s="1" t="str">
        <f t="shared" si="1"/>
        <v>AdFlex - CPS - Sale</v>
      </c>
      <c r="M372" s="1" t="s">
        <v>1405</v>
      </c>
      <c r="N372" s="1" t="s">
        <v>2210</v>
      </c>
    </row>
    <row r="373" spans="1:14" ht="15.75" customHeight="1" x14ac:dyDescent="0.2">
      <c r="A373" s="1" t="s">
        <v>72</v>
      </c>
      <c r="B373" s="1" t="s">
        <v>73</v>
      </c>
      <c r="C373" s="1">
        <v>0</v>
      </c>
      <c r="H373" s="1" t="s">
        <v>1429</v>
      </c>
      <c r="I373" s="1" t="s">
        <v>1430</v>
      </c>
      <c r="J373" s="1" t="s">
        <v>2232</v>
      </c>
      <c r="K373" s="1" t="str">
        <f t="shared" si="1"/>
        <v>AdFlex - CPS - Sale</v>
      </c>
      <c r="M373" s="1" t="s">
        <v>1407</v>
      </c>
      <c r="N373" s="1" t="s">
        <v>2210</v>
      </c>
    </row>
    <row r="374" spans="1:14" ht="15.75" customHeight="1" x14ac:dyDescent="0.2">
      <c r="A374" s="1" t="s">
        <v>533</v>
      </c>
      <c r="B374" s="1" t="s">
        <v>534</v>
      </c>
      <c r="C374" s="1">
        <v>24</v>
      </c>
      <c r="G374" s="1">
        <v>420</v>
      </c>
      <c r="H374" s="1" t="s">
        <v>1431</v>
      </c>
      <c r="I374" s="1" t="s">
        <v>1432</v>
      </c>
      <c r="J374" s="1" t="s">
        <v>2228</v>
      </c>
      <c r="K374" s="1" t="str">
        <f t="shared" si="1"/>
        <v>AdFlex - CPS - Sale</v>
      </c>
      <c r="M374" s="1" t="s">
        <v>1409</v>
      </c>
      <c r="N374" s="1" t="s">
        <v>2210</v>
      </c>
    </row>
    <row r="375" spans="1:14" ht="15.75" customHeight="1" x14ac:dyDescent="0.2">
      <c r="A375" s="1" t="s">
        <v>535</v>
      </c>
      <c r="B375" s="1" t="s">
        <v>536</v>
      </c>
      <c r="C375" s="1">
        <v>0</v>
      </c>
      <c r="G375" s="1">
        <v>418</v>
      </c>
      <c r="H375" s="1" t="s">
        <v>1433</v>
      </c>
      <c r="I375" s="1" t="s">
        <v>1434</v>
      </c>
      <c r="J375" s="1" t="s">
        <v>2210</v>
      </c>
      <c r="K375" s="1" t="str">
        <f t="shared" si="1"/>
        <v>AdFlex - CPS - Sale</v>
      </c>
      <c r="M375" s="1" t="s">
        <v>1411</v>
      </c>
      <c r="N375" s="1" t="s">
        <v>2210</v>
      </c>
    </row>
    <row r="376" spans="1:14" ht="15.75" customHeight="1" x14ac:dyDescent="0.2">
      <c r="A376" s="1" t="s">
        <v>537</v>
      </c>
      <c r="B376" s="1" t="s">
        <v>538</v>
      </c>
      <c r="C376" s="1">
        <v>24</v>
      </c>
      <c r="G376" s="1">
        <v>413</v>
      </c>
      <c r="H376" s="1" t="s">
        <v>270</v>
      </c>
      <c r="I376" s="1" t="s">
        <v>271</v>
      </c>
      <c r="J376" s="1" t="s">
        <v>2163</v>
      </c>
      <c r="K376" s="1" t="str">
        <f t="shared" si="1"/>
        <v>AdFlex - CPS - Inhouse</v>
      </c>
      <c r="M376" s="1" t="s">
        <v>436</v>
      </c>
      <c r="N376" s="1" t="s">
        <v>2210</v>
      </c>
    </row>
    <row r="377" spans="1:14" ht="15.75" customHeight="1" x14ac:dyDescent="0.2">
      <c r="A377" s="1" t="s">
        <v>539</v>
      </c>
      <c r="B377" s="1" t="s">
        <v>540</v>
      </c>
      <c r="C377" s="1">
        <v>0</v>
      </c>
      <c r="G377" s="1">
        <v>428</v>
      </c>
      <c r="H377" s="1" t="s">
        <v>1435</v>
      </c>
      <c r="I377" s="1" t="s">
        <v>1436</v>
      </c>
      <c r="J377" s="1" t="s">
        <v>2207</v>
      </c>
      <c r="K377" s="1" t="str">
        <f t="shared" si="1"/>
        <v>AdFlex - CPS - Sale</v>
      </c>
      <c r="M377" s="1" t="s">
        <v>1413</v>
      </c>
      <c r="N377" s="1" t="s">
        <v>2210</v>
      </c>
    </row>
    <row r="378" spans="1:14" ht="15.75" customHeight="1" x14ac:dyDescent="0.2">
      <c r="A378" s="1" t="s">
        <v>1922</v>
      </c>
      <c r="B378" s="1" t="s">
        <v>1923</v>
      </c>
      <c r="C378" s="1">
        <v>0</v>
      </c>
      <c r="G378" s="1">
        <v>20</v>
      </c>
      <c r="H378" s="1" t="s">
        <v>254</v>
      </c>
      <c r="I378" s="1" t="s">
        <v>255</v>
      </c>
      <c r="J378" s="1" t="s">
        <v>143</v>
      </c>
      <c r="K378" s="1" t="str">
        <f t="shared" si="1"/>
        <v>AdFlex - AdDrop - Inhouse</v>
      </c>
      <c r="M378" s="1" t="s">
        <v>1415</v>
      </c>
      <c r="N378" s="1" t="s">
        <v>2210</v>
      </c>
    </row>
    <row r="379" spans="1:14" ht="15.75" customHeight="1" x14ac:dyDescent="0.2">
      <c r="A379" s="1" t="s">
        <v>542</v>
      </c>
      <c r="B379" s="1" t="s">
        <v>543</v>
      </c>
      <c r="C379" s="1">
        <v>0</v>
      </c>
      <c r="G379" s="1">
        <v>417</v>
      </c>
      <c r="H379" s="1" t="s">
        <v>199</v>
      </c>
      <c r="I379" s="1" t="s">
        <v>200</v>
      </c>
      <c r="J379" s="1" t="s">
        <v>2174</v>
      </c>
      <c r="K379" s="1" t="str">
        <f t="shared" si="1"/>
        <v>AdFlex - PingGo - Branding</v>
      </c>
      <c r="M379" s="1" t="s">
        <v>481</v>
      </c>
      <c r="N379" s="1" t="s">
        <v>2230</v>
      </c>
    </row>
    <row r="380" spans="1:14" ht="15.75" customHeight="1" x14ac:dyDescent="0.2">
      <c r="A380" s="1" t="s">
        <v>1926</v>
      </c>
      <c r="B380" s="1" t="s">
        <v>1927</v>
      </c>
      <c r="C380" s="1">
        <v>0</v>
      </c>
      <c r="G380" s="1">
        <v>415</v>
      </c>
      <c r="H380" s="1" t="s">
        <v>1437</v>
      </c>
      <c r="I380" s="1" t="s">
        <v>1438</v>
      </c>
      <c r="K380" s="1">
        <f t="shared" si="1"/>
        <v>0</v>
      </c>
      <c r="M380" s="1" t="s">
        <v>299</v>
      </c>
    </row>
    <row r="381" spans="1:14" ht="15.75" customHeight="1" x14ac:dyDescent="0.2">
      <c r="A381" s="1" t="s">
        <v>544</v>
      </c>
      <c r="B381" s="1" t="s">
        <v>545</v>
      </c>
      <c r="C381" s="1">
        <v>0</v>
      </c>
      <c r="G381" s="1">
        <v>419</v>
      </c>
      <c r="H381" s="1" t="s">
        <v>1439</v>
      </c>
      <c r="I381" s="1" t="s">
        <v>1440</v>
      </c>
      <c r="J381" s="1" t="s">
        <v>2210</v>
      </c>
      <c r="K381" s="1" t="str">
        <f t="shared" si="1"/>
        <v>AdFlex - CPS - Sale</v>
      </c>
      <c r="M381" s="1" t="s">
        <v>310</v>
      </c>
    </row>
    <row r="382" spans="1:14" ht="15.75" customHeight="1" x14ac:dyDescent="0.2">
      <c r="A382" s="1" t="s">
        <v>546</v>
      </c>
      <c r="B382" s="1" t="s">
        <v>547</v>
      </c>
      <c r="C382" s="1">
        <v>14</v>
      </c>
      <c r="G382" s="1">
        <v>528</v>
      </c>
      <c r="H382" s="1" t="s">
        <v>288</v>
      </c>
      <c r="I382" s="1" t="s">
        <v>289</v>
      </c>
      <c r="J382" s="1" t="s">
        <v>2207</v>
      </c>
      <c r="K382" s="1" t="str">
        <f t="shared" si="1"/>
        <v>AdFlex - CPS - Sale</v>
      </c>
      <c r="M382" s="1" t="s">
        <v>1417</v>
      </c>
      <c r="N382" s="1" t="s">
        <v>2210</v>
      </c>
    </row>
    <row r="383" spans="1:14" ht="15.75" customHeight="1" x14ac:dyDescent="0.2">
      <c r="A383" s="1" t="s">
        <v>550</v>
      </c>
      <c r="B383" s="1" t="s">
        <v>551</v>
      </c>
      <c r="C383" s="1">
        <v>21</v>
      </c>
      <c r="H383" s="1" t="s">
        <v>1441</v>
      </c>
      <c r="I383" s="1" t="s">
        <v>1442</v>
      </c>
      <c r="J383" s="1" t="s">
        <v>2209</v>
      </c>
      <c r="K383" s="1" t="str">
        <f t="shared" si="1"/>
        <v>AdFlex - CPS - Sale</v>
      </c>
      <c r="M383" s="1" t="s">
        <v>1419</v>
      </c>
      <c r="N383" s="1" t="s">
        <v>2210</v>
      </c>
    </row>
    <row r="384" spans="1:14" ht="15.75" customHeight="1" x14ac:dyDescent="0.2">
      <c r="A384" s="1" t="s">
        <v>1928</v>
      </c>
      <c r="B384" s="1" t="s">
        <v>1929</v>
      </c>
      <c r="C384" s="1">
        <v>0</v>
      </c>
      <c r="H384" s="1" t="s">
        <v>1443</v>
      </c>
      <c r="I384" s="1" t="s">
        <v>1444</v>
      </c>
      <c r="J384" s="1" t="s">
        <v>2210</v>
      </c>
      <c r="K384" s="1" t="str">
        <f t="shared" si="1"/>
        <v>AdFlex - CPS - Sale</v>
      </c>
      <c r="M384" s="1" t="s">
        <v>1421</v>
      </c>
      <c r="N384" s="1" t="s">
        <v>2210</v>
      </c>
    </row>
    <row r="385" spans="1:14" ht="15.75" customHeight="1" x14ac:dyDescent="0.2">
      <c r="A385" s="1" t="s">
        <v>1930</v>
      </c>
      <c r="B385" s="1" t="s">
        <v>1931</v>
      </c>
      <c r="C385" s="1">
        <v>0</v>
      </c>
      <c r="H385" s="1" t="s">
        <v>1445</v>
      </c>
      <c r="I385" s="1" t="s">
        <v>1446</v>
      </c>
      <c r="J385" s="1" t="s">
        <v>2232</v>
      </c>
      <c r="K385" s="1" t="str">
        <f t="shared" si="1"/>
        <v>AdFlex - CPS - Sale</v>
      </c>
      <c r="M385" s="1" t="s">
        <v>467</v>
      </c>
      <c r="N385" s="1" t="s">
        <v>47</v>
      </c>
    </row>
    <row r="386" spans="1:14" ht="15.75" customHeight="1" x14ac:dyDescent="0.2">
      <c r="A386" s="1" t="s">
        <v>1932</v>
      </c>
      <c r="B386" s="1" t="s">
        <v>1933</v>
      </c>
      <c r="C386" s="1">
        <v>0</v>
      </c>
      <c r="G386" s="1">
        <v>438</v>
      </c>
      <c r="H386" s="1" t="s">
        <v>272</v>
      </c>
      <c r="I386" s="1" t="s">
        <v>273</v>
      </c>
      <c r="J386" s="1" t="s">
        <v>2199</v>
      </c>
      <c r="K386" s="1" t="str">
        <f t="shared" si="1"/>
        <v>AdFlex - CPO - Community</v>
      </c>
      <c r="M386" s="1" t="s">
        <v>1423</v>
      </c>
    </row>
    <row r="387" spans="1:14" ht="15.75" customHeight="1" x14ac:dyDescent="0.2">
      <c r="A387" s="1" t="s">
        <v>1934</v>
      </c>
      <c r="B387" s="1" t="s">
        <v>1935</v>
      </c>
      <c r="C387" s="1">
        <v>0</v>
      </c>
      <c r="G387" s="1">
        <v>37</v>
      </c>
      <c r="H387" s="1" t="s">
        <v>1447</v>
      </c>
      <c r="I387" s="1" t="s">
        <v>1448</v>
      </c>
      <c r="J387" s="1" t="s">
        <v>2219</v>
      </c>
      <c r="K387" s="1" t="str">
        <f t="shared" si="1"/>
        <v>AdFlex - CPS - Sale</v>
      </c>
      <c r="M387" s="1" t="s">
        <v>1425</v>
      </c>
      <c r="N387" s="1" t="s">
        <v>2210</v>
      </c>
    </row>
    <row r="388" spans="1:14" ht="15.75" customHeight="1" x14ac:dyDescent="0.2">
      <c r="A388" s="1" t="s">
        <v>1936</v>
      </c>
      <c r="B388" s="1" t="s">
        <v>1937</v>
      </c>
      <c r="C388" s="1">
        <v>0</v>
      </c>
      <c r="G388" s="1">
        <v>35</v>
      </c>
      <c r="H388" s="1" t="s">
        <v>1449</v>
      </c>
      <c r="I388" s="1" t="s">
        <v>1252</v>
      </c>
      <c r="J388" s="1" t="s">
        <v>2219</v>
      </c>
      <c r="K388" s="1" t="str">
        <f t="shared" si="1"/>
        <v>AdFlex - CPS - Sale</v>
      </c>
      <c r="M388" s="1" t="s">
        <v>1427</v>
      </c>
      <c r="N388" s="1" t="s">
        <v>2210</v>
      </c>
    </row>
    <row r="389" spans="1:14" ht="15.75" customHeight="1" x14ac:dyDescent="0.2">
      <c r="A389" s="1" t="s">
        <v>552</v>
      </c>
      <c r="B389" s="1" t="s">
        <v>553</v>
      </c>
      <c r="C389" s="1">
        <v>0</v>
      </c>
      <c r="H389" s="1" t="s">
        <v>1450</v>
      </c>
      <c r="I389" s="1" t="s">
        <v>1451</v>
      </c>
      <c r="J389" s="1" t="s">
        <v>2207</v>
      </c>
      <c r="K389" s="1" t="str">
        <f t="shared" si="1"/>
        <v>AdFlex - CPS - Sale</v>
      </c>
      <c r="M389" s="1" t="s">
        <v>1429</v>
      </c>
      <c r="N389" s="1" t="s">
        <v>2210</v>
      </c>
    </row>
    <row r="390" spans="1:14" ht="15.75" customHeight="1" x14ac:dyDescent="0.2">
      <c r="A390" s="1" t="s">
        <v>760</v>
      </c>
      <c r="B390" s="1" t="s">
        <v>761</v>
      </c>
      <c r="C390" s="1">
        <v>19.5</v>
      </c>
      <c r="H390" s="1" t="s">
        <v>1452</v>
      </c>
      <c r="I390" s="1" t="s">
        <v>1420</v>
      </c>
      <c r="J390" s="1" t="s">
        <v>2210</v>
      </c>
      <c r="K390" s="1" t="str">
        <f t="shared" si="1"/>
        <v>AdFlex - CPS - Sale</v>
      </c>
      <c r="M390" s="1" t="s">
        <v>1431</v>
      </c>
      <c r="N390" s="1" t="s">
        <v>2210</v>
      </c>
    </row>
    <row r="391" spans="1:14" ht="15.75" customHeight="1" x14ac:dyDescent="0.2">
      <c r="A391" s="1" t="s">
        <v>556</v>
      </c>
      <c r="B391" s="1" t="s">
        <v>557</v>
      </c>
      <c r="C391" s="1">
        <v>0</v>
      </c>
      <c r="H391" s="1" t="s">
        <v>1453</v>
      </c>
      <c r="I391" s="1" t="s">
        <v>1454</v>
      </c>
      <c r="J391" s="1" t="s">
        <v>2210</v>
      </c>
      <c r="K391" s="1" t="str">
        <f t="shared" si="1"/>
        <v>AdFlex - CPS - Sale</v>
      </c>
      <c r="M391" s="1" t="s">
        <v>1433</v>
      </c>
      <c r="N391" s="1" t="s">
        <v>2210</v>
      </c>
    </row>
    <row r="392" spans="1:14" ht="15.75" customHeight="1" x14ac:dyDescent="0.2">
      <c r="A392" s="1" t="s">
        <v>558</v>
      </c>
      <c r="B392" s="1" t="s">
        <v>559</v>
      </c>
      <c r="C392" s="1">
        <v>0</v>
      </c>
      <c r="H392" s="1" t="s">
        <v>1455</v>
      </c>
      <c r="I392" s="1" t="s">
        <v>1456</v>
      </c>
      <c r="J392" s="1" t="s">
        <v>2210</v>
      </c>
      <c r="K392" s="1" t="str">
        <f t="shared" si="1"/>
        <v>AdFlex - CPS - Sale</v>
      </c>
      <c r="M392" s="1" t="s">
        <v>270</v>
      </c>
      <c r="N392" s="1" t="s">
        <v>2163</v>
      </c>
    </row>
    <row r="393" spans="1:14" ht="15.75" customHeight="1" x14ac:dyDescent="0.2">
      <c r="A393" s="1" t="s">
        <v>560</v>
      </c>
      <c r="B393" s="1" t="s">
        <v>561</v>
      </c>
      <c r="C393" s="1">
        <v>0</v>
      </c>
      <c r="G393" s="1">
        <v>435</v>
      </c>
      <c r="H393" s="1" t="s">
        <v>202</v>
      </c>
      <c r="I393" s="1" t="s">
        <v>203</v>
      </c>
      <c r="J393" s="1" t="s">
        <v>2207</v>
      </c>
      <c r="K393" s="1" t="str">
        <f t="shared" si="1"/>
        <v>AdFlex - CPS - Sale</v>
      </c>
      <c r="M393" s="1" t="s">
        <v>1435</v>
      </c>
      <c r="N393" s="1" t="s">
        <v>2210</v>
      </c>
    </row>
    <row r="394" spans="1:14" ht="15.75" customHeight="1" x14ac:dyDescent="0.2">
      <c r="A394" s="1" t="s">
        <v>562</v>
      </c>
      <c r="B394" s="1" t="s">
        <v>563</v>
      </c>
      <c r="C394" s="1">
        <v>0</v>
      </c>
      <c r="G394" s="1">
        <v>439</v>
      </c>
      <c r="H394" s="1" t="s">
        <v>1457</v>
      </c>
      <c r="I394" s="1" t="s">
        <v>1458</v>
      </c>
      <c r="J394" s="1" t="s">
        <v>2206</v>
      </c>
      <c r="K394" s="1">
        <f t="shared" si="1"/>
        <v>0</v>
      </c>
      <c r="M394" s="1" t="s">
        <v>254</v>
      </c>
      <c r="N394" s="1" t="s">
        <v>143</v>
      </c>
    </row>
    <row r="395" spans="1:14" ht="15.75" customHeight="1" x14ac:dyDescent="0.2">
      <c r="A395" s="1" t="s">
        <v>564</v>
      </c>
      <c r="B395" s="1" t="s">
        <v>565</v>
      </c>
      <c r="C395" s="1">
        <v>24</v>
      </c>
      <c r="G395" s="1">
        <v>448</v>
      </c>
      <c r="H395" s="1" t="s">
        <v>1459</v>
      </c>
      <c r="I395" s="1" t="s">
        <v>1460</v>
      </c>
      <c r="K395" s="1">
        <f t="shared" si="1"/>
        <v>0</v>
      </c>
      <c r="M395" s="1" t="s">
        <v>199</v>
      </c>
      <c r="N395" s="1" t="s">
        <v>2174</v>
      </c>
    </row>
    <row r="396" spans="1:14" ht="15.75" customHeight="1" x14ac:dyDescent="0.2">
      <c r="A396" s="1" t="s">
        <v>566</v>
      </c>
      <c r="B396" s="1" t="s">
        <v>567</v>
      </c>
      <c r="C396" s="1">
        <v>20</v>
      </c>
      <c r="G396" s="1">
        <v>447</v>
      </c>
      <c r="H396" s="1" t="s">
        <v>1461</v>
      </c>
      <c r="I396" s="1" t="s">
        <v>1462</v>
      </c>
      <c r="K396" s="1">
        <f t="shared" si="1"/>
        <v>0</v>
      </c>
      <c r="M396" s="1" t="s">
        <v>1437</v>
      </c>
    </row>
    <row r="397" spans="1:14" ht="15.75" customHeight="1" x14ac:dyDescent="0.2">
      <c r="A397" s="1" t="s">
        <v>568</v>
      </c>
      <c r="B397" s="1" t="s">
        <v>569</v>
      </c>
      <c r="C397" s="1">
        <v>0</v>
      </c>
      <c r="H397" s="1" t="s">
        <v>1463</v>
      </c>
      <c r="I397" s="1" t="s">
        <v>1464</v>
      </c>
      <c r="J397" s="1" t="s">
        <v>2232</v>
      </c>
      <c r="K397" s="1" t="str">
        <f t="shared" si="1"/>
        <v>AdFlex - CPS - Sale</v>
      </c>
      <c r="M397" s="1" t="s">
        <v>1439</v>
      </c>
      <c r="N397" s="1" t="s">
        <v>2210</v>
      </c>
    </row>
    <row r="398" spans="1:14" ht="15.75" customHeight="1" x14ac:dyDescent="0.2">
      <c r="A398" s="1" t="s">
        <v>572</v>
      </c>
      <c r="B398" s="1" t="s">
        <v>573</v>
      </c>
      <c r="C398" s="1">
        <v>0</v>
      </c>
      <c r="G398" s="1">
        <v>531</v>
      </c>
      <c r="H398" s="1" t="s">
        <v>146</v>
      </c>
      <c r="I398" s="1" t="s">
        <v>147</v>
      </c>
      <c r="J398" s="1" t="s">
        <v>2233</v>
      </c>
      <c r="K398" s="1" t="str">
        <f t="shared" si="1"/>
        <v>AdFlex - CPS - Sale</v>
      </c>
      <c r="M398" s="1" t="s">
        <v>288</v>
      </c>
      <c r="N398" s="1" t="s">
        <v>2210</v>
      </c>
    </row>
    <row r="399" spans="1:14" ht="15.75" customHeight="1" x14ac:dyDescent="0.2">
      <c r="A399" s="1" t="s">
        <v>574</v>
      </c>
      <c r="B399" s="1" t="s">
        <v>575</v>
      </c>
      <c r="C399" s="1">
        <v>24</v>
      </c>
      <c r="G399" s="1">
        <v>520</v>
      </c>
      <c r="H399" s="1" t="s">
        <v>135</v>
      </c>
      <c r="I399" s="1" t="s">
        <v>136</v>
      </c>
      <c r="J399" s="1" t="s">
        <v>2233</v>
      </c>
      <c r="K399" s="1" t="str">
        <f t="shared" si="1"/>
        <v>AdFlex - CPS - Sale</v>
      </c>
      <c r="M399" s="1" t="s">
        <v>1441</v>
      </c>
      <c r="N399" s="1" t="s">
        <v>2210</v>
      </c>
    </row>
    <row r="400" spans="1:14" ht="15.75" customHeight="1" x14ac:dyDescent="0.2">
      <c r="A400" s="1" t="s">
        <v>576</v>
      </c>
      <c r="B400" s="1" t="s">
        <v>577</v>
      </c>
      <c r="C400" s="1">
        <v>0</v>
      </c>
      <c r="G400" s="1">
        <v>436</v>
      </c>
      <c r="H400" s="1" t="s">
        <v>1467</v>
      </c>
      <c r="I400" s="1" t="s">
        <v>1468</v>
      </c>
      <c r="J400" s="1" t="s">
        <v>2210</v>
      </c>
      <c r="K400" s="1" t="str">
        <f t="shared" si="1"/>
        <v>AdFlex - CPS - Sale</v>
      </c>
      <c r="M400" s="1" t="s">
        <v>1443</v>
      </c>
      <c r="N400" s="1" t="s">
        <v>2210</v>
      </c>
    </row>
    <row r="401" spans="1:14" ht="15.75" customHeight="1" x14ac:dyDescent="0.2">
      <c r="A401" s="1" t="s">
        <v>578</v>
      </c>
      <c r="B401" s="1" t="s">
        <v>579</v>
      </c>
      <c r="C401" s="1">
        <v>0</v>
      </c>
      <c r="H401" s="1" t="s">
        <v>1470</v>
      </c>
      <c r="I401" s="1" t="s">
        <v>1471</v>
      </c>
      <c r="J401" s="1" t="s">
        <v>2210</v>
      </c>
      <c r="K401" s="1" t="str">
        <f t="shared" si="1"/>
        <v>AdFlex - CPS - Sale</v>
      </c>
      <c r="M401" s="1" t="s">
        <v>1445</v>
      </c>
      <c r="N401" s="1" t="s">
        <v>2210</v>
      </c>
    </row>
    <row r="402" spans="1:14" ht="15.75" customHeight="1" x14ac:dyDescent="0.2">
      <c r="A402" s="1" t="s">
        <v>580</v>
      </c>
      <c r="B402" s="1" t="s">
        <v>581</v>
      </c>
      <c r="C402" s="1">
        <v>0</v>
      </c>
      <c r="G402" s="1">
        <v>434</v>
      </c>
      <c r="H402" s="1" t="s">
        <v>1472</v>
      </c>
      <c r="I402" s="1" t="s">
        <v>1473</v>
      </c>
      <c r="J402" s="1" t="s">
        <v>2219</v>
      </c>
      <c r="K402" s="1" t="str">
        <f t="shared" si="1"/>
        <v>AdFlex - CPS - Sale</v>
      </c>
      <c r="M402" s="1" t="s">
        <v>272</v>
      </c>
      <c r="N402" s="1" t="s">
        <v>2199</v>
      </c>
    </row>
    <row r="403" spans="1:14" ht="15.75" customHeight="1" x14ac:dyDescent="0.2">
      <c r="A403" s="1" t="s">
        <v>582</v>
      </c>
      <c r="B403" s="1" t="s">
        <v>583</v>
      </c>
      <c r="C403" s="1">
        <v>17.5</v>
      </c>
      <c r="H403" s="1" t="s">
        <v>1474</v>
      </c>
      <c r="I403" s="1" t="s">
        <v>1475</v>
      </c>
      <c r="J403" s="1" t="s">
        <v>2210</v>
      </c>
      <c r="K403" s="1" t="str">
        <f t="shared" si="1"/>
        <v>AdFlex - CPS - Sale</v>
      </c>
      <c r="M403" s="1" t="s">
        <v>1447</v>
      </c>
      <c r="N403" s="1" t="s">
        <v>2210</v>
      </c>
    </row>
    <row r="404" spans="1:14" ht="15.75" customHeight="1" x14ac:dyDescent="0.2">
      <c r="A404" s="1" t="s">
        <v>584</v>
      </c>
      <c r="B404" s="1" t="s">
        <v>585</v>
      </c>
      <c r="C404" s="1">
        <v>24</v>
      </c>
      <c r="H404" s="1" t="s">
        <v>1476</v>
      </c>
      <c r="I404" s="1" t="s">
        <v>636</v>
      </c>
      <c r="J404" s="1" t="s">
        <v>2210</v>
      </c>
      <c r="K404" s="1" t="str">
        <f t="shared" si="1"/>
        <v>AdFlex - CPS - Sale</v>
      </c>
      <c r="M404" s="1" t="s">
        <v>1449</v>
      </c>
      <c r="N404" s="1" t="s">
        <v>2210</v>
      </c>
    </row>
    <row r="405" spans="1:14" ht="15.75" customHeight="1" x14ac:dyDescent="0.2">
      <c r="A405" s="1" t="s">
        <v>594</v>
      </c>
      <c r="B405" s="1" t="s">
        <v>595</v>
      </c>
      <c r="C405" s="1">
        <v>15</v>
      </c>
      <c r="H405" s="1" t="s">
        <v>1477</v>
      </c>
      <c r="I405" s="1" t="s">
        <v>1478</v>
      </c>
      <c r="J405" s="1" t="s">
        <v>2210</v>
      </c>
      <c r="K405" s="1" t="str">
        <f t="shared" si="1"/>
        <v>AdFlex - CPS - Sale</v>
      </c>
      <c r="M405" s="1" t="s">
        <v>1450</v>
      </c>
      <c r="N405" s="1" t="s">
        <v>2210</v>
      </c>
    </row>
    <row r="406" spans="1:14" ht="15.75" customHeight="1" x14ac:dyDescent="0.2">
      <c r="A406" s="1" t="s">
        <v>1948</v>
      </c>
      <c r="B406" s="1" t="s">
        <v>1949</v>
      </c>
      <c r="C406" s="1">
        <v>0</v>
      </c>
      <c r="G406" s="1">
        <v>432</v>
      </c>
      <c r="H406" s="1" t="s">
        <v>1479</v>
      </c>
      <c r="I406" s="1" t="s">
        <v>1480</v>
      </c>
      <c r="J406" s="1" t="s">
        <v>47</v>
      </c>
      <c r="K406" s="1" t="str">
        <f t="shared" si="1"/>
        <v>AdFlex - Tech - Platform</v>
      </c>
      <c r="M406" s="1" t="s">
        <v>1452</v>
      </c>
      <c r="N406" s="1" t="s">
        <v>2210</v>
      </c>
    </row>
    <row r="407" spans="1:14" ht="15.75" customHeight="1" x14ac:dyDescent="0.2">
      <c r="A407" s="1" t="s">
        <v>598</v>
      </c>
      <c r="B407" s="1" t="s">
        <v>599</v>
      </c>
      <c r="C407" s="1">
        <v>19.5</v>
      </c>
      <c r="G407" s="1">
        <v>433</v>
      </c>
      <c r="H407" s="1" t="s">
        <v>1481</v>
      </c>
      <c r="I407" s="1" t="s">
        <v>1482</v>
      </c>
      <c r="J407" s="1" t="s">
        <v>157</v>
      </c>
      <c r="K407" s="1">
        <f t="shared" si="1"/>
        <v>0</v>
      </c>
      <c r="M407" s="1" t="s">
        <v>1453</v>
      </c>
      <c r="N407" s="1" t="s">
        <v>2210</v>
      </c>
    </row>
    <row r="408" spans="1:14" ht="15.75" customHeight="1" x14ac:dyDescent="0.2">
      <c r="A408" s="1" t="s">
        <v>763</v>
      </c>
      <c r="B408" s="1" t="s">
        <v>764</v>
      </c>
      <c r="C408" s="1">
        <v>14.5</v>
      </c>
      <c r="G408" s="1">
        <v>437</v>
      </c>
      <c r="H408" s="1" t="s">
        <v>1483</v>
      </c>
      <c r="I408" s="1" t="s">
        <v>1484</v>
      </c>
      <c r="K408" s="1">
        <f t="shared" si="1"/>
        <v>0</v>
      </c>
      <c r="M408" s="1" t="s">
        <v>1455</v>
      </c>
      <c r="N408" s="1" t="s">
        <v>2210</v>
      </c>
    </row>
    <row r="409" spans="1:14" ht="15.75" customHeight="1" x14ac:dyDescent="0.2">
      <c r="A409" s="1" t="s">
        <v>600</v>
      </c>
      <c r="B409" s="1" t="s">
        <v>601</v>
      </c>
      <c r="C409" s="1">
        <v>14</v>
      </c>
      <c r="H409" s="1" t="s">
        <v>1485</v>
      </c>
      <c r="I409" s="1" t="s">
        <v>1486</v>
      </c>
      <c r="J409" s="1" t="s">
        <v>2207</v>
      </c>
      <c r="K409" s="1" t="str">
        <f t="shared" si="1"/>
        <v>AdFlex - CPS - Sale</v>
      </c>
      <c r="M409" s="1" t="s">
        <v>202</v>
      </c>
      <c r="N409" s="1" t="s">
        <v>2210</v>
      </c>
    </row>
    <row r="410" spans="1:14" ht="15.75" customHeight="1" x14ac:dyDescent="0.2">
      <c r="A410" s="1" t="s">
        <v>1950</v>
      </c>
      <c r="B410" s="1" t="s">
        <v>1951</v>
      </c>
      <c r="C410" s="1">
        <v>0</v>
      </c>
      <c r="H410" s="1" t="s">
        <v>1487</v>
      </c>
      <c r="I410" s="1" t="s">
        <v>1488</v>
      </c>
      <c r="J410" s="1" t="s">
        <v>2210</v>
      </c>
      <c r="K410" s="1" t="str">
        <f t="shared" si="1"/>
        <v>AdFlex - CPS - Sale</v>
      </c>
      <c r="M410" s="1" t="s">
        <v>1457</v>
      </c>
    </row>
    <row r="411" spans="1:14" ht="15.75" customHeight="1" x14ac:dyDescent="0.2">
      <c r="A411" s="1" t="s">
        <v>602</v>
      </c>
      <c r="B411" s="1" t="s">
        <v>603</v>
      </c>
      <c r="C411" s="1">
        <v>17.5</v>
      </c>
      <c r="G411" s="1">
        <v>449</v>
      </c>
      <c r="H411" s="1" t="s">
        <v>1489</v>
      </c>
      <c r="I411" s="1" t="s">
        <v>1490</v>
      </c>
      <c r="J411" s="1" t="s">
        <v>2219</v>
      </c>
      <c r="K411" s="1" t="str">
        <f t="shared" si="1"/>
        <v>AdFlex - CPS - Sale</v>
      </c>
      <c r="M411" s="1" t="s">
        <v>1459</v>
      </c>
    </row>
    <row r="412" spans="1:14" ht="15.75" customHeight="1" x14ac:dyDescent="0.2">
      <c r="A412" s="1" t="s">
        <v>604</v>
      </c>
      <c r="B412" s="1" t="s">
        <v>605</v>
      </c>
      <c r="C412" s="1">
        <v>0</v>
      </c>
      <c r="H412" s="1" t="s">
        <v>1491</v>
      </c>
      <c r="I412" s="1" t="s">
        <v>1492</v>
      </c>
      <c r="J412" s="1" t="s">
        <v>2210</v>
      </c>
      <c r="K412" s="1" t="str">
        <f t="shared" si="1"/>
        <v>AdFlex - CPS - Sale</v>
      </c>
      <c r="M412" s="1" t="s">
        <v>1461</v>
      </c>
    </row>
    <row r="413" spans="1:14" ht="15.75" customHeight="1" x14ac:dyDescent="0.2">
      <c r="A413" s="1" t="s">
        <v>1952</v>
      </c>
      <c r="B413" s="1" t="s">
        <v>1953</v>
      </c>
      <c r="C413" s="1">
        <v>0</v>
      </c>
      <c r="G413" s="1">
        <v>466</v>
      </c>
      <c r="H413" s="1" t="s">
        <v>1493</v>
      </c>
      <c r="I413" s="1" t="s">
        <v>1494</v>
      </c>
      <c r="J413" s="1" t="s">
        <v>2207</v>
      </c>
      <c r="K413" s="1" t="str">
        <f t="shared" si="1"/>
        <v>AdFlex - CPS - Sale</v>
      </c>
      <c r="M413" s="1" t="s">
        <v>1463</v>
      </c>
      <c r="N413" s="1" t="s">
        <v>2210</v>
      </c>
    </row>
    <row r="414" spans="1:14" ht="15.75" customHeight="1" x14ac:dyDescent="0.2">
      <c r="A414" s="1" t="s">
        <v>1958</v>
      </c>
      <c r="B414" s="1" t="s">
        <v>1959</v>
      </c>
      <c r="C414" s="1">
        <v>0</v>
      </c>
      <c r="G414" s="1">
        <v>491</v>
      </c>
      <c r="H414" s="1" t="s">
        <v>1495</v>
      </c>
      <c r="I414" s="1" t="s">
        <v>1496</v>
      </c>
      <c r="J414" s="1" t="s">
        <v>2210</v>
      </c>
      <c r="K414" s="1" t="str">
        <f t="shared" si="1"/>
        <v>AdFlex - CPS - Sale</v>
      </c>
      <c r="M414" s="1" t="s">
        <v>146</v>
      </c>
      <c r="N414" s="1" t="s">
        <v>2210</v>
      </c>
    </row>
    <row r="415" spans="1:14" ht="15.75" customHeight="1" x14ac:dyDescent="0.2">
      <c r="A415" s="1" t="s">
        <v>1960</v>
      </c>
      <c r="B415" s="1" t="s">
        <v>1961</v>
      </c>
      <c r="C415" s="1">
        <v>0</v>
      </c>
      <c r="H415" s="1" t="s">
        <v>1497</v>
      </c>
      <c r="I415" s="1" t="s">
        <v>1498</v>
      </c>
      <c r="J415" s="1" t="s">
        <v>2210</v>
      </c>
      <c r="K415" s="1" t="str">
        <f t="shared" si="1"/>
        <v>AdFlex - CPS - Sale</v>
      </c>
      <c r="M415" s="1" t="s">
        <v>135</v>
      </c>
      <c r="N415" s="1" t="s">
        <v>2210</v>
      </c>
    </row>
    <row r="416" spans="1:14" ht="15.75" customHeight="1" x14ac:dyDescent="0.2">
      <c r="A416" s="1" t="s">
        <v>1964</v>
      </c>
      <c r="B416" s="1" t="s">
        <v>1965</v>
      </c>
      <c r="C416" s="1">
        <v>0</v>
      </c>
      <c r="H416" s="1" t="s">
        <v>1499</v>
      </c>
      <c r="I416" s="1" t="s">
        <v>1500</v>
      </c>
      <c r="J416" s="1" t="s">
        <v>2210</v>
      </c>
      <c r="K416" s="1" t="str">
        <f t="shared" si="1"/>
        <v>AdFlex - CPS - Sale</v>
      </c>
      <c r="M416" s="1" t="s">
        <v>1467</v>
      </c>
      <c r="N416" s="1" t="s">
        <v>2210</v>
      </c>
    </row>
    <row r="417" spans="1:14" ht="15.75" customHeight="1" x14ac:dyDescent="0.2">
      <c r="A417" s="1" t="s">
        <v>1966</v>
      </c>
      <c r="B417" s="1" t="s">
        <v>1967</v>
      </c>
      <c r="C417" s="1">
        <v>0</v>
      </c>
      <c r="G417" s="1">
        <v>495</v>
      </c>
      <c r="H417" s="1" t="s">
        <v>180</v>
      </c>
      <c r="I417" s="1" t="s">
        <v>181</v>
      </c>
      <c r="J417" s="1" t="s">
        <v>2185</v>
      </c>
      <c r="K417" s="1">
        <f t="shared" si="1"/>
        <v>0</v>
      </c>
      <c r="M417" s="1" t="s">
        <v>1470</v>
      </c>
      <c r="N417" s="1" t="s">
        <v>2210</v>
      </c>
    </row>
    <row r="418" spans="1:14" ht="15.75" customHeight="1" x14ac:dyDescent="0.2">
      <c r="A418" s="1" t="s">
        <v>608</v>
      </c>
      <c r="B418" s="1" t="s">
        <v>609</v>
      </c>
      <c r="C418" s="1">
        <v>18.5</v>
      </c>
      <c r="G418" s="1">
        <v>506</v>
      </c>
      <c r="H418" s="1" t="s">
        <v>1501</v>
      </c>
      <c r="I418" s="1" t="s">
        <v>1502</v>
      </c>
      <c r="J418" s="1" t="s">
        <v>157</v>
      </c>
      <c r="K418" s="1">
        <f t="shared" si="1"/>
        <v>0</v>
      </c>
      <c r="M418" s="1" t="s">
        <v>1472</v>
      </c>
      <c r="N418" s="1" t="s">
        <v>2210</v>
      </c>
    </row>
    <row r="419" spans="1:14" ht="15.75" customHeight="1" x14ac:dyDescent="0.2">
      <c r="A419" s="1" t="s">
        <v>610</v>
      </c>
      <c r="B419" s="1" t="s">
        <v>611</v>
      </c>
      <c r="C419" s="1">
        <v>0</v>
      </c>
      <c r="H419" s="1" t="s">
        <v>1503</v>
      </c>
      <c r="I419" s="1" t="s">
        <v>1504</v>
      </c>
      <c r="J419" s="1" t="s">
        <v>2210</v>
      </c>
      <c r="K419" s="1" t="str">
        <f t="shared" si="1"/>
        <v>AdFlex - CPS - Sale</v>
      </c>
      <c r="M419" s="1" t="s">
        <v>1474</v>
      </c>
      <c r="N419" s="1" t="s">
        <v>2210</v>
      </c>
    </row>
    <row r="420" spans="1:14" ht="15.75" customHeight="1" x14ac:dyDescent="0.2">
      <c r="A420" s="1" t="s">
        <v>612</v>
      </c>
      <c r="B420" s="1" t="s">
        <v>613</v>
      </c>
      <c r="C420" s="1">
        <v>20</v>
      </c>
      <c r="G420" s="1">
        <v>440</v>
      </c>
      <c r="H420" s="1" t="s">
        <v>1505</v>
      </c>
      <c r="I420" s="1" t="s">
        <v>1506</v>
      </c>
      <c r="J420" s="1" t="s">
        <v>2232</v>
      </c>
      <c r="K420" s="1" t="str">
        <f t="shared" si="1"/>
        <v>AdFlex - CPS - Sale</v>
      </c>
      <c r="M420" s="1" t="s">
        <v>1476</v>
      </c>
      <c r="N420" s="1" t="s">
        <v>2210</v>
      </c>
    </row>
    <row r="421" spans="1:14" ht="15.75" customHeight="1" x14ac:dyDescent="0.2">
      <c r="A421" s="1" t="s">
        <v>1970</v>
      </c>
      <c r="B421" s="1" t="s">
        <v>1971</v>
      </c>
      <c r="C421" s="1">
        <v>0</v>
      </c>
      <c r="G421" s="1">
        <v>444</v>
      </c>
      <c r="H421" s="1" t="s">
        <v>1507</v>
      </c>
      <c r="I421" s="1" t="s">
        <v>1508</v>
      </c>
      <c r="J421" s="1" t="s">
        <v>2210</v>
      </c>
      <c r="K421" s="1" t="str">
        <f t="shared" si="1"/>
        <v>AdFlex - CPS - Sale</v>
      </c>
      <c r="M421" s="1" t="s">
        <v>1477</v>
      </c>
      <c r="N421" s="1" t="s">
        <v>2210</v>
      </c>
    </row>
    <row r="422" spans="1:14" ht="15.75" customHeight="1" x14ac:dyDescent="0.2">
      <c r="A422" s="1" t="s">
        <v>1972</v>
      </c>
      <c r="B422" s="1" t="s">
        <v>1973</v>
      </c>
      <c r="C422" s="1">
        <v>0</v>
      </c>
      <c r="H422" s="1" t="s">
        <v>1509</v>
      </c>
      <c r="I422" s="1" t="s">
        <v>1510</v>
      </c>
      <c r="J422" s="1" t="s">
        <v>2210</v>
      </c>
      <c r="K422" s="1" t="str">
        <f t="shared" si="1"/>
        <v>AdFlex - CPS - Sale</v>
      </c>
      <c r="M422" s="1" t="s">
        <v>1479</v>
      </c>
      <c r="N422" s="1" t="s">
        <v>47</v>
      </c>
    </row>
    <row r="423" spans="1:14" ht="15.75" customHeight="1" x14ac:dyDescent="0.2">
      <c r="A423" s="1" t="s">
        <v>1976</v>
      </c>
      <c r="B423" s="1" t="s">
        <v>1977</v>
      </c>
      <c r="C423" s="1">
        <v>0</v>
      </c>
      <c r="H423" s="1" t="s">
        <v>1511</v>
      </c>
      <c r="I423" s="1" t="s">
        <v>1512</v>
      </c>
      <c r="J423" s="1" t="s">
        <v>2210</v>
      </c>
      <c r="K423" s="1" t="str">
        <f t="shared" si="1"/>
        <v>AdFlex - CPS - Sale</v>
      </c>
      <c r="M423" s="1" t="s">
        <v>1481</v>
      </c>
    </row>
    <row r="424" spans="1:14" ht="15.75" customHeight="1" x14ac:dyDescent="0.2">
      <c r="A424" s="1" t="s">
        <v>765</v>
      </c>
      <c r="B424" s="1" t="s">
        <v>766</v>
      </c>
      <c r="C424" s="1">
        <v>15</v>
      </c>
      <c r="G424" s="1">
        <v>441</v>
      </c>
      <c r="H424" s="1" t="s">
        <v>386</v>
      </c>
      <c r="I424" s="1" t="s">
        <v>387</v>
      </c>
      <c r="J424" s="1" t="s">
        <v>2234</v>
      </c>
      <c r="K424" s="1">
        <f t="shared" si="1"/>
        <v>0</v>
      </c>
      <c r="M424" s="1" t="s">
        <v>1483</v>
      </c>
    </row>
    <row r="425" spans="1:14" ht="15.75" customHeight="1" x14ac:dyDescent="0.2">
      <c r="A425" s="1" t="s">
        <v>631</v>
      </c>
      <c r="B425" s="1" t="s">
        <v>632</v>
      </c>
      <c r="C425" s="1">
        <v>23</v>
      </c>
      <c r="G425" s="1">
        <v>442</v>
      </c>
      <c r="H425" s="1" t="s">
        <v>1513</v>
      </c>
      <c r="I425" s="1" t="s">
        <v>1514</v>
      </c>
      <c r="J425" s="1" t="s">
        <v>124</v>
      </c>
      <c r="K425" s="1" t="str">
        <f t="shared" si="1"/>
        <v>AdFlex - Pushtimize - BD</v>
      </c>
      <c r="M425" s="1" t="s">
        <v>1485</v>
      </c>
      <c r="N425" s="1" t="s">
        <v>2210</v>
      </c>
    </row>
    <row r="426" spans="1:14" ht="15.75" customHeight="1" x14ac:dyDescent="0.2">
      <c r="A426" s="1" t="s">
        <v>617</v>
      </c>
      <c r="B426" s="1" t="s">
        <v>618</v>
      </c>
      <c r="C426" s="1">
        <v>18.5</v>
      </c>
      <c r="G426" s="1">
        <v>830</v>
      </c>
      <c r="H426" s="1" t="s">
        <v>651</v>
      </c>
      <c r="I426" s="1" t="s">
        <v>652</v>
      </c>
      <c r="J426" s="1" t="s">
        <v>2212</v>
      </c>
      <c r="K426" s="1" t="str">
        <f t="shared" si="1"/>
        <v>MO - M1 - Operation</v>
      </c>
      <c r="M426" s="1" t="s">
        <v>1487</v>
      </c>
      <c r="N426" s="1" t="s">
        <v>2210</v>
      </c>
    </row>
    <row r="427" spans="1:14" ht="15.75" customHeight="1" x14ac:dyDescent="0.2">
      <c r="A427" s="1" t="s">
        <v>626</v>
      </c>
      <c r="B427" s="1" t="s">
        <v>627</v>
      </c>
      <c r="C427" s="1">
        <v>0</v>
      </c>
      <c r="G427" s="1">
        <v>445</v>
      </c>
      <c r="H427" s="1" t="s">
        <v>1515</v>
      </c>
      <c r="I427" s="1" t="s">
        <v>1516</v>
      </c>
      <c r="J427" s="1" t="s">
        <v>2210</v>
      </c>
      <c r="K427" s="1" t="str">
        <f t="shared" si="1"/>
        <v>AdFlex - CPS - Sale</v>
      </c>
      <c r="M427" s="1" t="s">
        <v>1489</v>
      </c>
      <c r="N427" s="1" t="s">
        <v>2210</v>
      </c>
    </row>
    <row r="428" spans="1:14" ht="15.75" customHeight="1" x14ac:dyDescent="0.2">
      <c r="A428" s="1" t="s">
        <v>1994</v>
      </c>
      <c r="B428" s="1" t="s">
        <v>1995</v>
      </c>
      <c r="C428" s="1">
        <v>0</v>
      </c>
      <c r="G428" s="1">
        <v>465</v>
      </c>
      <c r="H428" s="1" t="s">
        <v>1517</v>
      </c>
      <c r="I428" s="1" t="s">
        <v>1518</v>
      </c>
      <c r="J428" s="1" t="s">
        <v>2220</v>
      </c>
      <c r="K428" s="1" t="str">
        <f t="shared" si="1"/>
        <v>AdFlex - CPS - Sale</v>
      </c>
      <c r="M428" s="1" t="s">
        <v>1491</v>
      </c>
      <c r="N428" s="1" t="s">
        <v>2210</v>
      </c>
    </row>
    <row r="429" spans="1:14" ht="15.75" customHeight="1" x14ac:dyDescent="0.2">
      <c r="A429" s="1" t="s">
        <v>637</v>
      </c>
      <c r="B429" s="1" t="s">
        <v>638</v>
      </c>
      <c r="C429" s="1">
        <v>20</v>
      </c>
      <c r="H429" s="1" t="s">
        <v>1519</v>
      </c>
      <c r="I429" s="1" t="s">
        <v>1520</v>
      </c>
      <c r="J429" s="1" t="s">
        <v>2210</v>
      </c>
      <c r="K429" s="1" t="str">
        <f t="shared" si="1"/>
        <v>AdFlex - CPS - Sale</v>
      </c>
      <c r="M429" s="1" t="s">
        <v>1493</v>
      </c>
      <c r="N429" s="1" t="s">
        <v>2210</v>
      </c>
    </row>
    <row r="430" spans="1:14" ht="15.75" customHeight="1" x14ac:dyDescent="0.2">
      <c r="A430" s="1" t="s">
        <v>1998</v>
      </c>
      <c r="B430" s="1" t="s">
        <v>1999</v>
      </c>
      <c r="C430" s="1">
        <v>0</v>
      </c>
      <c r="H430" s="1" t="s">
        <v>1521</v>
      </c>
      <c r="I430" s="1" t="s">
        <v>1522</v>
      </c>
      <c r="J430" s="1" t="s">
        <v>2210</v>
      </c>
      <c r="K430" s="1" t="str">
        <f t="shared" si="1"/>
        <v>AdFlex - CPS - Sale</v>
      </c>
      <c r="M430" s="1" t="s">
        <v>1495</v>
      </c>
      <c r="N430" s="1" t="s">
        <v>2210</v>
      </c>
    </row>
    <row r="431" spans="1:14" ht="15.75" customHeight="1" x14ac:dyDescent="0.2">
      <c r="A431" s="1" t="s">
        <v>2002</v>
      </c>
      <c r="B431" s="1" t="s">
        <v>2003</v>
      </c>
      <c r="C431" s="1">
        <v>0</v>
      </c>
      <c r="H431" s="1" t="s">
        <v>1523</v>
      </c>
      <c r="I431" s="1" t="s">
        <v>1524</v>
      </c>
      <c r="J431" s="1" t="s">
        <v>2210</v>
      </c>
      <c r="K431" s="1" t="str">
        <f t="shared" si="1"/>
        <v>AdFlex - CPS - Sale</v>
      </c>
      <c r="M431" s="1" t="s">
        <v>1497</v>
      </c>
      <c r="N431" s="1" t="s">
        <v>2210</v>
      </c>
    </row>
    <row r="432" spans="1:14" ht="15.75" customHeight="1" x14ac:dyDescent="0.2">
      <c r="A432" s="1" t="s">
        <v>2006</v>
      </c>
      <c r="B432" s="1" t="s">
        <v>2007</v>
      </c>
      <c r="C432" s="1">
        <v>0</v>
      </c>
      <c r="G432" s="1">
        <v>505</v>
      </c>
      <c r="H432" s="1" t="s">
        <v>1525</v>
      </c>
      <c r="I432" s="1" t="s">
        <v>1526</v>
      </c>
      <c r="J432" s="1" t="s">
        <v>2228</v>
      </c>
      <c r="K432" s="1" t="str">
        <f t="shared" si="1"/>
        <v>AdFlex - CPS - Sale</v>
      </c>
      <c r="M432" s="1" t="s">
        <v>1499</v>
      </c>
      <c r="N432" s="1" t="s">
        <v>2210</v>
      </c>
    </row>
    <row r="433" spans="1:14" ht="15.75" customHeight="1" x14ac:dyDescent="0.2">
      <c r="A433" s="1" t="s">
        <v>639</v>
      </c>
      <c r="B433" s="1" t="s">
        <v>640</v>
      </c>
      <c r="C433" s="1">
        <v>0</v>
      </c>
      <c r="H433" s="1" t="s">
        <v>1527</v>
      </c>
      <c r="I433" s="1" t="s">
        <v>1528</v>
      </c>
      <c r="J433" s="1" t="s">
        <v>2210</v>
      </c>
      <c r="K433" s="1" t="str">
        <f t="shared" si="1"/>
        <v>AdFlex - CPS - Sale</v>
      </c>
      <c r="M433" s="1" t="s">
        <v>180</v>
      </c>
    </row>
    <row r="434" spans="1:14" ht="15.75" customHeight="1" x14ac:dyDescent="0.2">
      <c r="A434" s="1" t="s">
        <v>641</v>
      </c>
      <c r="B434" s="1" t="s">
        <v>642</v>
      </c>
      <c r="C434" s="1">
        <v>0</v>
      </c>
      <c r="H434" s="1" t="s">
        <v>1529</v>
      </c>
      <c r="I434" s="1" t="s">
        <v>1530</v>
      </c>
      <c r="J434" s="1" t="s">
        <v>2210</v>
      </c>
      <c r="K434" s="1" t="str">
        <f t="shared" si="1"/>
        <v>AdFlex - CPS - Sale</v>
      </c>
      <c r="M434" s="1" t="s">
        <v>1501</v>
      </c>
    </row>
    <row r="435" spans="1:14" ht="15.75" customHeight="1" x14ac:dyDescent="0.2">
      <c r="A435" s="1" t="s">
        <v>692</v>
      </c>
      <c r="B435" s="1" t="s">
        <v>693</v>
      </c>
      <c r="C435" s="1">
        <v>14</v>
      </c>
      <c r="H435" s="1" t="s">
        <v>1531</v>
      </c>
      <c r="I435" s="1" t="s">
        <v>1532</v>
      </c>
      <c r="J435" s="1" t="s">
        <v>2209</v>
      </c>
      <c r="K435" s="1" t="str">
        <f t="shared" si="1"/>
        <v>AdFlex - CPS - Sale</v>
      </c>
      <c r="M435" s="1" t="s">
        <v>2235</v>
      </c>
    </row>
    <row r="436" spans="1:14" ht="15.75" customHeight="1" x14ac:dyDescent="0.2">
      <c r="A436" s="1" t="s">
        <v>2011</v>
      </c>
      <c r="B436" s="1" t="s">
        <v>1626</v>
      </c>
      <c r="C436" s="1">
        <v>0</v>
      </c>
      <c r="H436" s="1" t="s">
        <v>1533</v>
      </c>
      <c r="I436" s="1" t="s">
        <v>1105</v>
      </c>
      <c r="K436" s="1">
        <f t="shared" si="1"/>
        <v>0</v>
      </c>
      <c r="M436" s="1" t="s">
        <v>1503</v>
      </c>
      <c r="N436" s="1" t="s">
        <v>2210</v>
      </c>
    </row>
    <row r="437" spans="1:14" ht="15.75" customHeight="1" x14ac:dyDescent="0.2">
      <c r="A437" s="1" t="s">
        <v>2012</v>
      </c>
      <c r="B437" s="1" t="s">
        <v>1662</v>
      </c>
      <c r="C437" s="1">
        <v>0</v>
      </c>
      <c r="G437" s="1">
        <v>241</v>
      </c>
      <c r="H437" s="1" t="s">
        <v>1534</v>
      </c>
      <c r="I437" s="1" t="s">
        <v>1535</v>
      </c>
      <c r="K437" s="1">
        <f t="shared" si="1"/>
        <v>0</v>
      </c>
      <c r="M437" s="1" t="s">
        <v>1505</v>
      </c>
      <c r="N437" s="1" t="s">
        <v>2210</v>
      </c>
    </row>
    <row r="438" spans="1:14" ht="15.75" customHeight="1" x14ac:dyDescent="0.2">
      <c r="A438" s="1" t="s">
        <v>2013</v>
      </c>
      <c r="B438" s="1" t="s">
        <v>2014</v>
      </c>
      <c r="C438" s="1">
        <v>0</v>
      </c>
      <c r="H438" s="1" t="s">
        <v>1536</v>
      </c>
      <c r="I438" s="1" t="s">
        <v>1537</v>
      </c>
      <c r="K438" s="1">
        <f t="shared" si="1"/>
        <v>0</v>
      </c>
      <c r="M438" s="1" t="s">
        <v>1507</v>
      </c>
      <c r="N438" s="1" t="s">
        <v>2210</v>
      </c>
    </row>
    <row r="439" spans="1:14" ht="15.75" customHeight="1" x14ac:dyDescent="0.2">
      <c r="A439" s="1" t="s">
        <v>663</v>
      </c>
      <c r="B439" s="1" t="s">
        <v>664</v>
      </c>
      <c r="C439" s="1">
        <v>0</v>
      </c>
      <c r="H439" s="1" t="s">
        <v>1538</v>
      </c>
      <c r="I439" s="1" t="s">
        <v>1539</v>
      </c>
      <c r="K439" s="1">
        <f t="shared" si="1"/>
        <v>0</v>
      </c>
      <c r="M439" s="1" t="s">
        <v>1509</v>
      </c>
      <c r="N439" s="1" t="s">
        <v>2210</v>
      </c>
    </row>
    <row r="440" spans="1:14" ht="15.75" customHeight="1" x14ac:dyDescent="0.2">
      <c r="A440" s="1" t="s">
        <v>665</v>
      </c>
      <c r="B440" s="1" t="s">
        <v>666</v>
      </c>
      <c r="C440" s="1">
        <v>0</v>
      </c>
      <c r="G440" s="1">
        <v>258</v>
      </c>
      <c r="H440" s="1" t="s">
        <v>1540</v>
      </c>
      <c r="I440" s="1" t="s">
        <v>1541</v>
      </c>
      <c r="K440" s="1">
        <f t="shared" si="1"/>
        <v>0</v>
      </c>
      <c r="M440" s="1" t="s">
        <v>1511</v>
      </c>
      <c r="N440" s="1" t="s">
        <v>2210</v>
      </c>
    </row>
    <row r="441" spans="1:14" ht="15.75" customHeight="1" x14ac:dyDescent="0.2">
      <c r="A441" s="1" t="s">
        <v>767</v>
      </c>
      <c r="B441" s="1" t="s">
        <v>768</v>
      </c>
      <c r="C441" s="1">
        <v>15</v>
      </c>
      <c r="G441" s="1">
        <v>265</v>
      </c>
      <c r="H441" s="1" t="s">
        <v>1542</v>
      </c>
      <c r="I441" s="1" t="s">
        <v>1543</v>
      </c>
      <c r="K441" s="1">
        <f t="shared" si="1"/>
        <v>0</v>
      </c>
      <c r="M441" s="1" t="s">
        <v>386</v>
      </c>
    </row>
    <row r="442" spans="1:14" ht="15.75" customHeight="1" x14ac:dyDescent="0.2">
      <c r="A442" s="1" t="s">
        <v>653</v>
      </c>
      <c r="B442" s="1" t="s">
        <v>654</v>
      </c>
      <c r="C442" s="1">
        <v>19</v>
      </c>
      <c r="G442" s="1">
        <v>260</v>
      </c>
      <c r="H442" s="1" t="s">
        <v>1544</v>
      </c>
      <c r="I442" s="1" t="s">
        <v>1545</v>
      </c>
      <c r="K442" s="1">
        <f t="shared" si="1"/>
        <v>0</v>
      </c>
      <c r="M442" s="1" t="s">
        <v>1513</v>
      </c>
      <c r="N442" s="1" t="s">
        <v>124</v>
      </c>
    </row>
    <row r="443" spans="1:14" ht="15.75" customHeight="1" x14ac:dyDescent="0.2">
      <c r="A443" s="1" t="s">
        <v>655</v>
      </c>
      <c r="B443" s="1" t="s">
        <v>656</v>
      </c>
      <c r="C443" s="1">
        <v>20</v>
      </c>
      <c r="H443" s="1" t="s">
        <v>1546</v>
      </c>
      <c r="I443" s="1" t="s">
        <v>1547</v>
      </c>
      <c r="K443" s="1">
        <f t="shared" si="1"/>
        <v>0</v>
      </c>
      <c r="M443" s="1" t="s">
        <v>651</v>
      </c>
      <c r="N443" s="1" t="s">
        <v>2212</v>
      </c>
    </row>
    <row r="444" spans="1:14" ht="15.75" customHeight="1" x14ac:dyDescent="0.2">
      <c r="A444" s="1" t="s">
        <v>661</v>
      </c>
      <c r="B444" s="1" t="s">
        <v>662</v>
      </c>
      <c r="C444" s="1">
        <v>20</v>
      </c>
      <c r="H444" s="1" t="s">
        <v>1548</v>
      </c>
      <c r="I444" s="1" t="s">
        <v>1549</v>
      </c>
      <c r="K444" s="1">
        <f t="shared" si="1"/>
        <v>0</v>
      </c>
      <c r="M444" s="1" t="s">
        <v>1515</v>
      </c>
      <c r="N444" s="1" t="s">
        <v>2210</v>
      </c>
    </row>
    <row r="445" spans="1:14" ht="15.75" customHeight="1" x14ac:dyDescent="0.2">
      <c r="A445" s="1" t="s">
        <v>667</v>
      </c>
      <c r="B445" s="1" t="s">
        <v>668</v>
      </c>
      <c r="C445" s="1">
        <v>8</v>
      </c>
      <c r="G445" s="1">
        <v>289</v>
      </c>
      <c r="H445" s="1" t="s">
        <v>1550</v>
      </c>
      <c r="I445" s="1" t="s">
        <v>281</v>
      </c>
      <c r="K445" s="1">
        <f t="shared" si="1"/>
        <v>0</v>
      </c>
      <c r="M445" s="1" t="s">
        <v>1517</v>
      </c>
      <c r="N445" s="1" t="s">
        <v>2210</v>
      </c>
    </row>
    <row r="446" spans="1:14" ht="15.75" customHeight="1" x14ac:dyDescent="0.2">
      <c r="A446" s="1" t="s">
        <v>669</v>
      </c>
      <c r="B446" s="1" t="s">
        <v>670</v>
      </c>
      <c r="C446" s="1">
        <v>8</v>
      </c>
      <c r="G446" s="1">
        <v>300</v>
      </c>
      <c r="H446" s="1" t="s">
        <v>1551</v>
      </c>
      <c r="I446" s="1" t="s">
        <v>1552</v>
      </c>
      <c r="K446" s="1">
        <f t="shared" si="1"/>
        <v>0</v>
      </c>
      <c r="M446" s="1" t="s">
        <v>1519</v>
      </c>
      <c r="N446" s="1" t="s">
        <v>2210</v>
      </c>
    </row>
    <row r="447" spans="1:14" ht="15.75" customHeight="1" x14ac:dyDescent="0.2">
      <c r="A447" s="1" t="s">
        <v>671</v>
      </c>
      <c r="B447" s="1" t="s">
        <v>672</v>
      </c>
      <c r="C447" s="1">
        <v>0</v>
      </c>
      <c r="G447" s="1">
        <v>310</v>
      </c>
      <c r="H447" s="1" t="s">
        <v>1553</v>
      </c>
      <c r="I447" s="1" t="s">
        <v>1554</v>
      </c>
      <c r="K447" s="1">
        <f t="shared" si="1"/>
        <v>0</v>
      </c>
      <c r="M447" s="1" t="s">
        <v>1521</v>
      </c>
      <c r="N447" s="1" t="s">
        <v>2210</v>
      </c>
    </row>
    <row r="448" spans="1:14" ht="15.75" customHeight="1" x14ac:dyDescent="0.2">
      <c r="A448" s="1" t="s">
        <v>675</v>
      </c>
      <c r="B448" s="1" t="s">
        <v>676</v>
      </c>
      <c r="C448" s="1">
        <v>16</v>
      </c>
      <c r="G448" s="1">
        <v>288</v>
      </c>
      <c r="H448" s="1" t="s">
        <v>1555</v>
      </c>
      <c r="I448" s="1" t="s">
        <v>1556</v>
      </c>
      <c r="K448" s="1">
        <f t="shared" si="1"/>
        <v>0</v>
      </c>
      <c r="M448" s="1" t="s">
        <v>1523</v>
      </c>
      <c r="N448" s="1" t="s">
        <v>2210</v>
      </c>
    </row>
    <row r="449" spans="1:14" ht="15.75" customHeight="1" x14ac:dyDescent="0.2">
      <c r="A449" s="1" t="s">
        <v>684</v>
      </c>
      <c r="B449" s="1" t="s">
        <v>685</v>
      </c>
      <c r="C449" s="1">
        <v>0</v>
      </c>
      <c r="H449" s="1" t="s">
        <v>1557</v>
      </c>
      <c r="K449" s="1">
        <f t="shared" si="1"/>
        <v>0</v>
      </c>
      <c r="M449" s="1" t="s">
        <v>1525</v>
      </c>
      <c r="N449" s="1" t="s">
        <v>2210</v>
      </c>
    </row>
    <row r="450" spans="1:14" ht="15.75" customHeight="1" x14ac:dyDescent="0.2">
      <c r="A450" s="1" t="s">
        <v>2023</v>
      </c>
      <c r="B450" s="1" t="s">
        <v>2024</v>
      </c>
      <c r="C450" s="1">
        <v>0</v>
      </c>
      <c r="G450" s="1">
        <v>313</v>
      </c>
      <c r="H450" s="1" t="s">
        <v>1558</v>
      </c>
      <c r="I450" s="1" t="s">
        <v>1559</v>
      </c>
      <c r="K450" s="1">
        <f t="shared" si="1"/>
        <v>0</v>
      </c>
      <c r="M450" s="1" t="s">
        <v>1527</v>
      </c>
      <c r="N450" s="1" t="s">
        <v>2210</v>
      </c>
    </row>
    <row r="451" spans="1:14" ht="15.75" customHeight="1" x14ac:dyDescent="0.2">
      <c r="A451" s="1" t="s">
        <v>2025</v>
      </c>
      <c r="B451" s="1" t="s">
        <v>2026</v>
      </c>
      <c r="C451" s="1">
        <v>0</v>
      </c>
      <c r="G451" s="1">
        <v>295</v>
      </c>
      <c r="H451" s="1" t="s">
        <v>1560</v>
      </c>
      <c r="I451" s="1" t="s">
        <v>1561</v>
      </c>
      <c r="K451" s="1">
        <f t="shared" si="1"/>
        <v>0</v>
      </c>
      <c r="M451" s="1" t="s">
        <v>1529</v>
      </c>
      <c r="N451" s="1" t="s">
        <v>2210</v>
      </c>
    </row>
    <row r="452" spans="1:14" ht="15.75" customHeight="1" x14ac:dyDescent="0.2">
      <c r="A452" s="1" t="s">
        <v>686</v>
      </c>
      <c r="B452" s="1" t="s">
        <v>687</v>
      </c>
      <c r="C452" s="1">
        <v>0</v>
      </c>
      <c r="G452" s="1">
        <v>377</v>
      </c>
      <c r="H452" s="1" t="s">
        <v>1562</v>
      </c>
      <c r="I452" s="1" t="s">
        <v>1563</v>
      </c>
      <c r="K452" s="1">
        <f t="shared" si="1"/>
        <v>0</v>
      </c>
      <c r="M452" s="1" t="s">
        <v>1531</v>
      </c>
      <c r="N452" s="1" t="s">
        <v>2210</v>
      </c>
    </row>
    <row r="453" spans="1:14" ht="15.75" customHeight="1" x14ac:dyDescent="0.2">
      <c r="A453" s="1" t="s">
        <v>677</v>
      </c>
      <c r="B453" s="1" t="s">
        <v>678</v>
      </c>
      <c r="C453" s="1">
        <v>0</v>
      </c>
      <c r="G453" s="1">
        <v>412</v>
      </c>
      <c r="H453" s="1" t="s">
        <v>1564</v>
      </c>
      <c r="I453" s="1" t="s">
        <v>1565</v>
      </c>
      <c r="J453" s="1" t="s">
        <v>47</v>
      </c>
      <c r="K453" s="1" t="str">
        <f t="shared" si="1"/>
        <v>AdFlex - Tech - Platform</v>
      </c>
      <c r="M453" s="1" t="s">
        <v>1533</v>
      </c>
    </row>
    <row r="454" spans="1:14" ht="15.75" customHeight="1" x14ac:dyDescent="0.2">
      <c r="A454" s="1" t="s">
        <v>679</v>
      </c>
      <c r="B454" s="1" t="s">
        <v>680</v>
      </c>
      <c r="C454" s="1">
        <v>8.5</v>
      </c>
      <c r="G454" s="1">
        <v>457</v>
      </c>
      <c r="H454" s="1" t="s">
        <v>1566</v>
      </c>
      <c r="I454" s="1" t="s">
        <v>487</v>
      </c>
      <c r="K454" s="1">
        <f t="shared" si="1"/>
        <v>0</v>
      </c>
      <c r="M454" s="1" t="s">
        <v>1534</v>
      </c>
    </row>
    <row r="455" spans="1:14" ht="15.75" customHeight="1" x14ac:dyDescent="0.2">
      <c r="A455" s="1" t="s">
        <v>682</v>
      </c>
      <c r="B455" s="1" t="s">
        <v>683</v>
      </c>
      <c r="C455" s="1">
        <v>0</v>
      </c>
      <c r="H455" s="1" t="s">
        <v>1567</v>
      </c>
      <c r="I455" s="1" t="s">
        <v>183</v>
      </c>
      <c r="K455" s="1">
        <f t="shared" si="1"/>
        <v>0</v>
      </c>
      <c r="M455" s="1" t="s">
        <v>1536</v>
      </c>
    </row>
    <row r="456" spans="1:14" ht="15.75" customHeight="1" x14ac:dyDescent="0.2">
      <c r="A456" s="1" t="s">
        <v>688</v>
      </c>
      <c r="B456" s="1" t="s">
        <v>689</v>
      </c>
      <c r="C456" s="1">
        <v>0</v>
      </c>
      <c r="H456" s="1" t="s">
        <v>1568</v>
      </c>
      <c r="I456" s="1" t="s">
        <v>1569</v>
      </c>
      <c r="J456" s="1" t="s">
        <v>2210</v>
      </c>
      <c r="K456" s="1" t="str">
        <f t="shared" si="1"/>
        <v>AdFlex - CPS - Sale</v>
      </c>
      <c r="M456" s="1" t="s">
        <v>1538</v>
      </c>
    </row>
    <row r="457" spans="1:14" ht="15.75" customHeight="1" x14ac:dyDescent="0.2">
      <c r="A457" s="1" t="s">
        <v>700</v>
      </c>
      <c r="B457" s="1" t="s">
        <v>701</v>
      </c>
      <c r="C457" s="1">
        <v>15</v>
      </c>
      <c r="G457" s="1">
        <v>496</v>
      </c>
      <c r="H457" s="1" t="s">
        <v>1570</v>
      </c>
      <c r="I457" s="1" t="s">
        <v>1571</v>
      </c>
      <c r="J457" s="1" t="s">
        <v>2220</v>
      </c>
      <c r="K457" s="1" t="str">
        <f t="shared" si="1"/>
        <v>AdFlex - CPS - Sale</v>
      </c>
      <c r="M457" s="1" t="s">
        <v>2236</v>
      </c>
    </row>
    <row r="458" spans="1:14" ht="15.75" customHeight="1" x14ac:dyDescent="0.2">
      <c r="A458" s="1" t="s">
        <v>2045</v>
      </c>
      <c r="B458" s="1" t="s">
        <v>2046</v>
      </c>
      <c r="C458" s="1">
        <v>0</v>
      </c>
      <c r="H458" s="1" t="s">
        <v>1572</v>
      </c>
      <c r="I458" s="1" t="s">
        <v>1573</v>
      </c>
      <c r="J458" s="1" t="s">
        <v>2210</v>
      </c>
      <c r="K458" s="1" t="str">
        <f t="shared" si="1"/>
        <v>AdFlex - CPS - Sale</v>
      </c>
      <c r="M458" s="1" t="s">
        <v>1540</v>
      </c>
    </row>
    <row r="459" spans="1:14" ht="15.75" customHeight="1" x14ac:dyDescent="0.2">
      <c r="A459" s="1" t="s">
        <v>2047</v>
      </c>
      <c r="B459" s="1" t="s">
        <v>2048</v>
      </c>
      <c r="C459" s="1">
        <v>0</v>
      </c>
      <c r="G459" s="1">
        <v>455</v>
      </c>
      <c r="H459" s="1" t="s">
        <v>274</v>
      </c>
      <c r="I459" s="1" t="s">
        <v>275</v>
      </c>
      <c r="J459" s="1" t="s">
        <v>2207</v>
      </c>
      <c r="K459" s="1" t="str">
        <f t="shared" si="1"/>
        <v>AdFlex - CPS - Sale</v>
      </c>
      <c r="M459" s="1" t="s">
        <v>1542</v>
      </c>
    </row>
    <row r="460" spans="1:14" ht="15.75" customHeight="1" x14ac:dyDescent="0.2">
      <c r="A460" s="1" t="s">
        <v>2049</v>
      </c>
      <c r="B460" s="1" t="s">
        <v>2050</v>
      </c>
      <c r="C460" s="1">
        <v>0</v>
      </c>
      <c r="G460" s="1">
        <v>453</v>
      </c>
      <c r="H460" s="1" t="s">
        <v>276</v>
      </c>
      <c r="I460" s="1" t="s">
        <v>277</v>
      </c>
      <c r="J460" s="1" t="s">
        <v>2207</v>
      </c>
      <c r="K460" s="1" t="str">
        <f t="shared" si="1"/>
        <v>AdFlex - CPS - Sale</v>
      </c>
      <c r="M460" s="1" t="s">
        <v>1544</v>
      </c>
    </row>
    <row r="461" spans="1:14" ht="15.75" customHeight="1" x14ac:dyDescent="0.2">
      <c r="A461" s="1" t="s">
        <v>706</v>
      </c>
      <c r="B461" s="1" t="s">
        <v>707</v>
      </c>
      <c r="C461" s="1">
        <v>5</v>
      </c>
      <c r="G461" s="1">
        <v>454</v>
      </c>
      <c r="H461" s="1" t="s">
        <v>1574</v>
      </c>
      <c r="I461" s="1" t="s">
        <v>1575</v>
      </c>
      <c r="J461" s="1" t="s">
        <v>2207</v>
      </c>
      <c r="K461" s="1" t="str">
        <f t="shared" si="1"/>
        <v>AdFlex - CPS - Sale</v>
      </c>
      <c r="M461" s="1" t="s">
        <v>1546</v>
      </c>
    </row>
    <row r="462" spans="1:14" ht="15.75" customHeight="1" x14ac:dyDescent="0.2">
      <c r="A462" s="1" t="s">
        <v>2051</v>
      </c>
      <c r="B462" s="1" t="s">
        <v>2052</v>
      </c>
      <c r="C462" s="1">
        <v>0</v>
      </c>
      <c r="H462" s="1" t="s">
        <v>1576</v>
      </c>
      <c r="I462" s="1" t="s">
        <v>1577</v>
      </c>
      <c r="J462" s="1" t="s">
        <v>2210</v>
      </c>
      <c r="K462" s="1" t="str">
        <f t="shared" si="1"/>
        <v>AdFlex - CPS - Sale</v>
      </c>
      <c r="M462" s="1" t="s">
        <v>1548</v>
      </c>
    </row>
    <row r="463" spans="1:14" ht="15.75" customHeight="1" x14ac:dyDescent="0.2">
      <c r="A463" s="1" t="s">
        <v>714</v>
      </c>
      <c r="B463" s="1" t="s">
        <v>715</v>
      </c>
      <c r="C463" s="1">
        <v>12</v>
      </c>
      <c r="H463" s="1" t="s">
        <v>1578</v>
      </c>
      <c r="I463" s="1" t="s">
        <v>1579</v>
      </c>
      <c r="J463" s="1" t="s">
        <v>2210</v>
      </c>
      <c r="K463" s="1" t="str">
        <f t="shared" si="1"/>
        <v>AdFlex - CPS - Sale</v>
      </c>
      <c r="M463" s="1" t="s">
        <v>1550</v>
      </c>
    </row>
    <row r="464" spans="1:14" ht="15.75" customHeight="1" x14ac:dyDescent="0.2">
      <c r="A464" s="1" t="s">
        <v>769</v>
      </c>
      <c r="B464" s="1" t="s">
        <v>770</v>
      </c>
      <c r="C464" s="1">
        <v>8</v>
      </c>
      <c r="H464" s="1" t="s">
        <v>1580</v>
      </c>
      <c r="I464" s="1" t="s">
        <v>1581</v>
      </c>
      <c r="J464" s="1" t="s">
        <v>2210</v>
      </c>
      <c r="K464" s="1" t="str">
        <f t="shared" si="1"/>
        <v>AdFlex - CPS - Sale</v>
      </c>
      <c r="M464" s="1" t="s">
        <v>1551</v>
      </c>
    </row>
    <row r="465" spans="1:14" ht="15.75" customHeight="1" x14ac:dyDescent="0.2">
      <c r="A465" s="1" t="s">
        <v>776</v>
      </c>
      <c r="B465" s="1" t="s">
        <v>777</v>
      </c>
      <c r="C465" s="1">
        <v>0</v>
      </c>
      <c r="G465" s="1">
        <v>474</v>
      </c>
      <c r="H465" s="1" t="s">
        <v>1582</v>
      </c>
      <c r="I465" s="1" t="s">
        <v>1583</v>
      </c>
      <c r="J465" s="1" t="s">
        <v>2232</v>
      </c>
      <c r="K465" s="1" t="str">
        <f t="shared" si="1"/>
        <v>AdFlex - CPS - Sale</v>
      </c>
      <c r="M465" s="1" t="s">
        <v>1553</v>
      </c>
    </row>
    <row r="466" spans="1:14" ht="15.75" customHeight="1" x14ac:dyDescent="0.2">
      <c r="A466" s="1" t="s">
        <v>793</v>
      </c>
      <c r="B466" s="1" t="s">
        <v>794</v>
      </c>
      <c r="C466" s="1">
        <v>5</v>
      </c>
      <c r="H466" s="1" t="s">
        <v>1584</v>
      </c>
      <c r="I466" s="1" t="s">
        <v>1585</v>
      </c>
      <c r="J466" s="1" t="s">
        <v>2220</v>
      </c>
      <c r="K466" s="1" t="str">
        <f t="shared" si="1"/>
        <v>AdFlex - CPS - Sale</v>
      </c>
      <c r="M466" s="1" t="s">
        <v>1555</v>
      </c>
    </row>
    <row r="467" spans="1:14" ht="15.75" customHeight="1" x14ac:dyDescent="0.2">
      <c r="A467" s="1" t="s">
        <v>857</v>
      </c>
      <c r="B467" s="1" t="s">
        <v>858</v>
      </c>
      <c r="C467" s="1">
        <v>0</v>
      </c>
      <c r="G467" s="1">
        <v>458</v>
      </c>
      <c r="H467" s="1" t="s">
        <v>389</v>
      </c>
      <c r="I467" s="1" t="s">
        <v>390</v>
      </c>
      <c r="J467" s="1" t="s">
        <v>2229</v>
      </c>
      <c r="K467" s="1">
        <f t="shared" si="1"/>
        <v>0</v>
      </c>
      <c r="M467" s="1" t="s">
        <v>1557</v>
      </c>
    </row>
    <row r="468" spans="1:14" ht="15.75" customHeight="1" x14ac:dyDescent="0.2">
      <c r="A468" s="1" t="s">
        <v>854</v>
      </c>
      <c r="B468" s="1" t="s">
        <v>855</v>
      </c>
      <c r="C468" s="1">
        <v>0</v>
      </c>
      <c r="G468" s="1">
        <v>470</v>
      </c>
      <c r="H468" s="1" t="s">
        <v>1586</v>
      </c>
      <c r="I468" s="1" t="s">
        <v>1587</v>
      </c>
      <c r="J468" s="1" t="s">
        <v>2210</v>
      </c>
      <c r="K468" s="1" t="str">
        <f t="shared" si="1"/>
        <v>AdFlex - CPS - Sale</v>
      </c>
      <c r="M468" s="1" t="s">
        <v>1558</v>
      </c>
    </row>
    <row r="469" spans="1:14" ht="15.75" customHeight="1" x14ac:dyDescent="0.2">
      <c r="A469" s="1" t="s">
        <v>919</v>
      </c>
      <c r="B469" s="1" t="s">
        <v>920</v>
      </c>
      <c r="C469" s="1">
        <v>0</v>
      </c>
      <c r="H469" s="1" t="s">
        <v>1588</v>
      </c>
      <c r="I469" s="1" t="s">
        <v>1589</v>
      </c>
      <c r="J469" s="1" t="s">
        <v>2219</v>
      </c>
      <c r="K469" s="1" t="str">
        <f t="shared" si="1"/>
        <v>AdFlex - CPS - Sale</v>
      </c>
      <c r="M469" s="1" t="s">
        <v>1560</v>
      </c>
    </row>
    <row r="470" spans="1:14" ht="15.75" customHeight="1" x14ac:dyDescent="0.2">
      <c r="A470" s="1" t="s">
        <v>2079</v>
      </c>
      <c r="B470" s="1" t="s">
        <v>2080</v>
      </c>
      <c r="C470" s="1">
        <v>0</v>
      </c>
      <c r="H470" s="1" t="s">
        <v>1590</v>
      </c>
      <c r="I470" s="1" t="s">
        <v>1591</v>
      </c>
      <c r="J470" s="1" t="s">
        <v>2232</v>
      </c>
      <c r="K470" s="1" t="str">
        <f t="shared" si="1"/>
        <v>AdFlex - CPS - Sale</v>
      </c>
      <c r="M470" s="1" t="s">
        <v>1562</v>
      </c>
    </row>
    <row r="471" spans="1:14" ht="15.75" customHeight="1" x14ac:dyDescent="0.2">
      <c r="A471" s="1" t="s">
        <v>877</v>
      </c>
      <c r="B471" s="1" t="s">
        <v>878</v>
      </c>
      <c r="C471" s="1">
        <v>8</v>
      </c>
      <c r="H471" s="1" t="s">
        <v>1592</v>
      </c>
      <c r="I471" s="1" t="s">
        <v>1593</v>
      </c>
      <c r="J471" s="1" t="s">
        <v>2210</v>
      </c>
      <c r="K471" s="1" t="str">
        <f t="shared" si="1"/>
        <v>AdFlex - CPS - Sale</v>
      </c>
      <c r="M471" s="1" t="s">
        <v>1564</v>
      </c>
      <c r="N471" s="1" t="s">
        <v>47</v>
      </c>
    </row>
    <row r="472" spans="1:14" ht="15.75" customHeight="1" x14ac:dyDescent="0.2">
      <c r="A472" s="1" t="s">
        <v>879</v>
      </c>
      <c r="B472" s="1" t="s">
        <v>880</v>
      </c>
      <c r="C472" s="1">
        <v>8</v>
      </c>
      <c r="G472" s="1">
        <v>379</v>
      </c>
      <c r="H472" s="1" t="s">
        <v>1594</v>
      </c>
      <c r="I472" s="1" t="s">
        <v>1370</v>
      </c>
      <c r="J472" s="1" t="s">
        <v>2232</v>
      </c>
      <c r="K472" s="1" t="str">
        <f t="shared" si="1"/>
        <v>AdFlex - CPS - Sale</v>
      </c>
      <c r="M472" s="1" t="s">
        <v>1566</v>
      </c>
    </row>
    <row r="473" spans="1:14" ht="15.75" customHeight="1" x14ac:dyDescent="0.2">
      <c r="A473" s="1" t="s">
        <v>889</v>
      </c>
      <c r="B473" s="1" t="s">
        <v>890</v>
      </c>
      <c r="C473" s="1">
        <v>0</v>
      </c>
      <c r="H473" s="1" t="s">
        <v>1595</v>
      </c>
      <c r="I473" s="1" t="s">
        <v>1596</v>
      </c>
      <c r="J473" s="1" t="s">
        <v>428</v>
      </c>
      <c r="K473" s="1" t="str">
        <f t="shared" si="1"/>
        <v>MO - M2 - Inhouse</v>
      </c>
      <c r="M473" s="1" t="s">
        <v>1567</v>
      </c>
    </row>
    <row r="474" spans="1:14" ht="15.75" customHeight="1" x14ac:dyDescent="0.2">
      <c r="A474" s="1" t="s">
        <v>897</v>
      </c>
      <c r="B474" s="1" t="s">
        <v>898</v>
      </c>
      <c r="C474" s="1">
        <v>0</v>
      </c>
      <c r="H474" s="1" t="s">
        <v>1597</v>
      </c>
      <c r="I474" s="1" t="s">
        <v>1598</v>
      </c>
      <c r="J474" s="1" t="s">
        <v>428</v>
      </c>
      <c r="K474" s="1" t="str">
        <f t="shared" si="1"/>
        <v>MO - M2 - Inhouse</v>
      </c>
      <c r="M474" s="1" t="s">
        <v>1568</v>
      </c>
      <c r="N474" s="1" t="s">
        <v>2210</v>
      </c>
    </row>
    <row r="475" spans="1:14" ht="15.75" customHeight="1" x14ac:dyDescent="0.2">
      <c r="A475" s="1" t="s">
        <v>899</v>
      </c>
      <c r="B475" s="1" t="s">
        <v>900</v>
      </c>
      <c r="C475" s="1">
        <v>0</v>
      </c>
      <c r="H475" s="1" t="s">
        <v>1599</v>
      </c>
      <c r="I475" s="1" t="s">
        <v>1600</v>
      </c>
      <c r="J475" s="1" t="s">
        <v>428</v>
      </c>
      <c r="K475" s="1" t="str">
        <f t="shared" si="1"/>
        <v>MO - M2 - Inhouse</v>
      </c>
      <c r="M475" s="1" t="s">
        <v>1570</v>
      </c>
      <c r="N475" s="1" t="s">
        <v>2210</v>
      </c>
    </row>
    <row r="476" spans="1:14" ht="15.75" customHeight="1" x14ac:dyDescent="0.2">
      <c r="A476" s="1" t="s">
        <v>901</v>
      </c>
      <c r="B476" s="1" t="s">
        <v>902</v>
      </c>
      <c r="C476" s="1">
        <v>8</v>
      </c>
      <c r="H476" s="1" t="s">
        <v>1601</v>
      </c>
      <c r="I476" s="1" t="s">
        <v>1602</v>
      </c>
      <c r="J476" s="1" t="s">
        <v>428</v>
      </c>
      <c r="K476" s="1" t="str">
        <f t="shared" si="1"/>
        <v>MO - M2 - Inhouse</v>
      </c>
      <c r="M476" s="1" t="s">
        <v>1572</v>
      </c>
      <c r="N476" s="1" t="s">
        <v>2210</v>
      </c>
    </row>
    <row r="477" spans="1:14" ht="15.75" customHeight="1" x14ac:dyDescent="0.2">
      <c r="A477" s="1" t="s">
        <v>2127</v>
      </c>
      <c r="B477" s="1" t="s">
        <v>2128</v>
      </c>
      <c r="C477" s="1">
        <v>0</v>
      </c>
      <c r="H477" s="1" t="s">
        <v>1603</v>
      </c>
      <c r="I477" s="1" t="s">
        <v>289</v>
      </c>
      <c r="J477" s="1" t="s">
        <v>2237</v>
      </c>
      <c r="K477" s="1" t="str">
        <f t="shared" si="1"/>
        <v>MO - M2 - Bussiness Dept</v>
      </c>
      <c r="M477" s="1" t="s">
        <v>274</v>
      </c>
      <c r="N477" s="1" t="s">
        <v>2210</v>
      </c>
    </row>
    <row r="478" spans="1:14" ht="15.75" customHeight="1" x14ac:dyDescent="0.2">
      <c r="A478" s="1" t="s">
        <v>2129</v>
      </c>
      <c r="B478" s="1" t="s">
        <v>2130</v>
      </c>
      <c r="C478" s="1">
        <v>0</v>
      </c>
      <c r="H478" s="1" t="s">
        <v>1604</v>
      </c>
      <c r="I478" s="1" t="s">
        <v>1605</v>
      </c>
      <c r="J478" s="1" t="s">
        <v>2216</v>
      </c>
      <c r="K478" s="1">
        <f t="shared" si="1"/>
        <v>0</v>
      </c>
      <c r="M478" s="1" t="s">
        <v>276</v>
      </c>
      <c r="N478" s="1" t="s">
        <v>2210</v>
      </c>
    </row>
    <row r="479" spans="1:14" ht="15.75" customHeight="1" x14ac:dyDescent="0.2">
      <c r="H479" s="1" t="s">
        <v>1606</v>
      </c>
      <c r="I479" s="1" t="s">
        <v>1607</v>
      </c>
      <c r="J479" s="1" t="s">
        <v>2237</v>
      </c>
      <c r="K479" s="1" t="str">
        <f t="shared" si="1"/>
        <v>MO - M2 - Bussiness Dept</v>
      </c>
      <c r="M479" s="1" t="s">
        <v>1574</v>
      </c>
      <c r="N479" s="1" t="s">
        <v>2210</v>
      </c>
    </row>
    <row r="480" spans="1:14" ht="15.75" customHeight="1" x14ac:dyDescent="0.2">
      <c r="H480" s="1" t="s">
        <v>1608</v>
      </c>
      <c r="I480" s="1" t="s">
        <v>1609</v>
      </c>
      <c r="J480" s="1" t="s">
        <v>435</v>
      </c>
      <c r="K480" s="1" t="str">
        <f t="shared" si="1"/>
        <v>MO - M2 - Operation</v>
      </c>
      <c r="M480" s="1" t="s">
        <v>1576</v>
      </c>
      <c r="N480" s="1" t="s">
        <v>2210</v>
      </c>
    </row>
    <row r="481" spans="7:14" ht="15.75" customHeight="1" x14ac:dyDescent="0.2">
      <c r="H481" s="1" t="s">
        <v>1610</v>
      </c>
      <c r="I481" s="1" t="s">
        <v>997</v>
      </c>
      <c r="J481" s="1" t="s">
        <v>2238</v>
      </c>
      <c r="K481" s="1">
        <f t="shared" si="1"/>
        <v>0</v>
      </c>
      <c r="M481" s="1" t="s">
        <v>1578</v>
      </c>
      <c r="N481" s="1" t="s">
        <v>2210</v>
      </c>
    </row>
    <row r="482" spans="7:14" ht="15.75" customHeight="1" x14ac:dyDescent="0.2">
      <c r="G482" s="1">
        <v>461</v>
      </c>
      <c r="H482" s="1" t="s">
        <v>278</v>
      </c>
      <c r="I482" s="1" t="s">
        <v>279</v>
      </c>
      <c r="J482" s="1" t="s">
        <v>2163</v>
      </c>
      <c r="K482" s="1" t="str">
        <f t="shared" si="1"/>
        <v>AdFlex - CPS - Inhouse</v>
      </c>
      <c r="M482" s="1" t="s">
        <v>1580</v>
      </c>
      <c r="N482" s="1" t="s">
        <v>2210</v>
      </c>
    </row>
    <row r="483" spans="7:14" ht="15.75" customHeight="1" x14ac:dyDescent="0.2">
      <c r="G483" s="1">
        <v>460</v>
      </c>
      <c r="H483" s="1" t="s">
        <v>1611</v>
      </c>
      <c r="I483" s="1" t="s">
        <v>1612</v>
      </c>
      <c r="J483" s="1" t="s">
        <v>2164</v>
      </c>
      <c r="K483" s="1">
        <f t="shared" si="1"/>
        <v>0</v>
      </c>
      <c r="M483" s="1" t="s">
        <v>1582</v>
      </c>
      <c r="N483" s="1" t="s">
        <v>2210</v>
      </c>
    </row>
    <row r="484" spans="7:14" ht="15.75" customHeight="1" x14ac:dyDescent="0.2">
      <c r="H484" s="1" t="s">
        <v>1613</v>
      </c>
      <c r="I484" s="1" t="s">
        <v>1614</v>
      </c>
      <c r="J484" s="1" t="s">
        <v>2237</v>
      </c>
      <c r="K484" s="1" t="str">
        <f t="shared" si="1"/>
        <v>MO - M2 - Bussiness Dept</v>
      </c>
      <c r="M484" s="1" t="s">
        <v>1584</v>
      </c>
      <c r="N484" s="1" t="s">
        <v>2210</v>
      </c>
    </row>
    <row r="485" spans="7:14" ht="15.75" customHeight="1" x14ac:dyDescent="0.2">
      <c r="H485" s="1" t="s">
        <v>1615</v>
      </c>
      <c r="I485" s="1" t="s">
        <v>1616</v>
      </c>
      <c r="K485" s="1">
        <f t="shared" si="1"/>
        <v>0</v>
      </c>
      <c r="M485" s="1" t="s">
        <v>389</v>
      </c>
    </row>
    <row r="486" spans="7:14" ht="15.75" customHeight="1" x14ac:dyDescent="0.2">
      <c r="H486" s="1" t="s">
        <v>1617</v>
      </c>
      <c r="I486" s="1" t="s">
        <v>1618</v>
      </c>
      <c r="J486" s="1" t="s">
        <v>2210</v>
      </c>
      <c r="K486" s="1" t="str">
        <f t="shared" si="1"/>
        <v>AdFlex - CPS - Sale</v>
      </c>
      <c r="M486" s="1" t="s">
        <v>1586</v>
      </c>
      <c r="N486" s="1" t="s">
        <v>2210</v>
      </c>
    </row>
    <row r="487" spans="7:14" ht="15.75" customHeight="1" x14ac:dyDescent="0.2">
      <c r="H487" s="1" t="s">
        <v>1619</v>
      </c>
      <c r="I487" s="1" t="s">
        <v>1620</v>
      </c>
      <c r="J487" s="1" t="s">
        <v>2210</v>
      </c>
      <c r="K487" s="1" t="str">
        <f t="shared" si="1"/>
        <v>AdFlex - CPS - Sale</v>
      </c>
      <c r="M487" s="1" t="s">
        <v>1588</v>
      </c>
      <c r="N487" s="1" t="s">
        <v>2210</v>
      </c>
    </row>
    <row r="488" spans="7:14" ht="15.75" customHeight="1" x14ac:dyDescent="0.2">
      <c r="G488" s="1">
        <v>469</v>
      </c>
      <c r="H488" s="1" t="s">
        <v>148</v>
      </c>
      <c r="I488" s="1" t="s">
        <v>149</v>
      </c>
      <c r="J488" s="1" t="s">
        <v>2219</v>
      </c>
      <c r="K488" s="1" t="str">
        <f t="shared" si="1"/>
        <v>AdFlex - CPS - Sale</v>
      </c>
      <c r="M488" s="1" t="s">
        <v>1590</v>
      </c>
      <c r="N488" s="1" t="s">
        <v>2210</v>
      </c>
    </row>
    <row r="489" spans="7:14" ht="15.75" customHeight="1" x14ac:dyDescent="0.2">
      <c r="G489" s="1">
        <v>477</v>
      </c>
      <c r="H489" s="1" t="s">
        <v>348</v>
      </c>
      <c r="I489" s="1" t="s">
        <v>349</v>
      </c>
      <c r="J489" s="1" t="s">
        <v>2207</v>
      </c>
      <c r="K489" s="1" t="str">
        <f t="shared" si="1"/>
        <v>AdFlex - CPS - Sale</v>
      </c>
      <c r="M489" s="1" t="s">
        <v>1592</v>
      </c>
      <c r="N489" s="1" t="s">
        <v>2210</v>
      </c>
    </row>
    <row r="490" spans="7:14" ht="15.75" customHeight="1" x14ac:dyDescent="0.2">
      <c r="G490" s="1">
        <v>4</v>
      </c>
      <c r="H490" s="1" t="s">
        <v>1621</v>
      </c>
      <c r="I490" s="1" t="s">
        <v>1622</v>
      </c>
      <c r="J490" s="1" t="s">
        <v>2219</v>
      </c>
      <c r="K490" s="1" t="str">
        <f t="shared" si="1"/>
        <v>AdFlex - CPS - Sale</v>
      </c>
      <c r="M490" s="1" t="s">
        <v>1594</v>
      </c>
      <c r="N490" s="1" t="s">
        <v>2210</v>
      </c>
    </row>
    <row r="491" spans="7:14" ht="15.75" customHeight="1" x14ac:dyDescent="0.2">
      <c r="H491" s="1" t="s">
        <v>1623</v>
      </c>
      <c r="I491" s="1" t="s">
        <v>1624</v>
      </c>
      <c r="J491" s="1" t="s">
        <v>2210</v>
      </c>
      <c r="K491" s="1" t="str">
        <f t="shared" si="1"/>
        <v>AdFlex - CPS - Sale</v>
      </c>
      <c r="M491" s="1" t="s">
        <v>1595</v>
      </c>
      <c r="N491" s="1" t="s">
        <v>428</v>
      </c>
    </row>
    <row r="492" spans="7:14" ht="15.75" customHeight="1" x14ac:dyDescent="0.2">
      <c r="H492" s="1" t="s">
        <v>1625</v>
      </c>
      <c r="I492" s="1" t="s">
        <v>1626</v>
      </c>
      <c r="J492" s="1" t="s">
        <v>2210</v>
      </c>
      <c r="K492" s="1" t="str">
        <f t="shared" si="1"/>
        <v>AdFlex - CPS - Sale</v>
      </c>
      <c r="M492" s="1" t="s">
        <v>1597</v>
      </c>
      <c r="N492" s="1" t="s">
        <v>428</v>
      </c>
    </row>
    <row r="493" spans="7:14" ht="15.75" customHeight="1" x14ac:dyDescent="0.2">
      <c r="G493" s="1">
        <v>471</v>
      </c>
      <c r="H493" s="1" t="s">
        <v>55</v>
      </c>
      <c r="I493" s="1" t="s">
        <v>56</v>
      </c>
      <c r="J493" s="1" t="s">
        <v>2228</v>
      </c>
      <c r="K493" s="1" t="str">
        <f t="shared" si="1"/>
        <v>AdFlex - CPS - Sale</v>
      </c>
      <c r="M493" s="1" t="s">
        <v>1599</v>
      </c>
      <c r="N493" s="1" t="s">
        <v>428</v>
      </c>
    </row>
    <row r="494" spans="7:14" ht="15.75" customHeight="1" x14ac:dyDescent="0.2">
      <c r="G494" s="1">
        <v>573</v>
      </c>
      <c r="H494" s="1" t="s">
        <v>225</v>
      </c>
      <c r="I494" s="1" t="s">
        <v>226</v>
      </c>
      <c r="J494" s="1" t="s">
        <v>2207</v>
      </c>
      <c r="K494" s="1" t="str">
        <f t="shared" si="1"/>
        <v>AdFlex - CPS - Sale</v>
      </c>
      <c r="M494" s="1" t="s">
        <v>1601</v>
      </c>
      <c r="N494" s="1" t="s">
        <v>428</v>
      </c>
    </row>
    <row r="495" spans="7:14" ht="15.75" customHeight="1" x14ac:dyDescent="0.2">
      <c r="H495" s="1" t="s">
        <v>1627</v>
      </c>
      <c r="I495" s="1" t="s">
        <v>1628</v>
      </c>
      <c r="J495" s="1" t="s">
        <v>2210</v>
      </c>
      <c r="K495" s="1" t="str">
        <f t="shared" si="1"/>
        <v>AdFlex - CPS - Sale</v>
      </c>
      <c r="M495" s="1" t="s">
        <v>1603</v>
      </c>
      <c r="N495" s="1" t="s">
        <v>2237</v>
      </c>
    </row>
    <row r="496" spans="7:14" ht="15.75" customHeight="1" x14ac:dyDescent="0.2">
      <c r="G496" s="1">
        <v>475</v>
      </c>
      <c r="H496" s="1" t="s">
        <v>1629</v>
      </c>
      <c r="I496" s="1" t="s">
        <v>1630</v>
      </c>
      <c r="J496" s="1" t="s">
        <v>2207</v>
      </c>
      <c r="K496" s="1" t="str">
        <f t="shared" si="1"/>
        <v>AdFlex - CPS - Sale</v>
      </c>
      <c r="M496" s="1" t="s">
        <v>1604</v>
      </c>
    </row>
    <row r="497" spans="7:14" ht="15.75" customHeight="1" x14ac:dyDescent="0.2">
      <c r="G497" s="1">
        <v>476</v>
      </c>
      <c r="H497" s="1" t="s">
        <v>1631</v>
      </c>
      <c r="I497" s="1" t="s">
        <v>1632</v>
      </c>
      <c r="J497" s="1" t="s">
        <v>2207</v>
      </c>
      <c r="K497" s="1" t="str">
        <f t="shared" si="1"/>
        <v>AdFlex - CPS - Sale</v>
      </c>
      <c r="M497" s="1" t="s">
        <v>1606</v>
      </c>
      <c r="N497" s="1" t="s">
        <v>2237</v>
      </c>
    </row>
    <row r="498" spans="7:14" ht="15.75" customHeight="1" x14ac:dyDescent="0.2">
      <c r="G498" s="1">
        <v>509</v>
      </c>
      <c r="H498" s="1" t="s">
        <v>1633</v>
      </c>
      <c r="I498" s="1" t="s">
        <v>1634</v>
      </c>
      <c r="J498" s="1" t="s">
        <v>2220</v>
      </c>
      <c r="K498" s="1" t="str">
        <f t="shared" si="1"/>
        <v>AdFlex - CPS - Sale</v>
      </c>
      <c r="M498" s="1" t="s">
        <v>1608</v>
      </c>
      <c r="N498" s="1" t="s">
        <v>435</v>
      </c>
    </row>
    <row r="499" spans="7:14" ht="15.75" customHeight="1" x14ac:dyDescent="0.2">
      <c r="G499" s="1">
        <v>459</v>
      </c>
      <c r="H499" s="1" t="s">
        <v>1635</v>
      </c>
      <c r="I499" s="1" t="s">
        <v>1636</v>
      </c>
      <c r="K499" s="1">
        <f t="shared" si="1"/>
        <v>0</v>
      </c>
      <c r="M499" s="1" t="s">
        <v>1610</v>
      </c>
    </row>
    <row r="500" spans="7:14" ht="15.75" customHeight="1" x14ac:dyDescent="0.2">
      <c r="G500" s="1">
        <v>493</v>
      </c>
      <c r="H500" s="1" t="s">
        <v>1637</v>
      </c>
      <c r="I500" s="1" t="s">
        <v>1638</v>
      </c>
      <c r="K500" s="1">
        <f t="shared" si="1"/>
        <v>0</v>
      </c>
      <c r="M500" s="1" t="s">
        <v>278</v>
      </c>
      <c r="N500" s="1" t="s">
        <v>2163</v>
      </c>
    </row>
    <row r="501" spans="7:14" ht="15.75" customHeight="1" x14ac:dyDescent="0.2">
      <c r="H501" s="1" t="s">
        <v>1639</v>
      </c>
      <c r="I501" s="1" t="s">
        <v>1314</v>
      </c>
      <c r="K501" s="1">
        <f t="shared" si="1"/>
        <v>0</v>
      </c>
      <c r="M501" s="1" t="s">
        <v>1611</v>
      </c>
    </row>
    <row r="502" spans="7:14" ht="15.75" customHeight="1" x14ac:dyDescent="0.2">
      <c r="G502" s="1">
        <v>479</v>
      </c>
      <c r="H502" s="1" t="s">
        <v>333</v>
      </c>
      <c r="I502" s="1" t="s">
        <v>334</v>
      </c>
      <c r="J502" s="1" t="s">
        <v>2239</v>
      </c>
      <c r="K502" s="1" t="str">
        <f t="shared" si="1"/>
        <v>AdFlex - PingGo - Operation</v>
      </c>
      <c r="M502" s="1" t="s">
        <v>1613</v>
      </c>
      <c r="N502" s="1" t="s">
        <v>2237</v>
      </c>
    </row>
    <row r="503" spans="7:14" ht="15.75" customHeight="1" x14ac:dyDescent="0.2">
      <c r="G503" s="1">
        <v>478</v>
      </c>
      <c r="H503" s="1" t="s">
        <v>1640</v>
      </c>
      <c r="I503" s="1" t="s">
        <v>1641</v>
      </c>
      <c r="J503" s="1" t="s">
        <v>127</v>
      </c>
      <c r="K503" s="1" t="str">
        <f t="shared" si="1"/>
        <v>AdFlex - Support - Content</v>
      </c>
      <c r="M503" s="1" t="s">
        <v>1615</v>
      </c>
    </row>
    <row r="504" spans="7:14" ht="15.75" customHeight="1" x14ac:dyDescent="0.2">
      <c r="H504" s="1" t="s">
        <v>1642</v>
      </c>
      <c r="I504" s="1" t="s">
        <v>1643</v>
      </c>
      <c r="J504" s="1" t="s">
        <v>2240</v>
      </c>
      <c r="K504" s="1">
        <f t="shared" si="1"/>
        <v>0</v>
      </c>
      <c r="M504" s="1" t="s">
        <v>1617</v>
      </c>
      <c r="N504" s="1" t="s">
        <v>2210</v>
      </c>
    </row>
    <row r="505" spans="7:14" ht="15.75" customHeight="1" x14ac:dyDescent="0.2">
      <c r="H505" s="1" t="s">
        <v>1644</v>
      </c>
      <c r="I505" s="1" t="s">
        <v>1645</v>
      </c>
      <c r="J505" s="1" t="s">
        <v>2240</v>
      </c>
      <c r="K505" s="1">
        <f t="shared" si="1"/>
        <v>0</v>
      </c>
      <c r="M505" s="1" t="s">
        <v>1619</v>
      </c>
      <c r="N505" s="1" t="s">
        <v>2210</v>
      </c>
    </row>
    <row r="506" spans="7:14" ht="15.75" customHeight="1" x14ac:dyDescent="0.2">
      <c r="H506" s="1" t="s">
        <v>1646</v>
      </c>
      <c r="I506" s="1" t="s">
        <v>1647</v>
      </c>
      <c r="J506" s="1" t="s">
        <v>2240</v>
      </c>
      <c r="K506" s="1">
        <f t="shared" si="1"/>
        <v>0</v>
      </c>
      <c r="M506" s="1" t="s">
        <v>148</v>
      </c>
      <c r="N506" s="1" t="s">
        <v>2210</v>
      </c>
    </row>
    <row r="507" spans="7:14" ht="15.75" customHeight="1" x14ac:dyDescent="0.2">
      <c r="H507" s="1" t="s">
        <v>1648</v>
      </c>
      <c r="I507" s="1" t="s">
        <v>1302</v>
      </c>
      <c r="J507" s="1" t="s">
        <v>2161</v>
      </c>
      <c r="K507" s="1">
        <f t="shared" si="1"/>
        <v>0</v>
      </c>
      <c r="M507" s="1" t="s">
        <v>348</v>
      </c>
      <c r="N507" s="1" t="s">
        <v>2210</v>
      </c>
    </row>
    <row r="508" spans="7:14" ht="15.75" customHeight="1" x14ac:dyDescent="0.2">
      <c r="H508" s="1" t="s">
        <v>1649</v>
      </c>
      <c r="I508" s="1" t="s">
        <v>1650</v>
      </c>
      <c r="J508" s="1" t="s">
        <v>2240</v>
      </c>
      <c r="K508" s="1">
        <f t="shared" si="1"/>
        <v>0</v>
      </c>
      <c r="M508" s="1" t="s">
        <v>1621</v>
      </c>
      <c r="N508" s="1" t="s">
        <v>2210</v>
      </c>
    </row>
    <row r="509" spans="7:14" ht="15.75" customHeight="1" x14ac:dyDescent="0.2">
      <c r="G509" s="1">
        <v>472</v>
      </c>
      <c r="H509" s="1" t="s">
        <v>204</v>
      </c>
      <c r="I509" s="1" t="s">
        <v>205</v>
      </c>
      <c r="J509" s="1" t="s">
        <v>2228</v>
      </c>
      <c r="K509" s="1" t="str">
        <f t="shared" si="1"/>
        <v>AdFlex - CPS - Sale</v>
      </c>
      <c r="M509" s="1" t="s">
        <v>1623</v>
      </c>
      <c r="N509" s="1" t="s">
        <v>2210</v>
      </c>
    </row>
    <row r="510" spans="7:14" ht="15.75" customHeight="1" x14ac:dyDescent="0.2">
      <c r="H510" s="1" t="s">
        <v>1651</v>
      </c>
      <c r="I510" s="1" t="s">
        <v>1652</v>
      </c>
      <c r="J510" s="1" t="s">
        <v>743</v>
      </c>
      <c r="K510" s="1" t="str">
        <f t="shared" si="1"/>
        <v>AdFlex - HCM - Inhouse</v>
      </c>
      <c r="M510" s="1" t="s">
        <v>1625</v>
      </c>
      <c r="N510" s="1" t="s">
        <v>2210</v>
      </c>
    </row>
    <row r="511" spans="7:14" ht="15.75" customHeight="1" x14ac:dyDescent="0.2">
      <c r="G511" s="1">
        <v>482</v>
      </c>
      <c r="H511" s="1" t="s">
        <v>456</v>
      </c>
      <c r="I511" s="1" t="s">
        <v>457</v>
      </c>
      <c r="J511" s="1" t="s">
        <v>2241</v>
      </c>
      <c r="K511" s="1" t="str">
        <f t="shared" si="1"/>
        <v>AdFlex - CPS - Sale</v>
      </c>
      <c r="M511" s="1" t="s">
        <v>55</v>
      </c>
      <c r="N511" s="1" t="s">
        <v>2210</v>
      </c>
    </row>
    <row r="512" spans="7:14" ht="15.75" customHeight="1" x14ac:dyDescent="0.2">
      <c r="H512" s="1" t="s">
        <v>746</v>
      </c>
      <c r="I512" s="1" t="s">
        <v>747</v>
      </c>
      <c r="J512" s="1" t="s">
        <v>743</v>
      </c>
      <c r="K512" s="1" t="str">
        <f t="shared" si="1"/>
        <v>AdFlex - HCM - Inhouse</v>
      </c>
      <c r="M512" s="1" t="s">
        <v>225</v>
      </c>
      <c r="N512" s="1" t="s">
        <v>2210</v>
      </c>
    </row>
    <row r="513" spans="7:14" ht="15.75" customHeight="1" x14ac:dyDescent="0.2">
      <c r="H513" s="1" t="s">
        <v>1653</v>
      </c>
      <c r="I513" s="1" t="s">
        <v>1654</v>
      </c>
      <c r="J513" s="1" t="s">
        <v>2210</v>
      </c>
      <c r="K513" s="1" t="str">
        <f t="shared" si="1"/>
        <v>AdFlex - CPS - Sale</v>
      </c>
      <c r="M513" s="1" t="s">
        <v>1627</v>
      </c>
      <c r="N513" s="1" t="s">
        <v>2210</v>
      </c>
    </row>
    <row r="514" spans="7:14" ht="15.75" customHeight="1" x14ac:dyDescent="0.2">
      <c r="H514" s="1" t="s">
        <v>1655</v>
      </c>
      <c r="I514" s="1" t="s">
        <v>1656</v>
      </c>
      <c r="J514" s="1" t="s">
        <v>2210</v>
      </c>
      <c r="K514" s="1" t="str">
        <f t="shared" si="1"/>
        <v>AdFlex - CPS - Sale</v>
      </c>
      <c r="M514" s="1" t="s">
        <v>1629</v>
      </c>
      <c r="N514" s="1" t="s">
        <v>2210</v>
      </c>
    </row>
    <row r="515" spans="7:14" ht="15.75" customHeight="1" x14ac:dyDescent="0.2">
      <c r="G515" s="1">
        <v>500</v>
      </c>
      <c r="H515" s="1" t="s">
        <v>1657</v>
      </c>
      <c r="I515" s="1" t="s">
        <v>1658</v>
      </c>
      <c r="J515" s="1" t="s">
        <v>2207</v>
      </c>
      <c r="K515" s="1" t="str">
        <f t="shared" ref="K515:K769" si="2">VLOOKUP(H515,M:N,2,0)</f>
        <v>AdFlex - CPS - Sale</v>
      </c>
      <c r="M515" s="1" t="s">
        <v>1631</v>
      </c>
      <c r="N515" s="1" t="s">
        <v>2210</v>
      </c>
    </row>
    <row r="516" spans="7:14" ht="15.75" customHeight="1" x14ac:dyDescent="0.2">
      <c r="H516" s="1" t="s">
        <v>1659</v>
      </c>
      <c r="I516" s="1" t="s">
        <v>1660</v>
      </c>
      <c r="J516" s="1" t="s">
        <v>2232</v>
      </c>
      <c r="K516" s="1" t="str">
        <f t="shared" si="2"/>
        <v>AdFlex - CPS - Sale</v>
      </c>
      <c r="M516" s="1" t="s">
        <v>1633</v>
      </c>
      <c r="N516" s="1" t="s">
        <v>2210</v>
      </c>
    </row>
    <row r="517" spans="7:14" ht="15.75" customHeight="1" x14ac:dyDescent="0.2">
      <c r="G517" s="1">
        <v>492</v>
      </c>
      <c r="H517" s="1" t="s">
        <v>438</v>
      </c>
      <c r="I517" s="1" t="s">
        <v>439</v>
      </c>
      <c r="J517" s="1" t="s">
        <v>2228</v>
      </c>
      <c r="K517" s="1" t="str">
        <f t="shared" si="2"/>
        <v>AdFlex - CPS - Sale</v>
      </c>
      <c r="M517" s="1" t="s">
        <v>1635</v>
      </c>
    </row>
    <row r="518" spans="7:14" ht="15.75" customHeight="1" x14ac:dyDescent="0.2">
      <c r="H518" s="1" t="s">
        <v>1661</v>
      </c>
      <c r="I518" s="1" t="s">
        <v>1662</v>
      </c>
      <c r="J518" s="1" t="s">
        <v>2210</v>
      </c>
      <c r="K518" s="1" t="str">
        <f t="shared" si="2"/>
        <v>AdFlex - CPS - Sale</v>
      </c>
      <c r="M518" s="1" t="s">
        <v>1637</v>
      </c>
    </row>
    <row r="519" spans="7:14" ht="15.75" customHeight="1" x14ac:dyDescent="0.2">
      <c r="G519" s="1">
        <v>452</v>
      </c>
      <c r="H519" s="1" t="s">
        <v>458</v>
      </c>
      <c r="I519" s="1" t="s">
        <v>459</v>
      </c>
      <c r="J519" s="1" t="s">
        <v>2169</v>
      </c>
      <c r="K519" s="1">
        <f t="shared" si="2"/>
        <v>0</v>
      </c>
      <c r="M519" s="1" t="s">
        <v>1639</v>
      </c>
    </row>
    <row r="520" spans="7:14" ht="15.75" customHeight="1" x14ac:dyDescent="0.2">
      <c r="G520" s="1">
        <v>487</v>
      </c>
      <c r="H520" s="1" t="s">
        <v>227</v>
      </c>
      <c r="I520" s="1" t="s">
        <v>228</v>
      </c>
      <c r="J520" s="1" t="s">
        <v>127</v>
      </c>
      <c r="K520" s="1" t="str">
        <f t="shared" si="2"/>
        <v>AdFlex - Support - Content</v>
      </c>
      <c r="M520" s="1" t="s">
        <v>333</v>
      </c>
      <c r="N520" s="1" t="s">
        <v>2239</v>
      </c>
    </row>
    <row r="521" spans="7:14" ht="15.75" customHeight="1" x14ac:dyDescent="0.2">
      <c r="G521" s="1">
        <v>451</v>
      </c>
      <c r="H521" s="1" t="s">
        <v>1663</v>
      </c>
      <c r="I521" s="1" t="s">
        <v>1664</v>
      </c>
      <c r="K521" s="1">
        <f t="shared" si="2"/>
        <v>0</v>
      </c>
      <c r="M521" s="1" t="s">
        <v>1640</v>
      </c>
      <c r="N521" s="1" t="s">
        <v>127</v>
      </c>
    </row>
    <row r="522" spans="7:14" ht="15.75" customHeight="1" x14ac:dyDescent="0.2">
      <c r="G522" s="1">
        <v>486</v>
      </c>
      <c r="H522" s="1" t="s">
        <v>1665</v>
      </c>
      <c r="I522" s="1" t="s">
        <v>1666</v>
      </c>
      <c r="J522" s="1" t="s">
        <v>2242</v>
      </c>
      <c r="K522" s="1">
        <f t="shared" si="2"/>
        <v>0</v>
      </c>
      <c r="M522" s="1" t="s">
        <v>1642</v>
      </c>
    </row>
    <row r="523" spans="7:14" ht="15.75" customHeight="1" x14ac:dyDescent="0.2">
      <c r="G523" s="1">
        <v>473</v>
      </c>
      <c r="H523" s="1" t="s">
        <v>1667</v>
      </c>
      <c r="I523" s="1" t="s">
        <v>1668</v>
      </c>
      <c r="J523" s="1" t="s">
        <v>2207</v>
      </c>
      <c r="K523" s="1" t="str">
        <f t="shared" si="2"/>
        <v>AdFlex - CPS - Sale</v>
      </c>
      <c r="M523" s="1" t="s">
        <v>1644</v>
      </c>
    </row>
    <row r="524" spans="7:14" ht="15.75" customHeight="1" x14ac:dyDescent="0.2">
      <c r="G524" s="1">
        <v>489</v>
      </c>
      <c r="H524" s="1" t="s">
        <v>1669</v>
      </c>
      <c r="I524" s="1" t="s">
        <v>1670</v>
      </c>
      <c r="K524" s="1">
        <f t="shared" si="2"/>
        <v>0</v>
      </c>
      <c r="M524" s="1" t="s">
        <v>1646</v>
      </c>
    </row>
    <row r="525" spans="7:14" ht="15.75" customHeight="1" x14ac:dyDescent="0.2">
      <c r="G525" s="1">
        <v>488</v>
      </c>
      <c r="H525" s="1" t="s">
        <v>182</v>
      </c>
      <c r="I525" s="1" t="s">
        <v>183</v>
      </c>
      <c r="J525" s="1" t="s">
        <v>2243</v>
      </c>
      <c r="K525" s="1">
        <f t="shared" si="2"/>
        <v>0</v>
      </c>
      <c r="M525" s="1" t="s">
        <v>1648</v>
      </c>
    </row>
    <row r="526" spans="7:14" ht="15.75" customHeight="1" x14ac:dyDescent="0.2">
      <c r="G526" s="1">
        <v>497</v>
      </c>
      <c r="H526" s="1" t="s">
        <v>1671</v>
      </c>
      <c r="I526" s="1" t="s">
        <v>1672</v>
      </c>
      <c r="J526" s="1" t="s">
        <v>2233</v>
      </c>
      <c r="K526" s="1" t="str">
        <f t="shared" si="2"/>
        <v>AdFlex - CPS - Sale</v>
      </c>
      <c r="M526" s="1" t="s">
        <v>1649</v>
      </c>
    </row>
    <row r="527" spans="7:14" ht="15.75" customHeight="1" x14ac:dyDescent="0.2">
      <c r="H527" s="1" t="s">
        <v>1673</v>
      </c>
      <c r="I527" s="1" t="s">
        <v>1674</v>
      </c>
      <c r="J527" s="1" t="s">
        <v>2220</v>
      </c>
      <c r="K527" s="1" t="str">
        <f t="shared" si="2"/>
        <v>AdFlex - CPS - Sale</v>
      </c>
      <c r="M527" s="1" t="s">
        <v>204</v>
      </c>
      <c r="N527" s="1" t="s">
        <v>2210</v>
      </c>
    </row>
    <row r="528" spans="7:14" ht="15.75" customHeight="1" x14ac:dyDescent="0.2">
      <c r="G528" s="1">
        <v>515</v>
      </c>
      <c r="H528" s="1" t="s">
        <v>1675</v>
      </c>
      <c r="I528" s="1" t="s">
        <v>1676</v>
      </c>
      <c r="J528" s="1" t="s">
        <v>2220</v>
      </c>
      <c r="K528" s="1" t="str">
        <f t="shared" si="2"/>
        <v>AdFlex - CPS - Sale</v>
      </c>
      <c r="M528" s="1" t="s">
        <v>1651</v>
      </c>
      <c r="N528" s="1" t="s">
        <v>743</v>
      </c>
    </row>
    <row r="529" spans="7:14" ht="15.75" customHeight="1" x14ac:dyDescent="0.2">
      <c r="H529" s="1" t="s">
        <v>1677</v>
      </c>
      <c r="I529" s="1" t="s">
        <v>1678</v>
      </c>
      <c r="J529" s="1" t="s">
        <v>2219</v>
      </c>
      <c r="K529" s="1" t="str">
        <f t="shared" si="2"/>
        <v>AdFlex - CPS - Sale</v>
      </c>
      <c r="M529" s="1" t="s">
        <v>456</v>
      </c>
      <c r="N529" s="1" t="s">
        <v>2210</v>
      </c>
    </row>
    <row r="530" spans="7:14" ht="15.75" customHeight="1" x14ac:dyDescent="0.2">
      <c r="H530" s="1" t="s">
        <v>1679</v>
      </c>
      <c r="I530" s="1" t="s">
        <v>1680</v>
      </c>
      <c r="J530" s="1" t="s">
        <v>2210</v>
      </c>
      <c r="K530" s="1" t="str">
        <f t="shared" si="2"/>
        <v>AdFlex - CPS - Sale</v>
      </c>
      <c r="M530" s="1" t="s">
        <v>746</v>
      </c>
      <c r="N530" s="1" t="s">
        <v>743</v>
      </c>
    </row>
    <row r="531" spans="7:14" ht="15.75" customHeight="1" x14ac:dyDescent="0.2">
      <c r="H531" s="1" t="s">
        <v>1681</v>
      </c>
      <c r="I531" s="1" t="s">
        <v>1682</v>
      </c>
      <c r="J531" s="1" t="s">
        <v>428</v>
      </c>
      <c r="K531" s="1" t="str">
        <f t="shared" si="2"/>
        <v>MO - M2 - Inhouse</v>
      </c>
      <c r="M531" s="1" t="s">
        <v>1653</v>
      </c>
      <c r="N531" s="1" t="s">
        <v>2210</v>
      </c>
    </row>
    <row r="532" spans="7:14" ht="15.75" customHeight="1" x14ac:dyDescent="0.2">
      <c r="G532" s="1">
        <v>499</v>
      </c>
      <c r="H532" s="1" t="s">
        <v>229</v>
      </c>
      <c r="I532" s="1" t="s">
        <v>230</v>
      </c>
      <c r="J532" s="1" t="s">
        <v>2207</v>
      </c>
      <c r="K532" s="1" t="str">
        <f t="shared" si="2"/>
        <v>AdFlex - CPS - Sale</v>
      </c>
      <c r="M532" s="1" t="s">
        <v>1655</v>
      </c>
      <c r="N532" s="1" t="s">
        <v>2210</v>
      </c>
    </row>
    <row r="533" spans="7:14" ht="15.75" customHeight="1" x14ac:dyDescent="0.2">
      <c r="H533" s="1" t="s">
        <v>1683</v>
      </c>
      <c r="I533" s="1" t="s">
        <v>1684</v>
      </c>
      <c r="J533" s="1" t="s">
        <v>2210</v>
      </c>
      <c r="K533" s="1" t="str">
        <f t="shared" si="2"/>
        <v>AdFlex - CPS - Sale</v>
      </c>
      <c r="M533" s="1" t="s">
        <v>1657</v>
      </c>
      <c r="N533" s="1" t="s">
        <v>2210</v>
      </c>
    </row>
    <row r="534" spans="7:14" ht="15.75" customHeight="1" x14ac:dyDescent="0.2">
      <c r="H534" s="1" t="s">
        <v>1685</v>
      </c>
      <c r="I534" s="1" t="s">
        <v>1686</v>
      </c>
      <c r="J534" s="1" t="s">
        <v>2210</v>
      </c>
      <c r="K534" s="1" t="str">
        <f t="shared" si="2"/>
        <v>AdFlex - CPS - Sale</v>
      </c>
      <c r="M534" s="1" t="s">
        <v>1659</v>
      </c>
      <c r="N534" s="1" t="s">
        <v>2210</v>
      </c>
    </row>
    <row r="535" spans="7:14" ht="15.75" customHeight="1" x14ac:dyDescent="0.2">
      <c r="H535" s="1" t="s">
        <v>1687</v>
      </c>
      <c r="I535" s="1" t="s">
        <v>1688</v>
      </c>
      <c r="J535" s="1" t="s">
        <v>2232</v>
      </c>
      <c r="K535" s="1" t="str">
        <f t="shared" si="2"/>
        <v>AdFlex - CPS - Sale</v>
      </c>
      <c r="M535" s="1" t="s">
        <v>438</v>
      </c>
      <c r="N535" s="1" t="s">
        <v>2210</v>
      </c>
    </row>
    <row r="536" spans="7:14" ht="15.75" customHeight="1" x14ac:dyDescent="0.2">
      <c r="G536" s="1">
        <v>502</v>
      </c>
      <c r="H536" s="1" t="s">
        <v>1689</v>
      </c>
      <c r="I536" s="1" t="s">
        <v>1690</v>
      </c>
      <c r="K536" s="1">
        <f t="shared" si="2"/>
        <v>0</v>
      </c>
      <c r="M536" s="1" t="s">
        <v>1661</v>
      </c>
      <c r="N536" s="1" t="s">
        <v>2210</v>
      </c>
    </row>
    <row r="537" spans="7:14" ht="15.75" customHeight="1" x14ac:dyDescent="0.2">
      <c r="G537" s="1">
        <v>501</v>
      </c>
      <c r="H537" s="1" t="s">
        <v>1691</v>
      </c>
      <c r="I537" s="1" t="s">
        <v>1692</v>
      </c>
      <c r="K537" s="1">
        <f t="shared" si="2"/>
        <v>0</v>
      </c>
      <c r="M537" s="1" t="s">
        <v>458</v>
      </c>
    </row>
    <row r="538" spans="7:14" ht="15.75" customHeight="1" x14ac:dyDescent="0.2">
      <c r="H538" s="1" t="s">
        <v>1693</v>
      </c>
      <c r="I538" s="1" t="s">
        <v>1694</v>
      </c>
      <c r="J538" s="1" t="s">
        <v>2232</v>
      </c>
      <c r="K538" s="1" t="str">
        <f t="shared" si="2"/>
        <v>AdFlex - CPS - Sale</v>
      </c>
      <c r="M538" s="1" t="s">
        <v>227</v>
      </c>
      <c r="N538" s="1" t="s">
        <v>127</v>
      </c>
    </row>
    <row r="539" spans="7:14" ht="15.75" customHeight="1" x14ac:dyDescent="0.2">
      <c r="H539" s="1" t="s">
        <v>1695</v>
      </c>
      <c r="I539" s="1" t="s">
        <v>1696</v>
      </c>
      <c r="J539" s="1" t="s">
        <v>2232</v>
      </c>
      <c r="K539" s="1" t="str">
        <f t="shared" si="2"/>
        <v>AdFlex - CPS - Sale</v>
      </c>
      <c r="M539" s="1" t="s">
        <v>1663</v>
      </c>
    </row>
    <row r="540" spans="7:14" ht="15.75" customHeight="1" x14ac:dyDescent="0.2">
      <c r="H540" s="1" t="s">
        <v>1697</v>
      </c>
      <c r="I540" s="1" t="s">
        <v>1698</v>
      </c>
      <c r="J540" s="1" t="s">
        <v>2207</v>
      </c>
      <c r="K540" s="1" t="str">
        <f t="shared" si="2"/>
        <v>AdFlex - CPS - Sale</v>
      </c>
      <c r="M540" s="1" t="s">
        <v>1665</v>
      </c>
    </row>
    <row r="541" spans="7:14" ht="15.75" customHeight="1" x14ac:dyDescent="0.2">
      <c r="H541" s="1" t="s">
        <v>1699</v>
      </c>
      <c r="I541" s="1" t="s">
        <v>114</v>
      </c>
      <c r="J541" s="1" t="s">
        <v>2210</v>
      </c>
      <c r="K541" s="1" t="str">
        <f t="shared" si="2"/>
        <v>AdFlex - CPS - Sale</v>
      </c>
      <c r="M541" s="1" t="s">
        <v>1667</v>
      </c>
      <c r="N541" s="1" t="s">
        <v>2210</v>
      </c>
    </row>
    <row r="542" spans="7:14" ht="15.75" customHeight="1" x14ac:dyDescent="0.2">
      <c r="H542" s="1" t="s">
        <v>1700</v>
      </c>
      <c r="I542" s="1" t="s">
        <v>1701</v>
      </c>
      <c r="J542" s="1" t="s">
        <v>2219</v>
      </c>
      <c r="K542" s="1" t="str">
        <f t="shared" si="2"/>
        <v>AdFlex - CPS - Sale</v>
      </c>
      <c r="M542" s="1" t="s">
        <v>1669</v>
      </c>
    </row>
    <row r="543" spans="7:14" ht="15.75" customHeight="1" x14ac:dyDescent="0.2">
      <c r="G543" s="1">
        <v>559</v>
      </c>
      <c r="H543" s="1" t="s">
        <v>1702</v>
      </c>
      <c r="I543" s="1" t="s">
        <v>1703</v>
      </c>
      <c r="K543" s="1">
        <f t="shared" si="2"/>
        <v>0</v>
      </c>
      <c r="M543" s="1" t="s">
        <v>182</v>
      </c>
    </row>
    <row r="544" spans="7:14" ht="15.75" customHeight="1" x14ac:dyDescent="0.2">
      <c r="G544" s="1">
        <v>508</v>
      </c>
      <c r="H544" s="1" t="s">
        <v>1704</v>
      </c>
      <c r="I544" s="1" t="s">
        <v>1705</v>
      </c>
      <c r="J544" s="1" t="s">
        <v>2232</v>
      </c>
      <c r="K544" s="1" t="str">
        <f t="shared" si="2"/>
        <v>AdFlex - CPS - Sale</v>
      </c>
      <c r="M544" s="1" t="s">
        <v>1671</v>
      </c>
      <c r="N544" s="1" t="s">
        <v>2210</v>
      </c>
    </row>
    <row r="545" spans="7:14" ht="15.75" customHeight="1" x14ac:dyDescent="0.2">
      <c r="H545" s="1" t="s">
        <v>1706</v>
      </c>
      <c r="I545" s="1" t="s">
        <v>1707</v>
      </c>
      <c r="J545" s="1" t="s">
        <v>2210</v>
      </c>
      <c r="K545" s="1" t="str">
        <f t="shared" si="2"/>
        <v>AdFlex - CPS - Sale</v>
      </c>
      <c r="M545" s="1" t="s">
        <v>1673</v>
      </c>
      <c r="N545" s="1" t="s">
        <v>2210</v>
      </c>
    </row>
    <row r="546" spans="7:14" ht="15.75" customHeight="1" x14ac:dyDescent="0.2">
      <c r="H546" s="1" t="s">
        <v>1708</v>
      </c>
      <c r="I546" s="1" t="s">
        <v>1709</v>
      </c>
      <c r="J546" s="1" t="s">
        <v>2219</v>
      </c>
      <c r="K546" s="1" t="str">
        <f t="shared" si="2"/>
        <v>AdFlex - CPS - Sale</v>
      </c>
      <c r="M546" s="1" t="s">
        <v>1675</v>
      </c>
      <c r="N546" s="1" t="s">
        <v>2210</v>
      </c>
    </row>
    <row r="547" spans="7:14" ht="15.75" customHeight="1" x14ac:dyDescent="0.2">
      <c r="G547" s="1">
        <v>584</v>
      </c>
      <c r="H547" s="1" t="s">
        <v>1710</v>
      </c>
      <c r="I547" s="1" t="s">
        <v>1711</v>
      </c>
      <c r="J547" s="1" t="s">
        <v>2207</v>
      </c>
      <c r="K547" s="1" t="str">
        <f t="shared" si="2"/>
        <v>AdFlex - CPS - Sale</v>
      </c>
      <c r="M547" s="1" t="s">
        <v>1677</v>
      </c>
      <c r="N547" s="1" t="s">
        <v>2210</v>
      </c>
    </row>
    <row r="548" spans="7:14" ht="15.75" customHeight="1" x14ac:dyDescent="0.2">
      <c r="G548" s="1">
        <v>585</v>
      </c>
      <c r="H548" s="1" t="s">
        <v>1712</v>
      </c>
      <c r="I548" s="1" t="s">
        <v>1713</v>
      </c>
      <c r="J548" s="1" t="s">
        <v>2207</v>
      </c>
      <c r="K548" s="1" t="str">
        <f t="shared" si="2"/>
        <v>AdFlex - CPS - Sale</v>
      </c>
      <c r="M548" s="1" t="s">
        <v>1679</v>
      </c>
      <c r="N548" s="1" t="s">
        <v>2210</v>
      </c>
    </row>
    <row r="549" spans="7:14" ht="15.75" customHeight="1" x14ac:dyDescent="0.2">
      <c r="H549" s="1" t="s">
        <v>1714</v>
      </c>
      <c r="I549" s="1" t="s">
        <v>1715</v>
      </c>
      <c r="J549" s="1" t="s">
        <v>2210</v>
      </c>
      <c r="K549" s="1" t="str">
        <f t="shared" si="2"/>
        <v>AdFlex - CPS - Sale</v>
      </c>
      <c r="M549" s="1" t="s">
        <v>1681</v>
      </c>
      <c r="N549" s="1" t="s">
        <v>428</v>
      </c>
    </row>
    <row r="550" spans="7:14" ht="15.75" customHeight="1" x14ac:dyDescent="0.2">
      <c r="H550" s="1" t="s">
        <v>1716</v>
      </c>
      <c r="I550" s="1" t="s">
        <v>1717</v>
      </c>
      <c r="J550" s="1" t="s">
        <v>2217</v>
      </c>
      <c r="K550" s="1">
        <f t="shared" si="2"/>
        <v>0</v>
      </c>
      <c r="M550" s="1" t="s">
        <v>229</v>
      </c>
      <c r="N550" s="1" t="s">
        <v>2210</v>
      </c>
    </row>
    <row r="551" spans="7:14" ht="15.75" customHeight="1" x14ac:dyDescent="0.2">
      <c r="H551" s="1" t="s">
        <v>440</v>
      </c>
      <c r="I551" s="1" t="s">
        <v>114</v>
      </c>
      <c r="J551" s="1" t="s">
        <v>2209</v>
      </c>
      <c r="K551" s="1" t="str">
        <f t="shared" si="2"/>
        <v>AdFlex - CPS - Sale</v>
      </c>
      <c r="M551" s="1" t="s">
        <v>1683</v>
      </c>
      <c r="N551" s="1" t="s">
        <v>2210</v>
      </c>
    </row>
    <row r="552" spans="7:14" ht="15.75" customHeight="1" x14ac:dyDescent="0.2">
      <c r="H552" s="1" t="s">
        <v>1718</v>
      </c>
      <c r="I552" s="1" t="s">
        <v>1719</v>
      </c>
      <c r="J552" s="1" t="s">
        <v>2210</v>
      </c>
      <c r="K552" s="1" t="str">
        <f t="shared" si="2"/>
        <v>AdFlex - CPS - Sale</v>
      </c>
      <c r="M552" s="1" t="s">
        <v>1685</v>
      </c>
      <c r="N552" s="1" t="s">
        <v>2210</v>
      </c>
    </row>
    <row r="553" spans="7:14" ht="15.75" customHeight="1" x14ac:dyDescent="0.2">
      <c r="G553" s="1">
        <v>503</v>
      </c>
      <c r="H553" s="1" t="s">
        <v>1720</v>
      </c>
      <c r="I553" s="1" t="s">
        <v>1069</v>
      </c>
      <c r="J553" s="1" t="s">
        <v>2244</v>
      </c>
      <c r="K553" s="1">
        <f t="shared" si="2"/>
        <v>0</v>
      </c>
      <c r="M553" s="1" t="s">
        <v>1687</v>
      </c>
      <c r="N553" s="1" t="s">
        <v>2210</v>
      </c>
    </row>
    <row r="554" spans="7:14" ht="15.75" customHeight="1" x14ac:dyDescent="0.2">
      <c r="G554" s="1">
        <v>549</v>
      </c>
      <c r="H554" s="1" t="s">
        <v>1721</v>
      </c>
      <c r="I554" s="1" t="s">
        <v>1722</v>
      </c>
      <c r="K554" s="1">
        <f t="shared" si="2"/>
        <v>0</v>
      </c>
      <c r="M554" s="1" t="s">
        <v>1689</v>
      </c>
    </row>
    <row r="555" spans="7:14" ht="15.75" customHeight="1" x14ac:dyDescent="0.2">
      <c r="H555" s="1" t="s">
        <v>1723</v>
      </c>
      <c r="I555" s="1" t="s">
        <v>1724</v>
      </c>
      <c r="J555" s="1" t="s">
        <v>2219</v>
      </c>
      <c r="K555" s="1" t="str">
        <f t="shared" si="2"/>
        <v>AdFlex - CPS - Sale</v>
      </c>
      <c r="M555" s="1" t="s">
        <v>1691</v>
      </c>
    </row>
    <row r="556" spans="7:14" ht="15.75" customHeight="1" x14ac:dyDescent="0.2">
      <c r="G556" s="1">
        <v>586</v>
      </c>
      <c r="H556" s="1" t="s">
        <v>1725</v>
      </c>
      <c r="I556" s="1" t="s">
        <v>1726</v>
      </c>
      <c r="J556" s="1" t="s">
        <v>2210</v>
      </c>
      <c r="K556" s="1" t="str">
        <f t="shared" si="2"/>
        <v>AdFlex - CPS - Sale</v>
      </c>
      <c r="M556" s="1" t="s">
        <v>1693</v>
      </c>
      <c r="N556" s="1" t="s">
        <v>2210</v>
      </c>
    </row>
    <row r="557" spans="7:14" ht="15.75" customHeight="1" x14ac:dyDescent="0.2">
      <c r="G557" s="1">
        <v>513</v>
      </c>
      <c r="H557" s="1" t="s">
        <v>1727</v>
      </c>
      <c r="I557" s="1" t="s">
        <v>1728</v>
      </c>
      <c r="J557" s="1" t="s">
        <v>2207</v>
      </c>
      <c r="K557" s="1" t="str">
        <f t="shared" si="2"/>
        <v>AdFlex - CPS - Sale</v>
      </c>
      <c r="M557" s="1" t="s">
        <v>1695</v>
      </c>
      <c r="N557" s="1" t="s">
        <v>2210</v>
      </c>
    </row>
    <row r="558" spans="7:14" ht="15.75" customHeight="1" x14ac:dyDescent="0.2">
      <c r="G558" s="1">
        <v>552</v>
      </c>
      <c r="H558" s="1" t="s">
        <v>150</v>
      </c>
      <c r="I558" s="1" t="s">
        <v>151</v>
      </c>
      <c r="J558" s="1" t="s">
        <v>2209</v>
      </c>
      <c r="K558" s="1" t="str">
        <f t="shared" si="2"/>
        <v>AdFlex - CPS - Sale</v>
      </c>
      <c r="M558" s="1" t="s">
        <v>1697</v>
      </c>
      <c r="N558" s="1" t="s">
        <v>2210</v>
      </c>
    </row>
    <row r="559" spans="7:14" ht="15.75" customHeight="1" x14ac:dyDescent="0.2">
      <c r="G559" s="1">
        <v>514</v>
      </c>
      <c r="H559" s="1" t="s">
        <v>103</v>
      </c>
      <c r="I559" s="1" t="s">
        <v>104</v>
      </c>
      <c r="J559" s="1" t="s">
        <v>2220</v>
      </c>
      <c r="K559" s="1" t="str">
        <f t="shared" si="2"/>
        <v>AdFlex - CPS - Sale</v>
      </c>
      <c r="M559" s="1" t="s">
        <v>1699</v>
      </c>
      <c r="N559" s="1" t="s">
        <v>2210</v>
      </c>
    </row>
    <row r="560" spans="7:14" ht="15.75" customHeight="1" x14ac:dyDescent="0.2">
      <c r="G560" s="1">
        <v>550</v>
      </c>
      <c r="H560" s="1" t="s">
        <v>1729</v>
      </c>
      <c r="I560" s="1" t="s">
        <v>1730</v>
      </c>
      <c r="K560" s="1">
        <f t="shared" si="2"/>
        <v>0</v>
      </c>
      <c r="M560" s="1" t="s">
        <v>1700</v>
      </c>
      <c r="N560" s="1" t="s">
        <v>2210</v>
      </c>
    </row>
    <row r="561" spans="7:14" ht="15.75" customHeight="1" x14ac:dyDescent="0.2">
      <c r="G561" s="1">
        <v>551</v>
      </c>
      <c r="H561" s="1" t="s">
        <v>484</v>
      </c>
      <c r="I561" s="1" t="s">
        <v>485</v>
      </c>
      <c r="J561" s="1" t="s">
        <v>2241</v>
      </c>
      <c r="K561" s="1" t="str">
        <f t="shared" si="2"/>
        <v>AdFlex - CPS - Sale</v>
      </c>
      <c r="M561" s="1" t="s">
        <v>1702</v>
      </c>
    </row>
    <row r="562" spans="7:14" ht="15.75" customHeight="1" x14ac:dyDescent="0.2">
      <c r="H562" s="1" t="s">
        <v>1731</v>
      </c>
      <c r="I562" s="1" t="s">
        <v>1732</v>
      </c>
      <c r="J562" s="1" t="s">
        <v>2217</v>
      </c>
      <c r="K562" s="1">
        <f t="shared" si="2"/>
        <v>0</v>
      </c>
      <c r="M562" s="1" t="s">
        <v>1704</v>
      </c>
      <c r="N562" s="1" t="s">
        <v>2210</v>
      </c>
    </row>
    <row r="563" spans="7:14" ht="15.75" customHeight="1" x14ac:dyDescent="0.2">
      <c r="G563" s="1">
        <v>565</v>
      </c>
      <c r="H563" s="1" t="s">
        <v>257</v>
      </c>
      <c r="I563" s="1" t="s">
        <v>258</v>
      </c>
      <c r="J563" s="1" t="s">
        <v>2163</v>
      </c>
      <c r="K563" s="1" t="str">
        <f t="shared" si="2"/>
        <v>AdFlex - CPS - Inhouse</v>
      </c>
      <c r="M563" s="1" t="s">
        <v>1706</v>
      </c>
      <c r="N563" s="1" t="s">
        <v>2210</v>
      </c>
    </row>
    <row r="564" spans="7:14" ht="15.75" customHeight="1" x14ac:dyDescent="0.2">
      <c r="G564" s="1">
        <v>553</v>
      </c>
      <c r="H564" s="1" t="s">
        <v>231</v>
      </c>
      <c r="I564" s="1" t="s">
        <v>232</v>
      </c>
      <c r="J564" s="1" t="s">
        <v>2219</v>
      </c>
      <c r="K564" s="1" t="str">
        <f t="shared" si="2"/>
        <v>AdFlex - CPS - Sale</v>
      </c>
      <c r="M564" s="1" t="s">
        <v>1708</v>
      </c>
      <c r="N564" s="1" t="s">
        <v>2210</v>
      </c>
    </row>
    <row r="565" spans="7:14" ht="15.75" customHeight="1" x14ac:dyDescent="0.2">
      <c r="H565" s="1" t="s">
        <v>1733</v>
      </c>
      <c r="I565" s="1" t="s">
        <v>1734</v>
      </c>
      <c r="J565" s="1" t="s">
        <v>2210</v>
      </c>
      <c r="K565" s="1" t="str">
        <f t="shared" si="2"/>
        <v>AdFlex - CPS - Sale</v>
      </c>
      <c r="M565" s="1" t="s">
        <v>1710</v>
      </c>
      <c r="N565" s="1" t="s">
        <v>2210</v>
      </c>
    </row>
    <row r="566" spans="7:14" ht="15.75" customHeight="1" x14ac:dyDescent="0.2">
      <c r="H566" s="1" t="s">
        <v>1735</v>
      </c>
      <c r="I566" s="1" t="s">
        <v>1736</v>
      </c>
      <c r="J566" s="1" t="s">
        <v>2210</v>
      </c>
      <c r="K566" s="1" t="str">
        <f t="shared" si="2"/>
        <v>AdFlex - CPS - Sale</v>
      </c>
      <c r="M566" s="1" t="s">
        <v>1712</v>
      </c>
      <c r="N566" s="1" t="s">
        <v>2210</v>
      </c>
    </row>
    <row r="567" spans="7:14" ht="15.75" customHeight="1" x14ac:dyDescent="0.2">
      <c r="H567" s="1" t="s">
        <v>1737</v>
      </c>
      <c r="I567" s="1" t="s">
        <v>1738</v>
      </c>
      <c r="J567" s="1" t="s">
        <v>2210</v>
      </c>
      <c r="K567" s="1" t="str">
        <f t="shared" si="2"/>
        <v>AdFlex - CPS - Sale</v>
      </c>
      <c r="M567" s="1" t="s">
        <v>1714</v>
      </c>
      <c r="N567" s="1" t="s">
        <v>2210</v>
      </c>
    </row>
    <row r="568" spans="7:14" ht="15.75" customHeight="1" x14ac:dyDescent="0.2">
      <c r="G568" s="1">
        <v>581</v>
      </c>
      <c r="H568" s="1" t="s">
        <v>1739</v>
      </c>
      <c r="I568" s="1" t="s">
        <v>1740</v>
      </c>
      <c r="J568" s="1" t="s">
        <v>2232</v>
      </c>
      <c r="K568" s="1" t="str">
        <f t="shared" si="2"/>
        <v>AdFlex - CPS - Sale</v>
      </c>
      <c r="M568" s="1" t="s">
        <v>1716</v>
      </c>
    </row>
    <row r="569" spans="7:14" ht="15.75" customHeight="1" x14ac:dyDescent="0.2">
      <c r="H569" s="1" t="s">
        <v>1741</v>
      </c>
      <c r="I569" s="1" t="s">
        <v>1742</v>
      </c>
      <c r="J569" s="1" t="s">
        <v>2210</v>
      </c>
      <c r="K569" s="1" t="str">
        <f t="shared" si="2"/>
        <v>AdFlex - CPS - Sale</v>
      </c>
      <c r="M569" s="1" t="s">
        <v>440</v>
      </c>
      <c r="N569" s="1" t="s">
        <v>2210</v>
      </c>
    </row>
    <row r="570" spans="7:14" ht="15.75" customHeight="1" x14ac:dyDescent="0.2">
      <c r="G570" s="1">
        <v>561</v>
      </c>
      <c r="H570" s="1" t="s">
        <v>1743</v>
      </c>
      <c r="I570" s="1" t="s">
        <v>1744</v>
      </c>
      <c r="J570" s="1" t="s">
        <v>2245</v>
      </c>
      <c r="K570" s="1" t="str">
        <f t="shared" si="2"/>
        <v>AdFlex - CPS - Sale</v>
      </c>
      <c r="M570" s="1" t="s">
        <v>1718</v>
      </c>
      <c r="N570" s="1" t="s">
        <v>2210</v>
      </c>
    </row>
    <row r="571" spans="7:14" ht="15.75" customHeight="1" x14ac:dyDescent="0.2">
      <c r="G571" s="1">
        <v>564</v>
      </c>
      <c r="H571" s="1" t="s">
        <v>152</v>
      </c>
      <c r="I571" s="1" t="s">
        <v>153</v>
      </c>
      <c r="J571" s="1" t="s">
        <v>2161</v>
      </c>
      <c r="K571" s="1">
        <f t="shared" si="2"/>
        <v>0</v>
      </c>
      <c r="M571" s="1" t="s">
        <v>1720</v>
      </c>
    </row>
    <row r="572" spans="7:14" ht="15.75" customHeight="1" x14ac:dyDescent="0.2">
      <c r="G572" s="1">
        <v>562</v>
      </c>
      <c r="H572" s="1" t="s">
        <v>57</v>
      </c>
      <c r="I572" s="1" t="s">
        <v>58</v>
      </c>
      <c r="J572" s="1" t="s">
        <v>2203</v>
      </c>
      <c r="K572" s="1" t="str">
        <f t="shared" si="2"/>
        <v>AdFlex - AdDrop - Tech</v>
      </c>
      <c r="M572" s="1" t="s">
        <v>1721</v>
      </c>
    </row>
    <row r="573" spans="7:14" ht="15.75" customHeight="1" x14ac:dyDescent="0.2">
      <c r="G573" s="1">
        <v>563</v>
      </c>
      <c r="H573" s="1" t="s">
        <v>1745</v>
      </c>
      <c r="I573" s="1" t="s">
        <v>1746</v>
      </c>
      <c r="J573" s="1" t="s">
        <v>157</v>
      </c>
      <c r="K573" s="1">
        <f t="shared" si="2"/>
        <v>0</v>
      </c>
      <c r="M573" s="1" t="s">
        <v>1723</v>
      </c>
      <c r="N573" s="1" t="s">
        <v>2210</v>
      </c>
    </row>
    <row r="574" spans="7:14" ht="15.75" customHeight="1" x14ac:dyDescent="0.2">
      <c r="H574" s="1" t="s">
        <v>1747</v>
      </c>
      <c r="I574" s="1" t="s">
        <v>183</v>
      </c>
      <c r="K574" s="1">
        <f t="shared" si="2"/>
        <v>0</v>
      </c>
      <c r="M574" s="1" t="s">
        <v>1725</v>
      </c>
      <c r="N574" s="1" t="s">
        <v>2210</v>
      </c>
    </row>
    <row r="575" spans="7:14" ht="15.75" customHeight="1" x14ac:dyDescent="0.2">
      <c r="H575" s="1" t="s">
        <v>1748</v>
      </c>
      <c r="I575" s="1" t="s">
        <v>1749</v>
      </c>
      <c r="J575" s="1" t="s">
        <v>2210</v>
      </c>
      <c r="K575" s="1" t="str">
        <f t="shared" si="2"/>
        <v>AdFlex - CPS - Sale</v>
      </c>
      <c r="M575" s="1" t="s">
        <v>1727</v>
      </c>
      <c r="N575" s="1" t="s">
        <v>2210</v>
      </c>
    </row>
    <row r="576" spans="7:14" ht="15.75" customHeight="1" x14ac:dyDescent="0.2">
      <c r="G576" s="1">
        <v>599</v>
      </c>
      <c r="H576" s="1" t="s">
        <v>1750</v>
      </c>
      <c r="I576" s="1" t="s">
        <v>1751</v>
      </c>
      <c r="J576" s="1" t="s">
        <v>2228</v>
      </c>
      <c r="K576" s="1" t="str">
        <f t="shared" si="2"/>
        <v>AdFlex - CPS - Sale</v>
      </c>
      <c r="M576" s="1" t="s">
        <v>150</v>
      </c>
      <c r="N576" s="1" t="s">
        <v>2210</v>
      </c>
    </row>
    <row r="577" spans="7:14" ht="15.75" customHeight="1" x14ac:dyDescent="0.2">
      <c r="H577" s="1" t="s">
        <v>1752</v>
      </c>
      <c r="I577" s="1" t="s">
        <v>1753</v>
      </c>
      <c r="J577" s="1" t="s">
        <v>2210</v>
      </c>
      <c r="K577" s="1" t="str">
        <f t="shared" si="2"/>
        <v>AdFlex - CPS - Sale</v>
      </c>
      <c r="M577" s="1" t="s">
        <v>103</v>
      </c>
      <c r="N577" s="1" t="s">
        <v>2210</v>
      </c>
    </row>
    <row r="578" spans="7:14" ht="15.75" customHeight="1" x14ac:dyDescent="0.2">
      <c r="H578" s="1" t="s">
        <v>1754</v>
      </c>
      <c r="I578" s="1" t="s">
        <v>1755</v>
      </c>
      <c r="J578" s="1" t="s">
        <v>2210</v>
      </c>
      <c r="K578" s="1" t="str">
        <f t="shared" si="2"/>
        <v>AdFlex - CPS - Sale</v>
      </c>
      <c r="M578" s="1" t="s">
        <v>1729</v>
      </c>
    </row>
    <row r="579" spans="7:14" ht="15.75" customHeight="1" x14ac:dyDescent="0.2">
      <c r="G579" s="1">
        <v>567</v>
      </c>
      <c r="H579" s="1" t="s">
        <v>1756</v>
      </c>
      <c r="I579" s="1" t="s">
        <v>1757</v>
      </c>
      <c r="J579" s="1" t="s">
        <v>2244</v>
      </c>
      <c r="K579" s="1">
        <f t="shared" si="2"/>
        <v>0</v>
      </c>
      <c r="M579" s="1" t="s">
        <v>484</v>
      </c>
      <c r="N579" s="1" t="s">
        <v>2210</v>
      </c>
    </row>
    <row r="580" spans="7:14" ht="15.75" customHeight="1" x14ac:dyDescent="0.2">
      <c r="G580" s="1">
        <v>569</v>
      </c>
      <c r="H580" s="1" t="s">
        <v>259</v>
      </c>
      <c r="I580" s="1" t="s">
        <v>260</v>
      </c>
      <c r="J580" s="1" t="s">
        <v>2170</v>
      </c>
      <c r="K580" s="1">
        <f t="shared" si="2"/>
        <v>0</v>
      </c>
      <c r="M580" s="1" t="s">
        <v>1731</v>
      </c>
    </row>
    <row r="581" spans="7:14" ht="15.75" customHeight="1" x14ac:dyDescent="0.2">
      <c r="G581" s="1">
        <v>571</v>
      </c>
      <c r="H581" s="1" t="s">
        <v>469</v>
      </c>
      <c r="I581" s="1" t="s">
        <v>470</v>
      </c>
      <c r="J581" s="1" t="s">
        <v>2233</v>
      </c>
      <c r="K581" s="1" t="str">
        <f t="shared" si="2"/>
        <v>AdFlex - CPS - Sale</v>
      </c>
      <c r="M581" s="1" t="s">
        <v>257</v>
      </c>
      <c r="N581" s="1" t="s">
        <v>2163</v>
      </c>
    </row>
    <row r="582" spans="7:14" ht="15.75" customHeight="1" x14ac:dyDescent="0.2">
      <c r="G582" s="1">
        <v>566</v>
      </c>
      <c r="H582" s="1" t="s">
        <v>431</v>
      </c>
      <c r="I582" s="1" t="s">
        <v>432</v>
      </c>
      <c r="J582" s="1" t="s">
        <v>285</v>
      </c>
      <c r="K582" s="1" t="str">
        <f t="shared" si="2"/>
        <v>AdFlex - CPI - Traffic</v>
      </c>
      <c r="M582" s="1" t="s">
        <v>231</v>
      </c>
      <c r="N582" s="1" t="s">
        <v>2210</v>
      </c>
    </row>
    <row r="583" spans="7:14" ht="15.75" customHeight="1" x14ac:dyDescent="0.2">
      <c r="G583" s="1">
        <v>568</v>
      </c>
      <c r="H583" s="1" t="s">
        <v>1758</v>
      </c>
      <c r="I583" s="1" t="s">
        <v>1759</v>
      </c>
      <c r="J583" s="1" t="s">
        <v>59</v>
      </c>
      <c r="K583" s="1" t="str">
        <f t="shared" si="2"/>
        <v>AdFlex - Tech - Product &amp; Development</v>
      </c>
      <c r="M583" s="1" t="s">
        <v>1733</v>
      </c>
      <c r="N583" s="1" t="s">
        <v>2210</v>
      </c>
    </row>
    <row r="584" spans="7:14" ht="15.75" customHeight="1" x14ac:dyDescent="0.2">
      <c r="G584" s="1">
        <v>574</v>
      </c>
      <c r="H584" s="1" t="s">
        <v>1760</v>
      </c>
      <c r="I584" s="1" t="s">
        <v>1761</v>
      </c>
      <c r="J584" s="1" t="s">
        <v>124</v>
      </c>
      <c r="K584" s="1" t="str">
        <f t="shared" si="2"/>
        <v>AdFlex - Pushtimize - BD</v>
      </c>
      <c r="M584" s="1" t="s">
        <v>1735</v>
      </c>
      <c r="N584" s="1" t="s">
        <v>2210</v>
      </c>
    </row>
    <row r="585" spans="7:14" ht="15.75" customHeight="1" x14ac:dyDescent="0.2">
      <c r="G585" s="1">
        <v>579</v>
      </c>
      <c r="H585" s="1" t="s">
        <v>1762</v>
      </c>
      <c r="I585" s="1" t="s">
        <v>1763</v>
      </c>
      <c r="J585" s="1" t="s">
        <v>59</v>
      </c>
      <c r="K585" s="1" t="str">
        <f t="shared" si="2"/>
        <v>AdFlex - Tech - Product &amp; Development</v>
      </c>
      <c r="M585" s="1" t="s">
        <v>1737</v>
      </c>
      <c r="N585" s="1" t="s">
        <v>2210</v>
      </c>
    </row>
    <row r="586" spans="7:14" ht="15.75" customHeight="1" x14ac:dyDescent="0.2">
      <c r="G586" s="1">
        <v>580</v>
      </c>
      <c r="H586" s="1" t="s">
        <v>322</v>
      </c>
      <c r="I586" s="1" t="s">
        <v>323</v>
      </c>
      <c r="J586" s="1" t="s">
        <v>324</v>
      </c>
      <c r="K586" s="1" t="str">
        <f t="shared" si="2"/>
        <v>AdFlex - Support - Profit &amp; Loss</v>
      </c>
      <c r="M586" s="1" t="s">
        <v>1739</v>
      </c>
      <c r="N586" s="1" t="s">
        <v>2210</v>
      </c>
    </row>
    <row r="587" spans="7:14" ht="15.75" customHeight="1" x14ac:dyDescent="0.2">
      <c r="H587" s="1" t="s">
        <v>1764</v>
      </c>
      <c r="I587" s="1" t="s">
        <v>1765</v>
      </c>
      <c r="J587" s="1" t="s">
        <v>2210</v>
      </c>
      <c r="K587" s="1" t="str">
        <f t="shared" si="2"/>
        <v>AdFlex - CPS - Sale</v>
      </c>
      <c r="M587" s="1" t="s">
        <v>1741</v>
      </c>
      <c r="N587" s="1" t="s">
        <v>2210</v>
      </c>
    </row>
    <row r="588" spans="7:14" ht="15.75" customHeight="1" x14ac:dyDescent="0.2">
      <c r="G588" s="1">
        <v>575</v>
      </c>
      <c r="H588" s="1" t="s">
        <v>1766</v>
      </c>
      <c r="I588" s="1" t="s">
        <v>1451</v>
      </c>
      <c r="J588" s="1" t="s">
        <v>2228</v>
      </c>
      <c r="K588" s="1" t="str">
        <f t="shared" si="2"/>
        <v>AdFlex - CPS - Sale</v>
      </c>
      <c r="M588" s="1" t="s">
        <v>1743</v>
      </c>
      <c r="N588" s="1" t="s">
        <v>2210</v>
      </c>
    </row>
    <row r="589" spans="7:14" ht="15.75" customHeight="1" x14ac:dyDescent="0.2">
      <c r="H589" s="1" t="s">
        <v>1767</v>
      </c>
      <c r="I589" s="1" t="s">
        <v>1768</v>
      </c>
      <c r="K589" s="1">
        <f t="shared" si="2"/>
        <v>0</v>
      </c>
      <c r="M589" s="1" t="s">
        <v>152</v>
      </c>
    </row>
    <row r="590" spans="7:14" ht="15.75" customHeight="1" x14ac:dyDescent="0.2">
      <c r="G590" s="1">
        <v>589</v>
      </c>
      <c r="H590" s="1" t="s">
        <v>1769</v>
      </c>
      <c r="I590" s="1" t="s">
        <v>1770</v>
      </c>
      <c r="K590" s="1">
        <f t="shared" si="2"/>
        <v>0</v>
      </c>
      <c r="M590" s="1" t="s">
        <v>57</v>
      </c>
      <c r="N590" s="1" t="s">
        <v>2203</v>
      </c>
    </row>
    <row r="591" spans="7:14" ht="15.75" customHeight="1" x14ac:dyDescent="0.2">
      <c r="G591" s="1">
        <v>591</v>
      </c>
      <c r="H591" s="1" t="s">
        <v>206</v>
      </c>
      <c r="I591" s="1" t="s">
        <v>207</v>
      </c>
      <c r="J591" s="1" t="s">
        <v>2229</v>
      </c>
      <c r="K591" s="1">
        <f t="shared" si="2"/>
        <v>0</v>
      </c>
      <c r="M591" s="1" t="s">
        <v>1745</v>
      </c>
    </row>
    <row r="592" spans="7:14" ht="15.75" customHeight="1" x14ac:dyDescent="0.2">
      <c r="G592" s="1">
        <v>577</v>
      </c>
      <c r="H592" s="1" t="s">
        <v>1771</v>
      </c>
      <c r="I592" s="1" t="s">
        <v>1772</v>
      </c>
      <c r="K592" s="1">
        <f t="shared" si="2"/>
        <v>0</v>
      </c>
      <c r="M592" s="1" t="s">
        <v>1747</v>
      </c>
    </row>
    <row r="593" spans="7:14" ht="15.75" customHeight="1" x14ac:dyDescent="0.2">
      <c r="G593" s="1">
        <v>578</v>
      </c>
      <c r="H593" s="1" t="s">
        <v>1773</v>
      </c>
      <c r="I593" s="1" t="s">
        <v>1774</v>
      </c>
      <c r="K593" s="1">
        <f t="shared" si="2"/>
        <v>0</v>
      </c>
      <c r="M593" s="1" t="s">
        <v>1748</v>
      </c>
      <c r="N593" s="1" t="s">
        <v>2210</v>
      </c>
    </row>
    <row r="594" spans="7:14" ht="15.75" customHeight="1" x14ac:dyDescent="0.2">
      <c r="G594" s="1">
        <v>570</v>
      </c>
      <c r="H594" s="1" t="s">
        <v>471</v>
      </c>
      <c r="I594" s="1" t="s">
        <v>472</v>
      </c>
      <c r="J594" s="1" t="s">
        <v>2233</v>
      </c>
      <c r="K594" s="1" t="str">
        <f t="shared" si="2"/>
        <v>AdFlex - CPS - Sale</v>
      </c>
      <c r="M594" s="1" t="s">
        <v>1750</v>
      </c>
      <c r="N594" s="1" t="s">
        <v>2210</v>
      </c>
    </row>
    <row r="595" spans="7:14" ht="15.75" customHeight="1" x14ac:dyDescent="0.2">
      <c r="G595" s="1" t="s">
        <v>1775</v>
      </c>
      <c r="H595" s="1" t="s">
        <v>441</v>
      </c>
      <c r="I595" s="1" t="s">
        <v>442</v>
      </c>
      <c r="J595" s="1" t="s">
        <v>2229</v>
      </c>
      <c r="K595" s="1">
        <f t="shared" si="2"/>
        <v>0</v>
      </c>
      <c r="M595" s="1" t="s">
        <v>1752</v>
      </c>
      <c r="N595" s="1" t="s">
        <v>2210</v>
      </c>
    </row>
    <row r="596" spans="7:14" ht="15.75" customHeight="1" x14ac:dyDescent="0.2">
      <c r="G596" s="1">
        <v>594</v>
      </c>
      <c r="H596" s="1" t="s">
        <v>233</v>
      </c>
      <c r="I596" s="1" t="s">
        <v>234</v>
      </c>
      <c r="J596" s="1" t="s">
        <v>2239</v>
      </c>
      <c r="K596" s="1" t="str">
        <f t="shared" si="2"/>
        <v>AdFlex - PingGo - Operation</v>
      </c>
      <c r="M596" s="1" t="s">
        <v>1754</v>
      </c>
      <c r="N596" s="1" t="s">
        <v>2210</v>
      </c>
    </row>
    <row r="597" spans="7:14" ht="15.75" customHeight="1" x14ac:dyDescent="0.2">
      <c r="G597" s="1">
        <v>593</v>
      </c>
      <c r="H597" s="1" t="s">
        <v>460</v>
      </c>
      <c r="I597" s="1" t="s">
        <v>461</v>
      </c>
      <c r="J597" s="1" t="s">
        <v>2233</v>
      </c>
      <c r="K597" s="1" t="str">
        <f t="shared" si="2"/>
        <v>AdFlex - CPS - Sale</v>
      </c>
      <c r="M597" s="1" t="s">
        <v>1756</v>
      </c>
    </row>
    <row r="598" spans="7:14" ht="15.75" customHeight="1" x14ac:dyDescent="0.2">
      <c r="G598" s="1">
        <v>595</v>
      </c>
      <c r="H598" s="1" t="s">
        <v>420</v>
      </c>
      <c r="I598" s="1" t="s">
        <v>421</v>
      </c>
      <c r="J598" s="1" t="s">
        <v>2228</v>
      </c>
      <c r="K598" s="1" t="str">
        <f t="shared" si="2"/>
        <v>AdFlex - CPS - Sale</v>
      </c>
      <c r="M598" s="1" t="s">
        <v>259</v>
      </c>
    </row>
    <row r="599" spans="7:14" ht="15.75" customHeight="1" x14ac:dyDescent="0.2">
      <c r="G599" s="1">
        <v>596</v>
      </c>
      <c r="H599" s="1" t="s">
        <v>462</v>
      </c>
      <c r="I599" s="1" t="s">
        <v>463</v>
      </c>
      <c r="J599" s="1" t="s">
        <v>2246</v>
      </c>
      <c r="K599" s="1" t="str">
        <f t="shared" si="2"/>
        <v>MO - Tech - QA</v>
      </c>
      <c r="M599" s="1" t="s">
        <v>469</v>
      </c>
      <c r="N599" s="1" t="s">
        <v>2210</v>
      </c>
    </row>
    <row r="600" spans="7:14" ht="15.75" customHeight="1" x14ac:dyDescent="0.2">
      <c r="H600" s="1" t="s">
        <v>748</v>
      </c>
      <c r="I600" s="1" t="s">
        <v>749</v>
      </c>
      <c r="J600" s="1" t="s">
        <v>743</v>
      </c>
      <c r="K600" s="1" t="str">
        <f t="shared" si="2"/>
        <v>AdFlex - HCM - Inhouse</v>
      </c>
      <c r="M600" s="1" t="s">
        <v>431</v>
      </c>
      <c r="N600" s="1" t="s">
        <v>285</v>
      </c>
    </row>
    <row r="601" spans="7:14" ht="15.75" customHeight="1" x14ac:dyDescent="0.2">
      <c r="G601" s="1">
        <v>597</v>
      </c>
      <c r="H601" s="1" t="s">
        <v>1776</v>
      </c>
      <c r="I601" s="1" t="s">
        <v>1777</v>
      </c>
      <c r="J601" s="1" t="s">
        <v>2247</v>
      </c>
      <c r="K601" s="1">
        <f t="shared" si="2"/>
        <v>0</v>
      </c>
      <c r="M601" s="1" t="s">
        <v>1758</v>
      </c>
      <c r="N601" s="1" t="s">
        <v>215</v>
      </c>
    </row>
    <row r="602" spans="7:14" ht="15.75" customHeight="1" x14ac:dyDescent="0.2">
      <c r="G602" s="1">
        <v>592</v>
      </c>
      <c r="H602" s="1" t="s">
        <v>1778</v>
      </c>
      <c r="I602" s="1" t="s">
        <v>1779</v>
      </c>
      <c r="J602" s="1" t="s">
        <v>2248</v>
      </c>
      <c r="K602" s="1">
        <f t="shared" si="2"/>
        <v>0</v>
      </c>
      <c r="M602" s="1" t="s">
        <v>1760</v>
      </c>
      <c r="N602" s="1" t="s">
        <v>124</v>
      </c>
    </row>
    <row r="603" spans="7:14" ht="15.75" customHeight="1" x14ac:dyDescent="0.2">
      <c r="G603" s="1">
        <v>598</v>
      </c>
      <c r="H603" s="1" t="s">
        <v>1780</v>
      </c>
      <c r="I603" s="1" t="s">
        <v>599</v>
      </c>
      <c r="J603" s="1" t="s">
        <v>2247</v>
      </c>
      <c r="K603" s="1">
        <f t="shared" si="2"/>
        <v>0</v>
      </c>
      <c r="M603" s="1" t="s">
        <v>1762</v>
      </c>
      <c r="N603" s="1" t="s">
        <v>215</v>
      </c>
    </row>
    <row r="604" spans="7:14" ht="15.75" customHeight="1" x14ac:dyDescent="0.2">
      <c r="G604" s="1">
        <v>600</v>
      </c>
      <c r="H604" s="1" t="s">
        <v>1781</v>
      </c>
      <c r="I604" s="1" t="s">
        <v>1782</v>
      </c>
      <c r="K604" s="1">
        <f t="shared" si="2"/>
        <v>0</v>
      </c>
      <c r="M604" s="1" t="s">
        <v>322</v>
      </c>
      <c r="N604" s="1" t="s">
        <v>324</v>
      </c>
    </row>
    <row r="605" spans="7:14" ht="15.75" customHeight="1" x14ac:dyDescent="0.2">
      <c r="G605" s="1">
        <v>602</v>
      </c>
      <c r="H605" s="1" t="s">
        <v>236</v>
      </c>
      <c r="I605" s="1" t="s">
        <v>237</v>
      </c>
      <c r="J605" s="1" t="s">
        <v>238</v>
      </c>
      <c r="K605" s="1">
        <f t="shared" si="2"/>
        <v>0</v>
      </c>
      <c r="M605" s="1" t="s">
        <v>1764</v>
      </c>
      <c r="N605" s="1" t="s">
        <v>2210</v>
      </c>
    </row>
    <row r="606" spans="7:14" ht="15.75" customHeight="1" x14ac:dyDescent="0.2">
      <c r="G606" s="1">
        <v>603</v>
      </c>
      <c r="H606" s="1" t="s">
        <v>239</v>
      </c>
      <c r="I606" s="1" t="s">
        <v>240</v>
      </c>
      <c r="J606" s="1" t="s">
        <v>2249</v>
      </c>
      <c r="K606" s="1">
        <f t="shared" si="2"/>
        <v>0</v>
      </c>
      <c r="M606" s="1" t="s">
        <v>1766</v>
      </c>
      <c r="N606" s="1" t="s">
        <v>2210</v>
      </c>
    </row>
    <row r="607" spans="7:14" ht="15.75" customHeight="1" x14ac:dyDescent="0.2">
      <c r="G607" s="1">
        <v>669</v>
      </c>
      <c r="H607" s="1" t="s">
        <v>155</v>
      </c>
      <c r="I607" s="1" t="s">
        <v>156</v>
      </c>
      <c r="J607" s="1" t="s">
        <v>324</v>
      </c>
      <c r="K607" s="1" t="str">
        <f t="shared" si="2"/>
        <v>AdFlex - Support - Profit &amp; Loss</v>
      </c>
      <c r="M607" s="1" t="s">
        <v>1767</v>
      </c>
    </row>
    <row r="608" spans="7:14" ht="15.75" customHeight="1" x14ac:dyDescent="0.2">
      <c r="G608" s="1">
        <v>605</v>
      </c>
      <c r="H608" s="1" t="s">
        <v>184</v>
      </c>
      <c r="I608" s="1" t="s">
        <v>185</v>
      </c>
      <c r="J608" s="1" t="s">
        <v>157</v>
      </c>
      <c r="K608" s="1">
        <f t="shared" si="2"/>
        <v>0</v>
      </c>
      <c r="M608" s="1" t="s">
        <v>1769</v>
      </c>
    </row>
    <row r="609" spans="7:14" ht="15.75" customHeight="1" x14ac:dyDescent="0.2">
      <c r="G609" s="1">
        <v>607</v>
      </c>
      <c r="H609" s="1" t="s">
        <v>1783</v>
      </c>
      <c r="I609" s="1" t="s">
        <v>1784</v>
      </c>
      <c r="J609" s="1" t="s">
        <v>107</v>
      </c>
      <c r="K609" s="1" t="str">
        <f t="shared" si="2"/>
        <v>AdFlex - CPO - Inhouse</v>
      </c>
      <c r="M609" s="1" t="s">
        <v>206</v>
      </c>
    </row>
    <row r="610" spans="7:14" ht="15.75" customHeight="1" x14ac:dyDescent="0.2">
      <c r="H610" s="1" t="s">
        <v>1785</v>
      </c>
      <c r="I610" s="1" t="s">
        <v>1786</v>
      </c>
      <c r="J610" s="1" t="s">
        <v>2250</v>
      </c>
      <c r="K610" s="1" t="str">
        <f t="shared" si="2"/>
        <v>AdFlex - HCM - Content</v>
      </c>
      <c r="M610" s="1" t="s">
        <v>1771</v>
      </c>
    </row>
    <row r="611" spans="7:14" ht="15.75" customHeight="1" x14ac:dyDescent="0.2">
      <c r="G611" s="1">
        <v>604</v>
      </c>
      <c r="H611" s="1" t="s">
        <v>158</v>
      </c>
      <c r="I611" s="1" t="s">
        <v>159</v>
      </c>
      <c r="J611" s="1" t="s">
        <v>157</v>
      </c>
      <c r="K611" s="1">
        <f t="shared" si="2"/>
        <v>0</v>
      </c>
      <c r="M611" s="1" t="s">
        <v>1773</v>
      </c>
    </row>
    <row r="612" spans="7:14" ht="15.75" customHeight="1" x14ac:dyDescent="0.2">
      <c r="G612" s="1">
        <v>638</v>
      </c>
      <c r="H612" s="1" t="s">
        <v>1787</v>
      </c>
      <c r="I612" s="1" t="s">
        <v>1788</v>
      </c>
      <c r="K612" s="1">
        <f t="shared" si="2"/>
        <v>0</v>
      </c>
      <c r="M612" s="1" t="s">
        <v>471</v>
      </c>
      <c r="N612" s="1" t="s">
        <v>2210</v>
      </c>
    </row>
    <row r="613" spans="7:14" ht="15.75" customHeight="1" x14ac:dyDescent="0.2">
      <c r="H613" s="1" t="s">
        <v>1789</v>
      </c>
      <c r="I613" s="1" t="s">
        <v>1790</v>
      </c>
      <c r="J613" s="1" t="s">
        <v>2241</v>
      </c>
      <c r="K613" s="1" t="str">
        <f t="shared" si="2"/>
        <v>AdFlex - CPS - Sale</v>
      </c>
      <c r="M613" s="1" t="s">
        <v>441</v>
      </c>
    </row>
    <row r="614" spans="7:14" ht="15.75" customHeight="1" x14ac:dyDescent="0.2">
      <c r="G614" s="1">
        <v>623</v>
      </c>
      <c r="H614" s="1" t="s">
        <v>186</v>
      </c>
      <c r="I614" s="1" t="s">
        <v>187</v>
      </c>
      <c r="J614" s="1" t="s">
        <v>2206</v>
      </c>
      <c r="K614" s="1">
        <f t="shared" si="2"/>
        <v>0</v>
      </c>
      <c r="M614" s="1" t="s">
        <v>233</v>
      </c>
      <c r="N614" s="1" t="s">
        <v>2239</v>
      </c>
    </row>
    <row r="615" spans="7:14" ht="15.75" customHeight="1" x14ac:dyDescent="0.2">
      <c r="G615" s="1">
        <v>655</v>
      </c>
      <c r="H615" s="1" t="s">
        <v>1791</v>
      </c>
      <c r="I615" s="1" t="s">
        <v>1792</v>
      </c>
      <c r="K615" s="1">
        <f t="shared" si="2"/>
        <v>0</v>
      </c>
      <c r="M615" s="1" t="s">
        <v>460</v>
      </c>
      <c r="N615" s="1" t="s">
        <v>2210</v>
      </c>
    </row>
    <row r="616" spans="7:14" ht="15.75" customHeight="1" x14ac:dyDescent="0.2">
      <c r="G616" s="1">
        <v>608</v>
      </c>
      <c r="H616" s="1" t="s">
        <v>486</v>
      </c>
      <c r="I616" s="1" t="s">
        <v>487</v>
      </c>
      <c r="J616" s="1" t="s">
        <v>2197</v>
      </c>
      <c r="K616" s="1" t="str">
        <f t="shared" si="2"/>
        <v>AdFlex - Support - HRBP</v>
      </c>
      <c r="M616" s="1" t="s">
        <v>420</v>
      </c>
      <c r="N616" s="1" t="s">
        <v>2210</v>
      </c>
    </row>
    <row r="617" spans="7:14" ht="15.75" customHeight="1" x14ac:dyDescent="0.2">
      <c r="G617" s="1">
        <v>622</v>
      </c>
      <c r="H617" s="1" t="s">
        <v>160</v>
      </c>
      <c r="I617" s="1" t="s">
        <v>161</v>
      </c>
      <c r="J617" s="1" t="s">
        <v>162</v>
      </c>
      <c r="K617" s="1">
        <f t="shared" si="2"/>
        <v>0</v>
      </c>
      <c r="M617" s="1" t="s">
        <v>462</v>
      </c>
      <c r="N617" s="1" t="s">
        <v>2246</v>
      </c>
    </row>
    <row r="618" spans="7:14" ht="15.75" customHeight="1" x14ac:dyDescent="0.2">
      <c r="G618" s="1">
        <v>621</v>
      </c>
      <c r="H618" s="1" t="s">
        <v>163</v>
      </c>
      <c r="I618" s="1" t="s">
        <v>164</v>
      </c>
      <c r="J618" s="1" t="s">
        <v>2228</v>
      </c>
      <c r="K618" s="1" t="str">
        <f t="shared" si="2"/>
        <v>AdFlex - CPS - Sale</v>
      </c>
      <c r="M618" s="1" t="s">
        <v>748</v>
      </c>
      <c r="N618" s="1" t="s">
        <v>743</v>
      </c>
    </row>
    <row r="619" spans="7:14" ht="15.75" customHeight="1" x14ac:dyDescent="0.2">
      <c r="G619" s="1">
        <v>618</v>
      </c>
      <c r="H619" s="1" t="s">
        <v>209</v>
      </c>
      <c r="I619" s="1" t="s">
        <v>210</v>
      </c>
      <c r="J619" s="1" t="s">
        <v>157</v>
      </c>
      <c r="K619" s="1">
        <f t="shared" si="2"/>
        <v>0</v>
      </c>
      <c r="M619" s="1" t="s">
        <v>1776</v>
      </c>
    </row>
    <row r="620" spans="7:14" ht="15.75" customHeight="1" x14ac:dyDescent="0.2">
      <c r="G620" s="1">
        <v>620</v>
      </c>
      <c r="H620" s="1" t="s">
        <v>137</v>
      </c>
      <c r="I620" s="1" t="s">
        <v>138</v>
      </c>
      <c r="J620" s="1" t="s">
        <v>2251</v>
      </c>
      <c r="K620" s="1" t="str">
        <f t="shared" si="2"/>
        <v>PingGo - Product - Design</v>
      </c>
      <c r="M620" s="1" t="s">
        <v>1778</v>
      </c>
    </row>
    <row r="621" spans="7:14" ht="15.75" customHeight="1" x14ac:dyDescent="0.2">
      <c r="H621" s="1" t="s">
        <v>1793</v>
      </c>
      <c r="I621" s="1" t="s">
        <v>953</v>
      </c>
      <c r="J621" s="1" t="s">
        <v>2247</v>
      </c>
      <c r="K621" s="1">
        <f t="shared" si="2"/>
        <v>0</v>
      </c>
      <c r="M621" s="1" t="s">
        <v>1780</v>
      </c>
    </row>
    <row r="622" spans="7:14" ht="15.75" customHeight="1" x14ac:dyDescent="0.2">
      <c r="H622" s="1" t="s">
        <v>1794</v>
      </c>
      <c r="I622" s="1" t="s">
        <v>1795</v>
      </c>
      <c r="J622" s="1" t="s">
        <v>2240</v>
      </c>
      <c r="K622" s="1">
        <f t="shared" si="2"/>
        <v>0</v>
      </c>
      <c r="M622" s="1" t="s">
        <v>1781</v>
      </c>
    </row>
    <row r="623" spans="7:14" ht="15.75" customHeight="1" x14ac:dyDescent="0.2">
      <c r="H623" s="1" t="s">
        <v>1796</v>
      </c>
      <c r="I623" s="1" t="s">
        <v>1797</v>
      </c>
      <c r="J623" s="1" t="s">
        <v>2217</v>
      </c>
      <c r="K623" s="1">
        <f t="shared" si="2"/>
        <v>0</v>
      </c>
      <c r="M623" s="1" t="s">
        <v>236</v>
      </c>
    </row>
    <row r="624" spans="7:14" ht="15.75" customHeight="1" x14ac:dyDescent="0.2">
      <c r="H624" s="1" t="s">
        <v>1798</v>
      </c>
      <c r="I624" s="1" t="s">
        <v>1799</v>
      </c>
      <c r="J624" s="1" t="s">
        <v>743</v>
      </c>
      <c r="K624" s="1" t="str">
        <f t="shared" si="2"/>
        <v>AdFlex - HCM - Inhouse</v>
      </c>
      <c r="M624" s="1" t="s">
        <v>239</v>
      </c>
    </row>
    <row r="625" spans="7:14" ht="15.75" customHeight="1" x14ac:dyDescent="0.2">
      <c r="H625" s="1" t="s">
        <v>1800</v>
      </c>
      <c r="I625" s="1" t="s">
        <v>1801</v>
      </c>
      <c r="J625" s="1" t="s">
        <v>743</v>
      </c>
      <c r="K625" s="1" t="str">
        <f t="shared" si="2"/>
        <v>AdFlex - HCM - Inhouse</v>
      </c>
      <c r="M625" s="1" t="s">
        <v>155</v>
      </c>
      <c r="N625" s="1" t="s">
        <v>324</v>
      </c>
    </row>
    <row r="626" spans="7:14" ht="15.75" customHeight="1" x14ac:dyDescent="0.2">
      <c r="H626" s="1" t="s">
        <v>1802</v>
      </c>
      <c r="I626" s="1" t="s">
        <v>571</v>
      </c>
      <c r="J626" s="1" t="s">
        <v>2252</v>
      </c>
      <c r="K626" s="1">
        <f t="shared" si="2"/>
        <v>0</v>
      </c>
      <c r="M626" s="1" t="s">
        <v>184</v>
      </c>
    </row>
    <row r="627" spans="7:14" ht="15.75" customHeight="1" x14ac:dyDescent="0.2">
      <c r="H627" s="1" t="s">
        <v>1803</v>
      </c>
      <c r="I627" s="1" t="s">
        <v>1804</v>
      </c>
      <c r="J627" s="1" t="s">
        <v>2216</v>
      </c>
      <c r="K627" s="1">
        <f t="shared" si="2"/>
        <v>0</v>
      </c>
      <c r="M627" s="1" t="s">
        <v>1783</v>
      </c>
      <c r="N627" s="1" t="s">
        <v>107</v>
      </c>
    </row>
    <row r="628" spans="7:14" ht="15.75" customHeight="1" x14ac:dyDescent="0.2">
      <c r="G628" s="1">
        <v>629</v>
      </c>
      <c r="H628" s="1" t="s">
        <v>1805</v>
      </c>
      <c r="I628" s="1" t="s">
        <v>1806</v>
      </c>
      <c r="J628" s="1" t="s">
        <v>2161</v>
      </c>
      <c r="K628" s="1">
        <f t="shared" si="2"/>
        <v>0</v>
      </c>
      <c r="M628" s="1" t="s">
        <v>1785</v>
      </c>
      <c r="N628" s="1" t="s">
        <v>2250</v>
      </c>
    </row>
    <row r="629" spans="7:14" ht="15.75" customHeight="1" x14ac:dyDescent="0.2">
      <c r="G629" s="1">
        <v>626</v>
      </c>
      <c r="H629" s="1" t="s">
        <v>1807</v>
      </c>
      <c r="I629" s="1" t="s">
        <v>1808</v>
      </c>
      <c r="J629" s="1" t="s">
        <v>2253</v>
      </c>
      <c r="K629" s="1">
        <f t="shared" si="2"/>
        <v>0</v>
      </c>
      <c r="M629" s="1" t="s">
        <v>158</v>
      </c>
    </row>
    <row r="630" spans="7:14" ht="15.75" customHeight="1" x14ac:dyDescent="0.2">
      <c r="G630" s="1">
        <v>628</v>
      </c>
      <c r="H630" s="1" t="s">
        <v>1809</v>
      </c>
      <c r="I630" s="1" t="s">
        <v>1810</v>
      </c>
      <c r="J630" s="1" t="s">
        <v>2242</v>
      </c>
      <c r="K630" s="1" t="str">
        <f t="shared" si="2"/>
        <v>AdFlex - PingGo - Kỹ thuật</v>
      </c>
      <c r="M630" s="1" t="s">
        <v>1787</v>
      </c>
    </row>
    <row r="631" spans="7:14" ht="15.75" customHeight="1" x14ac:dyDescent="0.2">
      <c r="G631" s="1">
        <v>627</v>
      </c>
      <c r="H631" s="1" t="s">
        <v>399</v>
      </c>
      <c r="I631" s="1" t="s">
        <v>400</v>
      </c>
      <c r="J631" s="1" t="s">
        <v>2254</v>
      </c>
      <c r="K631" s="1" t="str">
        <f t="shared" si="2"/>
        <v>AdFlex - Support - Pháp chế</v>
      </c>
      <c r="M631" s="1" t="s">
        <v>1789</v>
      </c>
      <c r="N631" s="1" t="s">
        <v>2210</v>
      </c>
    </row>
    <row r="632" spans="7:14" ht="15.75" customHeight="1" x14ac:dyDescent="0.2">
      <c r="H632" s="1" t="s">
        <v>1811</v>
      </c>
      <c r="I632" s="1" t="s">
        <v>1812</v>
      </c>
      <c r="J632" s="1" t="s">
        <v>743</v>
      </c>
      <c r="K632" s="1" t="str">
        <f t="shared" si="2"/>
        <v>AdFlex - HCM - Inhouse</v>
      </c>
      <c r="M632" s="1" t="s">
        <v>186</v>
      </c>
    </row>
    <row r="633" spans="7:14" ht="15.75" customHeight="1" x14ac:dyDescent="0.2">
      <c r="G633" s="1">
        <v>656</v>
      </c>
      <c r="H633" s="1" t="s">
        <v>165</v>
      </c>
      <c r="I633" s="1" t="s">
        <v>166</v>
      </c>
      <c r="J633" s="1" t="s">
        <v>2230</v>
      </c>
      <c r="K633" s="1" t="str">
        <f t="shared" si="2"/>
        <v>AdFlex - CPI - Kỹ thuật</v>
      </c>
      <c r="M633" s="1" t="s">
        <v>1791</v>
      </c>
    </row>
    <row r="634" spans="7:14" ht="15.75" customHeight="1" x14ac:dyDescent="0.2">
      <c r="H634" s="1" t="s">
        <v>1813</v>
      </c>
      <c r="I634" s="1" t="s">
        <v>1814</v>
      </c>
      <c r="J634" s="1" t="s">
        <v>762</v>
      </c>
      <c r="K634" s="1" t="str">
        <f t="shared" si="2"/>
        <v>AdFlex - HCM - Admin</v>
      </c>
      <c r="M634" s="1" t="s">
        <v>486</v>
      </c>
      <c r="N634" s="1" t="s">
        <v>2197</v>
      </c>
    </row>
    <row r="635" spans="7:14" ht="15.75" customHeight="1" x14ac:dyDescent="0.2">
      <c r="H635" s="1" t="s">
        <v>1815</v>
      </c>
      <c r="I635" s="1" t="s">
        <v>1816</v>
      </c>
      <c r="J635" s="1" t="s">
        <v>428</v>
      </c>
      <c r="K635" s="1" t="str">
        <f t="shared" si="2"/>
        <v>MO - M2 - Inhouse</v>
      </c>
      <c r="M635" s="1" t="s">
        <v>160</v>
      </c>
    </row>
    <row r="636" spans="7:14" ht="15.75" customHeight="1" x14ac:dyDescent="0.2">
      <c r="H636" s="1" t="s">
        <v>1817</v>
      </c>
      <c r="I636" s="1" t="s">
        <v>1818</v>
      </c>
      <c r="J636" s="1" t="s">
        <v>428</v>
      </c>
      <c r="K636" s="1" t="str">
        <f t="shared" si="2"/>
        <v>MO - M2 - Inhouse</v>
      </c>
      <c r="M636" s="1" t="s">
        <v>163</v>
      </c>
      <c r="N636" s="1" t="s">
        <v>2210</v>
      </c>
    </row>
    <row r="637" spans="7:14" ht="15.75" customHeight="1" x14ac:dyDescent="0.2">
      <c r="H637" s="1" t="s">
        <v>1819</v>
      </c>
      <c r="I637" s="1" t="s">
        <v>1820</v>
      </c>
      <c r="J637" s="1" t="s">
        <v>2222</v>
      </c>
      <c r="K637" s="1" t="str">
        <f t="shared" si="2"/>
        <v>MO - M2 - Account Manager</v>
      </c>
      <c r="M637" s="1" t="s">
        <v>209</v>
      </c>
    </row>
    <row r="638" spans="7:14" ht="15.75" customHeight="1" x14ac:dyDescent="0.2">
      <c r="G638" s="1">
        <v>661</v>
      </c>
      <c r="H638" s="1" t="s">
        <v>211</v>
      </c>
      <c r="I638" s="1" t="s">
        <v>212</v>
      </c>
      <c r="J638" s="1" t="s">
        <v>2247</v>
      </c>
      <c r="K638" s="1">
        <f t="shared" si="2"/>
        <v>0</v>
      </c>
      <c r="M638" s="1" t="s">
        <v>137</v>
      </c>
      <c r="N638" s="1" t="s">
        <v>2251</v>
      </c>
    </row>
    <row r="639" spans="7:14" ht="15.75" customHeight="1" x14ac:dyDescent="0.2">
      <c r="H639" s="1" t="s">
        <v>1821</v>
      </c>
      <c r="I639" s="1" t="s">
        <v>1822</v>
      </c>
      <c r="J639" s="1" t="s">
        <v>428</v>
      </c>
      <c r="K639" s="1" t="str">
        <f t="shared" si="2"/>
        <v>MO - M2 - Inhouse</v>
      </c>
      <c r="M639" s="1" t="s">
        <v>1793</v>
      </c>
    </row>
    <row r="640" spans="7:14" ht="15.75" customHeight="1" x14ac:dyDescent="0.2">
      <c r="H640" s="1" t="s">
        <v>1823</v>
      </c>
      <c r="I640" s="1" t="s">
        <v>1824</v>
      </c>
      <c r="K640" s="1">
        <f t="shared" si="2"/>
        <v>0</v>
      </c>
      <c r="M640" s="1" t="s">
        <v>1794</v>
      </c>
    </row>
    <row r="641" spans="7:14" ht="15.75" customHeight="1" x14ac:dyDescent="0.2">
      <c r="H641" s="1" t="s">
        <v>1825</v>
      </c>
      <c r="I641" s="1" t="s">
        <v>1826</v>
      </c>
      <c r="J641" s="1" t="s">
        <v>2238</v>
      </c>
      <c r="K641" s="1">
        <f t="shared" si="2"/>
        <v>0</v>
      </c>
      <c r="M641" s="1" t="s">
        <v>1796</v>
      </c>
    </row>
    <row r="642" spans="7:14" ht="15.75" customHeight="1" x14ac:dyDescent="0.2">
      <c r="G642" s="1">
        <v>662</v>
      </c>
      <c r="H642" s="1" t="s">
        <v>392</v>
      </c>
      <c r="I642" s="1" t="s">
        <v>393</v>
      </c>
      <c r="J642" s="1" t="s">
        <v>369</v>
      </c>
      <c r="K642" s="1" t="str">
        <f t="shared" si="2"/>
        <v>MO - M1 - Account Manager</v>
      </c>
      <c r="M642" s="1" t="s">
        <v>1798</v>
      </c>
      <c r="N642" s="1" t="s">
        <v>743</v>
      </c>
    </row>
    <row r="643" spans="7:14" ht="15.75" customHeight="1" x14ac:dyDescent="0.2">
      <c r="G643" s="1">
        <v>664</v>
      </c>
      <c r="H643" s="1" t="s">
        <v>1827</v>
      </c>
      <c r="I643" s="1" t="s">
        <v>1828</v>
      </c>
      <c r="J643" s="1" t="s">
        <v>2247</v>
      </c>
      <c r="K643" s="1">
        <f t="shared" si="2"/>
        <v>0</v>
      </c>
      <c r="M643" s="1" t="s">
        <v>1800</v>
      </c>
      <c r="N643" s="1" t="s">
        <v>743</v>
      </c>
    </row>
    <row r="644" spans="7:14" ht="15.75" customHeight="1" x14ac:dyDescent="0.2">
      <c r="H644" s="1" t="s">
        <v>1829</v>
      </c>
      <c r="I644" s="1" t="s">
        <v>1830</v>
      </c>
      <c r="J644" s="1" t="s">
        <v>2210</v>
      </c>
      <c r="K644" s="1" t="str">
        <f t="shared" si="2"/>
        <v>AdFlex - CPS - Sale</v>
      </c>
      <c r="M644" s="1" t="s">
        <v>1802</v>
      </c>
    </row>
    <row r="645" spans="7:14" ht="15.75" customHeight="1" x14ac:dyDescent="0.2">
      <c r="H645" s="1" t="s">
        <v>1831</v>
      </c>
      <c r="I645" s="1" t="s">
        <v>1089</v>
      </c>
      <c r="K645" s="1">
        <f t="shared" si="2"/>
        <v>0</v>
      </c>
      <c r="M645" s="1" t="s">
        <v>1803</v>
      </c>
    </row>
    <row r="646" spans="7:14" ht="15.75" customHeight="1" x14ac:dyDescent="0.2">
      <c r="G646" s="1">
        <v>694</v>
      </c>
      <c r="H646" s="1" t="s">
        <v>1832</v>
      </c>
      <c r="I646" s="1" t="s">
        <v>1833</v>
      </c>
      <c r="J646" s="1" t="s">
        <v>483</v>
      </c>
      <c r="K646" s="1">
        <f t="shared" si="2"/>
        <v>0</v>
      </c>
      <c r="M646" s="1" t="s">
        <v>1805</v>
      </c>
    </row>
    <row r="647" spans="7:14" ht="15.75" customHeight="1" x14ac:dyDescent="0.2">
      <c r="G647" s="1">
        <v>660</v>
      </c>
      <c r="H647" s="1" t="s">
        <v>1834</v>
      </c>
      <c r="I647" s="1" t="s">
        <v>1835</v>
      </c>
      <c r="J647" s="1" t="s">
        <v>2220</v>
      </c>
      <c r="K647" s="1" t="str">
        <f t="shared" si="2"/>
        <v>AdFlex - CPS - Sale</v>
      </c>
      <c r="M647" s="1" t="s">
        <v>1807</v>
      </c>
    </row>
    <row r="648" spans="7:14" ht="15.75" customHeight="1" x14ac:dyDescent="0.2">
      <c r="G648" s="1">
        <v>665</v>
      </c>
      <c r="H648" s="1" t="s">
        <v>422</v>
      </c>
      <c r="I648" s="1" t="s">
        <v>423</v>
      </c>
      <c r="J648" s="1" t="s">
        <v>2255</v>
      </c>
      <c r="K648" s="1" t="str">
        <f t="shared" si="2"/>
        <v>PingGo - Product - App</v>
      </c>
      <c r="M648" s="1" t="s">
        <v>1809</v>
      </c>
      <c r="N648" s="1" t="s">
        <v>2256</v>
      </c>
    </row>
    <row r="649" spans="7:14" ht="15.75" customHeight="1" x14ac:dyDescent="0.2">
      <c r="G649" s="1">
        <v>666</v>
      </c>
      <c r="H649" s="1" t="s">
        <v>139</v>
      </c>
      <c r="I649" s="1" t="s">
        <v>140</v>
      </c>
      <c r="J649" s="1" t="s">
        <v>2199</v>
      </c>
      <c r="K649" s="1" t="str">
        <f t="shared" si="2"/>
        <v>AdFlex - CPO - Community</v>
      </c>
      <c r="M649" s="1" t="s">
        <v>399</v>
      </c>
      <c r="N649" s="1" t="s">
        <v>2257</v>
      </c>
    </row>
    <row r="650" spans="7:14" ht="15.75" customHeight="1" x14ac:dyDescent="0.2">
      <c r="H650" s="1" t="s">
        <v>1836</v>
      </c>
      <c r="I650" s="1" t="s">
        <v>1837</v>
      </c>
      <c r="J650" s="1" t="s">
        <v>428</v>
      </c>
      <c r="K650" s="1" t="str">
        <f t="shared" si="2"/>
        <v>MO - M2 - Inhouse</v>
      </c>
      <c r="M650" s="1" t="s">
        <v>1811</v>
      </c>
      <c r="N650" s="1" t="s">
        <v>743</v>
      </c>
    </row>
    <row r="651" spans="7:14" ht="15.75" customHeight="1" x14ac:dyDescent="0.2">
      <c r="H651" s="1" t="s">
        <v>922</v>
      </c>
      <c r="I651" s="1" t="s">
        <v>923</v>
      </c>
      <c r="J651" s="1" t="s">
        <v>2217</v>
      </c>
      <c r="K651" s="1">
        <f t="shared" si="2"/>
        <v>0</v>
      </c>
      <c r="M651" s="1" t="s">
        <v>165</v>
      </c>
      <c r="N651" s="1" t="s">
        <v>2230</v>
      </c>
    </row>
    <row r="652" spans="7:14" ht="15.75" customHeight="1" x14ac:dyDescent="0.2">
      <c r="G652" s="1" t="s">
        <v>1840</v>
      </c>
      <c r="H652" s="1" t="s">
        <v>1838</v>
      </c>
      <c r="I652" s="1" t="s">
        <v>1839</v>
      </c>
      <c r="J652" s="1" t="s">
        <v>2228</v>
      </c>
      <c r="K652" s="1" t="str">
        <f t="shared" si="2"/>
        <v>AdFlex - CPS - Sale</v>
      </c>
      <c r="M652" s="1" t="s">
        <v>1813</v>
      </c>
      <c r="N652" s="1" t="s">
        <v>762</v>
      </c>
    </row>
    <row r="653" spans="7:14" ht="15.75" customHeight="1" x14ac:dyDescent="0.2">
      <c r="G653" s="1">
        <v>668</v>
      </c>
      <c r="H653" s="1" t="s">
        <v>1841</v>
      </c>
      <c r="I653" s="1" t="s">
        <v>1842</v>
      </c>
      <c r="J653" s="1" t="s">
        <v>2248</v>
      </c>
      <c r="K653" s="1">
        <f t="shared" si="2"/>
        <v>0</v>
      </c>
      <c r="M653" s="1" t="s">
        <v>1815</v>
      </c>
      <c r="N653" s="1" t="s">
        <v>428</v>
      </c>
    </row>
    <row r="654" spans="7:14" ht="15.75" customHeight="1" x14ac:dyDescent="0.2">
      <c r="G654" s="1">
        <v>667</v>
      </c>
      <c r="H654" s="1" t="s">
        <v>402</v>
      </c>
      <c r="I654" s="1" t="s">
        <v>403</v>
      </c>
      <c r="J654" s="1" t="s">
        <v>373</v>
      </c>
      <c r="K654" s="1" t="str">
        <f t="shared" si="2"/>
        <v>MO - M1 - Bussiness Dept</v>
      </c>
      <c r="M654" s="1" t="s">
        <v>1817</v>
      </c>
      <c r="N654" s="1" t="s">
        <v>428</v>
      </c>
    </row>
    <row r="655" spans="7:14" ht="15.75" customHeight="1" x14ac:dyDescent="0.2">
      <c r="G655" s="1">
        <v>670</v>
      </c>
      <c r="H655" s="1" t="s">
        <v>1843</v>
      </c>
      <c r="I655" s="1" t="s">
        <v>1844</v>
      </c>
      <c r="J655" s="1" t="s">
        <v>2256</v>
      </c>
      <c r="K655" s="1" t="str">
        <f t="shared" si="2"/>
        <v>AdFlex - PingGo - Kỹ thuật</v>
      </c>
      <c r="M655" s="1" t="s">
        <v>1819</v>
      </c>
      <c r="N655" s="1" t="s">
        <v>2222</v>
      </c>
    </row>
    <row r="656" spans="7:14" ht="15.75" customHeight="1" x14ac:dyDescent="0.2">
      <c r="H656" s="1" t="s">
        <v>1845</v>
      </c>
      <c r="I656" s="1" t="s">
        <v>1846</v>
      </c>
      <c r="J656" s="1" t="s">
        <v>2237</v>
      </c>
      <c r="K656" s="1" t="str">
        <f t="shared" si="2"/>
        <v>MO - M2 - Bussiness Dept</v>
      </c>
      <c r="M656" s="1" t="s">
        <v>211</v>
      </c>
    </row>
    <row r="657" spans="7:14" ht="15.75" customHeight="1" x14ac:dyDescent="0.2">
      <c r="G657" s="1">
        <v>674</v>
      </c>
      <c r="H657" s="1" t="s">
        <v>1847</v>
      </c>
      <c r="I657" s="1" t="s">
        <v>174</v>
      </c>
      <c r="J657" s="1" t="s">
        <v>2247</v>
      </c>
      <c r="K657" s="1">
        <f t="shared" si="2"/>
        <v>0</v>
      </c>
      <c r="M657" s="1" t="s">
        <v>1821</v>
      </c>
      <c r="N657" s="1" t="s">
        <v>428</v>
      </c>
    </row>
    <row r="658" spans="7:14" ht="15.75" customHeight="1" x14ac:dyDescent="0.2">
      <c r="G658" s="1">
        <v>740</v>
      </c>
      <c r="H658" s="1" t="s">
        <v>1848</v>
      </c>
      <c r="I658" s="1" t="s">
        <v>1849</v>
      </c>
      <c r="K658" s="1">
        <f t="shared" si="2"/>
        <v>0</v>
      </c>
      <c r="M658" s="1" t="s">
        <v>1823</v>
      </c>
    </row>
    <row r="659" spans="7:14" ht="15.75" customHeight="1" x14ac:dyDescent="0.2">
      <c r="G659" s="1">
        <v>675</v>
      </c>
      <c r="H659" s="1" t="s">
        <v>433</v>
      </c>
      <c r="I659" s="1" t="s">
        <v>434</v>
      </c>
      <c r="J659" s="1" t="s">
        <v>435</v>
      </c>
      <c r="K659" s="1" t="str">
        <f t="shared" si="2"/>
        <v>MO - M2 - Operation</v>
      </c>
      <c r="M659" s="1" t="s">
        <v>1825</v>
      </c>
    </row>
    <row r="660" spans="7:14" ht="15.75" customHeight="1" x14ac:dyDescent="0.2">
      <c r="G660" s="1">
        <v>676</v>
      </c>
      <c r="H660" s="1" t="s">
        <v>372</v>
      </c>
      <c r="I660" s="1" t="s">
        <v>255</v>
      </c>
      <c r="J660" s="1" t="s">
        <v>373</v>
      </c>
      <c r="K660" s="1" t="str">
        <f t="shared" si="2"/>
        <v>MO - M1 - Bussiness Dept</v>
      </c>
      <c r="M660" s="1" t="s">
        <v>392</v>
      </c>
      <c r="N660" s="1" t="s">
        <v>369</v>
      </c>
    </row>
    <row r="661" spans="7:14" ht="15.75" customHeight="1" x14ac:dyDescent="0.2">
      <c r="G661" s="1">
        <v>671</v>
      </c>
      <c r="H661" s="1" t="s">
        <v>1850</v>
      </c>
      <c r="I661" s="1" t="s">
        <v>1851</v>
      </c>
      <c r="K661" s="1">
        <f t="shared" si="2"/>
        <v>0</v>
      </c>
      <c r="M661" s="1" t="s">
        <v>1827</v>
      </c>
    </row>
    <row r="662" spans="7:14" ht="15.75" customHeight="1" x14ac:dyDescent="0.2">
      <c r="G662" s="1">
        <v>753</v>
      </c>
      <c r="H662" s="1" t="s">
        <v>1852</v>
      </c>
      <c r="I662" s="1" t="s">
        <v>1853</v>
      </c>
      <c r="K662" s="1">
        <f t="shared" si="2"/>
        <v>0</v>
      </c>
      <c r="M662" s="1" t="s">
        <v>1829</v>
      </c>
      <c r="N662" s="1" t="s">
        <v>2210</v>
      </c>
    </row>
    <row r="663" spans="7:14" ht="15.75" customHeight="1" x14ac:dyDescent="0.2">
      <c r="H663" s="1" t="s">
        <v>1854</v>
      </c>
      <c r="I663" s="1" t="s">
        <v>255</v>
      </c>
      <c r="K663" s="1">
        <f t="shared" si="2"/>
        <v>0</v>
      </c>
      <c r="M663" s="1" t="s">
        <v>1831</v>
      </c>
    </row>
    <row r="664" spans="7:14" ht="15.75" customHeight="1" x14ac:dyDescent="0.2">
      <c r="G664" s="1">
        <v>679</v>
      </c>
      <c r="H664" s="1" t="s">
        <v>167</v>
      </c>
      <c r="I664" s="1" t="s">
        <v>168</v>
      </c>
      <c r="J664" s="1" t="s">
        <v>2184</v>
      </c>
      <c r="K664" s="1" t="str">
        <f t="shared" si="2"/>
        <v>EWAY - TCKT - Team tài chính</v>
      </c>
      <c r="M664" s="1" t="s">
        <v>1832</v>
      </c>
    </row>
    <row r="665" spans="7:14" ht="15.75" customHeight="1" x14ac:dyDescent="0.2">
      <c r="G665" s="1">
        <v>680</v>
      </c>
      <c r="H665" s="1" t="s">
        <v>1855</v>
      </c>
      <c r="I665" s="1" t="s">
        <v>1856</v>
      </c>
      <c r="K665" s="1">
        <f t="shared" si="2"/>
        <v>0</v>
      </c>
      <c r="M665" s="1" t="s">
        <v>1834</v>
      </c>
      <c r="N665" s="1" t="s">
        <v>2210</v>
      </c>
    </row>
    <row r="666" spans="7:14" ht="15.75" customHeight="1" x14ac:dyDescent="0.2">
      <c r="G666" s="1">
        <v>673</v>
      </c>
      <c r="H666" s="1" t="s">
        <v>169</v>
      </c>
      <c r="I666" s="1" t="s">
        <v>170</v>
      </c>
      <c r="J666" s="1" t="s">
        <v>2207</v>
      </c>
      <c r="K666" s="1" t="str">
        <f t="shared" si="2"/>
        <v>AdFlex - CPS - Sale</v>
      </c>
      <c r="M666" s="1" t="s">
        <v>422</v>
      </c>
      <c r="N666" s="1" t="s">
        <v>2255</v>
      </c>
    </row>
    <row r="667" spans="7:14" ht="15.75" customHeight="1" x14ac:dyDescent="0.2">
      <c r="H667" s="1" t="s">
        <v>1857</v>
      </c>
      <c r="I667" s="1" t="s">
        <v>1858</v>
      </c>
      <c r="J667" s="1" t="s">
        <v>2201</v>
      </c>
      <c r="K667" s="1" t="str">
        <f t="shared" si="2"/>
        <v>MO - Tech - FE</v>
      </c>
      <c r="M667" s="1" t="s">
        <v>139</v>
      </c>
      <c r="N667" s="1" t="s">
        <v>2199</v>
      </c>
    </row>
    <row r="668" spans="7:14" ht="15.75" customHeight="1" x14ac:dyDescent="0.2">
      <c r="G668" s="1">
        <v>722</v>
      </c>
      <c r="H668" s="1" t="s">
        <v>60</v>
      </c>
      <c r="I668" s="1" t="s">
        <v>61</v>
      </c>
      <c r="J668" s="1" t="s">
        <v>2170</v>
      </c>
      <c r="K668" s="1">
        <f t="shared" si="2"/>
        <v>0</v>
      </c>
      <c r="M668" s="1" t="s">
        <v>1836</v>
      </c>
      <c r="N668" s="1" t="s">
        <v>428</v>
      </c>
    </row>
    <row r="669" spans="7:14" ht="15.75" customHeight="1" x14ac:dyDescent="0.2">
      <c r="G669" s="1">
        <v>723</v>
      </c>
      <c r="H669" s="1" t="s">
        <v>63</v>
      </c>
      <c r="I669" s="1" t="s">
        <v>64</v>
      </c>
      <c r="J669" s="1" t="s">
        <v>2170</v>
      </c>
      <c r="K669" s="1">
        <f t="shared" si="2"/>
        <v>0</v>
      </c>
      <c r="M669" s="1" t="s">
        <v>922</v>
      </c>
    </row>
    <row r="670" spans="7:14" ht="15.75" customHeight="1" x14ac:dyDescent="0.2">
      <c r="H670" s="1" t="s">
        <v>1859</v>
      </c>
      <c r="I670" s="1" t="s">
        <v>1860</v>
      </c>
      <c r="J670" s="1" t="s">
        <v>2258</v>
      </c>
      <c r="K670" s="1" t="str">
        <f t="shared" si="2"/>
        <v>RIO - Traffic - Community Manager</v>
      </c>
      <c r="M670" s="1" t="s">
        <v>1838</v>
      </c>
      <c r="N670" s="1" t="s">
        <v>2210</v>
      </c>
    </row>
    <row r="671" spans="7:14" ht="15.75" customHeight="1" x14ac:dyDescent="0.2">
      <c r="G671" s="1">
        <v>688</v>
      </c>
      <c r="H671" s="1" t="s">
        <v>488</v>
      </c>
      <c r="I671" s="1" t="s">
        <v>489</v>
      </c>
      <c r="J671" s="1" t="s">
        <v>2246</v>
      </c>
      <c r="K671" s="1" t="str">
        <f t="shared" si="2"/>
        <v>MO - Tech - QA</v>
      </c>
      <c r="M671" s="1" t="s">
        <v>1841</v>
      </c>
    </row>
    <row r="672" spans="7:14" ht="15.75" customHeight="1" x14ac:dyDescent="0.2">
      <c r="G672" s="1">
        <v>683</v>
      </c>
      <c r="H672" s="1" t="s">
        <v>65</v>
      </c>
      <c r="I672" s="1" t="s">
        <v>66</v>
      </c>
      <c r="J672" s="1" t="s">
        <v>67</v>
      </c>
      <c r="K672" s="1">
        <f t="shared" si="2"/>
        <v>0</v>
      </c>
      <c r="M672" s="1" t="s">
        <v>402</v>
      </c>
      <c r="N672" s="1" t="s">
        <v>373</v>
      </c>
    </row>
    <row r="673" spans="7:14" ht="15.75" customHeight="1" x14ac:dyDescent="0.2">
      <c r="G673" s="1">
        <v>684</v>
      </c>
      <c r="H673" s="1" t="s">
        <v>490</v>
      </c>
      <c r="I673" s="1" t="s">
        <v>491</v>
      </c>
      <c r="J673" s="1" t="s">
        <v>246</v>
      </c>
      <c r="K673" s="1" t="str">
        <f t="shared" si="2"/>
        <v>AdFlex - Pushtimize - Kỹ thuật</v>
      </c>
      <c r="M673" s="1" t="s">
        <v>1843</v>
      </c>
      <c r="N673" s="1" t="s">
        <v>2256</v>
      </c>
    </row>
    <row r="674" spans="7:14" ht="15.75" customHeight="1" x14ac:dyDescent="0.2">
      <c r="G674" s="1">
        <v>685</v>
      </c>
      <c r="H674" s="1" t="s">
        <v>1861</v>
      </c>
      <c r="I674" s="1" t="s">
        <v>1862</v>
      </c>
      <c r="J674" s="1" t="s">
        <v>2247</v>
      </c>
      <c r="K674" s="1">
        <f t="shared" si="2"/>
        <v>0</v>
      </c>
      <c r="M674" s="1" t="s">
        <v>1845</v>
      </c>
      <c r="N674" s="1" t="s">
        <v>2237</v>
      </c>
    </row>
    <row r="675" spans="7:14" ht="15.75" customHeight="1" x14ac:dyDescent="0.2">
      <c r="H675" s="1" t="s">
        <v>1863</v>
      </c>
      <c r="I675" s="1" t="s">
        <v>1864</v>
      </c>
      <c r="J675" s="1" t="s">
        <v>428</v>
      </c>
      <c r="K675" s="1" t="str">
        <f t="shared" si="2"/>
        <v>MO - M2 - Inhouse</v>
      </c>
      <c r="M675" s="1" t="s">
        <v>1847</v>
      </c>
    </row>
    <row r="676" spans="7:14" ht="15.75" customHeight="1" x14ac:dyDescent="0.2">
      <c r="H676" s="1" t="s">
        <v>1865</v>
      </c>
      <c r="I676" s="1" t="s">
        <v>1866</v>
      </c>
      <c r="J676" s="1" t="s">
        <v>428</v>
      </c>
      <c r="K676" s="1" t="str">
        <f t="shared" si="2"/>
        <v>MO - M2 - Inhouse</v>
      </c>
      <c r="M676" s="1" t="s">
        <v>1848</v>
      </c>
    </row>
    <row r="677" spans="7:14" ht="15.75" customHeight="1" x14ac:dyDescent="0.2">
      <c r="G677" s="1">
        <v>686</v>
      </c>
      <c r="H677" s="1" t="s">
        <v>105</v>
      </c>
      <c r="I677" s="1" t="s">
        <v>106</v>
      </c>
      <c r="J677" s="1" t="s">
        <v>2259</v>
      </c>
      <c r="K677" s="1" t="str">
        <f t="shared" si="2"/>
        <v>AdFlex - Dropship - Inhouse</v>
      </c>
      <c r="M677" s="1" t="s">
        <v>433</v>
      </c>
      <c r="N677" s="1" t="s">
        <v>435</v>
      </c>
    </row>
    <row r="678" spans="7:14" ht="15.75" customHeight="1" x14ac:dyDescent="0.2">
      <c r="H678" s="1" t="s">
        <v>1867</v>
      </c>
      <c r="I678" s="1" t="s">
        <v>400</v>
      </c>
      <c r="J678" s="1" t="s">
        <v>157</v>
      </c>
      <c r="K678" s="1">
        <f t="shared" si="2"/>
        <v>0</v>
      </c>
      <c r="M678" s="1" t="s">
        <v>372</v>
      </c>
      <c r="N678" s="1" t="s">
        <v>373</v>
      </c>
    </row>
    <row r="679" spans="7:14" ht="15.75" customHeight="1" x14ac:dyDescent="0.2">
      <c r="H679" s="1" t="s">
        <v>1868</v>
      </c>
      <c r="I679" s="1" t="s">
        <v>1869</v>
      </c>
      <c r="J679" s="1" t="s">
        <v>157</v>
      </c>
      <c r="K679" s="1">
        <f t="shared" si="2"/>
        <v>0</v>
      </c>
      <c r="M679" s="1" t="s">
        <v>1850</v>
      </c>
    </row>
    <row r="680" spans="7:14" ht="15.75" customHeight="1" x14ac:dyDescent="0.2">
      <c r="H680" s="1" t="s">
        <v>1870</v>
      </c>
      <c r="I680" s="1" t="s">
        <v>1871</v>
      </c>
      <c r="J680" s="1" t="s">
        <v>157</v>
      </c>
      <c r="K680" s="1">
        <f t="shared" si="2"/>
        <v>0</v>
      </c>
      <c r="M680" s="1" t="s">
        <v>1852</v>
      </c>
    </row>
    <row r="681" spans="7:14" ht="15.75" customHeight="1" x14ac:dyDescent="0.2">
      <c r="H681" s="1" t="s">
        <v>1872</v>
      </c>
      <c r="I681" s="1" t="s">
        <v>1814</v>
      </c>
      <c r="J681" s="1" t="s">
        <v>157</v>
      </c>
      <c r="K681" s="1">
        <f t="shared" si="2"/>
        <v>0</v>
      </c>
      <c r="M681" s="1" t="s">
        <v>1854</v>
      </c>
    </row>
    <row r="682" spans="7:14" ht="15.75" customHeight="1" x14ac:dyDescent="0.2">
      <c r="H682" s="1" t="s">
        <v>1873</v>
      </c>
      <c r="I682" s="1" t="s">
        <v>1759</v>
      </c>
      <c r="J682" s="1" t="s">
        <v>157</v>
      </c>
      <c r="K682" s="1">
        <f t="shared" si="2"/>
        <v>0</v>
      </c>
      <c r="M682" s="1" t="s">
        <v>167</v>
      </c>
      <c r="N682" s="1" t="s">
        <v>2184</v>
      </c>
    </row>
    <row r="683" spans="7:14" ht="15.75" customHeight="1" x14ac:dyDescent="0.2">
      <c r="G683" s="1">
        <v>682</v>
      </c>
      <c r="H683" s="1" t="s">
        <v>1874</v>
      </c>
      <c r="I683" s="1" t="s">
        <v>1875</v>
      </c>
      <c r="J683" s="1" t="s">
        <v>2220</v>
      </c>
      <c r="K683" s="1" t="str">
        <f t="shared" si="2"/>
        <v>AdFlex - CPS - Sale</v>
      </c>
      <c r="M683" s="1" t="s">
        <v>1855</v>
      </c>
    </row>
    <row r="684" spans="7:14" ht="15.75" customHeight="1" x14ac:dyDescent="0.2">
      <c r="G684" s="1">
        <v>681</v>
      </c>
      <c r="H684" s="1" t="s">
        <v>108</v>
      </c>
      <c r="I684" s="1" t="s">
        <v>109</v>
      </c>
      <c r="J684" s="1" t="s">
        <v>2220</v>
      </c>
      <c r="K684" s="1" t="str">
        <f t="shared" si="2"/>
        <v>AdFlex - CPS - Sale</v>
      </c>
      <c r="M684" s="1" t="s">
        <v>169</v>
      </c>
      <c r="N684" s="1" t="s">
        <v>2210</v>
      </c>
    </row>
    <row r="685" spans="7:14" ht="15.75" customHeight="1" x14ac:dyDescent="0.2">
      <c r="G685" s="1">
        <v>687</v>
      </c>
      <c r="H685" s="1" t="s">
        <v>171</v>
      </c>
      <c r="I685" s="1" t="s">
        <v>172</v>
      </c>
      <c r="J685" s="1" t="s">
        <v>2189</v>
      </c>
      <c r="K685" s="1" t="str">
        <f t="shared" si="2"/>
        <v>AdFlex - POD - Inhouse</v>
      </c>
      <c r="M685" s="1" t="s">
        <v>1857</v>
      </c>
      <c r="N685" s="1" t="s">
        <v>2201</v>
      </c>
    </row>
    <row r="686" spans="7:14" ht="15.75" customHeight="1" x14ac:dyDescent="0.2">
      <c r="G686" s="1">
        <v>724</v>
      </c>
      <c r="H686" s="1" t="s">
        <v>68</v>
      </c>
      <c r="I686" s="1" t="s">
        <v>69</v>
      </c>
      <c r="K686" s="1">
        <f t="shared" si="2"/>
        <v>0</v>
      </c>
      <c r="M686" s="1" t="s">
        <v>60</v>
      </c>
    </row>
    <row r="687" spans="7:14" ht="15.75" customHeight="1" x14ac:dyDescent="0.2">
      <c r="H687" s="1" t="s">
        <v>1876</v>
      </c>
      <c r="I687" s="1" t="s">
        <v>88</v>
      </c>
      <c r="J687" s="1" t="s">
        <v>2238</v>
      </c>
      <c r="K687" s="1">
        <f t="shared" si="2"/>
        <v>0</v>
      </c>
      <c r="M687" s="1" t="s">
        <v>63</v>
      </c>
    </row>
    <row r="688" spans="7:14" ht="15.75" customHeight="1" x14ac:dyDescent="0.2">
      <c r="G688" s="1">
        <v>690</v>
      </c>
      <c r="H688" s="1" t="s">
        <v>1877</v>
      </c>
      <c r="I688" s="1" t="s">
        <v>1878</v>
      </c>
      <c r="J688" s="1" t="s">
        <v>107</v>
      </c>
      <c r="K688" s="1" t="str">
        <f t="shared" si="2"/>
        <v>AdFlex - CPO - Inhouse</v>
      </c>
      <c r="M688" s="1" t="s">
        <v>1859</v>
      </c>
      <c r="N688" s="1" t="s">
        <v>2258</v>
      </c>
    </row>
    <row r="689" spans="7:14" ht="15.75" customHeight="1" x14ac:dyDescent="0.2">
      <c r="G689" s="1">
        <v>692</v>
      </c>
      <c r="H689" s="1" t="s">
        <v>110</v>
      </c>
      <c r="I689" s="1" t="s">
        <v>111</v>
      </c>
      <c r="J689" s="1" t="s">
        <v>2260</v>
      </c>
      <c r="K689" s="1" t="str">
        <f t="shared" si="2"/>
        <v>AdFlex - CPO - Inhouse</v>
      </c>
      <c r="M689" s="1" t="s">
        <v>488</v>
      </c>
      <c r="N689" s="1" t="s">
        <v>2246</v>
      </c>
    </row>
    <row r="690" spans="7:14" ht="15.75" customHeight="1" x14ac:dyDescent="0.2">
      <c r="G690" s="1">
        <v>689</v>
      </c>
      <c r="H690" s="1" t="s">
        <v>113</v>
      </c>
      <c r="I690" s="1" t="s">
        <v>114</v>
      </c>
      <c r="J690" s="1" t="s">
        <v>2233</v>
      </c>
      <c r="K690" s="1" t="str">
        <f t="shared" si="2"/>
        <v>AdFlex - CPS - Sale</v>
      </c>
      <c r="M690" s="1" t="s">
        <v>65</v>
      </c>
    </row>
    <row r="691" spans="7:14" ht="15.75" customHeight="1" x14ac:dyDescent="0.2">
      <c r="G691" s="1">
        <v>696</v>
      </c>
      <c r="H691" s="1" t="s">
        <v>141</v>
      </c>
      <c r="I691" s="1" t="s">
        <v>142</v>
      </c>
      <c r="J691" s="1" t="s">
        <v>143</v>
      </c>
      <c r="K691" s="1" t="str">
        <f t="shared" si="2"/>
        <v>AdFlex - AdDrop - Inhouse</v>
      </c>
      <c r="M691" s="1" t="s">
        <v>490</v>
      </c>
      <c r="N691" s="1" t="s">
        <v>246</v>
      </c>
    </row>
    <row r="692" spans="7:14" ht="15.75" customHeight="1" x14ac:dyDescent="0.2">
      <c r="H692" s="1" t="s">
        <v>750</v>
      </c>
      <c r="I692" s="1" t="s">
        <v>751</v>
      </c>
      <c r="J692" s="1" t="s">
        <v>743</v>
      </c>
      <c r="K692" s="1" t="str">
        <f t="shared" si="2"/>
        <v>AdFlex - HCM - Inhouse</v>
      </c>
      <c r="M692" s="1" t="s">
        <v>1861</v>
      </c>
    </row>
    <row r="693" spans="7:14" ht="15.75" customHeight="1" x14ac:dyDescent="0.2">
      <c r="H693" s="1" t="s">
        <v>1879</v>
      </c>
      <c r="I693" s="1" t="s">
        <v>1880</v>
      </c>
      <c r="J693" s="1" t="s">
        <v>743</v>
      </c>
      <c r="K693" s="1" t="str">
        <f t="shared" si="2"/>
        <v>AdFlex - HCM - Inhouse</v>
      </c>
      <c r="M693" s="1" t="s">
        <v>1863</v>
      </c>
      <c r="N693" s="1" t="s">
        <v>428</v>
      </c>
    </row>
    <row r="694" spans="7:14" ht="15.75" customHeight="1" x14ac:dyDescent="0.2">
      <c r="H694" s="1" t="s">
        <v>1881</v>
      </c>
      <c r="I694" s="1" t="s">
        <v>1882</v>
      </c>
      <c r="J694" s="1" t="s">
        <v>743</v>
      </c>
      <c r="K694" s="1" t="str">
        <f t="shared" si="2"/>
        <v>AdFlex - HCM - Inhouse</v>
      </c>
      <c r="M694" s="1" t="s">
        <v>1865</v>
      </c>
      <c r="N694" s="1" t="s">
        <v>428</v>
      </c>
    </row>
    <row r="695" spans="7:14" ht="15.75" customHeight="1" x14ac:dyDescent="0.2">
      <c r="H695" s="1" t="s">
        <v>752</v>
      </c>
      <c r="I695" s="1" t="s">
        <v>753</v>
      </c>
      <c r="J695" s="1" t="s">
        <v>743</v>
      </c>
      <c r="K695" s="1" t="str">
        <f t="shared" si="2"/>
        <v>AdFlex - HCM - Inhouse</v>
      </c>
      <c r="M695" s="1" t="s">
        <v>105</v>
      </c>
      <c r="N695" s="1" t="s">
        <v>2259</v>
      </c>
    </row>
    <row r="696" spans="7:14" ht="15.75" customHeight="1" x14ac:dyDescent="0.2">
      <c r="H696" s="1" t="s">
        <v>754</v>
      </c>
      <c r="I696" s="1" t="s">
        <v>755</v>
      </c>
      <c r="J696" s="1" t="s">
        <v>743</v>
      </c>
      <c r="K696" s="1" t="str">
        <f t="shared" si="2"/>
        <v>AdFlex - HCM - Inhouse</v>
      </c>
      <c r="M696" s="1" t="s">
        <v>1867</v>
      </c>
    </row>
    <row r="697" spans="7:14" ht="15.75" customHeight="1" x14ac:dyDescent="0.2">
      <c r="H697" s="1" t="s">
        <v>756</v>
      </c>
      <c r="I697" s="1" t="s">
        <v>757</v>
      </c>
      <c r="J697" s="1" t="s">
        <v>743</v>
      </c>
      <c r="K697" s="1" t="str">
        <f t="shared" si="2"/>
        <v>AdFlex - HCM - Inhouse</v>
      </c>
      <c r="M697" s="1" t="s">
        <v>1868</v>
      </c>
    </row>
    <row r="698" spans="7:14" ht="15.75" customHeight="1" x14ac:dyDescent="0.2">
      <c r="H698" s="1" t="s">
        <v>758</v>
      </c>
      <c r="I698" s="1" t="s">
        <v>759</v>
      </c>
      <c r="J698" s="1" t="s">
        <v>743</v>
      </c>
      <c r="K698" s="1" t="str">
        <f t="shared" si="2"/>
        <v>AdFlex - HCM - Inhouse</v>
      </c>
      <c r="M698" s="1" t="s">
        <v>1870</v>
      </c>
    </row>
    <row r="699" spans="7:14" ht="15.75" customHeight="1" x14ac:dyDescent="0.2">
      <c r="H699" s="1" t="s">
        <v>1883</v>
      </c>
      <c r="I699" s="1" t="s">
        <v>1884</v>
      </c>
      <c r="J699" s="1" t="s">
        <v>743</v>
      </c>
      <c r="K699" s="1" t="str">
        <f t="shared" si="2"/>
        <v>AdFlex - HCM - Inhouse</v>
      </c>
      <c r="M699" s="1" t="s">
        <v>1872</v>
      </c>
    </row>
    <row r="700" spans="7:14" ht="15.75" customHeight="1" x14ac:dyDescent="0.2">
      <c r="G700" s="1">
        <v>695</v>
      </c>
      <c r="H700" s="1" t="s">
        <v>115</v>
      </c>
      <c r="I700" s="1" t="s">
        <v>116</v>
      </c>
      <c r="J700" s="1" t="s">
        <v>117</v>
      </c>
      <c r="K700" s="1">
        <f t="shared" si="2"/>
        <v>0</v>
      </c>
      <c r="M700" s="1" t="s">
        <v>1873</v>
      </c>
    </row>
    <row r="701" spans="7:14" ht="15.75" customHeight="1" x14ac:dyDescent="0.2">
      <c r="H701" s="1" t="s">
        <v>1885</v>
      </c>
      <c r="I701" s="1" t="s">
        <v>1886</v>
      </c>
      <c r="J701" s="1" t="s">
        <v>50</v>
      </c>
      <c r="K701" s="1" t="str">
        <f t="shared" si="2"/>
        <v>AdFlex - Tech - QA</v>
      </c>
      <c r="M701" s="1" t="s">
        <v>1874</v>
      </c>
      <c r="N701" s="1" t="s">
        <v>2210</v>
      </c>
    </row>
    <row r="702" spans="7:14" ht="15.75" customHeight="1" x14ac:dyDescent="0.2">
      <c r="G702" s="1">
        <v>739</v>
      </c>
      <c r="H702" s="1" t="s">
        <v>1887</v>
      </c>
      <c r="I702" s="1" t="s">
        <v>1888</v>
      </c>
      <c r="J702" s="1" t="s">
        <v>47</v>
      </c>
      <c r="K702" s="1" t="str">
        <f t="shared" si="2"/>
        <v>AdFlex - Tech - Platform</v>
      </c>
      <c r="M702" s="1" t="s">
        <v>108</v>
      </c>
      <c r="N702" s="1" t="s">
        <v>2210</v>
      </c>
    </row>
    <row r="703" spans="7:14" ht="15.75" customHeight="1" x14ac:dyDescent="0.2">
      <c r="G703" s="1">
        <v>738</v>
      </c>
      <c r="H703" s="1" t="s">
        <v>1889</v>
      </c>
      <c r="I703" s="1" t="s">
        <v>1890</v>
      </c>
      <c r="J703" s="1" t="s">
        <v>2261</v>
      </c>
      <c r="K703" s="1" t="str">
        <f t="shared" si="2"/>
        <v>MO - Tech - BE</v>
      </c>
      <c r="M703" s="1" t="s">
        <v>171</v>
      </c>
      <c r="N703" s="1" t="s">
        <v>2189</v>
      </c>
    </row>
    <row r="704" spans="7:14" ht="15.75" customHeight="1" x14ac:dyDescent="0.2">
      <c r="G704" s="1">
        <v>737</v>
      </c>
      <c r="H704" s="1" t="s">
        <v>1891</v>
      </c>
      <c r="I704" s="1" t="s">
        <v>1892</v>
      </c>
      <c r="J704" s="1" t="s">
        <v>2261</v>
      </c>
      <c r="K704" s="1" t="str">
        <f t="shared" si="2"/>
        <v>MO - Tech - BE</v>
      </c>
      <c r="M704" s="1" t="s">
        <v>68</v>
      </c>
    </row>
    <row r="705" spans="7:14" ht="15.75" customHeight="1" x14ac:dyDescent="0.2">
      <c r="H705" s="1" t="s">
        <v>1893</v>
      </c>
      <c r="I705" s="1" t="s">
        <v>1894</v>
      </c>
      <c r="J705" s="1" t="s">
        <v>2216</v>
      </c>
      <c r="K705" s="1">
        <f t="shared" si="2"/>
        <v>0</v>
      </c>
      <c r="M705" s="1" t="s">
        <v>1876</v>
      </c>
    </row>
    <row r="706" spans="7:14" ht="15.75" customHeight="1" x14ac:dyDescent="0.2">
      <c r="G706" s="1">
        <v>699</v>
      </c>
      <c r="H706" s="1" t="s">
        <v>492</v>
      </c>
      <c r="I706" s="1" t="s">
        <v>493</v>
      </c>
      <c r="J706" s="1" t="s">
        <v>324</v>
      </c>
      <c r="K706" s="1" t="str">
        <f t="shared" si="2"/>
        <v>AdFlex - Support - Profit &amp; Loss</v>
      </c>
      <c r="M706" s="1" t="s">
        <v>1877</v>
      </c>
      <c r="N706" s="1" t="s">
        <v>107</v>
      </c>
    </row>
    <row r="707" spans="7:14" ht="15.75" customHeight="1" x14ac:dyDescent="0.2">
      <c r="G707" s="1">
        <v>701</v>
      </c>
      <c r="H707" s="1" t="s">
        <v>494</v>
      </c>
      <c r="I707" s="1" t="s">
        <v>495</v>
      </c>
      <c r="J707" s="1" t="s">
        <v>324</v>
      </c>
      <c r="K707" s="1" t="str">
        <f t="shared" si="2"/>
        <v>AdFlex - Support - Profit &amp; Loss</v>
      </c>
      <c r="M707" s="1" t="s">
        <v>110</v>
      </c>
      <c r="N707" s="1" t="s">
        <v>107</v>
      </c>
    </row>
    <row r="708" spans="7:14" ht="15.75" customHeight="1" x14ac:dyDescent="0.2">
      <c r="G708" s="1">
        <v>698</v>
      </c>
      <c r="H708" s="1" t="s">
        <v>118</v>
      </c>
      <c r="I708" s="1" t="s">
        <v>119</v>
      </c>
      <c r="J708" s="1" t="s">
        <v>2259</v>
      </c>
      <c r="K708" s="1" t="str">
        <f t="shared" si="2"/>
        <v>AdFlex - Dropship - Inhouse</v>
      </c>
      <c r="M708" s="1" t="s">
        <v>113</v>
      </c>
      <c r="N708" s="1" t="s">
        <v>2210</v>
      </c>
    </row>
    <row r="709" spans="7:14" ht="15.75" customHeight="1" x14ac:dyDescent="0.2">
      <c r="G709" s="1">
        <v>697</v>
      </c>
      <c r="H709" s="1" t="s">
        <v>1895</v>
      </c>
      <c r="I709" s="1" t="s">
        <v>1896</v>
      </c>
      <c r="J709" s="1" t="s">
        <v>2262</v>
      </c>
      <c r="K709" s="1">
        <f t="shared" si="2"/>
        <v>0</v>
      </c>
      <c r="M709" s="1" t="s">
        <v>141</v>
      </c>
      <c r="N709" s="1" t="s">
        <v>143</v>
      </c>
    </row>
    <row r="710" spans="7:14" ht="15.75" customHeight="1" x14ac:dyDescent="0.2">
      <c r="G710" s="1">
        <v>700</v>
      </c>
      <c r="H710" s="1" t="s">
        <v>120</v>
      </c>
      <c r="I710" s="1" t="s">
        <v>121</v>
      </c>
      <c r="J710" s="1" t="s">
        <v>107</v>
      </c>
      <c r="K710" s="1" t="str">
        <f t="shared" si="2"/>
        <v>AdFlex - CPO - Inhouse</v>
      </c>
      <c r="M710" s="1" t="s">
        <v>750</v>
      </c>
      <c r="N710" s="1" t="s">
        <v>743</v>
      </c>
    </row>
    <row r="711" spans="7:14" ht="15.75" customHeight="1" x14ac:dyDescent="0.2">
      <c r="G711" s="1">
        <v>691</v>
      </c>
      <c r="H711" s="1" t="s">
        <v>1897</v>
      </c>
      <c r="I711" s="1" t="s">
        <v>1898</v>
      </c>
      <c r="J711" s="1" t="s">
        <v>2207</v>
      </c>
      <c r="K711" s="1" t="str">
        <f t="shared" si="2"/>
        <v>AdFlex - CPS - Sale</v>
      </c>
      <c r="M711" s="1" t="s">
        <v>1879</v>
      </c>
      <c r="N711" s="1" t="s">
        <v>743</v>
      </c>
    </row>
    <row r="712" spans="7:14" ht="15.75" customHeight="1" x14ac:dyDescent="0.2">
      <c r="G712" s="1">
        <v>693</v>
      </c>
      <c r="H712" s="1" t="s">
        <v>89</v>
      </c>
      <c r="I712" s="1" t="s">
        <v>90</v>
      </c>
      <c r="J712" s="1" t="s">
        <v>2209</v>
      </c>
      <c r="K712" s="1" t="str">
        <f t="shared" si="2"/>
        <v>AdFlex - CPS - Sale</v>
      </c>
      <c r="M712" s="1" t="s">
        <v>1881</v>
      </c>
      <c r="N712" s="1" t="s">
        <v>743</v>
      </c>
    </row>
    <row r="713" spans="7:14" ht="15.75" customHeight="1" x14ac:dyDescent="0.2">
      <c r="G713" s="1">
        <v>706</v>
      </c>
      <c r="H713" s="1" t="s">
        <v>1899</v>
      </c>
      <c r="I713" s="1" t="s">
        <v>1900</v>
      </c>
      <c r="J713" s="1" t="s">
        <v>2228</v>
      </c>
      <c r="K713" s="1" t="str">
        <f t="shared" si="2"/>
        <v>AdFlex - CPS - Sale</v>
      </c>
      <c r="M713" s="1" t="s">
        <v>752</v>
      </c>
      <c r="N713" s="1" t="s">
        <v>743</v>
      </c>
    </row>
    <row r="714" spans="7:14" ht="15.75" customHeight="1" x14ac:dyDescent="0.2">
      <c r="G714" s="1">
        <v>703</v>
      </c>
      <c r="H714" s="1" t="s">
        <v>70</v>
      </c>
      <c r="I714" s="1" t="s">
        <v>71</v>
      </c>
      <c r="J714" s="1" t="s">
        <v>2157</v>
      </c>
      <c r="K714" s="1">
        <f t="shared" si="2"/>
        <v>0</v>
      </c>
      <c r="M714" s="1" t="s">
        <v>754</v>
      </c>
      <c r="N714" s="1" t="s">
        <v>743</v>
      </c>
    </row>
    <row r="715" spans="7:14" ht="15.75" customHeight="1" x14ac:dyDescent="0.2">
      <c r="G715" s="1">
        <v>708</v>
      </c>
      <c r="H715" s="1" t="s">
        <v>496</v>
      </c>
      <c r="I715" s="1" t="s">
        <v>497</v>
      </c>
      <c r="J715" s="1" t="s">
        <v>2207</v>
      </c>
      <c r="K715" s="1" t="str">
        <f t="shared" si="2"/>
        <v>AdFlex - CPS - Sale</v>
      </c>
      <c r="M715" s="1" t="s">
        <v>756</v>
      </c>
      <c r="N715" s="1" t="s">
        <v>743</v>
      </c>
    </row>
    <row r="716" spans="7:14" ht="15.75" customHeight="1" x14ac:dyDescent="0.2">
      <c r="G716" s="1">
        <v>704</v>
      </c>
      <c r="H716" s="1" t="s">
        <v>122</v>
      </c>
      <c r="I716" s="1" t="s">
        <v>123</v>
      </c>
      <c r="J716" s="1" t="s">
        <v>124</v>
      </c>
      <c r="K716" s="1" t="str">
        <f t="shared" si="2"/>
        <v>AdFlex - Pushtimize - BD</v>
      </c>
      <c r="M716" s="1" t="s">
        <v>758</v>
      </c>
      <c r="N716" s="1" t="s">
        <v>743</v>
      </c>
    </row>
    <row r="717" spans="7:14" ht="15.75" customHeight="1" x14ac:dyDescent="0.2">
      <c r="G717" s="1">
        <v>705</v>
      </c>
      <c r="H717" s="1" t="s">
        <v>1901</v>
      </c>
      <c r="I717" s="1" t="s">
        <v>1902</v>
      </c>
      <c r="J717" s="1" t="s">
        <v>124</v>
      </c>
      <c r="K717" s="1" t="str">
        <f t="shared" si="2"/>
        <v>AdFlex - Pushtimize - BD</v>
      </c>
      <c r="M717" s="1" t="s">
        <v>1883</v>
      </c>
      <c r="N717" s="1" t="s">
        <v>743</v>
      </c>
    </row>
    <row r="718" spans="7:14" ht="15.75" customHeight="1" x14ac:dyDescent="0.2">
      <c r="G718" s="1">
        <v>710</v>
      </c>
      <c r="H718" s="1" t="s">
        <v>498</v>
      </c>
      <c r="I718" s="1" t="s">
        <v>300</v>
      </c>
      <c r="J718" s="1" t="s">
        <v>107</v>
      </c>
      <c r="K718" s="1" t="str">
        <f t="shared" si="2"/>
        <v>AdFlex - CPO - Inhouse</v>
      </c>
      <c r="M718" s="1" t="s">
        <v>115</v>
      </c>
    </row>
    <row r="719" spans="7:14" ht="15.75" customHeight="1" x14ac:dyDescent="0.2">
      <c r="G719" s="1">
        <v>711</v>
      </c>
      <c r="H719" s="1" t="s">
        <v>499</v>
      </c>
      <c r="I719" s="1" t="s">
        <v>500</v>
      </c>
      <c r="J719" s="1" t="s">
        <v>337</v>
      </c>
      <c r="K719" s="1" t="str">
        <f t="shared" si="2"/>
        <v>AdFlex - Tech - Platform</v>
      </c>
      <c r="M719" s="1" t="s">
        <v>1885</v>
      </c>
      <c r="N719" s="1" t="s">
        <v>2200</v>
      </c>
    </row>
    <row r="720" spans="7:14" ht="15.75" customHeight="1" x14ac:dyDescent="0.2">
      <c r="G720" s="1">
        <v>712</v>
      </c>
      <c r="H720" s="1" t="s">
        <v>501</v>
      </c>
      <c r="I720" s="1" t="s">
        <v>502</v>
      </c>
      <c r="J720" s="1" t="s">
        <v>337</v>
      </c>
      <c r="K720" s="1" t="str">
        <f t="shared" si="2"/>
        <v>AdFlex - Tech - Platform</v>
      </c>
      <c r="M720" s="1" t="s">
        <v>1887</v>
      </c>
      <c r="N720" s="1" t="s">
        <v>47</v>
      </c>
    </row>
    <row r="721" spans="7:14" ht="15.75" customHeight="1" x14ac:dyDescent="0.2">
      <c r="G721" s="1">
        <v>710</v>
      </c>
      <c r="H721" s="1" t="s">
        <v>503</v>
      </c>
      <c r="I721" s="1" t="s">
        <v>504</v>
      </c>
      <c r="J721" s="1" t="s">
        <v>453</v>
      </c>
      <c r="K721" s="1" t="str">
        <f t="shared" si="2"/>
        <v>AdFlex - Support - People&amp; Process</v>
      </c>
      <c r="M721" s="1" t="s">
        <v>1889</v>
      </c>
      <c r="N721" s="1" t="s">
        <v>2261</v>
      </c>
    </row>
    <row r="722" spans="7:14" ht="15.75" customHeight="1" x14ac:dyDescent="0.2">
      <c r="G722" s="1" t="s">
        <v>1840</v>
      </c>
      <c r="H722" s="1" t="s">
        <v>1903</v>
      </c>
      <c r="I722" s="1" t="s">
        <v>1904</v>
      </c>
      <c r="J722" s="1" t="s">
        <v>2228</v>
      </c>
      <c r="K722" s="1" t="str">
        <f t="shared" si="2"/>
        <v>AdFlex - CPS - Sale</v>
      </c>
      <c r="M722" s="1" t="s">
        <v>1891</v>
      </c>
      <c r="N722" s="1" t="s">
        <v>2261</v>
      </c>
    </row>
    <row r="723" spans="7:14" ht="15.75" customHeight="1" x14ac:dyDescent="0.2">
      <c r="G723" s="1">
        <v>713</v>
      </c>
      <c r="H723" s="1" t="s">
        <v>505</v>
      </c>
      <c r="I723" s="1" t="s">
        <v>506</v>
      </c>
      <c r="J723" s="1" t="s">
        <v>2189</v>
      </c>
      <c r="K723" s="1" t="str">
        <f t="shared" si="2"/>
        <v>AdFlex - POD - Inhouse</v>
      </c>
      <c r="M723" s="1" t="s">
        <v>1893</v>
      </c>
    </row>
    <row r="724" spans="7:14" ht="15.75" customHeight="1" x14ac:dyDescent="0.2">
      <c r="G724" s="1">
        <v>717</v>
      </c>
      <c r="H724" s="1" t="s">
        <v>507</v>
      </c>
      <c r="I724" s="1" t="s">
        <v>508</v>
      </c>
      <c r="J724" s="1" t="s">
        <v>2197</v>
      </c>
      <c r="K724" s="1" t="str">
        <f t="shared" si="2"/>
        <v>AdFlex - Support - HRBP</v>
      </c>
      <c r="M724" s="1" t="s">
        <v>492</v>
      </c>
      <c r="N724" s="1" t="s">
        <v>324</v>
      </c>
    </row>
    <row r="725" spans="7:14" ht="15.75" customHeight="1" x14ac:dyDescent="0.2">
      <c r="G725" s="1">
        <v>714</v>
      </c>
      <c r="H725" s="1" t="s">
        <v>509</v>
      </c>
      <c r="I725" s="1" t="s">
        <v>510</v>
      </c>
      <c r="J725" s="1" t="s">
        <v>2189</v>
      </c>
      <c r="K725" s="1" t="str">
        <f t="shared" si="2"/>
        <v>AdFlex - POD - Inhouse</v>
      </c>
      <c r="M725" s="1" t="s">
        <v>494</v>
      </c>
      <c r="N725" s="1" t="s">
        <v>324</v>
      </c>
    </row>
    <row r="726" spans="7:14" ht="15.75" customHeight="1" x14ac:dyDescent="0.2">
      <c r="G726" s="1">
        <v>715</v>
      </c>
      <c r="H726" s="1" t="s">
        <v>511</v>
      </c>
      <c r="I726" s="1" t="s">
        <v>512</v>
      </c>
      <c r="J726" s="1" t="s">
        <v>2189</v>
      </c>
      <c r="K726" s="1" t="str">
        <f t="shared" si="2"/>
        <v>AdFlex - POD - Inhouse</v>
      </c>
      <c r="M726" s="1" t="s">
        <v>118</v>
      </c>
      <c r="N726" s="1" t="s">
        <v>2259</v>
      </c>
    </row>
    <row r="727" spans="7:14" ht="15.75" customHeight="1" x14ac:dyDescent="0.2">
      <c r="H727" s="1" t="s">
        <v>1905</v>
      </c>
      <c r="I727" s="1" t="s">
        <v>1906</v>
      </c>
      <c r="J727" s="1" t="s">
        <v>2237</v>
      </c>
      <c r="K727" s="1" t="str">
        <f t="shared" si="2"/>
        <v>MO - M2 - Bussiness Dept</v>
      </c>
      <c r="M727" s="1" t="s">
        <v>1895</v>
      </c>
    </row>
    <row r="728" spans="7:14" ht="15.75" customHeight="1" x14ac:dyDescent="0.2">
      <c r="G728" s="1">
        <v>732</v>
      </c>
      <c r="H728" s="1" t="s">
        <v>1907</v>
      </c>
      <c r="I728" s="1" t="s">
        <v>1089</v>
      </c>
      <c r="J728" s="1" t="s">
        <v>2207</v>
      </c>
      <c r="K728" s="1" t="str">
        <f t="shared" si="2"/>
        <v>AdFlex - CPS - Sale</v>
      </c>
      <c r="M728" s="1" t="s">
        <v>120</v>
      </c>
      <c r="N728" s="1" t="s">
        <v>107</v>
      </c>
    </row>
    <row r="729" spans="7:14" ht="15.75" customHeight="1" x14ac:dyDescent="0.2">
      <c r="G729" s="1">
        <v>727</v>
      </c>
      <c r="H729" s="1" t="s">
        <v>513</v>
      </c>
      <c r="I729" s="1" t="s">
        <v>514</v>
      </c>
      <c r="J729" s="1" t="s">
        <v>515</v>
      </c>
      <c r="K729" s="1">
        <f t="shared" si="2"/>
        <v>0</v>
      </c>
      <c r="M729" s="1" t="s">
        <v>1897</v>
      </c>
      <c r="N729" s="1" t="s">
        <v>2210</v>
      </c>
    </row>
    <row r="730" spans="7:14" ht="15.75" customHeight="1" x14ac:dyDescent="0.2">
      <c r="G730" s="1">
        <v>728</v>
      </c>
      <c r="H730" s="1" t="s">
        <v>516</v>
      </c>
      <c r="I730" s="1" t="s">
        <v>517</v>
      </c>
      <c r="J730" s="1" t="s">
        <v>309</v>
      </c>
      <c r="K730" s="1" t="str">
        <f t="shared" si="2"/>
        <v>AdFlex - CPI - Sale</v>
      </c>
      <c r="M730" s="1" t="s">
        <v>89</v>
      </c>
      <c r="N730" s="1" t="s">
        <v>2210</v>
      </c>
    </row>
    <row r="731" spans="7:14" ht="15.75" customHeight="1" x14ac:dyDescent="0.2">
      <c r="G731" s="1">
        <v>726</v>
      </c>
      <c r="H731" s="1" t="s">
        <v>518</v>
      </c>
      <c r="I731" s="1" t="s">
        <v>519</v>
      </c>
      <c r="J731" s="1" t="s">
        <v>2263</v>
      </c>
      <c r="K731" s="1" t="str">
        <f t="shared" si="2"/>
        <v>AdFlex - Tech - Platform</v>
      </c>
      <c r="M731" s="1" t="s">
        <v>1899</v>
      </c>
      <c r="N731" s="1" t="s">
        <v>2210</v>
      </c>
    </row>
    <row r="732" spans="7:14" ht="15.75" customHeight="1" x14ac:dyDescent="0.2">
      <c r="G732" s="1">
        <v>725</v>
      </c>
      <c r="H732" s="1" t="s">
        <v>521</v>
      </c>
      <c r="I732" s="1" t="s">
        <v>522</v>
      </c>
      <c r="J732" s="1" t="s">
        <v>2201</v>
      </c>
      <c r="K732" s="1" t="str">
        <f t="shared" si="2"/>
        <v>MO - Tech - FE</v>
      </c>
      <c r="M732" s="1" t="s">
        <v>70</v>
      </c>
    </row>
    <row r="733" spans="7:14" ht="15.75" customHeight="1" x14ac:dyDescent="0.2">
      <c r="G733" s="1">
        <v>731</v>
      </c>
      <c r="H733" s="1" t="s">
        <v>523</v>
      </c>
      <c r="I733" s="1" t="s">
        <v>524</v>
      </c>
      <c r="J733" s="1" t="s">
        <v>285</v>
      </c>
      <c r="K733" s="1" t="str">
        <f t="shared" si="2"/>
        <v>AdFlex - CPI - Traffic</v>
      </c>
      <c r="M733" s="1" t="s">
        <v>496</v>
      </c>
      <c r="N733" s="1" t="s">
        <v>2210</v>
      </c>
    </row>
    <row r="734" spans="7:14" ht="15.75" customHeight="1" x14ac:dyDescent="0.2">
      <c r="G734" s="1">
        <v>734</v>
      </c>
      <c r="H734" s="1" t="s">
        <v>1908</v>
      </c>
      <c r="I734" s="1" t="s">
        <v>1909</v>
      </c>
      <c r="K734" s="1">
        <f t="shared" si="2"/>
        <v>0</v>
      </c>
      <c r="M734" s="1" t="s">
        <v>122</v>
      </c>
      <c r="N734" s="1" t="s">
        <v>124</v>
      </c>
    </row>
    <row r="735" spans="7:14" ht="15.75" customHeight="1" x14ac:dyDescent="0.2">
      <c r="G735" s="1">
        <v>733</v>
      </c>
      <c r="H735" s="1" t="s">
        <v>525</v>
      </c>
      <c r="I735" s="1" t="s">
        <v>526</v>
      </c>
      <c r="J735" s="1" t="s">
        <v>2201</v>
      </c>
      <c r="K735" s="1" t="str">
        <f t="shared" si="2"/>
        <v>MO - Tech - FE</v>
      </c>
      <c r="M735" s="1" t="s">
        <v>1901</v>
      </c>
      <c r="N735" s="1" t="s">
        <v>124</v>
      </c>
    </row>
    <row r="736" spans="7:14" ht="15.75" customHeight="1" x14ac:dyDescent="0.2">
      <c r="G736" s="1">
        <v>707</v>
      </c>
      <c r="H736" s="1" t="s">
        <v>91</v>
      </c>
      <c r="I736" s="1" t="s">
        <v>92</v>
      </c>
      <c r="J736" s="1" t="s">
        <v>2209</v>
      </c>
      <c r="K736" s="1" t="str">
        <f t="shared" si="2"/>
        <v>AdFlex - CPS - Sale</v>
      </c>
      <c r="M736" s="1" t="s">
        <v>498</v>
      </c>
      <c r="N736" s="1" t="s">
        <v>107</v>
      </c>
    </row>
    <row r="737" spans="7:14" ht="15.75" customHeight="1" x14ac:dyDescent="0.2">
      <c r="G737" s="1">
        <v>721</v>
      </c>
      <c r="H737" s="1" t="s">
        <v>527</v>
      </c>
      <c r="I737" s="1" t="s">
        <v>528</v>
      </c>
      <c r="J737" s="1" t="s">
        <v>2207</v>
      </c>
      <c r="K737" s="1" t="str">
        <f t="shared" si="2"/>
        <v>AdFlex - CPS - Sale</v>
      </c>
      <c r="M737" s="1" t="s">
        <v>499</v>
      </c>
      <c r="N737" s="1" t="s">
        <v>47</v>
      </c>
    </row>
    <row r="738" spans="7:14" ht="15.75" customHeight="1" x14ac:dyDescent="0.2">
      <c r="G738" s="1">
        <v>736</v>
      </c>
      <c r="H738" s="1" t="s">
        <v>1910</v>
      </c>
      <c r="I738" s="1" t="s">
        <v>1911</v>
      </c>
      <c r="J738" s="1" t="s">
        <v>50</v>
      </c>
      <c r="K738" s="1" t="str">
        <f t="shared" si="2"/>
        <v>AdFlex - Tech - QA</v>
      </c>
      <c r="M738" s="1" t="s">
        <v>501</v>
      </c>
      <c r="N738" s="1" t="s">
        <v>47</v>
      </c>
    </row>
    <row r="739" spans="7:14" ht="15.75" customHeight="1" x14ac:dyDescent="0.2">
      <c r="G739" s="1">
        <v>742</v>
      </c>
      <c r="H739" s="1" t="s">
        <v>529</v>
      </c>
      <c r="I739" s="1" t="s">
        <v>530</v>
      </c>
      <c r="J739" s="1" t="s">
        <v>162</v>
      </c>
      <c r="K739" s="1">
        <f t="shared" si="2"/>
        <v>0</v>
      </c>
      <c r="M739" s="1" t="s">
        <v>503</v>
      </c>
      <c r="N739" s="1" t="s">
        <v>453</v>
      </c>
    </row>
    <row r="740" spans="7:14" ht="15.75" customHeight="1" x14ac:dyDescent="0.2">
      <c r="G740" s="1">
        <v>741</v>
      </c>
      <c r="H740" s="1" t="s">
        <v>1912</v>
      </c>
      <c r="I740" s="1" t="s">
        <v>1913</v>
      </c>
      <c r="J740" s="1" t="s">
        <v>2247</v>
      </c>
      <c r="K740" s="1">
        <f t="shared" si="2"/>
        <v>0</v>
      </c>
      <c r="M740" s="1" t="s">
        <v>1903</v>
      </c>
      <c r="N740" s="1" t="s">
        <v>2210</v>
      </c>
    </row>
    <row r="741" spans="7:14" ht="15.75" customHeight="1" x14ac:dyDescent="0.2">
      <c r="H741" s="1" t="s">
        <v>1914</v>
      </c>
      <c r="I741" s="1" t="s">
        <v>1915</v>
      </c>
      <c r="J741" s="1" t="s">
        <v>2228</v>
      </c>
      <c r="K741" s="1" t="str">
        <f t="shared" si="2"/>
        <v>AdFlex - CPS - Sale</v>
      </c>
      <c r="M741" s="1" t="s">
        <v>505</v>
      </c>
      <c r="N741" s="1" t="s">
        <v>2189</v>
      </c>
    </row>
    <row r="742" spans="7:14" ht="15.75" customHeight="1" x14ac:dyDescent="0.2">
      <c r="G742" s="1">
        <v>729</v>
      </c>
      <c r="H742" s="1" t="s">
        <v>531</v>
      </c>
      <c r="I742" s="1" t="s">
        <v>532</v>
      </c>
      <c r="J742" s="1" t="s">
        <v>2233</v>
      </c>
      <c r="K742" s="1" t="str">
        <f t="shared" si="2"/>
        <v>AdFlex - CPS - Sale</v>
      </c>
      <c r="M742" s="1" t="s">
        <v>507</v>
      </c>
      <c r="N742" s="1" t="s">
        <v>2197</v>
      </c>
    </row>
    <row r="743" spans="7:14" ht="15.75" customHeight="1" x14ac:dyDescent="0.2">
      <c r="H743" s="1" t="s">
        <v>1916</v>
      </c>
      <c r="I743" s="1" t="s">
        <v>1917</v>
      </c>
      <c r="J743" s="1" t="s">
        <v>2237</v>
      </c>
      <c r="K743" s="1" t="str">
        <f t="shared" si="2"/>
        <v>MO - M2 - Bussiness Dept</v>
      </c>
      <c r="M743" s="1" t="s">
        <v>509</v>
      </c>
      <c r="N743" s="1" t="s">
        <v>2189</v>
      </c>
    </row>
    <row r="744" spans="7:14" ht="15.75" customHeight="1" x14ac:dyDescent="0.2">
      <c r="H744" s="1" t="s">
        <v>1918</v>
      </c>
      <c r="I744" s="1" t="s">
        <v>1919</v>
      </c>
      <c r="J744" s="1" t="s">
        <v>428</v>
      </c>
      <c r="K744" s="1" t="str">
        <f t="shared" si="2"/>
        <v>MO - M2 - Inhouse</v>
      </c>
      <c r="M744" s="1" t="s">
        <v>511</v>
      </c>
      <c r="N744" s="1" t="s">
        <v>2189</v>
      </c>
    </row>
    <row r="745" spans="7:14" ht="15.75" customHeight="1" x14ac:dyDescent="0.2">
      <c r="G745" s="1">
        <v>743</v>
      </c>
      <c r="H745" s="1" t="s">
        <v>72</v>
      </c>
      <c r="I745" s="1" t="s">
        <v>73</v>
      </c>
      <c r="J745" s="1" t="s">
        <v>36</v>
      </c>
      <c r="K745" s="1">
        <f t="shared" si="2"/>
        <v>0</v>
      </c>
      <c r="M745" s="1" t="s">
        <v>1905</v>
      </c>
      <c r="N745" s="1" t="s">
        <v>2237</v>
      </c>
    </row>
    <row r="746" spans="7:14" ht="15.75" customHeight="1" x14ac:dyDescent="0.2">
      <c r="G746" s="1">
        <v>745</v>
      </c>
      <c r="H746" s="1" t="s">
        <v>533</v>
      </c>
      <c r="I746" s="1" t="s">
        <v>534</v>
      </c>
      <c r="J746" s="1" t="s">
        <v>2207</v>
      </c>
      <c r="K746" s="1" t="str">
        <f t="shared" si="2"/>
        <v>AdFlex - CPS - Sale</v>
      </c>
      <c r="M746" s="1" t="s">
        <v>1907</v>
      </c>
      <c r="N746" s="1" t="s">
        <v>2210</v>
      </c>
    </row>
    <row r="747" spans="7:14" ht="15.75" customHeight="1" x14ac:dyDescent="0.2">
      <c r="G747" s="1">
        <v>744</v>
      </c>
      <c r="H747" s="1" t="s">
        <v>535</v>
      </c>
      <c r="I747" s="1" t="s">
        <v>536</v>
      </c>
      <c r="J747" s="1" t="s">
        <v>2233</v>
      </c>
      <c r="K747" s="1" t="str">
        <f t="shared" si="2"/>
        <v>AdFlex - CPS - Sale</v>
      </c>
      <c r="M747" s="1" t="s">
        <v>513</v>
      </c>
    </row>
    <row r="748" spans="7:14" ht="15.75" customHeight="1" x14ac:dyDescent="0.2">
      <c r="G748" s="1">
        <v>746</v>
      </c>
      <c r="H748" s="1" t="s">
        <v>537</v>
      </c>
      <c r="I748" s="1" t="s">
        <v>538</v>
      </c>
      <c r="J748" s="1" t="s">
        <v>2209</v>
      </c>
      <c r="K748" s="1" t="str">
        <f t="shared" si="2"/>
        <v>AdFlex - CPS - Sale</v>
      </c>
      <c r="M748" s="1" t="s">
        <v>516</v>
      </c>
      <c r="N748" s="1" t="s">
        <v>309</v>
      </c>
    </row>
    <row r="749" spans="7:14" ht="15.75" customHeight="1" x14ac:dyDescent="0.2">
      <c r="H749" s="1" t="s">
        <v>1920</v>
      </c>
      <c r="I749" s="1" t="s">
        <v>1921</v>
      </c>
      <c r="J749" s="1" t="s">
        <v>428</v>
      </c>
      <c r="K749" s="1" t="str">
        <f t="shared" si="2"/>
        <v>MO - M2 - Inhouse</v>
      </c>
      <c r="M749" s="1" t="s">
        <v>518</v>
      </c>
      <c r="N749" s="1" t="s">
        <v>47</v>
      </c>
    </row>
    <row r="750" spans="7:14" ht="15.75" customHeight="1" x14ac:dyDescent="0.2">
      <c r="G750" s="1">
        <v>748</v>
      </c>
      <c r="H750" s="1" t="s">
        <v>539</v>
      </c>
      <c r="I750" s="1" t="s">
        <v>540</v>
      </c>
      <c r="J750" s="1" t="s">
        <v>192</v>
      </c>
      <c r="K750" s="1">
        <f t="shared" si="2"/>
        <v>0</v>
      </c>
      <c r="M750" s="1" t="s">
        <v>521</v>
      </c>
      <c r="N750" s="1" t="s">
        <v>2201</v>
      </c>
    </row>
    <row r="751" spans="7:14" ht="15.75" customHeight="1" x14ac:dyDescent="0.2">
      <c r="H751" s="1" t="s">
        <v>1922</v>
      </c>
      <c r="I751" s="1" t="s">
        <v>1923</v>
      </c>
      <c r="J751" s="1" t="s">
        <v>743</v>
      </c>
      <c r="K751" s="1" t="str">
        <f t="shared" si="2"/>
        <v>AdFlex - HCM - Inhouse</v>
      </c>
      <c r="M751" s="1" t="s">
        <v>523</v>
      </c>
      <c r="N751" s="1" t="s">
        <v>285</v>
      </c>
    </row>
    <row r="752" spans="7:14" ht="15.75" customHeight="1" x14ac:dyDescent="0.2">
      <c r="H752" s="1" t="s">
        <v>1924</v>
      </c>
      <c r="I752" s="1" t="s">
        <v>1925</v>
      </c>
      <c r="J752" s="1" t="s">
        <v>428</v>
      </c>
      <c r="K752" s="1" t="str">
        <f t="shared" si="2"/>
        <v>MO - M2 - Inhouse</v>
      </c>
      <c r="M752" s="1" t="s">
        <v>1908</v>
      </c>
    </row>
    <row r="753" spans="7:14" ht="15.75" customHeight="1" x14ac:dyDescent="0.2">
      <c r="G753" s="1">
        <v>776</v>
      </c>
      <c r="H753" s="1" t="s">
        <v>74</v>
      </c>
      <c r="I753" s="1" t="s">
        <v>75</v>
      </c>
      <c r="J753" s="1" t="s">
        <v>2182</v>
      </c>
      <c r="K753" s="1">
        <f t="shared" si="2"/>
        <v>0</v>
      </c>
      <c r="M753" s="1" t="s">
        <v>525</v>
      </c>
      <c r="N753" s="1" t="s">
        <v>2201</v>
      </c>
    </row>
    <row r="754" spans="7:14" ht="15.75" customHeight="1" x14ac:dyDescent="0.2">
      <c r="G754" s="1">
        <v>747</v>
      </c>
      <c r="H754" s="1" t="s">
        <v>542</v>
      </c>
      <c r="I754" s="1" t="s">
        <v>543</v>
      </c>
      <c r="J754" s="1" t="s">
        <v>2210</v>
      </c>
      <c r="K754" s="1" t="str">
        <f t="shared" si="2"/>
        <v>AdFlex - CPS - Sale</v>
      </c>
      <c r="M754" s="1" t="s">
        <v>91</v>
      </c>
      <c r="N754" s="1" t="s">
        <v>2210</v>
      </c>
    </row>
    <row r="755" spans="7:14" ht="15.75" customHeight="1" x14ac:dyDescent="0.2">
      <c r="G755" s="1">
        <v>801</v>
      </c>
      <c r="H755" s="1" t="s">
        <v>1926</v>
      </c>
      <c r="I755" s="1" t="s">
        <v>1927</v>
      </c>
      <c r="J755" s="1" t="s">
        <v>2207</v>
      </c>
      <c r="K755" s="1" t="str">
        <f t="shared" si="2"/>
        <v>AdFlex - CPS - Sale</v>
      </c>
      <c r="M755" s="1" t="s">
        <v>527</v>
      </c>
      <c r="N755" s="1" t="s">
        <v>2210</v>
      </c>
    </row>
    <row r="756" spans="7:14" ht="15.75" customHeight="1" x14ac:dyDescent="0.2">
      <c r="G756" s="1">
        <v>749</v>
      </c>
      <c r="H756" s="1" t="s">
        <v>544</v>
      </c>
      <c r="I756" s="1" t="s">
        <v>545</v>
      </c>
      <c r="J756" s="1" t="s">
        <v>2210</v>
      </c>
      <c r="K756" s="1" t="str">
        <f t="shared" si="2"/>
        <v>AdFlex - CPS - Sale</v>
      </c>
      <c r="M756" s="1" t="s">
        <v>1910</v>
      </c>
      <c r="N756" s="1" t="s">
        <v>2200</v>
      </c>
    </row>
    <row r="757" spans="7:14" ht="15.75" customHeight="1" x14ac:dyDescent="0.2">
      <c r="G757" s="1">
        <v>750</v>
      </c>
      <c r="H757" s="1" t="s">
        <v>546</v>
      </c>
      <c r="I757" s="1" t="s">
        <v>547</v>
      </c>
      <c r="J757" s="1" t="s">
        <v>124</v>
      </c>
      <c r="K757" s="1" t="str">
        <f t="shared" si="2"/>
        <v>AdFlex - Pushtimize - BD</v>
      </c>
      <c r="M757" s="1" t="s">
        <v>529</v>
      </c>
    </row>
    <row r="758" spans="7:14" ht="15.75" customHeight="1" x14ac:dyDescent="0.2">
      <c r="G758" s="1">
        <v>751</v>
      </c>
      <c r="H758" s="1" t="s">
        <v>548</v>
      </c>
      <c r="I758" s="1" t="s">
        <v>549</v>
      </c>
      <c r="J758" s="1" t="s">
        <v>2264</v>
      </c>
      <c r="K758" s="1" t="str">
        <f t="shared" si="2"/>
        <v>PingGo - Seller Development - Quan hệ khách hàng</v>
      </c>
      <c r="M758" s="1" t="s">
        <v>1912</v>
      </c>
    </row>
    <row r="759" spans="7:14" ht="15.75" customHeight="1" x14ac:dyDescent="0.2">
      <c r="G759" s="1">
        <v>752</v>
      </c>
      <c r="H759" s="1" t="s">
        <v>550</v>
      </c>
      <c r="I759" s="1" t="s">
        <v>551</v>
      </c>
      <c r="J759" s="1" t="s">
        <v>2163</v>
      </c>
      <c r="K759" s="1" t="str">
        <f t="shared" si="2"/>
        <v>AdFlex - CPS - Inhouse</v>
      </c>
      <c r="M759" s="1" t="s">
        <v>1914</v>
      </c>
      <c r="N759" s="1" t="s">
        <v>2210</v>
      </c>
    </row>
    <row r="760" spans="7:14" ht="15.75" customHeight="1" x14ac:dyDescent="0.2">
      <c r="H760" s="1" t="s">
        <v>1928</v>
      </c>
      <c r="I760" s="1" t="s">
        <v>1929</v>
      </c>
      <c r="J760" s="1" t="s">
        <v>743</v>
      </c>
      <c r="K760" s="1" t="str">
        <f t="shared" si="2"/>
        <v>AdFlex - HCM - Inhouse</v>
      </c>
      <c r="M760" s="1" t="s">
        <v>531</v>
      </c>
      <c r="N760" s="1" t="s">
        <v>2210</v>
      </c>
    </row>
    <row r="761" spans="7:14" ht="15.75" customHeight="1" x14ac:dyDescent="0.2">
      <c r="H761" s="1" t="s">
        <v>1930</v>
      </c>
      <c r="I761" s="1" t="s">
        <v>1931</v>
      </c>
      <c r="J761" s="1" t="s">
        <v>2210</v>
      </c>
      <c r="K761" s="1" t="str">
        <f t="shared" si="2"/>
        <v>AdFlex - CPS - Sale</v>
      </c>
      <c r="M761" s="1" t="s">
        <v>1916</v>
      </c>
      <c r="N761" s="1" t="s">
        <v>2237</v>
      </c>
    </row>
    <row r="762" spans="7:14" ht="15.75" customHeight="1" x14ac:dyDescent="0.2">
      <c r="G762" s="1">
        <v>781</v>
      </c>
      <c r="H762" s="1" t="s">
        <v>1932</v>
      </c>
      <c r="I762" s="1" t="s">
        <v>1933</v>
      </c>
      <c r="J762" s="1" t="s">
        <v>2207</v>
      </c>
      <c r="K762" s="1" t="str">
        <f t="shared" si="2"/>
        <v>AdFlex - CPS - Sale</v>
      </c>
      <c r="M762" s="1" t="s">
        <v>1918</v>
      </c>
      <c r="N762" s="1" t="s">
        <v>428</v>
      </c>
    </row>
    <row r="763" spans="7:14" ht="15.75" customHeight="1" x14ac:dyDescent="0.2">
      <c r="H763" s="1" t="s">
        <v>1934</v>
      </c>
      <c r="I763" s="1" t="s">
        <v>1935</v>
      </c>
      <c r="J763" s="1" t="s">
        <v>2210</v>
      </c>
      <c r="K763" s="1" t="str">
        <f t="shared" si="2"/>
        <v>AdFlex - CPS - Sale</v>
      </c>
      <c r="M763" s="1" t="s">
        <v>72</v>
      </c>
    </row>
    <row r="764" spans="7:14" ht="15.75" customHeight="1" x14ac:dyDescent="0.2">
      <c r="H764" s="1" t="s">
        <v>1936</v>
      </c>
      <c r="I764" s="1" t="s">
        <v>1937</v>
      </c>
      <c r="J764" s="1" t="s">
        <v>2210</v>
      </c>
      <c r="K764" s="1" t="str">
        <f t="shared" si="2"/>
        <v>AdFlex - CPS - Sale</v>
      </c>
      <c r="M764" s="1" t="s">
        <v>533</v>
      </c>
      <c r="N764" s="1" t="s">
        <v>2210</v>
      </c>
    </row>
    <row r="765" spans="7:14" ht="15.75" customHeight="1" x14ac:dyDescent="0.2">
      <c r="G765" s="1">
        <v>755</v>
      </c>
      <c r="H765" s="1" t="s">
        <v>552</v>
      </c>
      <c r="I765" s="1" t="s">
        <v>553</v>
      </c>
      <c r="J765" s="1" t="s">
        <v>321</v>
      </c>
      <c r="K765" s="1">
        <f t="shared" si="2"/>
        <v>0</v>
      </c>
      <c r="M765" s="1" t="s">
        <v>535</v>
      </c>
      <c r="N765" s="1" t="s">
        <v>2210</v>
      </c>
    </row>
    <row r="766" spans="7:14" ht="15.75" customHeight="1" x14ac:dyDescent="0.2">
      <c r="G766" s="1">
        <v>939</v>
      </c>
      <c r="H766" s="1" t="s">
        <v>554</v>
      </c>
      <c r="I766" s="1" t="s">
        <v>555</v>
      </c>
      <c r="J766" s="1" t="s">
        <v>2161</v>
      </c>
      <c r="K766" s="1">
        <f t="shared" si="2"/>
        <v>0</v>
      </c>
      <c r="M766" s="1" t="s">
        <v>537</v>
      </c>
      <c r="N766" s="1" t="s">
        <v>2210</v>
      </c>
    </row>
    <row r="767" spans="7:14" ht="15.75" customHeight="1" x14ac:dyDescent="0.2">
      <c r="H767" s="1" t="s">
        <v>760</v>
      </c>
      <c r="I767" s="1" t="s">
        <v>761</v>
      </c>
      <c r="J767" s="1" t="s">
        <v>762</v>
      </c>
      <c r="K767" s="1" t="str">
        <f t="shared" si="2"/>
        <v>AdFlex - HCM - Admin</v>
      </c>
      <c r="M767" s="1" t="s">
        <v>1920</v>
      </c>
      <c r="N767" s="1" t="s">
        <v>428</v>
      </c>
    </row>
    <row r="768" spans="7:14" ht="15.75" customHeight="1" x14ac:dyDescent="0.2">
      <c r="G768" s="1">
        <v>754</v>
      </c>
      <c r="H768" s="1" t="s">
        <v>556</v>
      </c>
      <c r="I768" s="1" t="s">
        <v>557</v>
      </c>
      <c r="J768" s="1" t="s">
        <v>2210</v>
      </c>
      <c r="K768" s="1" t="str">
        <f t="shared" si="2"/>
        <v>AdFlex - CPS - Sale</v>
      </c>
      <c r="M768" s="1" t="s">
        <v>539</v>
      </c>
    </row>
    <row r="769" spans="7:14" ht="15.75" customHeight="1" x14ac:dyDescent="0.2">
      <c r="G769" s="1">
        <v>762</v>
      </c>
      <c r="H769" s="1" t="s">
        <v>558</v>
      </c>
      <c r="I769" s="1" t="s">
        <v>559</v>
      </c>
      <c r="J769" s="1" t="s">
        <v>2256</v>
      </c>
      <c r="K769" s="1" t="str">
        <f t="shared" si="2"/>
        <v>AdFlex - PingGo - Kỹ thuật</v>
      </c>
      <c r="M769" s="1" t="s">
        <v>1922</v>
      </c>
      <c r="N769" s="1" t="s">
        <v>743</v>
      </c>
    </row>
    <row r="770" spans="7:14" ht="15.75" customHeight="1" x14ac:dyDescent="0.2">
      <c r="G770" s="1">
        <v>756</v>
      </c>
      <c r="H770" s="1" t="s">
        <v>560</v>
      </c>
      <c r="I770" s="1" t="s">
        <v>561</v>
      </c>
      <c r="J770" s="1" t="s">
        <v>2247</v>
      </c>
      <c r="K770" s="1">
        <f t="shared" ref="K770:K1024" si="3">VLOOKUP(H770,M:N,2,0)</f>
        <v>0</v>
      </c>
      <c r="M770" s="1" t="s">
        <v>1924</v>
      </c>
      <c r="N770" s="1" t="s">
        <v>428</v>
      </c>
    </row>
    <row r="771" spans="7:14" ht="15.75" customHeight="1" x14ac:dyDescent="0.2">
      <c r="G771" s="1">
        <v>757</v>
      </c>
      <c r="H771" s="1" t="s">
        <v>562</v>
      </c>
      <c r="I771" s="1" t="s">
        <v>563</v>
      </c>
      <c r="J771" s="1" t="s">
        <v>2210</v>
      </c>
      <c r="K771" s="1" t="str">
        <f t="shared" si="3"/>
        <v>AdFlex - CPS - Sale</v>
      </c>
      <c r="M771" s="1" t="s">
        <v>74</v>
      </c>
    </row>
    <row r="772" spans="7:14" ht="15.75" customHeight="1" x14ac:dyDescent="0.2">
      <c r="G772" s="1">
        <v>759</v>
      </c>
      <c r="H772" s="1" t="s">
        <v>77</v>
      </c>
      <c r="I772" s="1" t="s">
        <v>78</v>
      </c>
      <c r="J772" s="1" t="s">
        <v>80</v>
      </c>
      <c r="K772" s="1">
        <f t="shared" si="3"/>
        <v>0</v>
      </c>
      <c r="M772" s="1" t="s">
        <v>542</v>
      </c>
      <c r="N772" s="1" t="s">
        <v>2210</v>
      </c>
    </row>
    <row r="773" spans="7:14" ht="15.75" customHeight="1" x14ac:dyDescent="0.2">
      <c r="G773" s="1">
        <v>760</v>
      </c>
      <c r="H773" s="1" t="s">
        <v>564</v>
      </c>
      <c r="I773" s="1" t="s">
        <v>565</v>
      </c>
      <c r="J773" s="1" t="s">
        <v>2256</v>
      </c>
      <c r="K773" s="1" t="str">
        <f t="shared" si="3"/>
        <v>AdFlex - PingGo - Kỹ thuật</v>
      </c>
      <c r="M773" s="1" t="s">
        <v>1926</v>
      </c>
      <c r="N773" s="1" t="s">
        <v>2210</v>
      </c>
    </row>
    <row r="774" spans="7:14" ht="15.75" customHeight="1" x14ac:dyDescent="0.2">
      <c r="H774" s="1" t="s">
        <v>1938</v>
      </c>
      <c r="I774" s="1" t="s">
        <v>1939</v>
      </c>
      <c r="J774" s="1" t="s">
        <v>2237</v>
      </c>
      <c r="K774" s="1" t="str">
        <f t="shared" si="3"/>
        <v>MO - M2 - Bussiness Dept</v>
      </c>
      <c r="M774" s="1" t="s">
        <v>544</v>
      </c>
      <c r="N774" s="1" t="s">
        <v>2210</v>
      </c>
    </row>
    <row r="775" spans="7:14" ht="15.75" customHeight="1" x14ac:dyDescent="0.2">
      <c r="H775" s="1" t="s">
        <v>1940</v>
      </c>
      <c r="I775" s="1" t="s">
        <v>1941</v>
      </c>
      <c r="J775" s="1" t="s">
        <v>2216</v>
      </c>
      <c r="K775" s="1">
        <f t="shared" si="3"/>
        <v>0</v>
      </c>
      <c r="M775" s="1" t="s">
        <v>546</v>
      </c>
      <c r="N775" s="1" t="s">
        <v>124</v>
      </c>
    </row>
    <row r="776" spans="7:14" ht="15.75" customHeight="1" x14ac:dyDescent="0.2">
      <c r="G776" s="1">
        <v>758</v>
      </c>
      <c r="H776" s="1" t="s">
        <v>566</v>
      </c>
      <c r="I776" s="1" t="s">
        <v>567</v>
      </c>
      <c r="J776" s="1" t="s">
        <v>2265</v>
      </c>
      <c r="K776" s="1" t="str">
        <f t="shared" si="3"/>
        <v>AdFlex - AdDrop - BD-BO</v>
      </c>
      <c r="M776" s="1" t="s">
        <v>548</v>
      </c>
      <c r="N776" s="1" t="s">
        <v>2264</v>
      </c>
    </row>
    <row r="777" spans="7:14" ht="15.75" customHeight="1" x14ac:dyDescent="0.2">
      <c r="G777" s="1">
        <v>761</v>
      </c>
      <c r="H777" s="1" t="s">
        <v>568</v>
      </c>
      <c r="I777" s="1" t="s">
        <v>569</v>
      </c>
      <c r="J777" s="1" t="s">
        <v>2256</v>
      </c>
      <c r="K777" s="1" t="str">
        <f t="shared" si="3"/>
        <v>AdFlex - PingGo - Kỹ thuật</v>
      </c>
      <c r="M777" s="1" t="s">
        <v>550</v>
      </c>
      <c r="N777" s="1" t="s">
        <v>2163</v>
      </c>
    </row>
    <row r="778" spans="7:14" ht="15.75" customHeight="1" x14ac:dyDescent="0.2">
      <c r="G778" s="1">
        <v>767</v>
      </c>
      <c r="H778" s="1" t="s">
        <v>570</v>
      </c>
      <c r="I778" s="1" t="s">
        <v>571</v>
      </c>
      <c r="J778" s="1" t="s">
        <v>2266</v>
      </c>
      <c r="K778" s="1" t="str">
        <f t="shared" si="3"/>
        <v>PingGo - Seller Development - Truyền thông và cộng đồng</v>
      </c>
      <c r="M778" s="1" t="s">
        <v>1928</v>
      </c>
      <c r="N778" s="1" t="s">
        <v>743</v>
      </c>
    </row>
    <row r="779" spans="7:14" ht="15.75" customHeight="1" x14ac:dyDescent="0.2">
      <c r="G779" s="1">
        <v>764</v>
      </c>
      <c r="H779" s="1" t="s">
        <v>572</v>
      </c>
      <c r="I779" s="1" t="s">
        <v>573</v>
      </c>
      <c r="J779" s="1" t="s">
        <v>2210</v>
      </c>
      <c r="K779" s="1" t="str">
        <f t="shared" si="3"/>
        <v>AdFlex - CPS - Sale</v>
      </c>
      <c r="M779" s="1" t="s">
        <v>1930</v>
      </c>
      <c r="N779" s="1" t="s">
        <v>2210</v>
      </c>
    </row>
    <row r="780" spans="7:14" ht="15.75" customHeight="1" x14ac:dyDescent="0.2">
      <c r="G780" s="1">
        <v>763</v>
      </c>
      <c r="H780" s="1" t="s">
        <v>574</v>
      </c>
      <c r="I780" s="1" t="s">
        <v>575</v>
      </c>
      <c r="J780" s="1" t="s">
        <v>2228</v>
      </c>
      <c r="K780" s="1" t="str">
        <f t="shared" si="3"/>
        <v>AdFlex - CPS - Sale</v>
      </c>
      <c r="M780" s="1" t="s">
        <v>1932</v>
      </c>
      <c r="N780" s="1" t="s">
        <v>2210</v>
      </c>
    </row>
    <row r="781" spans="7:14" ht="15.75" customHeight="1" x14ac:dyDescent="0.2">
      <c r="H781" s="1" t="s">
        <v>1942</v>
      </c>
      <c r="I781" s="1" t="s">
        <v>1943</v>
      </c>
      <c r="J781" s="1" t="s">
        <v>2222</v>
      </c>
      <c r="K781" s="1" t="str">
        <f t="shared" si="3"/>
        <v>MO - M2 - Account Manager</v>
      </c>
      <c r="M781" s="1" t="s">
        <v>1934</v>
      </c>
      <c r="N781" s="1" t="s">
        <v>2210</v>
      </c>
    </row>
    <row r="782" spans="7:14" ht="15.75" customHeight="1" x14ac:dyDescent="0.2">
      <c r="H782" s="1" t="s">
        <v>1944</v>
      </c>
      <c r="I782" s="1" t="s">
        <v>1945</v>
      </c>
      <c r="J782" s="1" t="s">
        <v>2238</v>
      </c>
      <c r="K782" s="1">
        <f t="shared" si="3"/>
        <v>0</v>
      </c>
      <c r="M782" s="1" t="s">
        <v>1936</v>
      </c>
      <c r="N782" s="1" t="s">
        <v>2210</v>
      </c>
    </row>
    <row r="783" spans="7:14" ht="15.75" customHeight="1" x14ac:dyDescent="0.2">
      <c r="H783" s="1" t="s">
        <v>1946</v>
      </c>
      <c r="I783" s="1" t="s">
        <v>1947</v>
      </c>
      <c r="J783" s="1" t="s">
        <v>2252</v>
      </c>
      <c r="K783" s="1">
        <f t="shared" si="3"/>
        <v>0</v>
      </c>
      <c r="M783" s="1" t="s">
        <v>552</v>
      </c>
    </row>
    <row r="784" spans="7:14" ht="15.75" customHeight="1" x14ac:dyDescent="0.2">
      <c r="G784" s="1">
        <v>766</v>
      </c>
      <c r="H784" s="1" t="s">
        <v>576</v>
      </c>
      <c r="I784" s="1" t="s">
        <v>577</v>
      </c>
      <c r="J784" s="1" t="s">
        <v>2163</v>
      </c>
      <c r="K784" s="1" t="str">
        <f t="shared" si="3"/>
        <v>AdFlex - CPS - Inhouse</v>
      </c>
      <c r="M784" s="1" t="s">
        <v>554</v>
      </c>
    </row>
    <row r="785" spans="7:14" ht="15.75" customHeight="1" x14ac:dyDescent="0.2">
      <c r="G785" s="1">
        <v>765</v>
      </c>
      <c r="H785" s="1" t="s">
        <v>578</v>
      </c>
      <c r="I785" s="1" t="s">
        <v>579</v>
      </c>
      <c r="J785" s="1" t="s">
        <v>2207</v>
      </c>
      <c r="K785" s="1" t="str">
        <f t="shared" si="3"/>
        <v>AdFlex - CPS - Sale</v>
      </c>
      <c r="M785" s="1" t="s">
        <v>760</v>
      </c>
      <c r="N785" s="1" t="s">
        <v>762</v>
      </c>
    </row>
    <row r="786" spans="7:14" ht="15.75" customHeight="1" x14ac:dyDescent="0.2">
      <c r="G786" s="1">
        <v>768</v>
      </c>
      <c r="H786" s="1" t="s">
        <v>580</v>
      </c>
      <c r="I786" s="1" t="s">
        <v>581</v>
      </c>
      <c r="J786" s="1" t="s">
        <v>107</v>
      </c>
      <c r="K786" s="1" t="str">
        <f t="shared" si="3"/>
        <v>AdFlex - CPO - Inhouse</v>
      </c>
      <c r="M786" s="1" t="s">
        <v>556</v>
      </c>
      <c r="N786" s="1" t="s">
        <v>2210</v>
      </c>
    </row>
    <row r="787" spans="7:14" ht="15.75" customHeight="1" x14ac:dyDescent="0.2">
      <c r="G787" s="1">
        <v>769</v>
      </c>
      <c r="H787" s="1" t="s">
        <v>582</v>
      </c>
      <c r="I787" s="1" t="s">
        <v>583</v>
      </c>
      <c r="J787" s="1" t="s">
        <v>143</v>
      </c>
      <c r="K787" s="1" t="str">
        <f t="shared" si="3"/>
        <v>AdFlex - AdDrop - Inhouse</v>
      </c>
      <c r="M787" s="1" t="s">
        <v>558</v>
      </c>
      <c r="N787" s="1" t="s">
        <v>2256</v>
      </c>
    </row>
    <row r="788" spans="7:14" ht="15.75" customHeight="1" x14ac:dyDescent="0.2">
      <c r="G788" s="1">
        <v>770</v>
      </c>
      <c r="H788" s="1" t="s">
        <v>584</v>
      </c>
      <c r="I788" s="1" t="s">
        <v>585</v>
      </c>
      <c r="J788" s="1" t="s">
        <v>2267</v>
      </c>
      <c r="K788" s="1" t="str">
        <f t="shared" si="3"/>
        <v>AdFlex - PingGo - Seller Engagement</v>
      </c>
      <c r="M788" s="1" t="s">
        <v>560</v>
      </c>
    </row>
    <row r="789" spans="7:14" ht="15.75" customHeight="1" x14ac:dyDescent="0.2">
      <c r="G789" s="1">
        <v>773</v>
      </c>
      <c r="H789" s="1" t="s">
        <v>586</v>
      </c>
      <c r="I789" s="1" t="s">
        <v>587</v>
      </c>
      <c r="J789" s="1" t="s">
        <v>2182</v>
      </c>
      <c r="K789" s="1">
        <f t="shared" si="3"/>
        <v>0</v>
      </c>
      <c r="M789" s="1" t="s">
        <v>562</v>
      </c>
      <c r="N789" s="1" t="s">
        <v>2210</v>
      </c>
    </row>
    <row r="790" spans="7:14" ht="15.75" customHeight="1" x14ac:dyDescent="0.2">
      <c r="G790" s="1">
        <v>772</v>
      </c>
      <c r="H790" s="1" t="s">
        <v>588</v>
      </c>
      <c r="I790" s="1" t="s">
        <v>589</v>
      </c>
      <c r="J790" s="1" t="s">
        <v>2268</v>
      </c>
      <c r="K790" s="1" t="str">
        <f t="shared" si="3"/>
        <v>PingGo - Seller Development - Đào tạo</v>
      </c>
      <c r="M790" s="1" t="s">
        <v>77</v>
      </c>
    </row>
    <row r="791" spans="7:14" ht="15.75" customHeight="1" x14ac:dyDescent="0.2">
      <c r="G791" s="1">
        <v>774</v>
      </c>
      <c r="H791" s="1" t="s">
        <v>590</v>
      </c>
      <c r="I791" s="1" t="s">
        <v>591</v>
      </c>
      <c r="J791" s="1" t="s">
        <v>2201</v>
      </c>
      <c r="K791" s="1" t="str">
        <f t="shared" si="3"/>
        <v>MO - Tech - FE</v>
      </c>
      <c r="M791" s="1" t="s">
        <v>564</v>
      </c>
      <c r="N791" s="1" t="s">
        <v>2256</v>
      </c>
    </row>
    <row r="792" spans="7:14" ht="15.75" customHeight="1" x14ac:dyDescent="0.2">
      <c r="G792" s="1">
        <v>775</v>
      </c>
      <c r="H792" s="1" t="s">
        <v>592</v>
      </c>
      <c r="I792" s="1" t="s">
        <v>593</v>
      </c>
      <c r="J792" s="1" t="s">
        <v>369</v>
      </c>
      <c r="K792" s="1" t="str">
        <f t="shared" si="3"/>
        <v>MO - M1 - Account Manager</v>
      </c>
      <c r="M792" s="1" t="s">
        <v>1938</v>
      </c>
      <c r="N792" s="1" t="s">
        <v>2237</v>
      </c>
    </row>
    <row r="793" spans="7:14" ht="15.75" customHeight="1" x14ac:dyDescent="0.2">
      <c r="G793" s="1">
        <v>777</v>
      </c>
      <c r="H793" s="1" t="s">
        <v>594</v>
      </c>
      <c r="I793" s="1" t="s">
        <v>595</v>
      </c>
      <c r="J793" s="1" t="s">
        <v>324</v>
      </c>
      <c r="K793" s="1" t="str">
        <f t="shared" si="3"/>
        <v>AdFlex - Support - Profit &amp; Loss</v>
      </c>
      <c r="M793" s="1" t="s">
        <v>1940</v>
      </c>
    </row>
    <row r="794" spans="7:14" ht="15.75" customHeight="1" x14ac:dyDescent="0.2">
      <c r="H794" s="1" t="s">
        <v>1948</v>
      </c>
      <c r="I794" s="1" t="s">
        <v>1949</v>
      </c>
      <c r="J794" s="1" t="s">
        <v>2210</v>
      </c>
      <c r="K794" s="1" t="str">
        <f t="shared" si="3"/>
        <v>AdFlex - CPS - Sale</v>
      </c>
      <c r="M794" s="1" t="s">
        <v>566</v>
      </c>
      <c r="N794" s="1" t="s">
        <v>2265</v>
      </c>
    </row>
    <row r="795" spans="7:14" ht="15.75" customHeight="1" x14ac:dyDescent="0.2">
      <c r="G795" s="1">
        <v>779</v>
      </c>
      <c r="H795" s="1" t="s">
        <v>596</v>
      </c>
      <c r="I795" s="1" t="s">
        <v>597</v>
      </c>
      <c r="J795" s="1" t="s">
        <v>2269</v>
      </c>
      <c r="K795" s="1" t="str">
        <f t="shared" si="3"/>
        <v>PingGo - Product - Tester</v>
      </c>
      <c r="M795" s="1" t="s">
        <v>568</v>
      </c>
      <c r="N795" s="1" t="s">
        <v>2256</v>
      </c>
    </row>
    <row r="796" spans="7:14" ht="15.75" customHeight="1" x14ac:dyDescent="0.2">
      <c r="G796" s="1">
        <v>778</v>
      </c>
      <c r="H796" s="1" t="s">
        <v>598</v>
      </c>
      <c r="I796" s="1" t="s">
        <v>599</v>
      </c>
      <c r="J796" s="1" t="s">
        <v>2233</v>
      </c>
      <c r="K796" s="1" t="str">
        <f t="shared" si="3"/>
        <v>AdFlex - CPS - Sale</v>
      </c>
      <c r="M796" s="1" t="s">
        <v>570</v>
      </c>
      <c r="N796" s="1" t="s">
        <v>2266</v>
      </c>
    </row>
    <row r="797" spans="7:14" ht="15.75" customHeight="1" x14ac:dyDescent="0.2">
      <c r="H797" s="1" t="s">
        <v>763</v>
      </c>
      <c r="I797" s="1" t="s">
        <v>764</v>
      </c>
      <c r="J797" s="1" t="s">
        <v>743</v>
      </c>
      <c r="K797" s="1" t="str">
        <f t="shared" si="3"/>
        <v>AdFlex - HCM - Inhouse</v>
      </c>
      <c r="M797" s="1" t="s">
        <v>572</v>
      </c>
      <c r="N797" s="1" t="s">
        <v>2210</v>
      </c>
    </row>
    <row r="798" spans="7:14" ht="15.75" customHeight="1" x14ac:dyDescent="0.2">
      <c r="G798" s="1">
        <v>783</v>
      </c>
      <c r="H798" s="1" t="s">
        <v>600</v>
      </c>
      <c r="I798" s="1" t="s">
        <v>601</v>
      </c>
      <c r="J798" s="1" t="s">
        <v>2189</v>
      </c>
      <c r="K798" s="1" t="str">
        <f t="shared" si="3"/>
        <v>AdFlex - POD - Inhouse</v>
      </c>
      <c r="M798" s="1" t="s">
        <v>574</v>
      </c>
      <c r="N798" s="1" t="s">
        <v>2210</v>
      </c>
    </row>
    <row r="799" spans="7:14" ht="15.75" customHeight="1" x14ac:dyDescent="0.2">
      <c r="H799" s="1" t="s">
        <v>1950</v>
      </c>
      <c r="I799" s="1" t="s">
        <v>1951</v>
      </c>
      <c r="J799" s="1" t="s">
        <v>743</v>
      </c>
      <c r="K799" s="1" t="str">
        <f t="shared" si="3"/>
        <v>AdFlex - HCM - Inhouse</v>
      </c>
      <c r="M799" s="1" t="s">
        <v>1942</v>
      </c>
      <c r="N799" s="1" t="s">
        <v>2222</v>
      </c>
    </row>
    <row r="800" spans="7:14" ht="15.75" customHeight="1" x14ac:dyDescent="0.2">
      <c r="G800" s="1">
        <v>784</v>
      </c>
      <c r="H800" s="1" t="s">
        <v>602</v>
      </c>
      <c r="I800" s="1" t="s">
        <v>603</v>
      </c>
      <c r="J800" s="1" t="s">
        <v>2187</v>
      </c>
      <c r="K800" s="1" t="str">
        <f t="shared" si="3"/>
        <v>AdFlex - Support - TCKT</v>
      </c>
      <c r="M800" s="1" t="s">
        <v>1944</v>
      </c>
    </row>
    <row r="801" spans="7:14" ht="15.75" customHeight="1" x14ac:dyDescent="0.2">
      <c r="G801" s="1">
        <v>795</v>
      </c>
      <c r="H801" s="1" t="s">
        <v>716</v>
      </c>
      <c r="I801" s="1" t="s">
        <v>717</v>
      </c>
      <c r="J801" s="1" t="s">
        <v>2270</v>
      </c>
      <c r="K801" s="1" t="str">
        <f t="shared" si="3"/>
        <v>MONT-E - Tech - CTO</v>
      </c>
      <c r="M801" s="1" t="s">
        <v>1946</v>
      </c>
    </row>
    <row r="802" spans="7:14" ht="15.75" customHeight="1" x14ac:dyDescent="0.2">
      <c r="G802" s="1">
        <v>782</v>
      </c>
      <c r="H802" s="1" t="s">
        <v>604</v>
      </c>
      <c r="I802" s="1" t="s">
        <v>605</v>
      </c>
      <c r="J802" s="1" t="s">
        <v>2209</v>
      </c>
      <c r="K802" s="1" t="str">
        <f t="shared" si="3"/>
        <v>AdFlex - CPS - Sale</v>
      </c>
      <c r="M802" s="1" t="s">
        <v>576</v>
      </c>
      <c r="N802" s="1" t="s">
        <v>2163</v>
      </c>
    </row>
    <row r="803" spans="7:14" ht="15.75" customHeight="1" x14ac:dyDescent="0.2">
      <c r="H803" s="1" t="s">
        <v>1952</v>
      </c>
      <c r="I803" s="1" t="s">
        <v>1953</v>
      </c>
      <c r="J803" s="1" t="s">
        <v>743</v>
      </c>
      <c r="K803" s="1" t="str">
        <f t="shared" si="3"/>
        <v>AdFlex - HCM - Inhouse</v>
      </c>
      <c r="M803" s="1" t="s">
        <v>578</v>
      </c>
      <c r="N803" s="1" t="s">
        <v>2210</v>
      </c>
    </row>
    <row r="804" spans="7:14" ht="15.75" customHeight="1" x14ac:dyDescent="0.2">
      <c r="H804" s="1" t="s">
        <v>1954</v>
      </c>
      <c r="I804" s="1" t="s">
        <v>1955</v>
      </c>
      <c r="K804" s="1">
        <f t="shared" si="3"/>
        <v>0</v>
      </c>
      <c r="M804" s="1" t="s">
        <v>580</v>
      </c>
      <c r="N804" s="1" t="s">
        <v>107</v>
      </c>
    </row>
    <row r="805" spans="7:14" ht="15.75" customHeight="1" x14ac:dyDescent="0.2">
      <c r="H805" s="1" t="s">
        <v>1956</v>
      </c>
      <c r="I805" s="1" t="s">
        <v>1957</v>
      </c>
      <c r="K805" s="1">
        <f t="shared" si="3"/>
        <v>0</v>
      </c>
      <c r="M805" s="1" t="s">
        <v>582</v>
      </c>
      <c r="N805" s="1" t="s">
        <v>143</v>
      </c>
    </row>
    <row r="806" spans="7:14" ht="15.75" customHeight="1" x14ac:dyDescent="0.2">
      <c r="H806" s="1" t="s">
        <v>1958</v>
      </c>
      <c r="I806" s="1" t="s">
        <v>1959</v>
      </c>
      <c r="J806" s="1" t="s">
        <v>2210</v>
      </c>
      <c r="K806" s="1" t="str">
        <f t="shared" si="3"/>
        <v>AdFlex - CPS - Sale</v>
      </c>
      <c r="M806" s="1" t="s">
        <v>584</v>
      </c>
      <c r="N806" s="1" t="s">
        <v>2267</v>
      </c>
    </row>
    <row r="807" spans="7:14" ht="15.75" customHeight="1" x14ac:dyDescent="0.2">
      <c r="H807" s="1" t="s">
        <v>1960</v>
      </c>
      <c r="I807" s="1" t="s">
        <v>1961</v>
      </c>
      <c r="J807" s="1" t="s">
        <v>2210</v>
      </c>
      <c r="K807" s="1" t="str">
        <f t="shared" si="3"/>
        <v>AdFlex - CPS - Sale</v>
      </c>
      <c r="M807" s="1" t="s">
        <v>586</v>
      </c>
    </row>
    <row r="808" spans="7:14" ht="15.75" customHeight="1" x14ac:dyDescent="0.2">
      <c r="G808" s="1">
        <v>791</v>
      </c>
      <c r="H808" s="1" t="s">
        <v>720</v>
      </c>
      <c r="I808" s="1" t="s">
        <v>721</v>
      </c>
      <c r="J808" s="1" t="s">
        <v>832</v>
      </c>
      <c r="K808" s="1">
        <f t="shared" si="3"/>
        <v>0</v>
      </c>
      <c r="M808" s="1" t="s">
        <v>588</v>
      </c>
      <c r="N808" s="1" t="s">
        <v>2268</v>
      </c>
    </row>
    <row r="809" spans="7:14" ht="15.75" customHeight="1" x14ac:dyDescent="0.2">
      <c r="G809" s="1">
        <v>792</v>
      </c>
      <c r="H809" s="1" t="s">
        <v>1962</v>
      </c>
      <c r="I809" s="1" t="s">
        <v>1963</v>
      </c>
      <c r="J809" s="1" t="s">
        <v>832</v>
      </c>
      <c r="K809" s="1">
        <f t="shared" si="3"/>
        <v>0</v>
      </c>
      <c r="M809" s="1" t="s">
        <v>590</v>
      </c>
      <c r="N809" s="1" t="s">
        <v>2201</v>
      </c>
    </row>
    <row r="810" spans="7:14" ht="15.75" customHeight="1" x14ac:dyDescent="0.2">
      <c r="G810" s="1">
        <v>794</v>
      </c>
      <c r="H810" s="1" t="s">
        <v>722</v>
      </c>
      <c r="I810" s="1" t="s">
        <v>723</v>
      </c>
      <c r="J810" s="1" t="s">
        <v>832</v>
      </c>
      <c r="K810" s="1">
        <f t="shared" si="3"/>
        <v>0</v>
      </c>
      <c r="M810" s="1" t="s">
        <v>592</v>
      </c>
      <c r="N810" s="1" t="s">
        <v>369</v>
      </c>
    </row>
    <row r="811" spans="7:14" ht="15.75" customHeight="1" x14ac:dyDescent="0.2">
      <c r="G811" s="1">
        <v>788</v>
      </c>
      <c r="H811" s="1" t="s">
        <v>1964</v>
      </c>
      <c r="I811" s="1" t="s">
        <v>1965</v>
      </c>
      <c r="J811" s="1" t="s">
        <v>2207</v>
      </c>
      <c r="K811" s="1" t="str">
        <f t="shared" si="3"/>
        <v>AdFlex - CPS - Sale</v>
      </c>
      <c r="M811" s="1" t="s">
        <v>594</v>
      </c>
      <c r="N811" s="1" t="s">
        <v>324</v>
      </c>
    </row>
    <row r="812" spans="7:14" ht="15.75" customHeight="1" x14ac:dyDescent="0.2">
      <c r="G812" s="1">
        <v>789</v>
      </c>
      <c r="H812" s="1" t="s">
        <v>724</v>
      </c>
      <c r="I812" s="1" t="s">
        <v>725</v>
      </c>
      <c r="J812" s="1" t="s">
        <v>832</v>
      </c>
      <c r="K812" s="1">
        <f t="shared" si="3"/>
        <v>0</v>
      </c>
      <c r="M812" s="1" t="s">
        <v>1948</v>
      </c>
      <c r="N812" s="1" t="s">
        <v>2210</v>
      </c>
    </row>
    <row r="813" spans="7:14" ht="15.75" customHeight="1" x14ac:dyDescent="0.2">
      <c r="G813" s="1">
        <v>785</v>
      </c>
      <c r="H813" s="1" t="s">
        <v>1966</v>
      </c>
      <c r="I813" s="1" t="s">
        <v>1967</v>
      </c>
      <c r="J813" s="1" t="s">
        <v>2210</v>
      </c>
      <c r="K813" s="1" t="str">
        <f t="shared" si="3"/>
        <v>AdFlex - CPS - Sale</v>
      </c>
      <c r="M813" s="1" t="s">
        <v>596</v>
      </c>
      <c r="N813" s="1" t="s">
        <v>2269</v>
      </c>
    </row>
    <row r="814" spans="7:14" ht="15.75" customHeight="1" x14ac:dyDescent="0.2">
      <c r="H814" s="1" t="s">
        <v>1968</v>
      </c>
      <c r="I814" s="1" t="s">
        <v>1969</v>
      </c>
      <c r="J814" s="1" t="s">
        <v>2271</v>
      </c>
      <c r="K814" s="1">
        <f t="shared" si="3"/>
        <v>0</v>
      </c>
      <c r="M814" s="1" t="s">
        <v>598</v>
      </c>
      <c r="N814" s="1" t="s">
        <v>2210</v>
      </c>
    </row>
    <row r="815" spans="7:14" ht="15.75" customHeight="1" x14ac:dyDescent="0.2">
      <c r="G815" s="1">
        <v>786</v>
      </c>
      <c r="H815" s="1" t="s">
        <v>606</v>
      </c>
      <c r="I815" s="1" t="s">
        <v>607</v>
      </c>
      <c r="J815" s="1" t="s">
        <v>373</v>
      </c>
      <c r="K815" s="1" t="str">
        <f t="shared" si="3"/>
        <v>MO - M1 - Bussiness Dept</v>
      </c>
      <c r="M815" s="1" t="s">
        <v>763</v>
      </c>
      <c r="N815" s="1" t="s">
        <v>743</v>
      </c>
    </row>
    <row r="816" spans="7:14" ht="15.75" customHeight="1" x14ac:dyDescent="0.2">
      <c r="G816" s="1">
        <v>787</v>
      </c>
      <c r="H816" s="1" t="s">
        <v>608</v>
      </c>
      <c r="I816" s="1" t="s">
        <v>609</v>
      </c>
      <c r="J816" s="1" t="s">
        <v>2199</v>
      </c>
      <c r="K816" s="1" t="str">
        <f t="shared" si="3"/>
        <v>AdFlex - CPO - Community</v>
      </c>
      <c r="M816" s="1" t="s">
        <v>600</v>
      </c>
      <c r="N816" s="1" t="s">
        <v>2189</v>
      </c>
    </row>
    <row r="817" spans="7:14" ht="15.75" customHeight="1" x14ac:dyDescent="0.2">
      <c r="G817" s="1">
        <v>796</v>
      </c>
      <c r="H817" s="1" t="s">
        <v>610</v>
      </c>
      <c r="I817" s="1" t="s">
        <v>611</v>
      </c>
      <c r="J817" s="1" t="s">
        <v>2189</v>
      </c>
      <c r="K817" s="1" t="str">
        <f t="shared" si="3"/>
        <v>AdFlex - POD - Inhouse</v>
      </c>
      <c r="M817" s="1" t="s">
        <v>1950</v>
      </c>
      <c r="N817" s="1" t="s">
        <v>743</v>
      </c>
    </row>
    <row r="818" spans="7:14" ht="15.75" customHeight="1" x14ac:dyDescent="0.2">
      <c r="G818" s="1">
        <v>797</v>
      </c>
      <c r="H818" s="1" t="s">
        <v>612</v>
      </c>
      <c r="I818" s="1" t="s">
        <v>613</v>
      </c>
      <c r="J818" s="1" t="s">
        <v>2189</v>
      </c>
      <c r="K818" s="1" t="str">
        <f t="shared" si="3"/>
        <v>AdFlex - POD - Inhouse</v>
      </c>
      <c r="M818" s="1" t="s">
        <v>602</v>
      </c>
      <c r="N818" s="1" t="s">
        <v>2188</v>
      </c>
    </row>
    <row r="819" spans="7:14" ht="15.75" customHeight="1" x14ac:dyDescent="0.2">
      <c r="G819" s="1">
        <v>793</v>
      </c>
      <c r="H819" s="1" t="s">
        <v>726</v>
      </c>
      <c r="I819" s="1" t="s">
        <v>727</v>
      </c>
      <c r="J819" s="1" t="s">
        <v>832</v>
      </c>
      <c r="K819" s="1">
        <f t="shared" si="3"/>
        <v>0</v>
      </c>
      <c r="M819" s="1" t="s">
        <v>716</v>
      </c>
      <c r="N819" s="1" t="s">
        <v>2270</v>
      </c>
    </row>
    <row r="820" spans="7:14" ht="15.75" customHeight="1" x14ac:dyDescent="0.2">
      <c r="G820" s="1">
        <v>790</v>
      </c>
      <c r="H820" s="1" t="s">
        <v>728</v>
      </c>
      <c r="I820" s="1" t="s">
        <v>729</v>
      </c>
      <c r="J820" s="1" t="s">
        <v>832</v>
      </c>
      <c r="K820" s="1">
        <f t="shared" si="3"/>
        <v>0</v>
      </c>
      <c r="M820" s="1" t="s">
        <v>604</v>
      </c>
      <c r="N820" s="1" t="s">
        <v>2210</v>
      </c>
    </row>
    <row r="821" spans="7:14" ht="15.75" customHeight="1" x14ac:dyDescent="0.2">
      <c r="H821" s="1" t="s">
        <v>1970</v>
      </c>
      <c r="I821" s="1" t="s">
        <v>1971</v>
      </c>
      <c r="J821" s="1" t="s">
        <v>2210</v>
      </c>
      <c r="K821" s="1" t="str">
        <f t="shared" si="3"/>
        <v>AdFlex - CPS - Sale</v>
      </c>
      <c r="M821" s="1" t="s">
        <v>1952</v>
      </c>
      <c r="N821" s="1" t="s">
        <v>743</v>
      </c>
    </row>
    <row r="822" spans="7:14" ht="15.75" customHeight="1" x14ac:dyDescent="0.2">
      <c r="G822" s="1">
        <v>800</v>
      </c>
      <c r="H822" s="1" t="s">
        <v>1972</v>
      </c>
      <c r="I822" s="1" t="s">
        <v>1973</v>
      </c>
      <c r="J822" s="1" t="s">
        <v>2207</v>
      </c>
      <c r="K822" s="1" t="str">
        <f t="shared" si="3"/>
        <v>AdFlex - CPS - Sale</v>
      </c>
      <c r="M822" s="1" t="s">
        <v>1954</v>
      </c>
    </row>
    <row r="823" spans="7:14" ht="15.75" customHeight="1" x14ac:dyDescent="0.2">
      <c r="G823" s="1">
        <v>799</v>
      </c>
      <c r="H823" s="1" t="s">
        <v>619</v>
      </c>
      <c r="I823" s="1" t="s">
        <v>620</v>
      </c>
      <c r="J823" s="1" t="s">
        <v>373</v>
      </c>
      <c r="K823" s="1" t="str">
        <f t="shared" si="3"/>
        <v>MO - M1 - Bussiness Dept</v>
      </c>
      <c r="M823" s="1" t="s">
        <v>1956</v>
      </c>
    </row>
    <row r="824" spans="7:14" ht="15.75" customHeight="1" x14ac:dyDescent="0.2">
      <c r="G824" s="1">
        <v>802</v>
      </c>
      <c r="H824" s="1" t="s">
        <v>1974</v>
      </c>
      <c r="I824" s="1" t="s">
        <v>1975</v>
      </c>
      <c r="J824" s="1" t="s">
        <v>369</v>
      </c>
      <c r="K824" s="1" t="str">
        <f t="shared" si="3"/>
        <v>MO - M1 - Account Manager</v>
      </c>
      <c r="M824" s="1" t="s">
        <v>1958</v>
      </c>
      <c r="N824" s="1" t="s">
        <v>2210</v>
      </c>
    </row>
    <row r="825" spans="7:14" ht="15.75" customHeight="1" x14ac:dyDescent="0.2">
      <c r="H825" s="1" t="s">
        <v>1976</v>
      </c>
      <c r="I825" s="1" t="s">
        <v>1977</v>
      </c>
      <c r="J825" s="1" t="s">
        <v>743</v>
      </c>
      <c r="K825" s="1" t="str">
        <f t="shared" si="3"/>
        <v>AdFlex - HCM - Inhouse</v>
      </c>
      <c r="M825" s="1" t="s">
        <v>1960</v>
      </c>
      <c r="N825" s="1" t="s">
        <v>2210</v>
      </c>
    </row>
    <row r="826" spans="7:14" ht="15.75" customHeight="1" x14ac:dyDescent="0.2">
      <c r="H826" s="1" t="s">
        <v>765</v>
      </c>
      <c r="I826" s="1" t="s">
        <v>766</v>
      </c>
      <c r="J826" s="1" t="s">
        <v>743</v>
      </c>
      <c r="K826" s="1" t="str">
        <f t="shared" si="3"/>
        <v>AdFlex - HCM - Inhouse</v>
      </c>
      <c r="M826" s="1" t="s">
        <v>720</v>
      </c>
    </row>
    <row r="827" spans="7:14" ht="15.75" customHeight="1" x14ac:dyDescent="0.2">
      <c r="G827" s="1">
        <v>803</v>
      </c>
      <c r="H827" s="1" t="s">
        <v>631</v>
      </c>
      <c r="I827" s="1" t="s">
        <v>632</v>
      </c>
      <c r="J827" s="1" t="s">
        <v>2209</v>
      </c>
      <c r="K827" s="1" t="str">
        <f t="shared" si="3"/>
        <v>AdFlex - CPS - Sale</v>
      </c>
      <c r="M827" s="1" t="s">
        <v>1962</v>
      </c>
    </row>
    <row r="828" spans="7:14" ht="15.75" customHeight="1" x14ac:dyDescent="0.2">
      <c r="G828" s="1">
        <v>805</v>
      </c>
      <c r="H828" s="1" t="s">
        <v>1978</v>
      </c>
      <c r="I828" s="1" t="s">
        <v>1979</v>
      </c>
      <c r="J828" s="1" t="s">
        <v>2221</v>
      </c>
      <c r="K828" s="1">
        <f t="shared" si="3"/>
        <v>0</v>
      </c>
      <c r="M828" s="1" t="s">
        <v>722</v>
      </c>
    </row>
    <row r="829" spans="7:14" ht="15.75" customHeight="1" x14ac:dyDescent="0.2">
      <c r="G829" s="1">
        <v>804</v>
      </c>
      <c r="H829" s="1" t="s">
        <v>1980</v>
      </c>
      <c r="I829" s="1" t="s">
        <v>1981</v>
      </c>
      <c r="J829" s="1" t="s">
        <v>2221</v>
      </c>
      <c r="K829" s="1">
        <f t="shared" si="3"/>
        <v>0</v>
      </c>
      <c r="M829" s="1" t="s">
        <v>1964</v>
      </c>
      <c r="N829" s="1" t="s">
        <v>2210</v>
      </c>
    </row>
    <row r="830" spans="7:14" ht="15.75" customHeight="1" x14ac:dyDescent="0.2">
      <c r="G830" s="1">
        <v>806</v>
      </c>
      <c r="H830" s="1" t="s">
        <v>614</v>
      </c>
      <c r="I830" s="1" t="s">
        <v>615</v>
      </c>
      <c r="J830" s="1" t="s">
        <v>2249</v>
      </c>
      <c r="K830" s="1">
        <f t="shared" si="3"/>
        <v>0</v>
      </c>
      <c r="M830" s="1" t="s">
        <v>724</v>
      </c>
    </row>
    <row r="831" spans="7:14" ht="15.75" customHeight="1" x14ac:dyDescent="0.2">
      <c r="G831" s="1">
        <v>808</v>
      </c>
      <c r="H831" s="1" t="s">
        <v>617</v>
      </c>
      <c r="I831" s="1" t="s">
        <v>618</v>
      </c>
      <c r="J831" s="1" t="s">
        <v>2163</v>
      </c>
      <c r="K831" s="1" t="str">
        <f t="shared" si="3"/>
        <v>AdFlex - CPS - Inhouse</v>
      </c>
      <c r="M831" s="1" t="s">
        <v>1966</v>
      </c>
      <c r="N831" s="1" t="s">
        <v>2210</v>
      </c>
    </row>
    <row r="832" spans="7:14" ht="15.75" customHeight="1" x14ac:dyDescent="0.2">
      <c r="H832" s="1" t="s">
        <v>1982</v>
      </c>
      <c r="I832" s="1" t="s">
        <v>1983</v>
      </c>
      <c r="J832" s="1" t="s">
        <v>2170</v>
      </c>
      <c r="K832" s="1">
        <f t="shared" si="3"/>
        <v>0</v>
      </c>
      <c r="M832" s="1" t="s">
        <v>1968</v>
      </c>
    </row>
    <row r="833" spans="7:14" ht="15.75" customHeight="1" x14ac:dyDescent="0.2">
      <c r="H833" s="1" t="s">
        <v>1984</v>
      </c>
      <c r="I833" s="1" t="s">
        <v>1985</v>
      </c>
      <c r="J833" s="1" t="s">
        <v>832</v>
      </c>
      <c r="K833" s="1">
        <f t="shared" si="3"/>
        <v>0</v>
      </c>
      <c r="M833" s="1" t="s">
        <v>606</v>
      </c>
      <c r="N833" s="1" t="s">
        <v>373</v>
      </c>
    </row>
    <row r="834" spans="7:14" ht="15.75" customHeight="1" x14ac:dyDescent="0.2">
      <c r="G834" s="1">
        <v>811</v>
      </c>
      <c r="H834" s="1" t="s">
        <v>621</v>
      </c>
      <c r="I834" s="1" t="s">
        <v>622</v>
      </c>
      <c r="J834" s="1" t="s">
        <v>2212</v>
      </c>
      <c r="K834" s="1" t="str">
        <f t="shared" si="3"/>
        <v>MO - M1 - Operation</v>
      </c>
      <c r="M834" s="1" t="s">
        <v>608</v>
      </c>
      <c r="N834" s="1" t="s">
        <v>2199</v>
      </c>
    </row>
    <row r="835" spans="7:14" ht="15.75" customHeight="1" x14ac:dyDescent="0.2">
      <c r="H835" s="1" t="s">
        <v>828</v>
      </c>
      <c r="I835" s="1" t="s">
        <v>829</v>
      </c>
      <c r="J835" s="1" t="s">
        <v>719</v>
      </c>
      <c r="K835" s="1">
        <f t="shared" si="3"/>
        <v>0</v>
      </c>
      <c r="M835" s="1" t="s">
        <v>610</v>
      </c>
      <c r="N835" s="1" t="s">
        <v>2189</v>
      </c>
    </row>
    <row r="836" spans="7:14" ht="15.75" customHeight="1" x14ac:dyDescent="0.2">
      <c r="H836" s="1" t="s">
        <v>833</v>
      </c>
      <c r="I836" s="1" t="s">
        <v>834</v>
      </c>
      <c r="J836" s="1" t="s">
        <v>719</v>
      </c>
      <c r="K836" s="1">
        <f t="shared" si="3"/>
        <v>0</v>
      </c>
      <c r="M836" s="1" t="s">
        <v>612</v>
      </c>
      <c r="N836" s="1" t="s">
        <v>2189</v>
      </c>
    </row>
    <row r="837" spans="7:14" ht="15.75" customHeight="1" x14ac:dyDescent="0.2">
      <c r="H837" s="1" t="s">
        <v>830</v>
      </c>
      <c r="I837" s="1" t="s">
        <v>831</v>
      </c>
      <c r="J837" s="1" t="s">
        <v>832</v>
      </c>
      <c r="K837" s="1">
        <f t="shared" si="3"/>
        <v>0</v>
      </c>
      <c r="M837" s="1" t="s">
        <v>726</v>
      </c>
    </row>
    <row r="838" spans="7:14" ht="15.75" customHeight="1" x14ac:dyDescent="0.2">
      <c r="G838" s="1">
        <v>813</v>
      </c>
      <c r="H838" s="1" t="s">
        <v>626</v>
      </c>
      <c r="I838" s="1" t="s">
        <v>627</v>
      </c>
      <c r="J838" s="1" t="s">
        <v>2187</v>
      </c>
      <c r="K838" s="1">
        <f t="shared" si="3"/>
        <v>0</v>
      </c>
      <c r="M838" s="1" t="s">
        <v>728</v>
      </c>
    </row>
    <row r="839" spans="7:14" ht="15.75" customHeight="1" x14ac:dyDescent="0.2">
      <c r="H839" s="1" t="s">
        <v>1986</v>
      </c>
      <c r="I839" s="1" t="s">
        <v>1987</v>
      </c>
      <c r="J839" s="1" t="s">
        <v>2214</v>
      </c>
      <c r="K839" s="1">
        <f t="shared" si="3"/>
        <v>0</v>
      </c>
      <c r="M839" s="1" t="s">
        <v>1970</v>
      </c>
      <c r="N839" s="1" t="s">
        <v>2210</v>
      </c>
    </row>
    <row r="840" spans="7:14" ht="15.75" customHeight="1" x14ac:dyDescent="0.2">
      <c r="G840" s="1">
        <v>812</v>
      </c>
      <c r="H840" s="1" t="s">
        <v>673</v>
      </c>
      <c r="I840" s="1" t="s">
        <v>674</v>
      </c>
      <c r="J840" s="1" t="s">
        <v>2221</v>
      </c>
      <c r="K840" s="1">
        <f t="shared" si="3"/>
        <v>0</v>
      </c>
      <c r="M840" s="1" t="s">
        <v>1972</v>
      </c>
      <c r="N840" s="1" t="s">
        <v>2210</v>
      </c>
    </row>
    <row r="841" spans="7:14" ht="15.75" customHeight="1" x14ac:dyDescent="0.2">
      <c r="H841" s="1" t="s">
        <v>1988</v>
      </c>
      <c r="I841" s="1" t="s">
        <v>1989</v>
      </c>
      <c r="J841" s="1" t="s">
        <v>2214</v>
      </c>
      <c r="K841" s="1">
        <f t="shared" si="3"/>
        <v>0</v>
      </c>
      <c r="M841" s="1" t="s">
        <v>619</v>
      </c>
      <c r="N841" s="1" t="s">
        <v>373</v>
      </c>
    </row>
    <row r="842" spans="7:14" ht="15.75" customHeight="1" x14ac:dyDescent="0.2">
      <c r="H842" s="1" t="s">
        <v>1990</v>
      </c>
      <c r="I842" s="1" t="s">
        <v>1991</v>
      </c>
      <c r="J842" s="1" t="s">
        <v>2272</v>
      </c>
      <c r="K842" s="1" t="str">
        <f t="shared" si="3"/>
        <v>RIO - Tech - Lead</v>
      </c>
      <c r="M842" s="1" t="s">
        <v>1974</v>
      </c>
      <c r="N842" s="1" t="s">
        <v>369</v>
      </c>
    </row>
    <row r="843" spans="7:14" ht="15.75" customHeight="1" x14ac:dyDescent="0.2">
      <c r="G843" s="1">
        <v>814</v>
      </c>
      <c r="H843" s="1" t="s">
        <v>800</v>
      </c>
      <c r="I843" s="1" t="s">
        <v>801</v>
      </c>
      <c r="J843" s="1" t="s">
        <v>2243</v>
      </c>
      <c r="K843" s="1">
        <f t="shared" si="3"/>
        <v>0</v>
      </c>
      <c r="M843" s="1" t="s">
        <v>1976</v>
      </c>
      <c r="N843" s="1" t="s">
        <v>743</v>
      </c>
    </row>
    <row r="844" spans="7:14" ht="15.75" customHeight="1" x14ac:dyDescent="0.2">
      <c r="G844" s="1">
        <v>816</v>
      </c>
      <c r="H844" s="1" t="s">
        <v>629</v>
      </c>
      <c r="I844" s="1" t="s">
        <v>630</v>
      </c>
      <c r="J844" s="1" t="s">
        <v>2229</v>
      </c>
      <c r="K844" s="1">
        <f t="shared" si="3"/>
        <v>0</v>
      </c>
      <c r="M844" s="1" t="s">
        <v>765</v>
      </c>
      <c r="N844" s="1" t="s">
        <v>743</v>
      </c>
    </row>
    <row r="845" spans="7:14" ht="15.75" customHeight="1" x14ac:dyDescent="0.2">
      <c r="G845" s="1">
        <v>815</v>
      </c>
      <c r="H845" s="1" t="s">
        <v>1992</v>
      </c>
      <c r="I845" s="1" t="s">
        <v>1993</v>
      </c>
      <c r="J845" s="1" t="s">
        <v>2161</v>
      </c>
      <c r="K845" s="1">
        <f t="shared" si="3"/>
        <v>0</v>
      </c>
      <c r="M845" s="1" t="s">
        <v>631</v>
      </c>
      <c r="N845" s="1" t="s">
        <v>2210</v>
      </c>
    </row>
    <row r="846" spans="7:14" ht="15.75" customHeight="1" x14ac:dyDescent="0.2">
      <c r="H846" s="1" t="s">
        <v>1994</v>
      </c>
      <c r="I846" s="1" t="s">
        <v>1995</v>
      </c>
      <c r="J846" s="1" t="s">
        <v>743</v>
      </c>
      <c r="K846" s="1" t="str">
        <f t="shared" si="3"/>
        <v>AdFlex - HCM - Inhouse</v>
      </c>
      <c r="M846" s="1" t="s">
        <v>1978</v>
      </c>
    </row>
    <row r="847" spans="7:14" ht="15.75" customHeight="1" x14ac:dyDescent="0.2">
      <c r="G847" s="1">
        <v>817</v>
      </c>
      <c r="H847" s="1" t="s">
        <v>637</v>
      </c>
      <c r="I847" s="1" t="s">
        <v>638</v>
      </c>
      <c r="J847" s="1" t="s">
        <v>282</v>
      </c>
      <c r="K847" s="1">
        <f t="shared" si="3"/>
        <v>0</v>
      </c>
      <c r="M847" s="1" t="s">
        <v>1980</v>
      </c>
    </row>
    <row r="848" spans="7:14" ht="15.75" customHeight="1" x14ac:dyDescent="0.2">
      <c r="G848" s="1">
        <v>818</v>
      </c>
      <c r="H848" s="1" t="s">
        <v>635</v>
      </c>
      <c r="I848" s="1" t="s">
        <v>636</v>
      </c>
      <c r="J848" s="1" t="s">
        <v>373</v>
      </c>
      <c r="K848" s="1" t="str">
        <f t="shared" si="3"/>
        <v>MO - M1 - Bussiness Dept</v>
      </c>
      <c r="M848" s="1" t="s">
        <v>614</v>
      </c>
    </row>
    <row r="849" spans="7:14" ht="15.75" customHeight="1" x14ac:dyDescent="0.2">
      <c r="G849" s="1">
        <v>819</v>
      </c>
      <c r="H849" s="1" t="s">
        <v>633</v>
      </c>
      <c r="I849" s="1" t="s">
        <v>634</v>
      </c>
      <c r="J849" s="1" t="s">
        <v>2255</v>
      </c>
      <c r="K849" s="1" t="str">
        <f t="shared" si="3"/>
        <v>PingGo - Product - App</v>
      </c>
      <c r="M849" s="1" t="s">
        <v>617</v>
      </c>
      <c r="N849" s="1" t="s">
        <v>2163</v>
      </c>
    </row>
    <row r="850" spans="7:14" ht="15.75" customHeight="1" x14ac:dyDescent="0.2">
      <c r="H850" s="1" t="s">
        <v>1996</v>
      </c>
      <c r="I850" s="1" t="s">
        <v>1997</v>
      </c>
      <c r="J850" s="1" t="s">
        <v>2214</v>
      </c>
      <c r="K850" s="1">
        <f t="shared" si="3"/>
        <v>0</v>
      </c>
      <c r="M850" s="1" t="s">
        <v>1982</v>
      </c>
    </row>
    <row r="851" spans="7:14" ht="15.75" customHeight="1" x14ac:dyDescent="0.2">
      <c r="H851" s="1" t="s">
        <v>1998</v>
      </c>
      <c r="I851" s="1" t="s">
        <v>1999</v>
      </c>
      <c r="J851" s="1" t="s">
        <v>743</v>
      </c>
      <c r="K851" s="1" t="str">
        <f t="shared" si="3"/>
        <v>AdFlex - HCM - Inhouse</v>
      </c>
      <c r="M851" s="1" t="s">
        <v>1984</v>
      </c>
    </row>
    <row r="852" spans="7:14" ht="15.75" customHeight="1" x14ac:dyDescent="0.2">
      <c r="H852" s="1" t="s">
        <v>2000</v>
      </c>
      <c r="I852" s="1" t="s">
        <v>2001</v>
      </c>
      <c r="J852" s="1" t="s">
        <v>2214</v>
      </c>
      <c r="K852" s="1">
        <f t="shared" si="3"/>
        <v>0</v>
      </c>
      <c r="M852" s="1" t="s">
        <v>621</v>
      </c>
      <c r="N852" s="1" t="s">
        <v>2212</v>
      </c>
    </row>
    <row r="853" spans="7:14" ht="15.75" customHeight="1" x14ac:dyDescent="0.2">
      <c r="H853" s="1" t="s">
        <v>2002</v>
      </c>
      <c r="I853" s="1" t="s">
        <v>2003</v>
      </c>
      <c r="J853" s="1" t="s">
        <v>2228</v>
      </c>
      <c r="K853" s="1" t="str">
        <f t="shared" si="3"/>
        <v>AdFlex - CPS - Sale</v>
      </c>
      <c r="M853" s="1" t="s">
        <v>828</v>
      </c>
    </row>
    <row r="854" spans="7:14" ht="15.75" customHeight="1" x14ac:dyDescent="0.2">
      <c r="G854" s="1">
        <v>820</v>
      </c>
      <c r="H854" s="1" t="s">
        <v>643</v>
      </c>
      <c r="I854" s="1" t="s">
        <v>644</v>
      </c>
      <c r="J854" s="1" t="s">
        <v>2182</v>
      </c>
      <c r="K854" s="1">
        <f t="shared" si="3"/>
        <v>0</v>
      </c>
      <c r="M854" s="1" t="s">
        <v>833</v>
      </c>
    </row>
    <row r="855" spans="7:14" ht="15.75" customHeight="1" x14ac:dyDescent="0.2">
      <c r="H855" s="1" t="s">
        <v>2004</v>
      </c>
      <c r="I855" s="1" t="s">
        <v>2005</v>
      </c>
      <c r="J855" s="1" t="s">
        <v>2185</v>
      </c>
      <c r="K855" s="1">
        <f t="shared" si="3"/>
        <v>0</v>
      </c>
      <c r="M855" s="1" t="s">
        <v>830</v>
      </c>
    </row>
    <row r="856" spans="7:14" ht="15.75" customHeight="1" x14ac:dyDescent="0.2">
      <c r="G856" s="1">
        <v>822</v>
      </c>
      <c r="H856" s="1" t="s">
        <v>645</v>
      </c>
      <c r="I856" s="1" t="s">
        <v>646</v>
      </c>
      <c r="J856" s="1" t="s">
        <v>369</v>
      </c>
      <c r="K856" s="1" t="str">
        <f t="shared" si="3"/>
        <v>MO - M1 - Account Manager</v>
      </c>
      <c r="M856" s="1" t="s">
        <v>626</v>
      </c>
    </row>
    <row r="857" spans="7:14" ht="15.75" customHeight="1" x14ac:dyDescent="0.2">
      <c r="H857" s="1" t="s">
        <v>2006</v>
      </c>
      <c r="I857" s="1" t="s">
        <v>2007</v>
      </c>
      <c r="J857" s="1" t="s">
        <v>2228</v>
      </c>
      <c r="K857" s="1" t="str">
        <f t="shared" si="3"/>
        <v>AdFlex - CPS - Sale</v>
      </c>
      <c r="M857" s="1" t="s">
        <v>1986</v>
      </c>
    </row>
    <row r="858" spans="7:14" ht="15.75" customHeight="1" x14ac:dyDescent="0.2">
      <c r="G858" s="1">
        <v>829</v>
      </c>
      <c r="H858" s="1" t="s">
        <v>639</v>
      </c>
      <c r="I858" s="1" t="s">
        <v>640</v>
      </c>
      <c r="J858" s="1" t="s">
        <v>59</v>
      </c>
      <c r="K858" s="1" t="str">
        <f t="shared" si="3"/>
        <v>AdFlex - Tech - Product &amp; Development</v>
      </c>
      <c r="M858" s="1" t="s">
        <v>673</v>
      </c>
    </row>
    <row r="859" spans="7:14" ht="15.75" customHeight="1" x14ac:dyDescent="0.2">
      <c r="G859" s="1">
        <v>857</v>
      </c>
      <c r="H859" s="1" t="s">
        <v>710</v>
      </c>
      <c r="I859" s="1" t="s">
        <v>711</v>
      </c>
      <c r="J859" s="1" t="s">
        <v>2169</v>
      </c>
      <c r="K859" s="1">
        <f t="shared" si="3"/>
        <v>0</v>
      </c>
      <c r="M859" s="1" t="s">
        <v>1988</v>
      </c>
    </row>
    <row r="860" spans="7:14" ht="15.75" customHeight="1" x14ac:dyDescent="0.2">
      <c r="H860" s="1" t="s">
        <v>2008</v>
      </c>
      <c r="I860" s="1" t="s">
        <v>2009</v>
      </c>
      <c r="J860" s="1" t="s">
        <v>2169</v>
      </c>
      <c r="K860" s="1">
        <f t="shared" si="3"/>
        <v>0</v>
      </c>
      <c r="M860" s="1" t="s">
        <v>1990</v>
      </c>
      <c r="N860" s="1" t="s">
        <v>2272</v>
      </c>
    </row>
    <row r="861" spans="7:14" ht="15.75" customHeight="1" x14ac:dyDescent="0.2">
      <c r="G861" s="1">
        <v>831</v>
      </c>
      <c r="H861" s="1" t="s">
        <v>641</v>
      </c>
      <c r="I861" s="1" t="s">
        <v>642</v>
      </c>
      <c r="J861" s="1" t="s">
        <v>337</v>
      </c>
      <c r="K861" s="1" t="str">
        <f t="shared" si="3"/>
        <v>AdFlex - Tech - Platform</v>
      </c>
      <c r="M861" s="1" t="s">
        <v>800</v>
      </c>
    </row>
    <row r="862" spans="7:14" ht="15.75" customHeight="1" x14ac:dyDescent="0.2">
      <c r="G862" s="1">
        <v>832</v>
      </c>
      <c r="H862" s="1" t="s">
        <v>692</v>
      </c>
      <c r="I862" s="1" t="s">
        <v>693</v>
      </c>
      <c r="J862" s="1" t="s">
        <v>2164</v>
      </c>
      <c r="K862" s="1" t="str">
        <f t="shared" si="3"/>
        <v>AdFlex - CPI - Sale Admin</v>
      </c>
      <c r="M862" s="1" t="s">
        <v>629</v>
      </c>
    </row>
    <row r="863" spans="7:14" ht="15.75" customHeight="1" x14ac:dyDescent="0.2">
      <c r="G863" s="1">
        <v>833</v>
      </c>
      <c r="H863" s="1" t="s">
        <v>647</v>
      </c>
      <c r="I863" s="1" t="s">
        <v>648</v>
      </c>
      <c r="J863" s="1" t="s">
        <v>2229</v>
      </c>
      <c r="K863" s="1">
        <f t="shared" si="3"/>
        <v>0</v>
      </c>
      <c r="M863" s="1" t="s">
        <v>1992</v>
      </c>
    </row>
    <row r="864" spans="7:14" ht="15.75" customHeight="1" x14ac:dyDescent="0.2">
      <c r="H864" s="1" t="s">
        <v>2010</v>
      </c>
      <c r="I864" s="1" t="s">
        <v>1451</v>
      </c>
      <c r="J864" s="1" t="s">
        <v>2238</v>
      </c>
      <c r="K864" s="1">
        <f t="shared" si="3"/>
        <v>0</v>
      </c>
      <c r="M864" s="1" t="s">
        <v>1994</v>
      </c>
      <c r="N864" s="1" t="s">
        <v>743</v>
      </c>
    </row>
    <row r="865" spans="7:14" ht="15.75" customHeight="1" x14ac:dyDescent="0.2">
      <c r="G865" s="1">
        <v>835</v>
      </c>
      <c r="H865" s="1" t="s">
        <v>2011</v>
      </c>
      <c r="I865" s="1" t="s">
        <v>1626</v>
      </c>
      <c r="J865" s="1" t="s">
        <v>2209</v>
      </c>
      <c r="K865" s="1" t="str">
        <f t="shared" si="3"/>
        <v>AdFlex - CPS - Sale</v>
      </c>
      <c r="M865" s="1" t="s">
        <v>637</v>
      </c>
    </row>
    <row r="866" spans="7:14" ht="15.75" customHeight="1" x14ac:dyDescent="0.2">
      <c r="G866" s="1">
        <v>834</v>
      </c>
      <c r="H866" s="1" t="s">
        <v>2012</v>
      </c>
      <c r="I866" s="1" t="s">
        <v>1662</v>
      </c>
      <c r="J866" s="1" t="s">
        <v>2209</v>
      </c>
      <c r="K866" s="1" t="str">
        <f t="shared" si="3"/>
        <v>AdFlex - CPS - Sale</v>
      </c>
      <c r="M866" s="1" t="s">
        <v>635</v>
      </c>
      <c r="N866" s="1" t="s">
        <v>373</v>
      </c>
    </row>
    <row r="867" spans="7:14" ht="15.75" customHeight="1" x14ac:dyDescent="0.2">
      <c r="G867" s="1">
        <v>836</v>
      </c>
      <c r="H867" s="1" t="s">
        <v>2013</v>
      </c>
      <c r="I867" s="1" t="s">
        <v>2014</v>
      </c>
      <c r="J867" s="1" t="s">
        <v>2209</v>
      </c>
      <c r="K867" s="1" t="str">
        <f t="shared" si="3"/>
        <v>AdFlex - CPS - Sale</v>
      </c>
      <c r="M867" s="1" t="s">
        <v>633</v>
      </c>
      <c r="N867" s="1" t="s">
        <v>2255</v>
      </c>
    </row>
    <row r="868" spans="7:14" ht="15.75" customHeight="1" x14ac:dyDescent="0.2">
      <c r="G868" s="1">
        <v>841</v>
      </c>
      <c r="H868" s="1" t="s">
        <v>659</v>
      </c>
      <c r="I868" s="1" t="s">
        <v>660</v>
      </c>
      <c r="J868" s="1" t="s">
        <v>2243</v>
      </c>
      <c r="K868" s="1">
        <f t="shared" si="3"/>
        <v>0</v>
      </c>
      <c r="M868" s="1" t="s">
        <v>1996</v>
      </c>
    </row>
    <row r="869" spans="7:14" ht="15.75" customHeight="1" x14ac:dyDescent="0.2">
      <c r="G869" s="1">
        <v>838</v>
      </c>
      <c r="H869" s="1" t="s">
        <v>657</v>
      </c>
      <c r="I869" s="1" t="s">
        <v>658</v>
      </c>
      <c r="J869" s="1" t="s">
        <v>2243</v>
      </c>
      <c r="K869" s="1">
        <f t="shared" si="3"/>
        <v>0</v>
      </c>
      <c r="M869" s="1" t="s">
        <v>1998</v>
      </c>
      <c r="N869" s="1" t="s">
        <v>743</v>
      </c>
    </row>
    <row r="870" spans="7:14" ht="15.75" customHeight="1" x14ac:dyDescent="0.2">
      <c r="H870" s="1" t="s">
        <v>2015</v>
      </c>
      <c r="I870" s="1" t="s">
        <v>2016</v>
      </c>
      <c r="J870" s="1" t="s">
        <v>2273</v>
      </c>
      <c r="K870" s="1" t="str">
        <f t="shared" si="3"/>
        <v>RIO - Tech - FE</v>
      </c>
      <c r="M870" s="1" t="s">
        <v>2000</v>
      </c>
    </row>
    <row r="871" spans="7:14" ht="15.75" customHeight="1" x14ac:dyDescent="0.2">
      <c r="G871" s="1">
        <v>837</v>
      </c>
      <c r="H871" s="1" t="s">
        <v>663</v>
      </c>
      <c r="I871" s="1" t="s">
        <v>664</v>
      </c>
      <c r="J871" s="1" t="s">
        <v>337</v>
      </c>
      <c r="K871" s="1" t="str">
        <f t="shared" si="3"/>
        <v>AdFlex - Tech - Platform</v>
      </c>
      <c r="M871" s="1" t="s">
        <v>2002</v>
      </c>
      <c r="N871" s="1" t="s">
        <v>2210</v>
      </c>
    </row>
    <row r="872" spans="7:14" ht="15.75" customHeight="1" x14ac:dyDescent="0.2">
      <c r="G872" s="1">
        <v>839</v>
      </c>
      <c r="H872" s="1" t="s">
        <v>665</v>
      </c>
      <c r="I872" s="1" t="s">
        <v>666</v>
      </c>
      <c r="J872" s="1" t="s">
        <v>337</v>
      </c>
      <c r="K872" s="1" t="str">
        <f t="shared" si="3"/>
        <v>AdFlex - Tech - Platform</v>
      </c>
      <c r="M872" s="1" t="s">
        <v>643</v>
      </c>
    </row>
    <row r="873" spans="7:14" ht="15.75" customHeight="1" x14ac:dyDescent="0.2">
      <c r="G873" s="1">
        <v>840</v>
      </c>
      <c r="H873" s="1" t="s">
        <v>2017</v>
      </c>
      <c r="I873" s="1" t="s">
        <v>2018</v>
      </c>
      <c r="J873" s="1" t="s">
        <v>2221</v>
      </c>
      <c r="K873" s="1">
        <f t="shared" si="3"/>
        <v>0</v>
      </c>
      <c r="M873" s="1" t="s">
        <v>2004</v>
      </c>
    </row>
    <row r="874" spans="7:14" ht="15.75" customHeight="1" x14ac:dyDescent="0.2">
      <c r="H874" s="1" t="s">
        <v>2019</v>
      </c>
      <c r="I874" s="1" t="s">
        <v>2020</v>
      </c>
      <c r="J874" s="1" t="s">
        <v>2252</v>
      </c>
      <c r="K874" s="1">
        <f t="shared" si="3"/>
        <v>0</v>
      </c>
      <c r="M874" s="1" t="s">
        <v>645</v>
      </c>
      <c r="N874" s="1" t="s">
        <v>369</v>
      </c>
    </row>
    <row r="875" spans="7:14" ht="15.75" customHeight="1" x14ac:dyDescent="0.2">
      <c r="H875" s="1" t="s">
        <v>2021</v>
      </c>
      <c r="I875" s="1" t="s">
        <v>2022</v>
      </c>
      <c r="J875" s="1" t="s">
        <v>2238</v>
      </c>
      <c r="K875" s="1">
        <f t="shared" si="3"/>
        <v>0</v>
      </c>
      <c r="M875" s="1" t="s">
        <v>2006</v>
      </c>
      <c r="N875" s="1" t="s">
        <v>2210</v>
      </c>
    </row>
    <row r="876" spans="7:14" ht="15.75" customHeight="1" x14ac:dyDescent="0.2">
      <c r="H876" s="1" t="s">
        <v>767</v>
      </c>
      <c r="I876" s="1" t="s">
        <v>768</v>
      </c>
      <c r="J876" s="1" t="s">
        <v>743</v>
      </c>
      <c r="K876" s="1" t="str">
        <f t="shared" si="3"/>
        <v>AdFlex - HCM - Inhouse</v>
      </c>
      <c r="M876" s="1" t="s">
        <v>639</v>
      </c>
      <c r="N876" s="1" t="s">
        <v>215</v>
      </c>
    </row>
    <row r="877" spans="7:14" ht="15.75" customHeight="1" x14ac:dyDescent="0.2">
      <c r="G877" s="1">
        <v>843</v>
      </c>
      <c r="H877" s="1" t="s">
        <v>653</v>
      </c>
      <c r="I877" s="1" t="s">
        <v>654</v>
      </c>
      <c r="J877" s="1" t="s">
        <v>2262</v>
      </c>
      <c r="K877" s="1">
        <f t="shared" si="3"/>
        <v>0</v>
      </c>
      <c r="M877" s="1" t="s">
        <v>710</v>
      </c>
    </row>
    <row r="878" spans="7:14" ht="15.75" customHeight="1" x14ac:dyDescent="0.2">
      <c r="G878" s="1">
        <v>842</v>
      </c>
      <c r="H878" s="1" t="s">
        <v>655</v>
      </c>
      <c r="I878" s="1" t="s">
        <v>656</v>
      </c>
      <c r="J878" s="1" t="s">
        <v>2262</v>
      </c>
      <c r="K878" s="1">
        <f t="shared" si="3"/>
        <v>0</v>
      </c>
      <c r="M878" s="1" t="s">
        <v>2008</v>
      </c>
    </row>
    <row r="879" spans="7:14" ht="15.75" customHeight="1" x14ac:dyDescent="0.2">
      <c r="G879" s="1">
        <v>844</v>
      </c>
      <c r="H879" s="1" t="s">
        <v>730</v>
      </c>
      <c r="I879" s="1" t="s">
        <v>731</v>
      </c>
      <c r="J879" s="1" t="s">
        <v>2253</v>
      </c>
      <c r="K879" s="1">
        <f t="shared" si="3"/>
        <v>0</v>
      </c>
      <c r="M879" s="1" t="s">
        <v>641</v>
      </c>
      <c r="N879" s="1" t="s">
        <v>47</v>
      </c>
    </row>
    <row r="880" spans="7:14" ht="15.75" customHeight="1" x14ac:dyDescent="0.2">
      <c r="G880" s="1">
        <v>846</v>
      </c>
      <c r="H880" s="1" t="s">
        <v>661</v>
      </c>
      <c r="I880" s="1" t="s">
        <v>662</v>
      </c>
      <c r="J880" s="1" t="s">
        <v>2164</v>
      </c>
      <c r="K880" s="1">
        <f t="shared" si="3"/>
        <v>0</v>
      </c>
      <c r="M880" s="1" t="s">
        <v>692</v>
      </c>
      <c r="N880" s="1" t="s">
        <v>2274</v>
      </c>
    </row>
    <row r="881" spans="7:14" ht="15.75" customHeight="1" x14ac:dyDescent="0.2">
      <c r="G881" s="1">
        <v>847</v>
      </c>
      <c r="H881" s="1" t="s">
        <v>667</v>
      </c>
      <c r="I881" s="1" t="s">
        <v>668</v>
      </c>
      <c r="J881" s="1" t="s">
        <v>282</v>
      </c>
      <c r="K881" s="1">
        <f t="shared" si="3"/>
        <v>0</v>
      </c>
      <c r="M881" s="1" t="s">
        <v>647</v>
      </c>
    </row>
    <row r="882" spans="7:14" ht="15.75" customHeight="1" x14ac:dyDescent="0.2">
      <c r="G882" s="1">
        <v>848</v>
      </c>
      <c r="H882" s="1" t="s">
        <v>669</v>
      </c>
      <c r="I882" s="1" t="s">
        <v>670</v>
      </c>
      <c r="J882" s="1" t="s">
        <v>282</v>
      </c>
      <c r="K882" s="1">
        <f t="shared" si="3"/>
        <v>0</v>
      </c>
      <c r="M882" s="1" t="s">
        <v>2010</v>
      </c>
    </row>
    <row r="883" spans="7:14" ht="15.75" customHeight="1" x14ac:dyDescent="0.2">
      <c r="G883" s="1">
        <v>845</v>
      </c>
      <c r="H883" s="1" t="s">
        <v>788</v>
      </c>
      <c r="I883" s="1" t="s">
        <v>789</v>
      </c>
      <c r="J883" s="1" t="s">
        <v>2185</v>
      </c>
      <c r="K883" s="1">
        <f t="shared" si="3"/>
        <v>0</v>
      </c>
      <c r="M883" s="1" t="s">
        <v>2011</v>
      </c>
      <c r="N883" s="1" t="s">
        <v>2210</v>
      </c>
    </row>
    <row r="884" spans="7:14" ht="15.75" customHeight="1" x14ac:dyDescent="0.2">
      <c r="G884" s="1">
        <v>849</v>
      </c>
      <c r="H884" s="1" t="s">
        <v>671</v>
      </c>
      <c r="I884" s="1" t="s">
        <v>672</v>
      </c>
      <c r="J884" s="1" t="s">
        <v>2196</v>
      </c>
      <c r="K884" s="1">
        <f t="shared" si="3"/>
        <v>0</v>
      </c>
      <c r="M884" s="1" t="s">
        <v>2012</v>
      </c>
      <c r="N884" s="1" t="s">
        <v>2210</v>
      </c>
    </row>
    <row r="885" spans="7:14" ht="15.75" customHeight="1" x14ac:dyDescent="0.2">
      <c r="G885" s="1">
        <v>863</v>
      </c>
      <c r="H885" s="1" t="s">
        <v>675</v>
      </c>
      <c r="I885" s="1" t="s">
        <v>676</v>
      </c>
      <c r="J885" s="1" t="s">
        <v>309</v>
      </c>
      <c r="K885" s="1" t="str">
        <f t="shared" si="3"/>
        <v>AdFlex - CPI - Sale</v>
      </c>
      <c r="M885" s="1" t="s">
        <v>2013</v>
      </c>
      <c r="N885" s="1" t="s">
        <v>2210</v>
      </c>
    </row>
    <row r="886" spans="7:14" ht="15.75" customHeight="1" x14ac:dyDescent="0.2">
      <c r="G886" s="1">
        <v>853</v>
      </c>
      <c r="H886" s="1" t="s">
        <v>684</v>
      </c>
      <c r="I886" s="1" t="s">
        <v>685</v>
      </c>
      <c r="J886" s="1" t="s">
        <v>282</v>
      </c>
      <c r="K886" s="1">
        <f t="shared" si="3"/>
        <v>0</v>
      </c>
      <c r="M886" s="1" t="s">
        <v>659</v>
      </c>
    </row>
    <row r="887" spans="7:14" ht="15.75" customHeight="1" x14ac:dyDescent="0.2">
      <c r="G887" s="1">
        <v>850</v>
      </c>
      <c r="H887" s="1" t="s">
        <v>2023</v>
      </c>
      <c r="I887" s="1" t="s">
        <v>2024</v>
      </c>
      <c r="J887" s="1" t="s">
        <v>2209</v>
      </c>
      <c r="K887" s="1" t="str">
        <f t="shared" si="3"/>
        <v>AdFlex - CPS - Sale</v>
      </c>
      <c r="M887" s="1" t="s">
        <v>657</v>
      </c>
    </row>
    <row r="888" spans="7:14" ht="15.75" customHeight="1" x14ac:dyDescent="0.2">
      <c r="G888" s="1">
        <v>851</v>
      </c>
      <c r="H888" s="1" t="s">
        <v>2025</v>
      </c>
      <c r="I888" s="1" t="s">
        <v>2026</v>
      </c>
      <c r="J888" s="1" t="s">
        <v>2209</v>
      </c>
      <c r="K888" s="1" t="str">
        <f t="shared" si="3"/>
        <v>AdFlex - CPS - Sale</v>
      </c>
      <c r="M888" s="1" t="s">
        <v>2015</v>
      </c>
      <c r="N888" s="1" t="s">
        <v>2273</v>
      </c>
    </row>
    <row r="889" spans="7:14" ht="15.75" customHeight="1" x14ac:dyDescent="0.2">
      <c r="H889" s="1" t="s">
        <v>732</v>
      </c>
      <c r="I889" s="1" t="s">
        <v>733</v>
      </c>
      <c r="J889" s="1" t="s">
        <v>2212</v>
      </c>
      <c r="K889" s="1" t="str">
        <f t="shared" si="3"/>
        <v>MO - M1 - Operation</v>
      </c>
      <c r="M889" s="1" t="s">
        <v>663</v>
      </c>
      <c r="N889" s="1" t="s">
        <v>47</v>
      </c>
    </row>
    <row r="890" spans="7:14" ht="15.75" customHeight="1" x14ac:dyDescent="0.2">
      <c r="H890" s="1" t="s">
        <v>2027</v>
      </c>
      <c r="I890" s="1" t="s">
        <v>2028</v>
      </c>
      <c r="J890" s="1" t="s">
        <v>2212</v>
      </c>
      <c r="K890" s="1" t="str">
        <f t="shared" si="3"/>
        <v>MO - M1 - Operation</v>
      </c>
      <c r="M890" s="1" t="s">
        <v>665</v>
      </c>
      <c r="N890" s="1" t="s">
        <v>47</v>
      </c>
    </row>
    <row r="891" spans="7:14" ht="15.75" customHeight="1" x14ac:dyDescent="0.2">
      <c r="G891" s="1">
        <v>854</v>
      </c>
      <c r="H891" s="1" t="s">
        <v>686</v>
      </c>
      <c r="I891" s="1" t="s">
        <v>687</v>
      </c>
      <c r="J891" s="1" t="s">
        <v>2275</v>
      </c>
      <c r="K891" s="1" t="str">
        <f t="shared" si="3"/>
        <v>AdFlex - CPO - Kỹ thuật</v>
      </c>
      <c r="M891" s="1" t="s">
        <v>2017</v>
      </c>
    </row>
    <row r="892" spans="7:14" ht="15.75" customHeight="1" x14ac:dyDescent="0.2">
      <c r="G892" s="1">
        <v>852</v>
      </c>
      <c r="H892" s="1" t="s">
        <v>677</v>
      </c>
      <c r="I892" s="1" t="s">
        <v>678</v>
      </c>
      <c r="J892" s="1" t="s">
        <v>124</v>
      </c>
      <c r="K892" s="1" t="str">
        <f t="shared" si="3"/>
        <v>AdFlex - Pushtimize - BD</v>
      </c>
      <c r="M892" s="1" t="s">
        <v>2019</v>
      </c>
    </row>
    <row r="893" spans="7:14" ht="15.75" customHeight="1" x14ac:dyDescent="0.2">
      <c r="G893" s="1">
        <v>856</v>
      </c>
      <c r="H893" s="1" t="s">
        <v>679</v>
      </c>
      <c r="I893" s="1" t="s">
        <v>680</v>
      </c>
      <c r="J893" s="1" t="s">
        <v>2225</v>
      </c>
      <c r="K893" s="1" t="str">
        <f t="shared" si="3"/>
        <v>AdFlex - CPO - Kỹ thuật</v>
      </c>
      <c r="M893" s="1" t="s">
        <v>2021</v>
      </c>
    </row>
    <row r="894" spans="7:14" ht="15.75" customHeight="1" x14ac:dyDescent="0.2">
      <c r="G894" s="1">
        <v>855</v>
      </c>
      <c r="H894" s="1" t="s">
        <v>682</v>
      </c>
      <c r="I894" s="1" t="s">
        <v>683</v>
      </c>
      <c r="J894" s="1" t="s">
        <v>2239</v>
      </c>
      <c r="K894" s="1" t="str">
        <f t="shared" si="3"/>
        <v>AdFlex - PingGo - Operation</v>
      </c>
      <c r="M894" s="1" t="s">
        <v>767</v>
      </c>
      <c r="N894" s="1" t="s">
        <v>743</v>
      </c>
    </row>
    <row r="895" spans="7:14" ht="15.75" customHeight="1" x14ac:dyDescent="0.2">
      <c r="G895" s="1">
        <v>858</v>
      </c>
      <c r="H895" s="1" t="s">
        <v>2029</v>
      </c>
      <c r="I895" s="1" t="s">
        <v>2030</v>
      </c>
      <c r="J895" s="1" t="s">
        <v>2276</v>
      </c>
      <c r="K895" s="1">
        <f t="shared" si="3"/>
        <v>0</v>
      </c>
      <c r="M895" s="1" t="s">
        <v>653</v>
      </c>
    </row>
    <row r="896" spans="7:14" ht="15.75" customHeight="1" x14ac:dyDescent="0.2">
      <c r="H896" s="1" t="s">
        <v>2031</v>
      </c>
      <c r="I896" s="1" t="s">
        <v>2032</v>
      </c>
      <c r="J896" s="1" t="s">
        <v>2277</v>
      </c>
      <c r="K896" s="1" t="str">
        <f t="shared" si="3"/>
        <v>RIO - Tech - QA</v>
      </c>
      <c r="M896" s="1" t="s">
        <v>655</v>
      </c>
    </row>
    <row r="897" spans="7:14" ht="15.75" customHeight="1" x14ac:dyDescent="0.2">
      <c r="G897" s="1">
        <v>859</v>
      </c>
      <c r="H897" s="1" t="s">
        <v>694</v>
      </c>
      <c r="I897" s="1" t="s">
        <v>695</v>
      </c>
      <c r="J897" s="1" t="s">
        <v>2246</v>
      </c>
      <c r="K897" s="1" t="str">
        <f t="shared" si="3"/>
        <v>MO - Tech - QA</v>
      </c>
      <c r="M897" s="1" t="s">
        <v>730</v>
      </c>
    </row>
    <row r="898" spans="7:14" ht="15.75" customHeight="1" x14ac:dyDescent="0.2">
      <c r="G898" s="1">
        <v>860</v>
      </c>
      <c r="H898" s="1" t="s">
        <v>688</v>
      </c>
      <c r="I898" s="1" t="s">
        <v>689</v>
      </c>
      <c r="J898" s="1" t="s">
        <v>59</v>
      </c>
      <c r="K898" s="1" t="str">
        <f t="shared" si="3"/>
        <v>AdFlex - Tech - Product &amp; Development</v>
      </c>
      <c r="M898" s="1" t="s">
        <v>661</v>
      </c>
    </row>
    <row r="899" spans="7:14" ht="15.75" customHeight="1" x14ac:dyDescent="0.2">
      <c r="H899" s="1" t="s">
        <v>2033</v>
      </c>
      <c r="I899" s="1" t="s">
        <v>2034</v>
      </c>
      <c r="J899" s="1" t="s">
        <v>2258</v>
      </c>
      <c r="K899" s="1" t="str">
        <f t="shared" si="3"/>
        <v>RIO - Traffic - Community Manager</v>
      </c>
      <c r="M899" s="1" t="s">
        <v>667</v>
      </c>
    </row>
    <row r="900" spans="7:14" ht="15.75" customHeight="1" x14ac:dyDescent="0.2">
      <c r="G900" s="1">
        <v>861</v>
      </c>
      <c r="H900" s="1" t="s">
        <v>690</v>
      </c>
      <c r="I900" s="1" t="s">
        <v>691</v>
      </c>
      <c r="J900" s="1" t="s">
        <v>2212</v>
      </c>
      <c r="K900" s="1" t="str">
        <f t="shared" si="3"/>
        <v>MO - M1 - Operation</v>
      </c>
      <c r="M900" s="1" t="s">
        <v>669</v>
      </c>
    </row>
    <row r="901" spans="7:14" ht="15.75" customHeight="1" x14ac:dyDescent="0.2">
      <c r="G901" s="1">
        <v>862</v>
      </c>
      <c r="H901" s="1" t="s">
        <v>696</v>
      </c>
      <c r="I901" s="1" t="s">
        <v>697</v>
      </c>
      <c r="J901" s="1" t="s">
        <v>369</v>
      </c>
      <c r="K901" s="1" t="str">
        <f t="shared" si="3"/>
        <v>MO - M1 - Account Manager</v>
      </c>
      <c r="M901" s="1" t="s">
        <v>788</v>
      </c>
    </row>
    <row r="902" spans="7:14" ht="15.75" customHeight="1" x14ac:dyDescent="0.2">
      <c r="H902" s="1" t="s">
        <v>2035</v>
      </c>
      <c r="I902" s="1" t="s">
        <v>2036</v>
      </c>
      <c r="J902" s="1" t="s">
        <v>2278</v>
      </c>
      <c r="K902" s="1">
        <f t="shared" si="3"/>
        <v>0</v>
      </c>
      <c r="M902" s="1" t="s">
        <v>671</v>
      </c>
    </row>
    <row r="903" spans="7:14" ht="15.75" customHeight="1" x14ac:dyDescent="0.2">
      <c r="G903" s="1">
        <v>864</v>
      </c>
      <c r="H903" s="1" t="s">
        <v>698</v>
      </c>
      <c r="I903" s="1" t="s">
        <v>699</v>
      </c>
      <c r="J903" s="1" t="s">
        <v>2243</v>
      </c>
      <c r="K903" s="1">
        <f t="shared" si="3"/>
        <v>0</v>
      </c>
      <c r="M903" s="1" t="s">
        <v>675</v>
      </c>
      <c r="N903" s="1" t="s">
        <v>309</v>
      </c>
    </row>
    <row r="904" spans="7:14" ht="15.75" customHeight="1" x14ac:dyDescent="0.2">
      <c r="G904" s="1">
        <v>865</v>
      </c>
      <c r="H904" s="1" t="s">
        <v>700</v>
      </c>
      <c r="I904" s="1" t="s">
        <v>701</v>
      </c>
      <c r="J904" s="1" t="s">
        <v>2164</v>
      </c>
      <c r="K904" s="1" t="str">
        <f t="shared" si="3"/>
        <v>AdFlex - CPI - Kỹ thuật</v>
      </c>
      <c r="M904" s="1" t="s">
        <v>684</v>
      </c>
    </row>
    <row r="905" spans="7:14" ht="15.75" customHeight="1" x14ac:dyDescent="0.2">
      <c r="H905" s="1" t="s">
        <v>2037</v>
      </c>
      <c r="I905" s="1" t="s">
        <v>2038</v>
      </c>
      <c r="J905" s="1" t="s">
        <v>2278</v>
      </c>
      <c r="K905" s="1">
        <f t="shared" si="3"/>
        <v>0</v>
      </c>
      <c r="M905" s="1" t="s">
        <v>2023</v>
      </c>
      <c r="N905" s="1" t="s">
        <v>2210</v>
      </c>
    </row>
    <row r="906" spans="7:14" ht="15.75" customHeight="1" x14ac:dyDescent="0.2">
      <c r="H906" s="1" t="s">
        <v>2039</v>
      </c>
      <c r="I906" s="1" t="s">
        <v>2040</v>
      </c>
      <c r="J906" s="1" t="s">
        <v>2279</v>
      </c>
      <c r="K906" s="1">
        <f t="shared" si="3"/>
        <v>0</v>
      </c>
      <c r="M906" s="1" t="s">
        <v>2025</v>
      </c>
      <c r="N906" s="1" t="s">
        <v>2210</v>
      </c>
    </row>
    <row r="907" spans="7:14" ht="15.75" customHeight="1" x14ac:dyDescent="0.2">
      <c r="H907" s="1" t="s">
        <v>704</v>
      </c>
      <c r="I907" s="1" t="s">
        <v>705</v>
      </c>
      <c r="J907" s="1" t="s">
        <v>2221</v>
      </c>
      <c r="K907" s="1">
        <f t="shared" si="3"/>
        <v>0</v>
      </c>
      <c r="M907" s="1" t="s">
        <v>732</v>
      </c>
      <c r="N907" s="1" t="s">
        <v>2212</v>
      </c>
    </row>
    <row r="908" spans="7:14" ht="15.75" customHeight="1" x14ac:dyDescent="0.2">
      <c r="H908" s="1" t="s">
        <v>2041</v>
      </c>
      <c r="I908" s="1" t="s">
        <v>2042</v>
      </c>
      <c r="K908" s="1">
        <f t="shared" si="3"/>
        <v>0</v>
      </c>
      <c r="M908" s="1" t="s">
        <v>2027</v>
      </c>
      <c r="N908" s="1" t="s">
        <v>2212</v>
      </c>
    </row>
    <row r="909" spans="7:14" ht="15.75" customHeight="1" x14ac:dyDescent="0.2">
      <c r="H909" s="1" t="s">
        <v>702</v>
      </c>
      <c r="I909" s="1" t="s">
        <v>703</v>
      </c>
      <c r="J909" s="1" t="s">
        <v>2221</v>
      </c>
      <c r="K909" s="1">
        <f t="shared" si="3"/>
        <v>0</v>
      </c>
      <c r="M909" s="1" t="s">
        <v>686</v>
      </c>
      <c r="N909" s="1" t="s">
        <v>2225</v>
      </c>
    </row>
    <row r="910" spans="7:14" ht="15.75" customHeight="1" x14ac:dyDescent="0.2">
      <c r="H910" s="1" t="s">
        <v>2043</v>
      </c>
      <c r="I910" s="1" t="s">
        <v>2044</v>
      </c>
      <c r="J910" s="1" t="s">
        <v>2214</v>
      </c>
      <c r="K910" s="1">
        <f t="shared" si="3"/>
        <v>0</v>
      </c>
      <c r="M910" s="1" t="s">
        <v>677</v>
      </c>
      <c r="N910" s="1" t="s">
        <v>124</v>
      </c>
    </row>
    <row r="911" spans="7:14" ht="15.75" customHeight="1" x14ac:dyDescent="0.2">
      <c r="H911" s="1" t="s">
        <v>2045</v>
      </c>
      <c r="I911" s="1" t="s">
        <v>2046</v>
      </c>
      <c r="J911" s="1" t="s">
        <v>282</v>
      </c>
      <c r="K911" s="1">
        <f t="shared" si="3"/>
        <v>0</v>
      </c>
      <c r="M911" s="1" t="s">
        <v>679</v>
      </c>
      <c r="N911" s="1" t="s">
        <v>2225</v>
      </c>
    </row>
    <row r="912" spans="7:14" ht="15.75" customHeight="1" x14ac:dyDescent="0.2">
      <c r="H912" s="1" t="s">
        <v>2047</v>
      </c>
      <c r="I912" s="1" t="s">
        <v>2048</v>
      </c>
      <c r="J912" s="1" t="s">
        <v>282</v>
      </c>
      <c r="K912" s="1">
        <f t="shared" si="3"/>
        <v>0</v>
      </c>
      <c r="M912" s="1" t="s">
        <v>682</v>
      </c>
      <c r="N912" s="1" t="s">
        <v>2239</v>
      </c>
    </row>
    <row r="913" spans="7:14" ht="15.75" customHeight="1" x14ac:dyDescent="0.2">
      <c r="H913" s="1" t="s">
        <v>2049</v>
      </c>
      <c r="I913" s="1" t="s">
        <v>2050</v>
      </c>
      <c r="J913" s="1" t="s">
        <v>282</v>
      </c>
      <c r="K913" s="1">
        <f t="shared" si="3"/>
        <v>0</v>
      </c>
      <c r="M913" s="1" t="s">
        <v>2029</v>
      </c>
    </row>
    <row r="914" spans="7:14" ht="15.75" customHeight="1" x14ac:dyDescent="0.2">
      <c r="H914" s="1" t="s">
        <v>802</v>
      </c>
      <c r="I914" s="1" t="s">
        <v>803</v>
      </c>
      <c r="J914" s="1" t="s">
        <v>2243</v>
      </c>
      <c r="K914" s="1">
        <f t="shared" si="3"/>
        <v>0</v>
      </c>
      <c r="M914" s="1" t="s">
        <v>2031</v>
      </c>
      <c r="N914" s="1" t="s">
        <v>2277</v>
      </c>
    </row>
    <row r="915" spans="7:14" ht="15.75" customHeight="1" x14ac:dyDescent="0.2">
      <c r="G915" s="1">
        <v>871</v>
      </c>
      <c r="H915" s="1" t="s">
        <v>706</v>
      </c>
      <c r="I915" s="1" t="s">
        <v>707</v>
      </c>
      <c r="J915" s="1" t="s">
        <v>2244</v>
      </c>
      <c r="K915" s="1" t="str">
        <f t="shared" si="3"/>
        <v>AdFlex - Support - HRBP</v>
      </c>
      <c r="M915" s="1" t="s">
        <v>694</v>
      </c>
      <c r="N915" s="1" t="s">
        <v>2246</v>
      </c>
    </row>
    <row r="916" spans="7:14" ht="15.75" customHeight="1" x14ac:dyDescent="0.2">
      <c r="H916" s="1" t="s">
        <v>708</v>
      </c>
      <c r="I916" s="1" t="s">
        <v>709</v>
      </c>
      <c r="J916" s="1" t="s">
        <v>2208</v>
      </c>
      <c r="K916" s="1">
        <f t="shared" si="3"/>
        <v>0</v>
      </c>
      <c r="M916" s="1" t="s">
        <v>688</v>
      </c>
      <c r="N916" s="1" t="s">
        <v>215</v>
      </c>
    </row>
    <row r="917" spans="7:14" ht="15.75" customHeight="1" x14ac:dyDescent="0.2">
      <c r="H917" s="1" t="s">
        <v>712</v>
      </c>
      <c r="I917" s="1" t="s">
        <v>713</v>
      </c>
      <c r="J917" s="1" t="s">
        <v>243</v>
      </c>
      <c r="K917" s="1">
        <f t="shared" si="3"/>
        <v>0</v>
      </c>
      <c r="M917" s="1" t="s">
        <v>2033</v>
      </c>
      <c r="N917" s="1" t="s">
        <v>2258</v>
      </c>
    </row>
    <row r="918" spans="7:14" ht="15.75" customHeight="1" x14ac:dyDescent="0.2">
      <c r="H918" s="1" t="s">
        <v>2051</v>
      </c>
      <c r="I918" s="1" t="s">
        <v>2052</v>
      </c>
      <c r="J918" s="1" t="s">
        <v>282</v>
      </c>
      <c r="K918" s="1">
        <f t="shared" si="3"/>
        <v>0</v>
      </c>
      <c r="M918" s="1" t="s">
        <v>690</v>
      </c>
      <c r="N918" s="1" t="s">
        <v>2212</v>
      </c>
    </row>
    <row r="919" spans="7:14" ht="15.75" customHeight="1" x14ac:dyDescent="0.2">
      <c r="G919" s="1">
        <v>885</v>
      </c>
      <c r="H919" s="1" t="s">
        <v>714</v>
      </c>
      <c r="I919" s="1" t="s">
        <v>715</v>
      </c>
      <c r="J919" s="1" t="s">
        <v>2248</v>
      </c>
      <c r="K919" s="1" t="str">
        <f t="shared" si="3"/>
        <v>AdFlex - Pushtimize - BD</v>
      </c>
      <c r="M919" s="1" t="s">
        <v>696</v>
      </c>
      <c r="N919" s="1" t="s">
        <v>369</v>
      </c>
    </row>
    <row r="920" spans="7:14" ht="15.75" customHeight="1" x14ac:dyDescent="0.2">
      <c r="H920" s="1" t="s">
        <v>2053</v>
      </c>
      <c r="I920" s="1" t="s">
        <v>2054</v>
      </c>
      <c r="J920" s="1" t="s">
        <v>2279</v>
      </c>
      <c r="K920" s="1">
        <f t="shared" si="3"/>
        <v>0</v>
      </c>
      <c r="M920" s="1" t="s">
        <v>2035</v>
      </c>
    </row>
    <row r="921" spans="7:14" ht="15.75" customHeight="1" x14ac:dyDescent="0.2">
      <c r="H921" s="1" t="s">
        <v>2055</v>
      </c>
      <c r="I921" s="1" t="s">
        <v>2056</v>
      </c>
      <c r="J921" s="1" t="s">
        <v>2243</v>
      </c>
      <c r="K921" s="1">
        <f t="shared" si="3"/>
        <v>0</v>
      </c>
      <c r="M921" s="1" t="s">
        <v>698</v>
      </c>
    </row>
    <row r="922" spans="7:14" ht="15.75" customHeight="1" x14ac:dyDescent="0.2">
      <c r="G922" s="1">
        <v>894</v>
      </c>
      <c r="H922" s="1" t="s">
        <v>771</v>
      </c>
      <c r="I922" s="1" t="s">
        <v>772</v>
      </c>
      <c r="J922" s="1" t="s">
        <v>2208</v>
      </c>
      <c r="K922" s="1">
        <f t="shared" si="3"/>
        <v>0</v>
      </c>
      <c r="M922" s="1" t="s">
        <v>700</v>
      </c>
      <c r="N922" s="1" t="s">
        <v>2230</v>
      </c>
    </row>
    <row r="923" spans="7:14" ht="15.75" customHeight="1" x14ac:dyDescent="0.2">
      <c r="H923" s="1" t="s">
        <v>2057</v>
      </c>
      <c r="I923" s="1" t="s">
        <v>2058</v>
      </c>
      <c r="J923" s="1" t="s">
        <v>2279</v>
      </c>
      <c r="K923" s="1">
        <f t="shared" si="3"/>
        <v>0</v>
      </c>
      <c r="M923" s="1" t="s">
        <v>2037</v>
      </c>
    </row>
    <row r="924" spans="7:14" ht="15.75" customHeight="1" x14ac:dyDescent="0.2">
      <c r="H924" s="1" t="s">
        <v>2059</v>
      </c>
      <c r="I924" s="1" t="s">
        <v>2060</v>
      </c>
      <c r="J924" s="1" t="s">
        <v>2252</v>
      </c>
      <c r="K924" s="1">
        <f t="shared" si="3"/>
        <v>0</v>
      </c>
      <c r="M924" s="1" t="s">
        <v>2039</v>
      </c>
    </row>
    <row r="925" spans="7:14" ht="15.75" customHeight="1" x14ac:dyDescent="0.2">
      <c r="H925" s="1" t="s">
        <v>2061</v>
      </c>
      <c r="I925" s="1" t="s">
        <v>2062</v>
      </c>
      <c r="J925" s="1" t="s">
        <v>2252</v>
      </c>
      <c r="K925" s="1">
        <f t="shared" si="3"/>
        <v>0</v>
      </c>
      <c r="M925" s="1" t="s">
        <v>704</v>
      </c>
    </row>
    <row r="926" spans="7:14" ht="15.75" customHeight="1" x14ac:dyDescent="0.2">
      <c r="G926" s="1">
        <v>884</v>
      </c>
      <c r="H926" s="1" t="s">
        <v>769</v>
      </c>
      <c r="I926" s="1" t="s">
        <v>770</v>
      </c>
      <c r="J926" s="1" t="s">
        <v>2248</v>
      </c>
      <c r="K926" s="1" t="str">
        <f t="shared" si="3"/>
        <v>AdFlex - Pushtimize - BD</v>
      </c>
      <c r="M926" s="1" t="s">
        <v>2041</v>
      </c>
    </row>
    <row r="927" spans="7:14" ht="15.75" customHeight="1" x14ac:dyDescent="0.2">
      <c r="H927" s="1" t="s">
        <v>2063</v>
      </c>
      <c r="I927" s="1" t="s">
        <v>2064</v>
      </c>
      <c r="J927" s="1" t="s">
        <v>2238</v>
      </c>
      <c r="K927" s="1">
        <f t="shared" si="3"/>
        <v>0</v>
      </c>
      <c r="M927" s="1" t="s">
        <v>702</v>
      </c>
    </row>
    <row r="928" spans="7:14" ht="15.75" customHeight="1" x14ac:dyDescent="0.2">
      <c r="G928" s="1">
        <v>900</v>
      </c>
      <c r="H928" s="1" t="s">
        <v>2065</v>
      </c>
      <c r="I928" s="1" t="s">
        <v>2066</v>
      </c>
      <c r="J928" s="1" t="s">
        <v>2280</v>
      </c>
      <c r="K928" s="1">
        <f t="shared" si="3"/>
        <v>0</v>
      </c>
      <c r="M928" s="1" t="s">
        <v>2043</v>
      </c>
    </row>
    <row r="929" spans="7:14" ht="15.75" customHeight="1" x14ac:dyDescent="0.2">
      <c r="G929" s="1">
        <v>889</v>
      </c>
      <c r="H929" s="1" t="s">
        <v>774</v>
      </c>
      <c r="I929" s="1" t="s">
        <v>775</v>
      </c>
      <c r="J929" s="1" t="s">
        <v>2185</v>
      </c>
      <c r="K929" s="1">
        <f t="shared" si="3"/>
        <v>0</v>
      </c>
      <c r="M929" s="1" t="s">
        <v>2045</v>
      </c>
    </row>
    <row r="930" spans="7:14" ht="15.75" customHeight="1" x14ac:dyDescent="0.2">
      <c r="G930" s="1">
        <v>886</v>
      </c>
      <c r="H930" s="1" t="s">
        <v>780</v>
      </c>
      <c r="I930" s="1" t="s">
        <v>781</v>
      </c>
      <c r="J930" s="1" t="s">
        <v>2244</v>
      </c>
      <c r="K930" s="1" t="str">
        <f t="shared" si="3"/>
        <v>AdFlex - Support - HRBP</v>
      </c>
      <c r="M930" s="1" t="s">
        <v>2047</v>
      </c>
    </row>
    <row r="931" spans="7:14" ht="15.75" customHeight="1" x14ac:dyDescent="0.2">
      <c r="G931" s="1">
        <v>888</v>
      </c>
      <c r="H931" s="1" t="s">
        <v>773</v>
      </c>
      <c r="I931" s="1" t="s">
        <v>174</v>
      </c>
      <c r="J931" s="1" t="s">
        <v>117</v>
      </c>
      <c r="K931" s="1">
        <f t="shared" si="3"/>
        <v>0</v>
      </c>
      <c r="M931" s="1" t="s">
        <v>2049</v>
      </c>
    </row>
    <row r="932" spans="7:14" ht="15.75" customHeight="1" x14ac:dyDescent="0.2">
      <c r="G932" s="1">
        <v>887</v>
      </c>
      <c r="H932" s="1" t="s">
        <v>778</v>
      </c>
      <c r="I932" s="1" t="s">
        <v>779</v>
      </c>
      <c r="J932" s="1" t="s">
        <v>2243</v>
      </c>
      <c r="K932" s="1">
        <f t="shared" si="3"/>
        <v>0</v>
      </c>
      <c r="M932" s="1" t="s">
        <v>802</v>
      </c>
    </row>
    <row r="933" spans="7:14" ht="15.75" customHeight="1" x14ac:dyDescent="0.2">
      <c r="H933" s="1" t="s">
        <v>776</v>
      </c>
      <c r="I933" s="1" t="s">
        <v>777</v>
      </c>
      <c r="J933" s="1" t="s">
        <v>282</v>
      </c>
      <c r="K933" s="1">
        <f t="shared" si="3"/>
        <v>0</v>
      </c>
      <c r="M933" s="1" t="s">
        <v>706</v>
      </c>
      <c r="N933" s="1" t="s">
        <v>2197</v>
      </c>
    </row>
    <row r="934" spans="7:14" ht="15.75" customHeight="1" x14ac:dyDescent="0.2">
      <c r="H934" s="1" t="s">
        <v>2067</v>
      </c>
      <c r="I934" s="1" t="s">
        <v>2068</v>
      </c>
      <c r="J934" s="1" t="s">
        <v>2279</v>
      </c>
      <c r="K934" s="1">
        <f t="shared" si="3"/>
        <v>0</v>
      </c>
      <c r="M934" s="1" t="s">
        <v>708</v>
      </c>
    </row>
    <row r="935" spans="7:14" ht="15.75" customHeight="1" x14ac:dyDescent="0.2">
      <c r="H935" s="1" t="s">
        <v>2069</v>
      </c>
      <c r="I935" s="1" t="s">
        <v>2070</v>
      </c>
      <c r="K935" s="1">
        <f t="shared" si="3"/>
        <v>0</v>
      </c>
      <c r="M935" s="1" t="s">
        <v>712</v>
      </c>
    </row>
    <row r="936" spans="7:14" ht="15.75" customHeight="1" x14ac:dyDescent="0.2">
      <c r="G936" s="1">
        <v>882</v>
      </c>
      <c r="H936" s="1" t="s">
        <v>782</v>
      </c>
      <c r="I936" s="1" t="s">
        <v>783</v>
      </c>
      <c r="J936" s="1" t="s">
        <v>2281</v>
      </c>
      <c r="K936" s="1">
        <f t="shared" si="3"/>
        <v>0</v>
      </c>
      <c r="M936" s="1" t="s">
        <v>2051</v>
      </c>
    </row>
    <row r="937" spans="7:14" ht="15.75" customHeight="1" x14ac:dyDescent="0.2">
      <c r="G937" s="1">
        <v>883</v>
      </c>
      <c r="H937" s="1" t="s">
        <v>785</v>
      </c>
      <c r="I937" s="1" t="s">
        <v>786</v>
      </c>
      <c r="J937" s="1" t="s">
        <v>2161</v>
      </c>
      <c r="K937" s="1">
        <f t="shared" si="3"/>
        <v>0</v>
      </c>
      <c r="M937" s="1" t="s">
        <v>714</v>
      </c>
      <c r="N937" s="1" t="s">
        <v>124</v>
      </c>
    </row>
    <row r="938" spans="7:14" ht="15.75" customHeight="1" x14ac:dyDescent="0.2">
      <c r="G938" s="1">
        <v>890</v>
      </c>
      <c r="H938" s="1" t="s">
        <v>790</v>
      </c>
      <c r="I938" s="1" t="s">
        <v>791</v>
      </c>
      <c r="J938" s="1" t="s">
        <v>2182</v>
      </c>
      <c r="K938" s="1">
        <f t="shared" si="3"/>
        <v>0</v>
      </c>
      <c r="M938" s="1" t="s">
        <v>2053</v>
      </c>
    </row>
    <row r="939" spans="7:14" ht="15.75" customHeight="1" x14ac:dyDescent="0.2">
      <c r="G939" s="1">
        <v>891</v>
      </c>
      <c r="H939" s="1" t="s">
        <v>793</v>
      </c>
      <c r="I939" s="1" t="s">
        <v>794</v>
      </c>
      <c r="J939" s="1" t="s">
        <v>2195</v>
      </c>
      <c r="K939" s="1" t="str">
        <f t="shared" si="3"/>
        <v>AdFlex - Support - Kỹ thuật</v>
      </c>
      <c r="M939" s="1" t="s">
        <v>2055</v>
      </c>
    </row>
    <row r="940" spans="7:14" ht="15.75" customHeight="1" x14ac:dyDescent="0.2">
      <c r="G940" s="1">
        <v>892</v>
      </c>
      <c r="H940" s="1" t="s">
        <v>798</v>
      </c>
      <c r="I940" s="1" t="s">
        <v>799</v>
      </c>
      <c r="J940" s="1" t="s">
        <v>2185</v>
      </c>
      <c r="K940" s="1">
        <f t="shared" si="3"/>
        <v>0</v>
      </c>
      <c r="M940" s="1" t="s">
        <v>771</v>
      </c>
    </row>
    <row r="941" spans="7:14" ht="15.75" customHeight="1" x14ac:dyDescent="0.2">
      <c r="G941" s="1">
        <v>893</v>
      </c>
      <c r="H941" s="1" t="s">
        <v>795</v>
      </c>
      <c r="I941" s="1" t="s">
        <v>796</v>
      </c>
      <c r="J941" s="1" t="s">
        <v>2185</v>
      </c>
      <c r="K941" s="1">
        <f t="shared" si="3"/>
        <v>0</v>
      </c>
      <c r="M941" s="1" t="s">
        <v>2057</v>
      </c>
    </row>
    <row r="942" spans="7:14" ht="15.75" customHeight="1" x14ac:dyDescent="0.2">
      <c r="G942" s="1">
        <v>895</v>
      </c>
      <c r="H942" s="1" t="s">
        <v>804</v>
      </c>
      <c r="I942" s="1" t="s">
        <v>805</v>
      </c>
      <c r="J942" s="1" t="s">
        <v>2170</v>
      </c>
      <c r="K942" s="1">
        <f t="shared" si="3"/>
        <v>0</v>
      </c>
      <c r="M942" s="1" t="s">
        <v>2059</v>
      </c>
    </row>
    <row r="943" spans="7:14" ht="15.75" customHeight="1" x14ac:dyDescent="0.2">
      <c r="G943" s="1">
        <v>896</v>
      </c>
      <c r="H943" s="1" t="s">
        <v>806</v>
      </c>
      <c r="I943" s="1" t="s">
        <v>595</v>
      </c>
      <c r="J943" s="1" t="s">
        <v>2170</v>
      </c>
      <c r="K943" s="1">
        <f t="shared" si="3"/>
        <v>0</v>
      </c>
      <c r="M943" s="1" t="s">
        <v>2061</v>
      </c>
    </row>
    <row r="944" spans="7:14" ht="15.75" customHeight="1" x14ac:dyDescent="0.2">
      <c r="G944" s="1">
        <v>898</v>
      </c>
      <c r="H944" s="1" t="s">
        <v>807</v>
      </c>
      <c r="I944" s="1" t="s">
        <v>808</v>
      </c>
      <c r="J944" s="1" t="s">
        <v>2185</v>
      </c>
      <c r="K944" s="1">
        <f t="shared" si="3"/>
        <v>0</v>
      </c>
      <c r="M944" s="1" t="s">
        <v>769</v>
      </c>
      <c r="N944" s="1" t="s">
        <v>124</v>
      </c>
    </row>
    <row r="945" spans="7:14" ht="15.75" customHeight="1" x14ac:dyDescent="0.2">
      <c r="G945" s="1">
        <v>897</v>
      </c>
      <c r="H945" s="1" t="s">
        <v>809</v>
      </c>
      <c r="I945" s="1" t="s">
        <v>212</v>
      </c>
      <c r="J945" s="1" t="s">
        <v>2185</v>
      </c>
      <c r="K945" s="1">
        <f t="shared" si="3"/>
        <v>0</v>
      </c>
      <c r="M945" s="1" t="s">
        <v>2063</v>
      </c>
    </row>
    <row r="946" spans="7:14" ht="15.75" customHeight="1" x14ac:dyDescent="0.2">
      <c r="G946" s="1">
        <v>902</v>
      </c>
      <c r="H946" s="1" t="s">
        <v>810</v>
      </c>
      <c r="I946" s="1" t="s">
        <v>811</v>
      </c>
      <c r="J946" s="1" t="s">
        <v>2243</v>
      </c>
      <c r="K946" s="1">
        <f t="shared" si="3"/>
        <v>0</v>
      </c>
      <c r="M946" s="1" t="s">
        <v>2065</v>
      </c>
    </row>
    <row r="947" spans="7:14" ht="15.75" customHeight="1" x14ac:dyDescent="0.2">
      <c r="G947" s="1">
        <v>905</v>
      </c>
      <c r="H947" s="1" t="s">
        <v>816</v>
      </c>
      <c r="I947" s="1" t="s">
        <v>817</v>
      </c>
      <c r="J947" s="1" t="s">
        <v>2185</v>
      </c>
      <c r="K947" s="1">
        <f t="shared" si="3"/>
        <v>0</v>
      </c>
      <c r="M947" s="1" t="s">
        <v>774</v>
      </c>
    </row>
    <row r="948" spans="7:14" ht="15.75" customHeight="1" x14ac:dyDescent="0.2">
      <c r="G948" s="1">
        <v>904</v>
      </c>
      <c r="H948" s="1" t="s">
        <v>814</v>
      </c>
      <c r="I948" s="1" t="s">
        <v>815</v>
      </c>
      <c r="J948" s="1" t="s">
        <v>2170</v>
      </c>
      <c r="K948" s="1">
        <f t="shared" si="3"/>
        <v>0</v>
      </c>
      <c r="M948" s="1" t="s">
        <v>780</v>
      </c>
      <c r="N948" s="1" t="s">
        <v>2197</v>
      </c>
    </row>
    <row r="949" spans="7:14" ht="15.75" customHeight="1" x14ac:dyDescent="0.2">
      <c r="G949" s="1">
        <v>907</v>
      </c>
      <c r="H949" s="1" t="s">
        <v>812</v>
      </c>
      <c r="I949" s="1" t="s">
        <v>813</v>
      </c>
      <c r="J949" s="1" t="s">
        <v>2185</v>
      </c>
      <c r="K949" s="1">
        <f t="shared" si="3"/>
        <v>0</v>
      </c>
      <c r="M949" s="1" t="s">
        <v>773</v>
      </c>
    </row>
    <row r="950" spans="7:14" ht="15.75" customHeight="1" x14ac:dyDescent="0.2">
      <c r="G950" s="1">
        <v>908</v>
      </c>
      <c r="H950" s="1" t="s">
        <v>818</v>
      </c>
      <c r="I950" s="1" t="s">
        <v>819</v>
      </c>
      <c r="J950" s="1" t="s">
        <v>2170</v>
      </c>
      <c r="K950" s="1">
        <f t="shared" si="3"/>
        <v>0</v>
      </c>
      <c r="M950" s="1" t="s">
        <v>778</v>
      </c>
    </row>
    <row r="951" spans="7:14" ht="15.75" customHeight="1" x14ac:dyDescent="0.2">
      <c r="G951" s="1">
        <v>912</v>
      </c>
      <c r="H951" s="1" t="s">
        <v>820</v>
      </c>
      <c r="I951" s="1" t="s">
        <v>821</v>
      </c>
      <c r="J951" s="1" t="s">
        <v>2170</v>
      </c>
      <c r="K951" s="1">
        <f t="shared" si="3"/>
        <v>0</v>
      </c>
      <c r="M951" s="1" t="s">
        <v>776</v>
      </c>
    </row>
    <row r="952" spans="7:14" ht="15.75" customHeight="1" x14ac:dyDescent="0.2">
      <c r="G952" s="1">
        <v>911</v>
      </c>
      <c r="H952" s="1" t="s">
        <v>822</v>
      </c>
      <c r="I952" s="1" t="s">
        <v>823</v>
      </c>
      <c r="J952" s="1" t="s">
        <v>2170</v>
      </c>
      <c r="K952" s="1">
        <f t="shared" si="3"/>
        <v>0</v>
      </c>
      <c r="M952" s="1" t="s">
        <v>2067</v>
      </c>
    </row>
    <row r="953" spans="7:14" ht="15.75" customHeight="1" x14ac:dyDescent="0.2">
      <c r="G953" s="1">
        <v>910</v>
      </c>
      <c r="H953" s="1" t="s">
        <v>824</v>
      </c>
      <c r="I953" s="1" t="s">
        <v>825</v>
      </c>
      <c r="J953" s="1" t="s">
        <v>2185</v>
      </c>
      <c r="K953" s="1">
        <f t="shared" si="3"/>
        <v>0</v>
      </c>
      <c r="M953" s="1" t="s">
        <v>2069</v>
      </c>
    </row>
    <row r="954" spans="7:14" ht="15.75" customHeight="1" x14ac:dyDescent="0.2">
      <c r="G954" s="1">
        <v>913</v>
      </c>
      <c r="H954" s="1" t="s">
        <v>826</v>
      </c>
      <c r="I954" s="1" t="s">
        <v>827</v>
      </c>
      <c r="J954" s="1" t="s">
        <v>2170</v>
      </c>
      <c r="K954" s="1">
        <f t="shared" si="3"/>
        <v>0</v>
      </c>
      <c r="M954" s="1" t="s">
        <v>782</v>
      </c>
    </row>
    <row r="955" spans="7:14" ht="15.75" customHeight="1" x14ac:dyDescent="0.2">
      <c r="G955" s="1">
        <v>909</v>
      </c>
      <c r="H955" s="1" t="s">
        <v>835</v>
      </c>
      <c r="I955" s="1" t="s">
        <v>836</v>
      </c>
      <c r="J955" s="1" t="s">
        <v>2282</v>
      </c>
      <c r="K955" s="1">
        <f t="shared" si="3"/>
        <v>0</v>
      </c>
      <c r="M955" s="1" t="s">
        <v>785</v>
      </c>
    </row>
    <row r="956" spans="7:14" ht="15.75" customHeight="1" x14ac:dyDescent="0.2">
      <c r="G956" s="1">
        <v>914</v>
      </c>
      <c r="H956" s="1" t="s">
        <v>837</v>
      </c>
      <c r="I956" s="1" t="s">
        <v>838</v>
      </c>
      <c r="J956" s="1" t="s">
        <v>515</v>
      </c>
      <c r="K956" s="1">
        <f t="shared" si="3"/>
        <v>0</v>
      </c>
      <c r="M956" s="1" t="s">
        <v>790</v>
      </c>
    </row>
    <row r="957" spans="7:14" ht="15.75" customHeight="1" x14ac:dyDescent="0.2">
      <c r="G957" s="1">
        <v>915</v>
      </c>
      <c r="H957" s="1" t="s">
        <v>840</v>
      </c>
      <c r="I957" s="1" t="s">
        <v>2071</v>
      </c>
      <c r="J957" s="1" t="s">
        <v>162</v>
      </c>
      <c r="K957" s="1">
        <f t="shared" si="3"/>
        <v>0</v>
      </c>
      <c r="M957" s="1" t="s">
        <v>793</v>
      </c>
      <c r="N957" s="1" t="s">
        <v>2198</v>
      </c>
    </row>
    <row r="958" spans="7:14" ht="15.75" customHeight="1" x14ac:dyDescent="0.2">
      <c r="G958" s="1">
        <v>919</v>
      </c>
      <c r="H958" s="1" t="s">
        <v>849</v>
      </c>
      <c r="I958" s="1" t="s">
        <v>850</v>
      </c>
      <c r="J958" s="1" t="s">
        <v>2282</v>
      </c>
      <c r="K958" s="1">
        <f t="shared" si="3"/>
        <v>0</v>
      </c>
      <c r="M958" s="1" t="s">
        <v>798</v>
      </c>
    </row>
    <row r="959" spans="7:14" ht="15.75" customHeight="1" x14ac:dyDescent="0.2">
      <c r="G959" s="1">
        <v>920</v>
      </c>
      <c r="H959" s="1" t="s">
        <v>852</v>
      </c>
      <c r="I959" s="1" t="s">
        <v>853</v>
      </c>
      <c r="J959" s="1" t="s">
        <v>2282</v>
      </c>
      <c r="K959" s="1">
        <f t="shared" si="3"/>
        <v>0</v>
      </c>
      <c r="M959" s="1" t="s">
        <v>795</v>
      </c>
    </row>
    <row r="960" spans="7:14" ht="15.75" customHeight="1" x14ac:dyDescent="0.2">
      <c r="G960" s="1">
        <v>916</v>
      </c>
      <c r="H960" s="1" t="s">
        <v>847</v>
      </c>
      <c r="I960" s="1" t="s">
        <v>848</v>
      </c>
      <c r="J960" s="1" t="s">
        <v>2221</v>
      </c>
      <c r="K960" s="1">
        <f t="shared" si="3"/>
        <v>0</v>
      </c>
      <c r="M960" s="1" t="s">
        <v>804</v>
      </c>
    </row>
    <row r="961" spans="7:13" ht="15.75" customHeight="1" x14ac:dyDescent="0.2">
      <c r="G961" s="1">
        <v>918</v>
      </c>
      <c r="H961" s="1" t="s">
        <v>845</v>
      </c>
      <c r="I961" s="1" t="s">
        <v>846</v>
      </c>
      <c r="J961" s="1" t="s">
        <v>2185</v>
      </c>
      <c r="K961" s="1">
        <f t="shared" si="3"/>
        <v>0</v>
      </c>
      <c r="M961" s="1" t="s">
        <v>806</v>
      </c>
    </row>
    <row r="962" spans="7:13" ht="15.75" customHeight="1" x14ac:dyDescent="0.2">
      <c r="G962" s="1">
        <v>917</v>
      </c>
      <c r="H962" s="1" t="s">
        <v>842</v>
      </c>
      <c r="I962" s="1" t="s">
        <v>843</v>
      </c>
      <c r="J962" s="1" t="s">
        <v>2170</v>
      </c>
      <c r="K962" s="1">
        <f t="shared" si="3"/>
        <v>0</v>
      </c>
      <c r="M962" s="1" t="s">
        <v>807</v>
      </c>
    </row>
    <row r="963" spans="7:13" ht="15.75" customHeight="1" x14ac:dyDescent="0.2">
      <c r="G963" s="1">
        <v>947</v>
      </c>
      <c r="H963" s="1" t="s">
        <v>857</v>
      </c>
      <c r="I963" s="1" t="s">
        <v>858</v>
      </c>
      <c r="J963" s="1" t="s">
        <v>2244</v>
      </c>
      <c r="K963" s="1">
        <f t="shared" si="3"/>
        <v>0</v>
      </c>
      <c r="M963" s="1" t="s">
        <v>809</v>
      </c>
    </row>
    <row r="964" spans="7:13" ht="15.75" customHeight="1" x14ac:dyDescent="0.2">
      <c r="G964" s="1">
        <v>921</v>
      </c>
      <c r="H964" s="1" t="s">
        <v>854</v>
      </c>
      <c r="I964" s="1" t="s">
        <v>855</v>
      </c>
      <c r="J964" s="1" t="s">
        <v>2283</v>
      </c>
      <c r="K964" s="1" t="str">
        <f t="shared" si="3"/>
        <v>AdFlex - Kỹ thuật - PHP Laravel Developer</v>
      </c>
      <c r="M964" s="1" t="s">
        <v>810</v>
      </c>
    </row>
    <row r="965" spans="7:13" ht="15.75" customHeight="1" x14ac:dyDescent="0.2">
      <c r="G965" s="1">
        <v>922</v>
      </c>
      <c r="H965" s="1" t="s">
        <v>860</v>
      </c>
      <c r="I965" s="1" t="s">
        <v>861</v>
      </c>
      <c r="J965" s="1" t="s">
        <v>2282</v>
      </c>
      <c r="K965" s="1">
        <f t="shared" si="3"/>
        <v>0</v>
      </c>
      <c r="M965" s="1" t="s">
        <v>816</v>
      </c>
    </row>
    <row r="966" spans="7:13" ht="15.75" customHeight="1" x14ac:dyDescent="0.2">
      <c r="H966" s="1" t="s">
        <v>2072</v>
      </c>
      <c r="I966" s="1" t="s">
        <v>2073</v>
      </c>
      <c r="J966" s="1" t="s">
        <v>2271</v>
      </c>
      <c r="K966" s="1">
        <f t="shared" si="3"/>
        <v>0</v>
      </c>
      <c r="M966" s="1" t="s">
        <v>814</v>
      </c>
    </row>
    <row r="967" spans="7:13" ht="15.75" customHeight="1" x14ac:dyDescent="0.2">
      <c r="H967" s="1" t="s">
        <v>2074</v>
      </c>
      <c r="I967" s="1" t="s">
        <v>2075</v>
      </c>
      <c r="J967" s="1" t="s">
        <v>2284</v>
      </c>
      <c r="K967" s="1">
        <f t="shared" si="3"/>
        <v>0</v>
      </c>
      <c r="M967" s="1" t="s">
        <v>812</v>
      </c>
    </row>
    <row r="968" spans="7:13" ht="15.75" customHeight="1" x14ac:dyDescent="0.2">
      <c r="G968" s="1">
        <v>927</v>
      </c>
      <c r="H968" s="1" t="s">
        <v>862</v>
      </c>
      <c r="I968" s="1" t="s">
        <v>863</v>
      </c>
      <c r="J968" s="1" t="s">
        <v>2282</v>
      </c>
      <c r="K968" s="1">
        <f t="shared" si="3"/>
        <v>0</v>
      </c>
      <c r="M968" s="1" t="s">
        <v>818</v>
      </c>
    </row>
    <row r="969" spans="7:13" ht="15.75" customHeight="1" x14ac:dyDescent="0.2">
      <c r="G969" s="1">
        <v>926</v>
      </c>
      <c r="H969" s="1" t="s">
        <v>864</v>
      </c>
      <c r="I969" s="1" t="s">
        <v>865</v>
      </c>
      <c r="J969" s="1" t="s">
        <v>2282</v>
      </c>
      <c r="K969" s="1">
        <f t="shared" si="3"/>
        <v>0</v>
      </c>
      <c r="M969" s="1" t="s">
        <v>820</v>
      </c>
    </row>
    <row r="970" spans="7:13" ht="15.75" customHeight="1" x14ac:dyDescent="0.2">
      <c r="G970" s="1">
        <v>924</v>
      </c>
      <c r="H970" s="1" t="s">
        <v>866</v>
      </c>
      <c r="I970" s="1" t="s">
        <v>867</v>
      </c>
      <c r="J970" s="1" t="s">
        <v>162</v>
      </c>
      <c r="K970" s="1">
        <f t="shared" si="3"/>
        <v>0</v>
      </c>
      <c r="M970" s="1" t="s">
        <v>822</v>
      </c>
    </row>
    <row r="971" spans="7:13" ht="15.75" customHeight="1" x14ac:dyDescent="0.2">
      <c r="H971" s="1" t="s">
        <v>2076</v>
      </c>
      <c r="K971" s="1">
        <f t="shared" si="3"/>
        <v>0</v>
      </c>
      <c r="M971" s="1" t="s">
        <v>824</v>
      </c>
    </row>
    <row r="972" spans="7:13" ht="15.75" customHeight="1" x14ac:dyDescent="0.2">
      <c r="G972" s="1">
        <v>925</v>
      </c>
      <c r="H972" s="1" t="s">
        <v>871</v>
      </c>
      <c r="I972" s="1" t="s">
        <v>872</v>
      </c>
      <c r="J972" s="1" t="s">
        <v>2185</v>
      </c>
      <c r="K972" s="1">
        <f t="shared" si="3"/>
        <v>0</v>
      </c>
      <c r="M972" s="1" t="s">
        <v>826</v>
      </c>
    </row>
    <row r="973" spans="7:13" ht="15.75" customHeight="1" x14ac:dyDescent="0.2">
      <c r="G973" s="1">
        <v>923</v>
      </c>
      <c r="H973" s="1" t="s">
        <v>873</v>
      </c>
      <c r="I973" s="1" t="s">
        <v>874</v>
      </c>
      <c r="J973" s="1" t="s">
        <v>2285</v>
      </c>
      <c r="K973" s="1" t="str">
        <f t="shared" si="3"/>
        <v>MO - M1 - Sale</v>
      </c>
      <c r="M973" s="1" t="s">
        <v>835</v>
      </c>
    </row>
    <row r="974" spans="7:13" ht="15.75" customHeight="1" x14ac:dyDescent="0.2">
      <c r="H974" s="1" t="s">
        <v>919</v>
      </c>
      <c r="I974" s="1" t="s">
        <v>920</v>
      </c>
      <c r="J974" s="1" t="s">
        <v>2217</v>
      </c>
      <c r="K974" s="1">
        <f t="shared" si="3"/>
        <v>0</v>
      </c>
      <c r="M974" s="1" t="s">
        <v>837</v>
      </c>
    </row>
    <row r="975" spans="7:13" ht="15.75" customHeight="1" x14ac:dyDescent="0.2">
      <c r="H975" s="1" t="s">
        <v>2077</v>
      </c>
      <c r="I975" s="1" t="s">
        <v>2078</v>
      </c>
      <c r="J975" s="1" t="s">
        <v>2286</v>
      </c>
      <c r="K975" s="1" t="str">
        <f t="shared" si="3"/>
        <v>RIO - OP - Finance Controller</v>
      </c>
      <c r="M975" s="1" t="s">
        <v>840</v>
      </c>
    </row>
    <row r="976" spans="7:13" ht="15.75" customHeight="1" x14ac:dyDescent="0.2">
      <c r="G976" s="1">
        <v>929</v>
      </c>
      <c r="H976" s="1" t="s">
        <v>868</v>
      </c>
      <c r="I976" s="1" t="s">
        <v>869</v>
      </c>
      <c r="J976" s="1" t="s">
        <v>2287</v>
      </c>
      <c r="K976" s="1" t="str">
        <f t="shared" si="3"/>
        <v>MO - M1 - PM</v>
      </c>
      <c r="M976" s="1" t="s">
        <v>849</v>
      </c>
    </row>
    <row r="977" spans="7:14" ht="15.75" customHeight="1" x14ac:dyDescent="0.2">
      <c r="H977" s="1" t="s">
        <v>2079</v>
      </c>
      <c r="I977" s="1" t="s">
        <v>2080</v>
      </c>
      <c r="J977" s="1" t="s">
        <v>2217</v>
      </c>
      <c r="K977" s="1">
        <f t="shared" si="3"/>
        <v>0</v>
      </c>
      <c r="M977" s="1" t="s">
        <v>852</v>
      </c>
    </row>
    <row r="978" spans="7:14" ht="15.75" customHeight="1" x14ac:dyDescent="0.2">
      <c r="H978" s="1" t="s">
        <v>2081</v>
      </c>
      <c r="I978" s="1" t="s">
        <v>2082</v>
      </c>
      <c r="J978" s="1" t="s">
        <v>2279</v>
      </c>
      <c r="K978" s="1">
        <f t="shared" si="3"/>
        <v>0</v>
      </c>
      <c r="M978" s="1" t="s">
        <v>847</v>
      </c>
    </row>
    <row r="979" spans="7:14" ht="15.75" customHeight="1" x14ac:dyDescent="0.2">
      <c r="H979" s="1" t="s">
        <v>2083</v>
      </c>
      <c r="I979" s="1" t="s">
        <v>2084</v>
      </c>
      <c r="J979" s="1" t="s">
        <v>2279</v>
      </c>
      <c r="K979" s="1">
        <f t="shared" si="3"/>
        <v>0</v>
      </c>
      <c r="M979" s="1" t="s">
        <v>845</v>
      </c>
    </row>
    <row r="980" spans="7:14" ht="15.75" customHeight="1" x14ac:dyDescent="0.2">
      <c r="G980" s="1">
        <v>928</v>
      </c>
      <c r="H980" s="1" t="s">
        <v>875</v>
      </c>
      <c r="I980" s="1" t="s">
        <v>876</v>
      </c>
      <c r="J980" s="1" t="s">
        <v>369</v>
      </c>
      <c r="K980" s="1" t="str">
        <f t="shared" si="3"/>
        <v>MO - M1 - Account Manager</v>
      </c>
      <c r="M980" s="1" t="s">
        <v>842</v>
      </c>
    </row>
    <row r="981" spans="7:14" ht="15.75" customHeight="1" x14ac:dyDescent="0.2">
      <c r="H981" s="1" t="s">
        <v>2085</v>
      </c>
      <c r="I981" s="1" t="s">
        <v>2086</v>
      </c>
      <c r="J981" s="1" t="s">
        <v>2185</v>
      </c>
      <c r="K981" s="1">
        <f t="shared" si="3"/>
        <v>0</v>
      </c>
      <c r="M981" s="1" t="s">
        <v>857</v>
      </c>
    </row>
    <row r="982" spans="7:14" ht="15.75" customHeight="1" x14ac:dyDescent="0.2">
      <c r="H982" s="1" t="s">
        <v>2087</v>
      </c>
      <c r="I982" s="1" t="s">
        <v>2088</v>
      </c>
      <c r="J982" s="1" t="s">
        <v>2252</v>
      </c>
      <c r="K982" s="1">
        <f t="shared" si="3"/>
        <v>0</v>
      </c>
      <c r="M982" s="1" t="s">
        <v>854</v>
      </c>
      <c r="N982" s="1" t="s">
        <v>2283</v>
      </c>
    </row>
    <row r="983" spans="7:14" ht="15.75" customHeight="1" x14ac:dyDescent="0.2">
      <c r="H983" s="1" t="s">
        <v>2089</v>
      </c>
      <c r="I983" s="1" t="s">
        <v>2090</v>
      </c>
      <c r="K983" s="1">
        <f t="shared" si="3"/>
        <v>0</v>
      </c>
      <c r="M983" s="1" t="s">
        <v>860</v>
      </c>
    </row>
    <row r="984" spans="7:14" ht="15.75" customHeight="1" x14ac:dyDescent="0.2">
      <c r="H984" s="1" t="s">
        <v>2091</v>
      </c>
      <c r="I984" s="1" t="s">
        <v>2092</v>
      </c>
      <c r="K984" s="1">
        <f t="shared" si="3"/>
        <v>0</v>
      </c>
      <c r="M984" s="1" t="s">
        <v>2072</v>
      </c>
    </row>
    <row r="985" spans="7:14" ht="15.75" customHeight="1" x14ac:dyDescent="0.2">
      <c r="H985" s="1" t="s">
        <v>2093</v>
      </c>
      <c r="I985" s="1" t="s">
        <v>2094</v>
      </c>
      <c r="K985" s="1">
        <f t="shared" si="3"/>
        <v>0</v>
      </c>
      <c r="M985" s="1" t="s">
        <v>2074</v>
      </c>
    </row>
    <row r="986" spans="7:14" ht="15.75" customHeight="1" x14ac:dyDescent="0.2">
      <c r="H986" s="1" t="s">
        <v>2095</v>
      </c>
      <c r="I986" s="1" t="s">
        <v>2096</v>
      </c>
      <c r="K986" s="1">
        <f t="shared" si="3"/>
        <v>0</v>
      </c>
      <c r="M986" s="1" t="s">
        <v>862</v>
      </c>
    </row>
    <row r="987" spans="7:14" ht="15.75" customHeight="1" x14ac:dyDescent="0.2">
      <c r="G987" s="1">
        <v>931</v>
      </c>
      <c r="H987" s="1" t="s">
        <v>877</v>
      </c>
      <c r="I987" s="1" t="s">
        <v>878</v>
      </c>
      <c r="J987" s="1" t="s">
        <v>2172</v>
      </c>
      <c r="K987" s="1">
        <f t="shared" si="3"/>
        <v>0</v>
      </c>
      <c r="M987" s="1" t="s">
        <v>864</v>
      </c>
    </row>
    <row r="988" spans="7:14" ht="15.75" customHeight="1" x14ac:dyDescent="0.2">
      <c r="G988" s="1">
        <v>932</v>
      </c>
      <c r="H988" s="1" t="s">
        <v>879</v>
      </c>
      <c r="I988" s="1" t="s">
        <v>880</v>
      </c>
      <c r="J988" s="1" t="s">
        <v>2172</v>
      </c>
      <c r="K988" s="1">
        <f t="shared" si="3"/>
        <v>0</v>
      </c>
      <c r="M988" s="1" t="s">
        <v>866</v>
      </c>
    </row>
    <row r="989" spans="7:14" ht="15.75" customHeight="1" x14ac:dyDescent="0.2">
      <c r="G989" s="1">
        <v>933</v>
      </c>
      <c r="H989" s="1" t="s">
        <v>881</v>
      </c>
      <c r="I989" s="1" t="s">
        <v>882</v>
      </c>
      <c r="J989" s="1" t="s">
        <v>2287</v>
      </c>
      <c r="K989" s="1" t="str">
        <f t="shared" si="3"/>
        <v>MO - M1 - PM</v>
      </c>
      <c r="M989" s="1" t="s">
        <v>2076</v>
      </c>
    </row>
    <row r="990" spans="7:14" ht="15.75" customHeight="1" x14ac:dyDescent="0.2">
      <c r="H990" s="1" t="s">
        <v>883</v>
      </c>
      <c r="I990" s="1" t="s">
        <v>884</v>
      </c>
      <c r="K990" s="1">
        <f t="shared" si="3"/>
        <v>0</v>
      </c>
      <c r="M990" s="1" t="s">
        <v>871</v>
      </c>
    </row>
    <row r="991" spans="7:14" ht="15.75" customHeight="1" x14ac:dyDescent="0.2">
      <c r="G991" s="1">
        <v>936</v>
      </c>
      <c r="H991" s="1" t="s">
        <v>887</v>
      </c>
      <c r="I991" s="1" t="s">
        <v>888</v>
      </c>
      <c r="K991" s="1">
        <f t="shared" si="3"/>
        <v>0</v>
      </c>
      <c r="M991" s="1" t="s">
        <v>873</v>
      </c>
      <c r="N991" s="1" t="s">
        <v>2285</v>
      </c>
    </row>
    <row r="992" spans="7:14" ht="15.75" customHeight="1" x14ac:dyDescent="0.2">
      <c r="G992" s="1">
        <v>15</v>
      </c>
      <c r="H992" s="1" t="s">
        <v>885</v>
      </c>
      <c r="I992" s="1" t="s">
        <v>886</v>
      </c>
      <c r="K992" s="1">
        <f t="shared" si="3"/>
        <v>0</v>
      </c>
      <c r="M992" s="1" t="s">
        <v>919</v>
      </c>
    </row>
    <row r="993" spans="7:14" ht="15.75" customHeight="1" x14ac:dyDescent="0.2">
      <c r="G993" s="1">
        <v>937</v>
      </c>
      <c r="H993" s="1" t="s">
        <v>889</v>
      </c>
      <c r="I993" s="1" t="s">
        <v>890</v>
      </c>
      <c r="J993" s="1" t="s">
        <v>124</v>
      </c>
      <c r="K993" s="1" t="str">
        <f t="shared" si="3"/>
        <v>AdFlex - Pushtimize - BD</v>
      </c>
      <c r="M993" s="1" t="s">
        <v>2077</v>
      </c>
      <c r="N993" s="1" t="s">
        <v>2286</v>
      </c>
    </row>
    <row r="994" spans="7:14" ht="15.75" customHeight="1" x14ac:dyDescent="0.2">
      <c r="G994" s="1">
        <v>935</v>
      </c>
      <c r="H994" s="1" t="s">
        <v>891</v>
      </c>
      <c r="I994" s="1" t="s">
        <v>892</v>
      </c>
      <c r="K994" s="1">
        <f t="shared" si="3"/>
        <v>0</v>
      </c>
      <c r="M994" s="1" t="s">
        <v>868</v>
      </c>
      <c r="N994" s="1" t="s">
        <v>2287</v>
      </c>
    </row>
    <row r="995" spans="7:14" ht="15.75" customHeight="1" x14ac:dyDescent="0.2">
      <c r="G995" s="1">
        <v>938</v>
      </c>
      <c r="H995" s="1" t="s">
        <v>893</v>
      </c>
      <c r="I995" s="1" t="s">
        <v>894</v>
      </c>
      <c r="K995" s="1">
        <f t="shared" si="3"/>
        <v>0</v>
      </c>
      <c r="M995" s="1" t="s">
        <v>2079</v>
      </c>
    </row>
    <row r="996" spans="7:14" ht="15.75" customHeight="1" x14ac:dyDescent="0.2">
      <c r="H996" s="1" t="s">
        <v>2097</v>
      </c>
      <c r="I996" s="1" t="s">
        <v>2098</v>
      </c>
      <c r="K996" s="1">
        <f t="shared" si="3"/>
        <v>0</v>
      </c>
      <c r="M996" s="1" t="s">
        <v>2081</v>
      </c>
    </row>
    <row r="997" spans="7:14" ht="15.75" customHeight="1" x14ac:dyDescent="0.2">
      <c r="G997" s="1">
        <v>940</v>
      </c>
      <c r="H997" s="1" t="s">
        <v>895</v>
      </c>
      <c r="I997" s="1" t="s">
        <v>896</v>
      </c>
      <c r="J997" s="1" t="s">
        <v>2251</v>
      </c>
      <c r="K997" s="1" t="str">
        <f t="shared" si="3"/>
        <v>PingGo - Product - Design</v>
      </c>
      <c r="M997" s="1" t="s">
        <v>2083</v>
      </c>
    </row>
    <row r="998" spans="7:14" ht="15.75" customHeight="1" x14ac:dyDescent="0.2">
      <c r="G998" s="1">
        <v>941</v>
      </c>
      <c r="H998" s="1" t="s">
        <v>897</v>
      </c>
      <c r="I998" s="1" t="s">
        <v>898</v>
      </c>
      <c r="J998" s="1" t="s">
        <v>2197</v>
      </c>
      <c r="K998" s="1" t="str">
        <f t="shared" si="3"/>
        <v>AdFlex - Support - HRBP</v>
      </c>
      <c r="M998" s="1" t="s">
        <v>875</v>
      </c>
      <c r="N998" s="1" t="s">
        <v>369</v>
      </c>
    </row>
    <row r="999" spans="7:14" ht="15.75" customHeight="1" x14ac:dyDescent="0.2">
      <c r="G999" s="1">
        <v>942</v>
      </c>
      <c r="H999" s="1" t="s">
        <v>899</v>
      </c>
      <c r="I999" s="1" t="s">
        <v>900</v>
      </c>
      <c r="J999" s="1" t="s">
        <v>124</v>
      </c>
      <c r="K999" s="1" t="str">
        <f t="shared" si="3"/>
        <v>AdFlex - Pushtimize - BD</v>
      </c>
      <c r="M999" s="1" t="s">
        <v>2085</v>
      </c>
    </row>
    <row r="1000" spans="7:14" ht="15.75" customHeight="1" x14ac:dyDescent="0.2">
      <c r="H1000" s="1" t="s">
        <v>2099</v>
      </c>
      <c r="I1000" s="1" t="s">
        <v>2100</v>
      </c>
      <c r="K1000" s="1">
        <f t="shared" si="3"/>
        <v>0</v>
      </c>
      <c r="M1000" s="1" t="s">
        <v>2087</v>
      </c>
    </row>
    <row r="1001" spans="7:14" ht="15.75" customHeight="1" x14ac:dyDescent="0.2">
      <c r="G1001" s="1">
        <v>943</v>
      </c>
      <c r="H1001" s="1" t="s">
        <v>903</v>
      </c>
      <c r="I1001" s="1" t="s">
        <v>904</v>
      </c>
      <c r="K1001" s="1">
        <f t="shared" si="3"/>
        <v>0</v>
      </c>
      <c r="M1001" s="1" t="s">
        <v>2089</v>
      </c>
    </row>
    <row r="1002" spans="7:14" ht="15.75" customHeight="1" x14ac:dyDescent="0.2">
      <c r="G1002" s="1">
        <v>944</v>
      </c>
      <c r="H1002" s="1" t="s">
        <v>901</v>
      </c>
      <c r="I1002" s="1" t="s">
        <v>902</v>
      </c>
      <c r="J1002" s="1" t="s">
        <v>309</v>
      </c>
      <c r="K1002" s="1" t="str">
        <f t="shared" si="3"/>
        <v>AdFlex - CPI - Sale</v>
      </c>
      <c r="M1002" s="1" t="s">
        <v>2091</v>
      </c>
    </row>
    <row r="1003" spans="7:14" ht="15.75" customHeight="1" x14ac:dyDescent="0.2">
      <c r="H1003" s="1" t="s">
        <v>2101</v>
      </c>
      <c r="I1003" s="1" t="s">
        <v>2102</v>
      </c>
      <c r="K1003" s="1">
        <f t="shared" si="3"/>
        <v>0</v>
      </c>
      <c r="M1003" s="1" t="s">
        <v>2093</v>
      </c>
    </row>
    <row r="1004" spans="7:14" ht="15.75" customHeight="1" x14ac:dyDescent="0.2">
      <c r="H1004" s="1" t="s">
        <v>2103</v>
      </c>
      <c r="I1004" s="1" t="s">
        <v>2104</v>
      </c>
      <c r="K1004" s="1">
        <f t="shared" si="3"/>
        <v>0</v>
      </c>
      <c r="M1004" s="1" t="s">
        <v>2095</v>
      </c>
    </row>
    <row r="1005" spans="7:14" ht="15.75" customHeight="1" x14ac:dyDescent="0.2">
      <c r="G1005" s="1">
        <v>945</v>
      </c>
      <c r="H1005" s="1" t="s">
        <v>905</v>
      </c>
      <c r="I1005" s="1" t="s">
        <v>906</v>
      </c>
      <c r="K1005" s="1">
        <f t="shared" si="3"/>
        <v>0</v>
      </c>
      <c r="M1005" s="1" t="s">
        <v>877</v>
      </c>
    </row>
    <row r="1006" spans="7:14" ht="15.75" customHeight="1" x14ac:dyDescent="0.2">
      <c r="H1006" s="1" t="s">
        <v>2105</v>
      </c>
      <c r="I1006" s="1" t="s">
        <v>957</v>
      </c>
      <c r="K1006" s="1">
        <f t="shared" si="3"/>
        <v>0</v>
      </c>
      <c r="M1006" s="1" t="s">
        <v>879</v>
      </c>
    </row>
    <row r="1007" spans="7:14" ht="15.75" customHeight="1" x14ac:dyDescent="0.2">
      <c r="G1007" s="1">
        <v>946</v>
      </c>
      <c r="H1007" s="1" t="s">
        <v>907</v>
      </c>
      <c r="I1007" s="1" t="s">
        <v>908</v>
      </c>
      <c r="K1007" s="1">
        <f t="shared" si="3"/>
        <v>0</v>
      </c>
      <c r="M1007" s="1" t="s">
        <v>881</v>
      </c>
      <c r="N1007" s="1" t="s">
        <v>2287</v>
      </c>
    </row>
    <row r="1008" spans="7:14" ht="15.75" customHeight="1" x14ac:dyDescent="0.2">
      <c r="H1008" s="1" t="s">
        <v>2106</v>
      </c>
      <c r="I1008" s="1" t="s">
        <v>2107</v>
      </c>
      <c r="K1008" s="1">
        <f t="shared" si="3"/>
        <v>0</v>
      </c>
      <c r="M1008" s="1" t="s">
        <v>883</v>
      </c>
    </row>
    <row r="1009" spans="7:14" ht="15.75" customHeight="1" x14ac:dyDescent="0.2">
      <c r="H1009" s="1" t="s">
        <v>2108</v>
      </c>
      <c r="I1009" s="1" t="s">
        <v>2109</v>
      </c>
      <c r="K1009" s="1">
        <f t="shared" si="3"/>
        <v>0</v>
      </c>
      <c r="M1009" s="1" t="s">
        <v>887</v>
      </c>
    </row>
    <row r="1010" spans="7:14" ht="15.75" customHeight="1" x14ac:dyDescent="0.2">
      <c r="H1010" s="1" t="s">
        <v>2110</v>
      </c>
      <c r="I1010" s="1" t="s">
        <v>2111</v>
      </c>
      <c r="K1010" s="1">
        <f t="shared" si="3"/>
        <v>0</v>
      </c>
      <c r="M1010" s="1" t="s">
        <v>885</v>
      </c>
    </row>
    <row r="1011" spans="7:14" ht="15.75" customHeight="1" x14ac:dyDescent="0.2">
      <c r="H1011" s="1" t="s">
        <v>2112</v>
      </c>
      <c r="I1011" s="1" t="s">
        <v>2113</v>
      </c>
      <c r="K1011" s="1">
        <f t="shared" si="3"/>
        <v>0</v>
      </c>
      <c r="M1011" s="1" t="s">
        <v>889</v>
      </c>
      <c r="N1011" s="1" t="s">
        <v>124</v>
      </c>
    </row>
    <row r="1012" spans="7:14" ht="15.75" customHeight="1" x14ac:dyDescent="0.2">
      <c r="H1012" s="1" t="s">
        <v>2114</v>
      </c>
      <c r="I1012" s="1" t="s">
        <v>2115</v>
      </c>
      <c r="K1012" s="1">
        <f t="shared" si="3"/>
        <v>0</v>
      </c>
      <c r="M1012" s="1" t="s">
        <v>891</v>
      </c>
    </row>
    <row r="1013" spans="7:14" ht="15.75" customHeight="1" x14ac:dyDescent="0.2">
      <c r="H1013" s="1" t="s">
        <v>2116</v>
      </c>
      <c r="I1013" s="1" t="s">
        <v>2117</v>
      </c>
      <c r="K1013" s="1">
        <f t="shared" si="3"/>
        <v>0</v>
      </c>
      <c r="M1013" s="1" t="s">
        <v>893</v>
      </c>
    </row>
    <row r="1014" spans="7:14" ht="15.75" customHeight="1" x14ac:dyDescent="0.2">
      <c r="H1014" s="1" t="s">
        <v>2118</v>
      </c>
      <c r="I1014" s="1" t="s">
        <v>2119</v>
      </c>
      <c r="K1014" s="1">
        <f t="shared" si="3"/>
        <v>0</v>
      </c>
      <c r="M1014" s="1" t="s">
        <v>2097</v>
      </c>
    </row>
    <row r="1015" spans="7:14" ht="15.75" customHeight="1" x14ac:dyDescent="0.2">
      <c r="H1015" s="1" t="s">
        <v>2120</v>
      </c>
      <c r="I1015" s="1" t="s">
        <v>2121</v>
      </c>
      <c r="K1015" s="1">
        <f t="shared" si="3"/>
        <v>0</v>
      </c>
      <c r="M1015" s="1" t="s">
        <v>895</v>
      </c>
      <c r="N1015" s="1" t="s">
        <v>2251</v>
      </c>
    </row>
    <row r="1016" spans="7:14" ht="15.75" customHeight="1" x14ac:dyDescent="0.2">
      <c r="H1016" s="1" t="s">
        <v>2122</v>
      </c>
      <c r="I1016" s="1" t="s">
        <v>2123</v>
      </c>
      <c r="K1016" s="1">
        <f t="shared" si="3"/>
        <v>0</v>
      </c>
      <c r="M1016" s="1" t="s">
        <v>897</v>
      </c>
      <c r="N1016" s="1" t="s">
        <v>2197</v>
      </c>
    </row>
    <row r="1017" spans="7:14" ht="15.75" customHeight="1" x14ac:dyDescent="0.2">
      <c r="H1017" s="1" t="s">
        <v>2124</v>
      </c>
      <c r="I1017" s="1" t="s">
        <v>2125</v>
      </c>
      <c r="K1017" s="1">
        <f t="shared" si="3"/>
        <v>0</v>
      </c>
      <c r="M1017" s="1" t="s">
        <v>899</v>
      </c>
      <c r="N1017" s="1" t="s">
        <v>124</v>
      </c>
    </row>
    <row r="1018" spans="7:14" ht="15.75" customHeight="1" x14ac:dyDescent="0.2">
      <c r="H1018" s="1" t="s">
        <v>2126</v>
      </c>
      <c r="I1018" s="1" t="s">
        <v>1686</v>
      </c>
      <c r="K1018" s="1">
        <f t="shared" si="3"/>
        <v>0</v>
      </c>
      <c r="M1018" s="1" t="s">
        <v>2099</v>
      </c>
    </row>
    <row r="1019" spans="7:14" ht="15.75" customHeight="1" x14ac:dyDescent="0.2">
      <c r="H1019" s="1" t="s">
        <v>2127</v>
      </c>
      <c r="I1019" s="1" t="s">
        <v>2128</v>
      </c>
      <c r="K1019" s="1">
        <f t="shared" si="3"/>
        <v>0</v>
      </c>
      <c r="M1019" s="1" t="s">
        <v>903</v>
      </c>
    </row>
    <row r="1020" spans="7:14" ht="15.75" customHeight="1" x14ac:dyDescent="0.2">
      <c r="G1020" s="1">
        <v>948</v>
      </c>
      <c r="H1020" s="1" t="s">
        <v>2129</v>
      </c>
      <c r="I1020" s="1" t="s">
        <v>2130</v>
      </c>
      <c r="J1020" s="1" t="s">
        <v>2230</v>
      </c>
      <c r="K1020" s="1" t="str">
        <f t="shared" si="3"/>
        <v>AdFlex - CPI - Kỹ thuật</v>
      </c>
      <c r="M1020" s="1" t="s">
        <v>901</v>
      </c>
      <c r="N1020" s="1" t="s">
        <v>309</v>
      </c>
    </row>
    <row r="1021" spans="7:14" ht="15.75" customHeight="1" x14ac:dyDescent="0.2">
      <c r="H1021" s="1" t="s">
        <v>2131</v>
      </c>
      <c r="I1021" s="1" t="s">
        <v>2132</v>
      </c>
      <c r="K1021" s="1">
        <f t="shared" si="3"/>
        <v>0</v>
      </c>
      <c r="M1021" s="1" t="s">
        <v>2101</v>
      </c>
    </row>
    <row r="1022" spans="7:14" ht="15.75" customHeight="1" x14ac:dyDescent="0.2">
      <c r="H1022" s="1" t="s">
        <v>2133</v>
      </c>
      <c r="I1022" s="1" t="s">
        <v>2134</v>
      </c>
      <c r="K1022" s="1">
        <f t="shared" si="3"/>
        <v>0</v>
      </c>
      <c r="M1022" s="1" t="s">
        <v>2103</v>
      </c>
    </row>
    <row r="1023" spans="7:14" ht="15.75" customHeight="1" x14ac:dyDescent="0.2">
      <c r="H1023" s="1" t="s">
        <v>2135</v>
      </c>
      <c r="I1023" s="1" t="s">
        <v>2136</v>
      </c>
      <c r="K1023" s="1">
        <f t="shared" si="3"/>
        <v>0</v>
      </c>
      <c r="M1023" s="1" t="s">
        <v>905</v>
      </c>
    </row>
    <row r="1024" spans="7:14" ht="15.75" customHeight="1" x14ac:dyDescent="0.2">
      <c r="G1024" s="1">
        <v>950</v>
      </c>
      <c r="H1024" s="1" t="s">
        <v>2137</v>
      </c>
      <c r="I1024" s="1" t="s">
        <v>2138</v>
      </c>
      <c r="J1024" s="1" t="s">
        <v>309</v>
      </c>
      <c r="K1024" s="1" t="str">
        <f t="shared" si="3"/>
        <v>AdFlex - CPI - Sale</v>
      </c>
      <c r="M1024" s="1" t="s">
        <v>2105</v>
      </c>
    </row>
    <row r="1025" spans="7:14" ht="15.75" customHeight="1" x14ac:dyDescent="0.2">
      <c r="G1025" s="1">
        <v>951</v>
      </c>
      <c r="H1025" s="1" t="s">
        <v>2139</v>
      </c>
      <c r="I1025" s="1" t="s">
        <v>2140</v>
      </c>
      <c r="J1025" s="1" t="s">
        <v>309</v>
      </c>
      <c r="K1025" s="1" t="str">
        <f t="shared" ref="K1025:K1034" si="4">VLOOKUP(H1025,M:N,2,0)</f>
        <v>AdFlex - CPI - Sale</v>
      </c>
      <c r="M1025" s="1" t="s">
        <v>907</v>
      </c>
    </row>
    <row r="1026" spans="7:14" ht="15.75" customHeight="1" x14ac:dyDescent="0.2">
      <c r="G1026" s="1">
        <v>954</v>
      </c>
      <c r="H1026" s="1" t="s">
        <v>1465</v>
      </c>
      <c r="I1026" s="1" t="s">
        <v>2141</v>
      </c>
      <c r="J1026" s="1" t="s">
        <v>309</v>
      </c>
      <c r="K1026" s="1" t="str">
        <f t="shared" si="4"/>
        <v>AdFlex - CPI - Sale</v>
      </c>
      <c r="M1026" s="1" t="s">
        <v>2106</v>
      </c>
    </row>
    <row r="1027" spans="7:14" ht="15.75" customHeight="1" x14ac:dyDescent="0.2">
      <c r="G1027" s="1">
        <v>958</v>
      </c>
      <c r="H1027" s="1" t="s">
        <v>1466</v>
      </c>
      <c r="I1027" s="1" t="s">
        <v>2142</v>
      </c>
      <c r="J1027" s="1" t="s">
        <v>124</v>
      </c>
      <c r="K1027" s="1" t="str">
        <f t="shared" si="4"/>
        <v>AdFlex - Pushtimize - BD</v>
      </c>
      <c r="M1027" s="1" t="s">
        <v>2108</v>
      </c>
    </row>
    <row r="1028" spans="7:14" ht="15.75" customHeight="1" x14ac:dyDescent="0.2">
      <c r="G1028" s="1">
        <v>959</v>
      </c>
      <c r="H1028" s="1" t="s">
        <v>1469</v>
      </c>
      <c r="I1028" s="1" t="s">
        <v>2143</v>
      </c>
      <c r="J1028" s="1" t="s">
        <v>2197</v>
      </c>
      <c r="K1028" s="1" t="str">
        <f t="shared" si="4"/>
        <v>AdFlex - Support - HRBP</v>
      </c>
      <c r="M1028" s="1" t="s">
        <v>2110</v>
      </c>
    </row>
    <row r="1029" spans="7:14" ht="15.75" customHeight="1" x14ac:dyDescent="0.2">
      <c r="G1029" s="1">
        <v>964</v>
      </c>
      <c r="H1029" s="1" t="s">
        <v>2144</v>
      </c>
      <c r="I1029" s="1" t="s">
        <v>2145</v>
      </c>
      <c r="K1029" s="1" t="e">
        <f t="shared" si="4"/>
        <v>#N/A</v>
      </c>
      <c r="M1029" s="1" t="s">
        <v>2112</v>
      </c>
    </row>
    <row r="1030" spans="7:14" ht="15.75" customHeight="1" x14ac:dyDescent="0.2">
      <c r="G1030" s="1">
        <v>965</v>
      </c>
      <c r="H1030" s="1" t="s">
        <v>2146</v>
      </c>
      <c r="I1030" s="1" t="s">
        <v>2147</v>
      </c>
      <c r="K1030" s="1" t="e">
        <f t="shared" si="4"/>
        <v>#N/A</v>
      </c>
      <c r="M1030" s="1" t="s">
        <v>2114</v>
      </c>
    </row>
    <row r="1031" spans="7:14" ht="15.75" customHeight="1" x14ac:dyDescent="0.2">
      <c r="G1031" s="1">
        <v>966</v>
      </c>
      <c r="H1031" s="1" t="s">
        <v>2148</v>
      </c>
      <c r="I1031" s="1" t="s">
        <v>2149</v>
      </c>
      <c r="K1031" s="1" t="e">
        <f t="shared" si="4"/>
        <v>#N/A</v>
      </c>
      <c r="M1031" s="1" t="s">
        <v>2116</v>
      </c>
    </row>
    <row r="1032" spans="7:14" ht="15.75" customHeight="1" x14ac:dyDescent="0.2">
      <c r="G1032" s="1">
        <v>967</v>
      </c>
      <c r="H1032" s="1" t="s">
        <v>2288</v>
      </c>
      <c r="I1032" s="1" t="s">
        <v>2289</v>
      </c>
      <c r="K1032" s="1" t="e">
        <f t="shared" si="4"/>
        <v>#N/A</v>
      </c>
      <c r="M1032" s="1" t="s">
        <v>2118</v>
      </c>
    </row>
    <row r="1033" spans="7:14" ht="15.75" customHeight="1" x14ac:dyDescent="0.2">
      <c r="G1033" s="1">
        <v>968</v>
      </c>
      <c r="H1033" s="1" t="s">
        <v>2290</v>
      </c>
      <c r="I1033" s="1" t="s">
        <v>2291</v>
      </c>
      <c r="K1033" s="1" t="e">
        <f t="shared" si="4"/>
        <v>#N/A</v>
      </c>
      <c r="M1033" s="1" t="s">
        <v>2120</v>
      </c>
    </row>
    <row r="1034" spans="7:14" ht="15.75" customHeight="1" x14ac:dyDescent="0.2">
      <c r="G1034" s="1">
        <v>979</v>
      </c>
      <c r="H1034" s="1" t="s">
        <v>2292</v>
      </c>
      <c r="I1034" s="1" t="s">
        <v>2293</v>
      </c>
      <c r="K1034" s="1" t="e">
        <f t="shared" si="4"/>
        <v>#N/A</v>
      </c>
      <c r="M1034" s="1" t="s">
        <v>2122</v>
      </c>
    </row>
    <row r="1035" spans="7:14" ht="15.75" customHeight="1" x14ac:dyDescent="0.2">
      <c r="G1035" s="1"/>
      <c r="M1035" s="1" t="s">
        <v>2124</v>
      </c>
    </row>
    <row r="1036" spans="7:14" ht="15.75" customHeight="1" x14ac:dyDescent="0.2">
      <c r="G1036" s="1"/>
      <c r="M1036" s="1" t="s">
        <v>2126</v>
      </c>
    </row>
    <row r="1037" spans="7:14" ht="15.75" customHeight="1" x14ac:dyDescent="0.2">
      <c r="G1037" s="1"/>
      <c r="M1037" s="1" t="s">
        <v>2127</v>
      </c>
    </row>
    <row r="1038" spans="7:14" ht="15.75" customHeight="1" x14ac:dyDescent="0.2">
      <c r="G1038" s="1"/>
      <c r="M1038" s="1" t="s">
        <v>2129</v>
      </c>
      <c r="N1038" s="1" t="s">
        <v>2230</v>
      </c>
    </row>
    <row r="1039" spans="7:14" ht="15.75" customHeight="1" x14ac:dyDescent="0.2">
      <c r="G1039" s="1"/>
      <c r="M1039" s="1" t="s">
        <v>2131</v>
      </c>
    </row>
    <row r="1040" spans="7:14" ht="15.75" customHeight="1" x14ac:dyDescent="0.2">
      <c r="G1040" s="1"/>
      <c r="M1040" s="1" t="s">
        <v>2133</v>
      </c>
    </row>
    <row r="1041" spans="7:14" ht="15.75" customHeight="1" x14ac:dyDescent="0.2">
      <c r="G1041" s="1"/>
      <c r="M1041" s="1" t="s">
        <v>2135</v>
      </c>
    </row>
    <row r="1042" spans="7:14" ht="15.75" customHeight="1" x14ac:dyDescent="0.2">
      <c r="G1042" s="1"/>
      <c r="M1042" s="1" t="s">
        <v>2137</v>
      </c>
      <c r="N1042" s="1" t="s">
        <v>309</v>
      </c>
    </row>
    <row r="1043" spans="7:14" ht="15.75" customHeight="1" x14ac:dyDescent="0.2">
      <c r="G1043" s="1"/>
      <c r="M1043" s="1" t="s">
        <v>2139</v>
      </c>
      <c r="N1043" s="1" t="s">
        <v>309</v>
      </c>
    </row>
    <row r="1044" spans="7:14" ht="15.75" customHeight="1" x14ac:dyDescent="0.2">
      <c r="G1044" s="1"/>
      <c r="M1044" s="1" t="s">
        <v>1465</v>
      </c>
      <c r="N1044" s="1" t="s">
        <v>309</v>
      </c>
    </row>
    <row r="1045" spans="7:14" ht="15.75" customHeight="1" x14ac:dyDescent="0.2">
      <c r="G1045" s="1"/>
      <c r="M1045" s="1" t="s">
        <v>1466</v>
      </c>
      <c r="N1045" s="1" t="s">
        <v>124</v>
      </c>
    </row>
    <row r="1046" spans="7:14" ht="15.75" customHeight="1" x14ac:dyDescent="0.2">
      <c r="G1046" s="1"/>
      <c r="M1046" s="1" t="s">
        <v>1469</v>
      </c>
      <c r="N1046" s="1" t="s">
        <v>2197</v>
      </c>
    </row>
    <row r="1047" spans="7:14" ht="15.75" customHeight="1" x14ac:dyDescent="0.2">
      <c r="G1047" s="1"/>
      <c r="M1047" s="1" t="s">
        <v>2294</v>
      </c>
    </row>
    <row r="1048" spans="7:14" ht="15.75" customHeight="1" x14ac:dyDescent="0.2">
      <c r="G1048" s="1"/>
      <c r="M1048" s="1" t="s">
        <v>2295</v>
      </c>
    </row>
    <row r="1049" spans="7:14" ht="15.75" customHeight="1" x14ac:dyDescent="0.2">
      <c r="G1049" s="1"/>
      <c r="M1049" s="1" t="s">
        <v>2296</v>
      </c>
    </row>
    <row r="1050" spans="7:14" ht="15.75" customHeight="1" x14ac:dyDescent="0.2">
      <c r="G1050" s="1"/>
      <c r="M1050" s="1" t="s">
        <v>2297</v>
      </c>
    </row>
    <row r="1051" spans="7:14" ht="15.75" customHeight="1" x14ac:dyDescent="0.2">
      <c r="G1051" s="1"/>
      <c r="M1051" s="1" t="s">
        <v>2298</v>
      </c>
    </row>
    <row r="1052" spans="7:14" ht="15.75" customHeight="1" x14ac:dyDescent="0.2">
      <c r="G1052" s="1"/>
      <c r="M1052" s="1" t="s">
        <v>2299</v>
      </c>
    </row>
    <row r="1053" spans="7:14" ht="15.75" customHeight="1" x14ac:dyDescent="0.2">
      <c r="G1053" s="1"/>
      <c r="M1053" s="1" t="s">
        <v>2300</v>
      </c>
    </row>
    <row r="1054" spans="7:14" ht="15.75" customHeight="1" x14ac:dyDescent="0.2">
      <c r="G1054" s="1"/>
      <c r="M1054" s="1" t="s">
        <v>2301</v>
      </c>
    </row>
    <row r="1055" spans="7:14" ht="15.75" customHeight="1" x14ac:dyDescent="0.2">
      <c r="G1055" s="1"/>
      <c r="M1055" s="1" t="s">
        <v>2302</v>
      </c>
    </row>
    <row r="1056" spans="7:14" ht="15.75" customHeight="1" x14ac:dyDescent="0.2">
      <c r="G1056" s="1"/>
      <c r="M1056" s="1" t="s">
        <v>2303</v>
      </c>
    </row>
    <row r="1057" spans="7:7" ht="15.75" customHeight="1" x14ac:dyDescent="0.2">
      <c r="G1057" s="1"/>
    </row>
    <row r="1058" spans="7:7" ht="15.75" customHeight="1" x14ac:dyDescent="0.2">
      <c r="G1058" s="1"/>
    </row>
    <row r="1059" spans="7:7" ht="15.75" customHeight="1" x14ac:dyDescent="0.2">
      <c r="G1059" s="1"/>
    </row>
    <row r="1060" spans="7:7" ht="15.75" customHeight="1" x14ac:dyDescent="0.2">
      <c r="G1060" s="1"/>
    </row>
    <row r="1061" spans="7:7" ht="15.75" customHeight="1" x14ac:dyDescent="0.2">
      <c r="G1061" s="1"/>
    </row>
    <row r="1062" spans="7:7" ht="15.75" customHeight="1" x14ac:dyDescent="0.2">
      <c r="G1062" s="1"/>
    </row>
    <row r="1063" spans="7:7" ht="15.75" customHeight="1" x14ac:dyDescent="0.2">
      <c r="G1063" s="1"/>
    </row>
    <row r="1064" spans="7:7" ht="15.75" customHeight="1" x14ac:dyDescent="0.2">
      <c r="G1064" s="1"/>
    </row>
    <row r="1065" spans="7:7" ht="15.75" customHeight="1" x14ac:dyDescent="0.2">
      <c r="G1065" s="1"/>
    </row>
    <row r="1066" spans="7:7" ht="15.75" customHeight="1" x14ac:dyDescent="0.2">
      <c r="G1066" s="1"/>
    </row>
    <row r="1067" spans="7:7" ht="15.75" customHeight="1" x14ac:dyDescent="0.2">
      <c r="G1067" s="1"/>
    </row>
    <row r="1068" spans="7:7" ht="15.75" customHeight="1" x14ac:dyDescent="0.2">
      <c r="G1068" s="1"/>
    </row>
    <row r="1069" spans="7:7" ht="15.75" customHeight="1" x14ac:dyDescent="0.2">
      <c r="G1069" s="1"/>
    </row>
    <row r="1070" spans="7:7" ht="15.75" customHeight="1" x14ac:dyDescent="0.2">
      <c r="G1070" s="1"/>
    </row>
    <row r="1071" spans="7:7" ht="15.75" customHeight="1" x14ac:dyDescent="0.2">
      <c r="G1071" s="1"/>
    </row>
    <row r="1072" spans="7:7" ht="15.75" customHeight="1" x14ac:dyDescent="0.2">
      <c r="G1072" s="1"/>
    </row>
    <row r="1073" spans="7:7" ht="15.75" customHeight="1" x14ac:dyDescent="0.2">
      <c r="G1073" s="1"/>
    </row>
    <row r="1074" spans="7:7" ht="15.75" customHeight="1" x14ac:dyDescent="0.2">
      <c r="G1074" s="1"/>
    </row>
    <row r="1075" spans="7:7" ht="15.75" customHeight="1" x14ac:dyDescent="0.2">
      <c r="G1075" s="1"/>
    </row>
    <row r="1076" spans="7:7" ht="15.75" customHeight="1" x14ac:dyDescent="0.2">
      <c r="G1076" s="1"/>
    </row>
    <row r="1077" spans="7:7" ht="15.75" customHeight="1" x14ac:dyDescent="0.2">
      <c r="G1077" s="1"/>
    </row>
    <row r="1078" spans="7:7" ht="15.75" customHeight="1" x14ac:dyDescent="0.2">
      <c r="G1078" s="1"/>
    </row>
    <row r="1079" spans="7:7" ht="15.75" customHeight="1" x14ac:dyDescent="0.2">
      <c r="G1079" s="1"/>
    </row>
    <row r="1080" spans="7:7" ht="15.75" customHeight="1" x14ac:dyDescent="0.2">
      <c r="G1080" s="1"/>
    </row>
    <row r="1081" spans="7:7" ht="15.75" customHeight="1" x14ac:dyDescent="0.2">
      <c r="G1081" s="1"/>
    </row>
    <row r="1082" spans="7:7" ht="15.75" customHeight="1" x14ac:dyDescent="0.2">
      <c r="G1082" s="1"/>
    </row>
    <row r="1083" spans="7:7" ht="15.75" customHeight="1" x14ac:dyDescent="0.2">
      <c r="G1083" s="1"/>
    </row>
    <row r="1084" spans="7:7" ht="15.75" customHeight="1" x14ac:dyDescent="0.2">
      <c r="G1084" s="1"/>
    </row>
    <row r="1085" spans="7:7" ht="15.75" customHeight="1" x14ac:dyDescent="0.2">
      <c r="G1085" s="1"/>
    </row>
    <row r="1086" spans="7:7" ht="15.75" customHeight="1" x14ac:dyDescent="0.2">
      <c r="G1086" s="1"/>
    </row>
    <row r="1087" spans="7:7" ht="15.75" customHeight="1" x14ac:dyDescent="0.2">
      <c r="G1087" s="1"/>
    </row>
    <row r="1088" spans="7:7" ht="15.75" customHeight="1" x14ac:dyDescent="0.2">
      <c r="G1088" s="1"/>
    </row>
    <row r="1089" spans="7:7" ht="15.75" customHeight="1" x14ac:dyDescent="0.2">
      <c r="G1089" s="1"/>
    </row>
    <row r="1090" spans="7:7" ht="15.75" customHeight="1" x14ac:dyDescent="0.2">
      <c r="G1090" s="1"/>
    </row>
    <row r="1091" spans="7:7" ht="15.75" customHeight="1" x14ac:dyDescent="0.2">
      <c r="G1091" s="1"/>
    </row>
    <row r="1092" spans="7:7" ht="15.75" customHeight="1" x14ac:dyDescent="0.2">
      <c r="G1092" s="1"/>
    </row>
    <row r="1093" spans="7:7" ht="15.75" customHeight="1" x14ac:dyDescent="0.2">
      <c r="G1093" s="1"/>
    </row>
    <row r="1094" spans="7:7" ht="15.75" customHeight="1" x14ac:dyDescent="0.2">
      <c r="G1094" s="1"/>
    </row>
    <row r="1095" spans="7:7" ht="15.75" customHeight="1" x14ac:dyDescent="0.2">
      <c r="G1095" s="1"/>
    </row>
    <row r="1096" spans="7:7" ht="15.75" customHeight="1" x14ac:dyDescent="0.2">
      <c r="G1096" s="1"/>
    </row>
    <row r="1097" spans="7:7" ht="15.75" customHeight="1" x14ac:dyDescent="0.2">
      <c r="G1097" s="1"/>
    </row>
    <row r="1098" spans="7:7" ht="15.75" customHeight="1" x14ac:dyDescent="0.2">
      <c r="G1098" s="1"/>
    </row>
    <row r="1099" spans="7:7" ht="15.75" customHeight="1" x14ac:dyDescent="0.2">
      <c r="G1099" s="1"/>
    </row>
    <row r="1100" spans="7:7" ht="15.75" customHeight="1" x14ac:dyDescent="0.2">
      <c r="G1100" s="1"/>
    </row>
    <row r="1101" spans="7:7" ht="15.75" customHeight="1" x14ac:dyDescent="0.2">
      <c r="G1101" s="1"/>
    </row>
    <row r="1102" spans="7:7" ht="15.75" customHeight="1" x14ac:dyDescent="0.2">
      <c r="G1102" s="1"/>
    </row>
    <row r="1103" spans="7:7" ht="15.75" customHeight="1" x14ac:dyDescent="0.2">
      <c r="G1103" s="1"/>
    </row>
    <row r="1104" spans="7:7" ht="15.75" customHeight="1" x14ac:dyDescent="0.2">
      <c r="G1104" s="1"/>
    </row>
    <row r="1105" spans="7:7" ht="15.75" customHeight="1" x14ac:dyDescent="0.2">
      <c r="G1105" s="1"/>
    </row>
    <row r="1106" spans="7:7" ht="15.75" customHeight="1" x14ac:dyDescent="0.2">
      <c r="G1106" s="1"/>
    </row>
    <row r="1107" spans="7:7" ht="15.75" customHeight="1" x14ac:dyDescent="0.2">
      <c r="G1107" s="1"/>
    </row>
    <row r="1108" spans="7:7" ht="15.75" customHeight="1" x14ac:dyDescent="0.2">
      <c r="G1108" s="1"/>
    </row>
    <row r="1109" spans="7:7" ht="15.75" customHeight="1" x14ac:dyDescent="0.2">
      <c r="G1109" s="1"/>
    </row>
    <row r="1110" spans="7:7" ht="15.75" customHeight="1" x14ac:dyDescent="0.2">
      <c r="G1110" s="1"/>
    </row>
    <row r="1111" spans="7:7" ht="15.75" customHeight="1" x14ac:dyDescent="0.2">
      <c r="G1111" s="1"/>
    </row>
    <row r="1112" spans="7:7" ht="15.75" customHeight="1" x14ac:dyDescent="0.2">
      <c r="G1112" s="1"/>
    </row>
    <row r="1113" spans="7:7" ht="15.75" customHeight="1" x14ac:dyDescent="0.2">
      <c r="G1113" s="1"/>
    </row>
    <row r="1114" spans="7:7" ht="15.75" customHeight="1" x14ac:dyDescent="0.2">
      <c r="G1114" s="1"/>
    </row>
    <row r="1115" spans="7:7" ht="15.75" customHeight="1" x14ac:dyDescent="0.2">
      <c r="G1115" s="1"/>
    </row>
    <row r="1116" spans="7:7" ht="15.75" customHeight="1" x14ac:dyDescent="0.2">
      <c r="G1116" s="1"/>
    </row>
    <row r="1117" spans="7:7" ht="15.75" customHeight="1" x14ac:dyDescent="0.2">
      <c r="G1117" s="1"/>
    </row>
    <row r="1118" spans="7:7" ht="15.75" customHeight="1" x14ac:dyDescent="0.2">
      <c r="G1118" s="1"/>
    </row>
    <row r="1119" spans="7:7" ht="15.75" customHeight="1" x14ac:dyDescent="0.2">
      <c r="G1119" s="1"/>
    </row>
    <row r="1120" spans="7:7" ht="15.75" customHeight="1" x14ac:dyDescent="0.2">
      <c r="G1120" s="1"/>
    </row>
    <row r="1121" spans="7:7" ht="15.75" customHeight="1" x14ac:dyDescent="0.2">
      <c r="G1121" s="1"/>
    </row>
    <row r="1122" spans="7:7" ht="15.75" customHeight="1" x14ac:dyDescent="0.2">
      <c r="G1122" s="1"/>
    </row>
    <row r="1123" spans="7:7" ht="15.75" customHeight="1" x14ac:dyDescent="0.2">
      <c r="G1123" s="1"/>
    </row>
    <row r="1124" spans="7:7" ht="15.75" customHeight="1" x14ac:dyDescent="0.2">
      <c r="G1124" s="1"/>
    </row>
    <row r="1125" spans="7:7" ht="15.75" customHeight="1" x14ac:dyDescent="0.2">
      <c r="G1125" s="1"/>
    </row>
    <row r="1126" spans="7:7" ht="15.75" customHeight="1" x14ac:dyDescent="0.2">
      <c r="G1126" s="1"/>
    </row>
    <row r="1127" spans="7:7" ht="15.75" customHeight="1" x14ac:dyDescent="0.2">
      <c r="G1127" s="1"/>
    </row>
    <row r="1128" spans="7:7" ht="15.75" customHeight="1" x14ac:dyDescent="0.2">
      <c r="G1128" s="1"/>
    </row>
    <row r="1129" spans="7:7" ht="15.75" customHeight="1" x14ac:dyDescent="0.2">
      <c r="G1129" s="1"/>
    </row>
    <row r="1130" spans="7:7" ht="15.75" customHeight="1" x14ac:dyDescent="0.2">
      <c r="G1130" s="1"/>
    </row>
    <row r="1131" spans="7:7" ht="15.75" customHeight="1" x14ac:dyDescent="0.2">
      <c r="G1131" s="1"/>
    </row>
    <row r="1132" spans="7:7" ht="15.75" customHeight="1" x14ac:dyDescent="0.2">
      <c r="G1132" s="1"/>
    </row>
    <row r="1133" spans="7:7" ht="15.75" customHeight="1" x14ac:dyDescent="0.2">
      <c r="G1133" s="1"/>
    </row>
    <row r="1134" spans="7:7" ht="15.75" customHeight="1" x14ac:dyDescent="0.2">
      <c r="G1134" s="1"/>
    </row>
    <row r="1135" spans="7:7" ht="15.75" customHeight="1" x14ac:dyDescent="0.2">
      <c r="G1135" s="1"/>
    </row>
    <row r="1136" spans="7:7" ht="15.75" customHeight="1" x14ac:dyDescent="0.2">
      <c r="G1136" s="1"/>
    </row>
    <row r="1137" spans="7:7" ht="15.75" customHeight="1" x14ac:dyDescent="0.2">
      <c r="G1137" s="1"/>
    </row>
    <row r="1138" spans="7:7" ht="15.75" customHeight="1" x14ac:dyDescent="0.2">
      <c r="G1138" s="1"/>
    </row>
    <row r="1139" spans="7:7" ht="15.75" customHeight="1" x14ac:dyDescent="0.2">
      <c r="G1139" s="1"/>
    </row>
    <row r="1140" spans="7:7" ht="15.75" customHeight="1" x14ac:dyDescent="0.2">
      <c r="G1140" s="1"/>
    </row>
    <row r="1141" spans="7:7" ht="15.75" customHeight="1" x14ac:dyDescent="0.2">
      <c r="G1141" s="1"/>
    </row>
    <row r="1142" spans="7:7" ht="15.75" customHeight="1" x14ac:dyDescent="0.2">
      <c r="G1142" s="1"/>
    </row>
    <row r="1143" spans="7:7" ht="15.75" customHeight="1" x14ac:dyDescent="0.2">
      <c r="G1143" s="1"/>
    </row>
    <row r="1144" spans="7:7" ht="15.75" customHeight="1" x14ac:dyDescent="0.2">
      <c r="G1144" s="1"/>
    </row>
    <row r="1145" spans="7:7" ht="15.75" customHeight="1" x14ac:dyDescent="0.2">
      <c r="G1145" s="1"/>
    </row>
    <row r="1146" spans="7:7" ht="15.75" customHeight="1" x14ac:dyDescent="0.2">
      <c r="G1146" s="1"/>
    </row>
    <row r="1147" spans="7:7" ht="15.75" customHeight="1" x14ac:dyDescent="0.2">
      <c r="G1147" s="1"/>
    </row>
    <row r="1148" spans="7:7" ht="15.75" customHeight="1" x14ac:dyDescent="0.2">
      <c r="G1148" s="1"/>
    </row>
    <row r="1149" spans="7:7" ht="15.75" customHeight="1" x14ac:dyDescent="0.2">
      <c r="G1149" s="1"/>
    </row>
    <row r="1150" spans="7:7" ht="15.75" customHeight="1" x14ac:dyDescent="0.2">
      <c r="G1150" s="1"/>
    </row>
    <row r="1151" spans="7:7" ht="15.75" customHeight="1" x14ac:dyDescent="0.2">
      <c r="G1151" s="1"/>
    </row>
    <row r="1152" spans="7:7" ht="15.75" customHeight="1" x14ac:dyDescent="0.2">
      <c r="G1152" s="1"/>
    </row>
    <row r="1153" spans="7:7" ht="15.75" customHeight="1" x14ac:dyDescent="0.2">
      <c r="G1153" s="1"/>
    </row>
    <row r="1154" spans="7:7" ht="15.75" customHeight="1" x14ac:dyDescent="0.2">
      <c r="G1154" s="1"/>
    </row>
    <row r="1155" spans="7:7" ht="15.75" customHeight="1" x14ac:dyDescent="0.2">
      <c r="G1155" s="1"/>
    </row>
    <row r="1156" spans="7:7" ht="15.75" customHeight="1" x14ac:dyDescent="0.2">
      <c r="G1156" s="1"/>
    </row>
    <row r="1157" spans="7:7" ht="15.75" customHeight="1" x14ac:dyDescent="0.2">
      <c r="G1157" s="1"/>
    </row>
    <row r="1158" spans="7:7" ht="15.75" customHeight="1" x14ac:dyDescent="0.2">
      <c r="G1158" s="1"/>
    </row>
    <row r="1159" spans="7:7" ht="15.75" customHeight="1" x14ac:dyDescent="0.2">
      <c r="G1159" s="1"/>
    </row>
    <row r="1160" spans="7:7" ht="15.75" customHeight="1" x14ac:dyDescent="0.2">
      <c r="G1160" s="1"/>
    </row>
    <row r="1161" spans="7:7" ht="15.75" customHeight="1" x14ac:dyDescent="0.2">
      <c r="G1161" s="1"/>
    </row>
    <row r="1162" spans="7:7" ht="15.75" customHeight="1" x14ac:dyDescent="0.2">
      <c r="G1162" s="1"/>
    </row>
    <row r="1163" spans="7:7" ht="15.75" customHeight="1" x14ac:dyDescent="0.2">
      <c r="G1163" s="1"/>
    </row>
    <row r="1164" spans="7:7" ht="15.75" customHeight="1" x14ac:dyDescent="0.2">
      <c r="G1164" s="1"/>
    </row>
    <row r="1165" spans="7:7" ht="15.75" customHeight="1" x14ac:dyDescent="0.2">
      <c r="G1165" s="1"/>
    </row>
    <row r="1166" spans="7:7" ht="15.75" customHeight="1" x14ac:dyDescent="0.2">
      <c r="G1166" s="1"/>
    </row>
    <row r="1167" spans="7:7" ht="15.75" customHeight="1" x14ac:dyDescent="0.2">
      <c r="G1167" s="1"/>
    </row>
    <row r="1168" spans="7:7" ht="15.75" customHeight="1" x14ac:dyDescent="0.2">
      <c r="G1168" s="1"/>
    </row>
    <row r="1169" spans="7:7" ht="15.75" customHeight="1" x14ac:dyDescent="0.2">
      <c r="G1169" s="1"/>
    </row>
    <row r="1170" spans="7:7" ht="15.75" customHeight="1" x14ac:dyDescent="0.2">
      <c r="G1170" s="1"/>
    </row>
    <row r="1171" spans="7:7" ht="15.75" customHeight="1" x14ac:dyDescent="0.2">
      <c r="G1171" s="1"/>
    </row>
    <row r="1172" spans="7:7" ht="15.75" customHeight="1" x14ac:dyDescent="0.2">
      <c r="G1172" s="1"/>
    </row>
    <row r="1173" spans="7:7" ht="15.75" customHeight="1" x14ac:dyDescent="0.2">
      <c r="G1173" s="1"/>
    </row>
    <row r="1174" spans="7:7" ht="15.75" customHeight="1" x14ac:dyDescent="0.2">
      <c r="G1174" s="1"/>
    </row>
    <row r="1175" spans="7:7" ht="15.75" customHeight="1" x14ac:dyDescent="0.2">
      <c r="G1175" s="1"/>
    </row>
    <row r="1176" spans="7:7" ht="15.75" customHeight="1" x14ac:dyDescent="0.2">
      <c r="G1176" s="1"/>
    </row>
    <row r="1177" spans="7:7" ht="15.75" customHeight="1" x14ac:dyDescent="0.2">
      <c r="G1177" s="1"/>
    </row>
    <row r="1178" spans="7:7" ht="15.75" customHeight="1" x14ac:dyDescent="0.2">
      <c r="G1178" s="1"/>
    </row>
    <row r="1179" spans="7:7" ht="15.75" customHeight="1" x14ac:dyDescent="0.2">
      <c r="G1179" s="1"/>
    </row>
    <row r="1180" spans="7:7" ht="15.75" customHeight="1" x14ac:dyDescent="0.2">
      <c r="G1180" s="1"/>
    </row>
    <row r="1181" spans="7:7" ht="15.75" customHeight="1" x14ac:dyDescent="0.2">
      <c r="G1181" s="1"/>
    </row>
    <row r="1182" spans="7:7" ht="15.75" customHeight="1" x14ac:dyDescent="0.2">
      <c r="G1182" s="1"/>
    </row>
    <row r="1183" spans="7:7" ht="15.75" customHeight="1" x14ac:dyDescent="0.2">
      <c r="G1183" s="1"/>
    </row>
    <row r="1184" spans="7:7" ht="15.75" customHeight="1" x14ac:dyDescent="0.2">
      <c r="G1184" s="1"/>
    </row>
    <row r="1185" spans="7:7" ht="15.75" customHeight="1" x14ac:dyDescent="0.2">
      <c r="G1185" s="1"/>
    </row>
    <row r="1186" spans="7:7" ht="15.75" customHeight="1" x14ac:dyDescent="0.2">
      <c r="G1186" s="1"/>
    </row>
    <row r="1187" spans="7:7" ht="15.75" customHeight="1" x14ac:dyDescent="0.2">
      <c r="G1187" s="1"/>
    </row>
    <row r="1188" spans="7:7" ht="15.75" customHeight="1" x14ac:dyDescent="0.2">
      <c r="G1188" s="1"/>
    </row>
    <row r="1189" spans="7:7" ht="15.75" customHeight="1" x14ac:dyDescent="0.2">
      <c r="G1189" s="1"/>
    </row>
    <row r="1190" spans="7:7" ht="15.75" customHeight="1" x14ac:dyDescent="0.2">
      <c r="G1190" s="1"/>
    </row>
    <row r="1191" spans="7:7" ht="15.75" customHeight="1" x14ac:dyDescent="0.2">
      <c r="G1191" s="1"/>
    </row>
    <row r="1192" spans="7:7" ht="15.75" customHeight="1" x14ac:dyDescent="0.2">
      <c r="G1192" s="1"/>
    </row>
    <row r="1193" spans="7:7" ht="15.75" customHeight="1" x14ac:dyDescent="0.2">
      <c r="G1193" s="1"/>
    </row>
    <row r="1194" spans="7:7" ht="15.75" customHeight="1" x14ac:dyDescent="0.2">
      <c r="G1194" s="1"/>
    </row>
    <row r="1195" spans="7:7" ht="15.75" customHeight="1" x14ac:dyDescent="0.2">
      <c r="G1195" s="1"/>
    </row>
    <row r="1196" spans="7:7" ht="15.75" customHeight="1" x14ac:dyDescent="0.2">
      <c r="G1196" s="1"/>
    </row>
    <row r="1197" spans="7:7" ht="15.75" customHeight="1" x14ac:dyDescent="0.2">
      <c r="G1197" s="1"/>
    </row>
    <row r="1198" spans="7:7" ht="15.75" customHeight="1" x14ac:dyDescent="0.2">
      <c r="G1198" s="1"/>
    </row>
    <row r="1199" spans="7:7" ht="15.75" customHeight="1" x14ac:dyDescent="0.2">
      <c r="G1199" s="1"/>
    </row>
    <row r="1200" spans="7:7" ht="15.75" customHeight="1" x14ac:dyDescent="0.2">
      <c r="G1200" s="1"/>
    </row>
    <row r="1201" spans="7:7" ht="15.75" customHeight="1" x14ac:dyDescent="0.2">
      <c r="G1201" s="1"/>
    </row>
    <row r="1202" spans="7:7" ht="15.75" customHeight="1" x14ac:dyDescent="0.2">
      <c r="G1202" s="1"/>
    </row>
    <row r="1203" spans="7:7" ht="15.75" customHeight="1" x14ac:dyDescent="0.2">
      <c r="G1203" s="1"/>
    </row>
    <row r="1204" spans="7:7" ht="15.75" customHeight="1" x14ac:dyDescent="0.2">
      <c r="G1204" s="1"/>
    </row>
    <row r="1205" spans="7:7" ht="15.75" customHeight="1" x14ac:dyDescent="0.2">
      <c r="G1205" s="1"/>
    </row>
    <row r="1206" spans="7:7" ht="15.75" customHeight="1" x14ac:dyDescent="0.2">
      <c r="G1206" s="1"/>
    </row>
    <row r="1207" spans="7:7" ht="15.75" customHeight="1" x14ac:dyDescent="0.2">
      <c r="G1207" s="1"/>
    </row>
    <row r="1208" spans="7:7" ht="15.75" customHeight="1" x14ac:dyDescent="0.2">
      <c r="G1208" s="1"/>
    </row>
    <row r="1209" spans="7:7" ht="15.75" customHeight="1" x14ac:dyDescent="0.2">
      <c r="G1209" s="1"/>
    </row>
    <row r="1210" spans="7:7" ht="15.75" customHeight="1" x14ac:dyDescent="0.2">
      <c r="G1210" s="1"/>
    </row>
    <row r="1211" spans="7:7" ht="15.75" customHeight="1" x14ac:dyDescent="0.2">
      <c r="G1211" s="1"/>
    </row>
    <row r="1212" spans="7:7" ht="15.75" customHeight="1" x14ac:dyDescent="0.2">
      <c r="G1212" s="1"/>
    </row>
    <row r="1213" spans="7:7" ht="15.75" customHeight="1" x14ac:dyDescent="0.2">
      <c r="G1213" s="1"/>
    </row>
    <row r="1214" spans="7:7" ht="15.75" customHeight="1" x14ac:dyDescent="0.2">
      <c r="G1214" s="1"/>
    </row>
    <row r="1215" spans="7:7" ht="15.75" customHeight="1" x14ac:dyDescent="0.2">
      <c r="G1215" s="1"/>
    </row>
    <row r="1216" spans="7:7" ht="15.75" customHeight="1" x14ac:dyDescent="0.2">
      <c r="G1216" s="1"/>
    </row>
    <row r="1217" spans="7:7" ht="15.75" customHeight="1" x14ac:dyDescent="0.2">
      <c r="G1217" s="1"/>
    </row>
    <row r="1218" spans="7:7" ht="15.75" customHeight="1" x14ac:dyDescent="0.2">
      <c r="G1218" s="1"/>
    </row>
    <row r="1219" spans="7:7" ht="15.75" customHeight="1" x14ac:dyDescent="0.2">
      <c r="G1219" s="1"/>
    </row>
    <row r="1220" spans="7:7" ht="15.75" customHeight="1" x14ac:dyDescent="0.2">
      <c r="G1220" s="1"/>
    </row>
    <row r="1221" spans="7:7" ht="15.75" customHeight="1" x14ac:dyDescent="0.2">
      <c r="G1221" s="1"/>
    </row>
    <row r="1222" spans="7:7" ht="15.75" customHeight="1" x14ac:dyDescent="0.2">
      <c r="G1222" s="1"/>
    </row>
    <row r="1223" spans="7:7" ht="15.75" customHeight="1" x14ac:dyDescent="0.2">
      <c r="G1223" s="1"/>
    </row>
    <row r="1224" spans="7:7" ht="15.75" customHeight="1" x14ac:dyDescent="0.2">
      <c r="G1224" s="1"/>
    </row>
    <row r="1225" spans="7:7" ht="15.75" customHeight="1" x14ac:dyDescent="0.2">
      <c r="G1225" s="1"/>
    </row>
    <row r="1226" spans="7:7" ht="15.75" customHeight="1" x14ac:dyDescent="0.2">
      <c r="G1226" s="1"/>
    </row>
    <row r="1227" spans="7:7" ht="15.75" customHeight="1" x14ac:dyDescent="0.2">
      <c r="G1227" s="1"/>
    </row>
    <row r="1228" spans="7:7" ht="15.75" customHeight="1" x14ac:dyDescent="0.2">
      <c r="G1228" s="1"/>
    </row>
    <row r="1229" spans="7:7" ht="15.75" customHeight="1" x14ac:dyDescent="0.2">
      <c r="G1229" s="1"/>
    </row>
    <row r="1230" spans="7:7" ht="15.75" customHeight="1" x14ac:dyDescent="0.2">
      <c r="G1230" s="1"/>
    </row>
    <row r="1231" spans="7:7" ht="15.75" customHeight="1" x14ac:dyDescent="0.2">
      <c r="G1231" s="1"/>
    </row>
    <row r="1232" spans="7:7" ht="15.75" customHeight="1" x14ac:dyDescent="0.2">
      <c r="G1232" s="1"/>
    </row>
    <row r="1233" spans="7:7" ht="15.75" customHeight="1" x14ac:dyDescent="0.2">
      <c r="G1233" s="1"/>
    </row>
    <row r="1234" spans="7:7" ht="15.75" customHeight="1" x14ac:dyDescent="0.2">
      <c r="G1234" s="1"/>
    </row>
    <row r="1235" spans="7:7" ht="15.75" customHeight="1" x14ac:dyDescent="0.2">
      <c r="G1235" s="1"/>
    </row>
    <row r="1236" spans="7:7" ht="15.75" customHeight="1" x14ac:dyDescent="0.2">
      <c r="G1236" s="1"/>
    </row>
    <row r="1237" spans="7:7" ht="15.75" customHeight="1" x14ac:dyDescent="0.2">
      <c r="G1237" s="1"/>
    </row>
    <row r="1238" spans="7:7" ht="15.75" customHeight="1" x14ac:dyDescent="0.2">
      <c r="G1238" s="1"/>
    </row>
    <row r="1239" spans="7:7" ht="15.75" customHeight="1" x14ac:dyDescent="0.2">
      <c r="G1239" s="1"/>
    </row>
    <row r="1240" spans="7:7" ht="15.75" customHeight="1" x14ac:dyDescent="0.2">
      <c r="G1240" s="1"/>
    </row>
    <row r="1241" spans="7:7" ht="15.75" customHeight="1" x14ac:dyDescent="0.2">
      <c r="G1241" s="1"/>
    </row>
    <row r="1242" spans="7:7" ht="15.75" customHeight="1" x14ac:dyDescent="0.2">
      <c r="G1242" s="1"/>
    </row>
    <row r="1243" spans="7:7" ht="15.75" customHeight="1" x14ac:dyDescent="0.2">
      <c r="G1243" s="1"/>
    </row>
    <row r="1244" spans="7:7" ht="15.75" customHeight="1" x14ac:dyDescent="0.2">
      <c r="G1244" s="1"/>
    </row>
    <row r="1245" spans="7:7" ht="15.75" customHeight="1" x14ac:dyDescent="0.2">
      <c r="G1245" s="1"/>
    </row>
    <row r="1246" spans="7:7" ht="15.75" customHeight="1" x14ac:dyDescent="0.2">
      <c r="G1246" s="1"/>
    </row>
    <row r="1247" spans="7:7" ht="15.75" customHeight="1" x14ac:dyDescent="0.2">
      <c r="G1247" s="1"/>
    </row>
    <row r="1248" spans="7:7" ht="15.75" customHeight="1" x14ac:dyDescent="0.2">
      <c r="G1248" s="1"/>
    </row>
    <row r="1249" spans="7:7" ht="15.75" customHeight="1" x14ac:dyDescent="0.2">
      <c r="G1249" s="1"/>
    </row>
    <row r="1250" spans="7:7" ht="15.75" customHeight="1" x14ac:dyDescent="0.2">
      <c r="G1250" s="1"/>
    </row>
    <row r="1251" spans="7:7" ht="15.75" customHeight="1" x14ac:dyDescent="0.2">
      <c r="G1251" s="1"/>
    </row>
    <row r="1252" spans="7:7" ht="15.75" customHeight="1" x14ac:dyDescent="0.2">
      <c r="G1252" s="1"/>
    </row>
    <row r="1253" spans="7:7" ht="15.75" customHeight="1" x14ac:dyDescent="0.2">
      <c r="G1253" s="1"/>
    </row>
    <row r="1254" spans="7:7" ht="15.75" customHeight="1" x14ac:dyDescent="0.2">
      <c r="G1254" s="1"/>
    </row>
    <row r="1255" spans="7:7" ht="15.75" customHeight="1" x14ac:dyDescent="0.2">
      <c r="G1255" s="1"/>
    </row>
    <row r="1256" spans="7:7" ht="15.75" customHeight="1" x14ac:dyDescent="0.2">
      <c r="G1256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L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7109375" defaultRowHeight="15" customHeight="1" x14ac:dyDescent="0.2"/>
  <cols>
    <col min="1" max="2" width="5.28515625" customWidth="1"/>
    <col min="3" max="3" width="19.7109375" customWidth="1"/>
    <col min="4" max="4" width="19.42578125" customWidth="1"/>
    <col min="5" max="5" width="8.7109375" hidden="1" customWidth="1"/>
    <col min="6" max="6" width="12.7109375" hidden="1" customWidth="1"/>
    <col min="7" max="7" width="10.42578125" hidden="1" customWidth="1"/>
    <col min="8" max="8" width="9.7109375" hidden="1" customWidth="1"/>
    <col min="9" max="10" width="12.7109375" hidden="1" customWidth="1"/>
    <col min="11" max="11" width="10.42578125" hidden="1" customWidth="1"/>
    <col min="12" max="12" width="14.140625" customWidth="1"/>
    <col min="13" max="36" width="4.28515625" customWidth="1"/>
    <col min="37" max="52" width="4.28515625" hidden="1" customWidth="1"/>
    <col min="53" max="53" width="8.28515625" customWidth="1"/>
    <col min="54" max="54" width="7.7109375" customWidth="1"/>
    <col min="55" max="55" width="7" customWidth="1"/>
    <col min="56" max="57" width="5.7109375" customWidth="1"/>
    <col min="58" max="58" width="8.28515625" customWidth="1"/>
    <col min="59" max="59" width="8.42578125" customWidth="1"/>
    <col min="60" max="60" width="6.28515625" customWidth="1"/>
    <col min="61" max="61" width="7.85546875" customWidth="1"/>
    <col min="62" max="62" width="7.42578125" customWidth="1"/>
    <col min="63" max="63" width="12.85546875" customWidth="1"/>
    <col min="64" max="64" width="15.140625" customWidth="1"/>
  </cols>
  <sheetData>
    <row r="1" spans="1:64" ht="23.25" customHeight="1" x14ac:dyDescent="0.25">
      <c r="A1" s="68"/>
      <c r="B1" s="68" t="s">
        <v>2304</v>
      </c>
      <c r="C1" s="69"/>
      <c r="D1" s="70"/>
      <c r="E1" s="70"/>
      <c r="F1" s="70"/>
      <c r="G1" s="71"/>
      <c r="H1" s="71"/>
      <c r="I1" s="70"/>
      <c r="J1" s="70"/>
      <c r="K1" s="70"/>
      <c r="L1" s="70"/>
      <c r="M1" s="72"/>
      <c r="N1" s="69"/>
      <c r="O1" s="69"/>
      <c r="P1" s="69"/>
      <c r="Q1" s="73"/>
      <c r="R1" s="69" t="s">
        <v>2305</v>
      </c>
      <c r="S1" s="69"/>
      <c r="T1" s="74"/>
      <c r="U1" s="69" t="s">
        <v>2306</v>
      </c>
      <c r="V1" s="75"/>
      <c r="W1" s="76"/>
      <c r="X1" s="76"/>
      <c r="Y1" s="69" t="s">
        <v>2307</v>
      </c>
      <c r="Z1" s="76"/>
      <c r="AA1" s="76"/>
      <c r="AB1" s="76"/>
      <c r="AC1" s="69"/>
      <c r="AD1" s="67"/>
      <c r="AE1" s="69"/>
      <c r="AF1" s="69"/>
      <c r="AG1" s="69"/>
      <c r="AH1" s="77">
        <v>5</v>
      </c>
      <c r="AI1" s="77">
        <f t="shared" ref="AI1:AP1" si="0">1+AH1</f>
        <v>6</v>
      </c>
      <c r="AJ1" s="77">
        <f t="shared" si="0"/>
        <v>7</v>
      </c>
      <c r="AK1" s="77">
        <f t="shared" si="0"/>
        <v>8</v>
      </c>
      <c r="AL1" s="77">
        <f t="shared" si="0"/>
        <v>9</v>
      </c>
      <c r="AM1" s="77">
        <f t="shared" si="0"/>
        <v>10</v>
      </c>
      <c r="AN1" s="77">
        <f t="shared" si="0"/>
        <v>11</v>
      </c>
      <c r="AO1" s="77">
        <f t="shared" si="0"/>
        <v>12</v>
      </c>
      <c r="AP1" s="77">
        <f t="shared" si="0"/>
        <v>13</v>
      </c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69"/>
      <c r="BB1" s="69"/>
      <c r="BC1" s="69"/>
      <c r="BD1" s="79"/>
      <c r="BE1" s="79"/>
      <c r="BF1" s="79"/>
      <c r="BG1" s="79"/>
      <c r="BH1" s="79"/>
      <c r="BI1" s="69"/>
      <c r="BJ1" s="79"/>
      <c r="BK1" s="69"/>
      <c r="BL1" s="69"/>
    </row>
    <row r="2" spans="1:64" ht="21.75" hidden="1" customHeight="1" x14ac:dyDescent="0.2">
      <c r="A2" s="69">
        <v>1</v>
      </c>
      <c r="B2" s="69">
        <f t="shared" ref="B2:E2" si="1">1+A2</f>
        <v>2</v>
      </c>
      <c r="C2" s="69">
        <f t="shared" si="1"/>
        <v>3</v>
      </c>
      <c r="D2" s="69">
        <f t="shared" si="1"/>
        <v>4</v>
      </c>
      <c r="E2" s="69">
        <f t="shared" si="1"/>
        <v>5</v>
      </c>
      <c r="F2" s="69"/>
      <c r="G2" s="69">
        <f t="shared" ref="G2:L2" si="2">1+F2</f>
        <v>1</v>
      </c>
      <c r="H2" s="69">
        <f t="shared" si="2"/>
        <v>2</v>
      </c>
      <c r="I2" s="69">
        <f t="shared" si="2"/>
        <v>3</v>
      </c>
      <c r="J2" s="69">
        <f t="shared" si="2"/>
        <v>4</v>
      </c>
      <c r="K2" s="69">
        <f t="shared" si="2"/>
        <v>5</v>
      </c>
      <c r="L2" s="69">
        <f t="shared" si="2"/>
        <v>6</v>
      </c>
      <c r="M2" s="80">
        <v>6</v>
      </c>
      <c r="N2" s="81">
        <v>7</v>
      </c>
      <c r="O2" s="80">
        <v>8</v>
      </c>
      <c r="P2" s="81">
        <v>9</v>
      </c>
      <c r="Q2" s="80">
        <v>10</v>
      </c>
      <c r="R2" s="81">
        <v>11</v>
      </c>
      <c r="S2" s="80">
        <v>12</v>
      </c>
      <c r="T2" s="81">
        <v>13</v>
      </c>
      <c r="U2" s="80">
        <v>14</v>
      </c>
      <c r="V2" s="81">
        <v>15</v>
      </c>
      <c r="W2" s="80">
        <v>16</v>
      </c>
      <c r="X2" s="81">
        <v>17</v>
      </c>
      <c r="Y2" s="80">
        <v>18</v>
      </c>
      <c r="Z2" s="81">
        <v>19</v>
      </c>
      <c r="AA2" s="80">
        <v>20</v>
      </c>
      <c r="AB2" s="81">
        <v>21</v>
      </c>
      <c r="AC2" s="80">
        <v>22</v>
      </c>
      <c r="AD2" s="81">
        <v>23</v>
      </c>
      <c r="AE2" s="80">
        <v>24</v>
      </c>
      <c r="AF2" s="80">
        <v>25</v>
      </c>
      <c r="AG2" s="81">
        <v>26</v>
      </c>
      <c r="AH2" s="80">
        <v>27</v>
      </c>
      <c r="AI2" s="81">
        <v>28</v>
      </c>
      <c r="AJ2" s="80">
        <v>29</v>
      </c>
      <c r="AK2" s="81">
        <v>30</v>
      </c>
      <c r="AL2" s="80">
        <v>31</v>
      </c>
      <c r="AM2" s="81">
        <v>32</v>
      </c>
      <c r="AN2" s="80">
        <v>33</v>
      </c>
      <c r="AO2" s="81">
        <v>34</v>
      </c>
      <c r="AP2" s="80">
        <v>35</v>
      </c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69">
        <f>1+AQ2</f>
        <v>1</v>
      </c>
      <c r="BB2" s="69">
        <f t="shared" ref="BB2:BD2" si="3">1+BA2</f>
        <v>2</v>
      </c>
      <c r="BC2" s="69">
        <f t="shared" si="3"/>
        <v>3</v>
      </c>
      <c r="BD2" s="69">
        <f t="shared" si="3"/>
        <v>4</v>
      </c>
      <c r="BE2" s="83"/>
      <c r="BF2" s="84"/>
      <c r="BG2" s="83"/>
      <c r="BH2" s="83"/>
      <c r="BI2" s="83"/>
      <c r="BJ2" s="85"/>
      <c r="BK2" s="83"/>
      <c r="BL2" s="83"/>
    </row>
    <row r="3" spans="1:64" ht="18" hidden="1" customHeight="1" x14ac:dyDescent="0.2">
      <c r="A3" s="81"/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0">
        <v>3</v>
      </c>
      <c r="N3" s="81">
        <v>4</v>
      </c>
      <c r="O3" s="80">
        <v>5</v>
      </c>
      <c r="P3" s="81">
        <v>6</v>
      </c>
      <c r="Q3" s="80">
        <v>7</v>
      </c>
      <c r="R3" s="81">
        <v>8</v>
      </c>
      <c r="S3" s="80">
        <v>9</v>
      </c>
      <c r="T3" s="81">
        <v>10</v>
      </c>
      <c r="U3" s="80">
        <v>11</v>
      </c>
      <c r="V3" s="81">
        <v>12</v>
      </c>
      <c r="W3" s="80">
        <v>13</v>
      </c>
      <c r="X3" s="81">
        <v>14</v>
      </c>
      <c r="Y3" s="80">
        <v>15</v>
      </c>
      <c r="Z3" s="81">
        <v>16</v>
      </c>
      <c r="AA3" s="80">
        <v>17</v>
      </c>
      <c r="AB3" s="81">
        <v>18</v>
      </c>
      <c r="AC3" s="80">
        <v>19</v>
      </c>
      <c r="AD3" s="81">
        <v>20</v>
      </c>
      <c r="AE3" s="80">
        <v>21</v>
      </c>
      <c r="AF3" s="81">
        <v>22</v>
      </c>
      <c r="AG3" s="80">
        <v>23</v>
      </c>
      <c r="AH3" s="81">
        <v>24</v>
      </c>
      <c r="AI3" s="80">
        <v>25</v>
      </c>
      <c r="AJ3" s="81">
        <v>26</v>
      </c>
      <c r="AK3" s="80">
        <v>27</v>
      </c>
      <c r="AL3" s="81">
        <v>28</v>
      </c>
      <c r="AM3" s="80">
        <v>29</v>
      </c>
      <c r="AN3" s="81">
        <v>30</v>
      </c>
      <c r="AO3" s="80">
        <v>31</v>
      </c>
      <c r="AP3" s="81">
        <v>32</v>
      </c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69"/>
    </row>
    <row r="4" spans="1:64" ht="17.25" customHeight="1" x14ac:dyDescent="0.2">
      <c r="A4" s="87" t="s">
        <v>2308</v>
      </c>
      <c r="B4" s="87" t="s">
        <v>915</v>
      </c>
      <c r="C4" s="88" t="s">
        <v>2155</v>
      </c>
      <c r="D4" s="89" t="s">
        <v>5</v>
      </c>
      <c r="E4" s="336" t="s">
        <v>2309</v>
      </c>
      <c r="F4" s="89"/>
      <c r="G4" s="90" t="s">
        <v>2310</v>
      </c>
      <c r="H4" s="90" t="s">
        <v>2311</v>
      </c>
      <c r="I4" s="89" t="s">
        <v>2312</v>
      </c>
      <c r="J4" s="89" t="s">
        <v>2313</v>
      </c>
      <c r="K4" s="89" t="s">
        <v>2314</v>
      </c>
      <c r="L4" s="337" t="s">
        <v>2315</v>
      </c>
      <c r="M4" s="338" t="s">
        <v>2316</v>
      </c>
      <c r="N4" s="319"/>
      <c r="O4" s="319"/>
      <c r="P4" s="319"/>
      <c r="Q4" s="319"/>
      <c r="R4" s="319"/>
      <c r="S4" s="319"/>
      <c r="T4" s="319"/>
      <c r="U4" s="329"/>
      <c r="V4" s="339" t="s">
        <v>2317</v>
      </c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19"/>
      <c r="AX4" s="319"/>
      <c r="AY4" s="319"/>
      <c r="AZ4" s="320"/>
      <c r="BA4" s="332" t="s">
        <v>2318</v>
      </c>
      <c r="BB4" s="332" t="s">
        <v>2319</v>
      </c>
      <c r="BC4" s="335" t="s">
        <v>913</v>
      </c>
      <c r="BD4" s="331" t="s">
        <v>2320</v>
      </c>
      <c r="BE4" s="319"/>
      <c r="BF4" s="319"/>
      <c r="BG4" s="319"/>
      <c r="BH4" s="320"/>
      <c r="BI4" s="332" t="s">
        <v>2321</v>
      </c>
      <c r="BJ4" s="332" t="s">
        <v>2322</v>
      </c>
      <c r="BK4" s="333" t="s">
        <v>2323</v>
      </c>
      <c r="BL4" s="334" t="s">
        <v>2324</v>
      </c>
    </row>
    <row r="5" spans="1:64" ht="20.25" customHeight="1" x14ac:dyDescent="0.2">
      <c r="A5" s="91" t="s">
        <v>2325</v>
      </c>
      <c r="B5" s="91" t="s">
        <v>915</v>
      </c>
      <c r="C5" s="91"/>
      <c r="D5" s="91" t="s">
        <v>5</v>
      </c>
      <c r="E5" s="317"/>
      <c r="F5" s="91"/>
      <c r="G5" s="92"/>
      <c r="H5" s="92"/>
      <c r="I5" s="91"/>
      <c r="J5" s="91"/>
      <c r="K5" s="91"/>
      <c r="L5" s="317"/>
      <c r="M5" s="93">
        <v>23</v>
      </c>
      <c r="N5" s="94">
        <v>24</v>
      </c>
      <c r="O5" s="94">
        <v>25</v>
      </c>
      <c r="P5" s="93">
        <v>26</v>
      </c>
      <c r="Q5" s="93">
        <v>27</v>
      </c>
      <c r="R5" s="93">
        <v>28</v>
      </c>
      <c r="S5" s="93">
        <v>29</v>
      </c>
      <c r="T5" s="93">
        <v>30</v>
      </c>
      <c r="U5" s="94">
        <v>31</v>
      </c>
      <c r="V5" s="95">
        <v>1</v>
      </c>
      <c r="W5" s="96">
        <f t="shared" ref="W5:AX5" si="4">V5+1</f>
        <v>2</v>
      </c>
      <c r="X5" s="96">
        <f t="shared" si="4"/>
        <v>3</v>
      </c>
      <c r="Y5" s="96">
        <f t="shared" si="4"/>
        <v>4</v>
      </c>
      <c r="Z5" s="96">
        <f t="shared" si="4"/>
        <v>5</v>
      </c>
      <c r="AA5" s="96">
        <f t="shared" si="4"/>
        <v>6</v>
      </c>
      <c r="AB5" s="95">
        <f t="shared" si="4"/>
        <v>7</v>
      </c>
      <c r="AC5" s="95">
        <f t="shared" si="4"/>
        <v>8</v>
      </c>
      <c r="AD5" s="96">
        <f t="shared" si="4"/>
        <v>9</v>
      </c>
      <c r="AE5" s="96">
        <f t="shared" si="4"/>
        <v>10</v>
      </c>
      <c r="AF5" s="96">
        <f t="shared" si="4"/>
        <v>11</v>
      </c>
      <c r="AG5" s="96">
        <f t="shared" si="4"/>
        <v>12</v>
      </c>
      <c r="AH5" s="96">
        <f t="shared" si="4"/>
        <v>13</v>
      </c>
      <c r="AI5" s="95">
        <f t="shared" si="4"/>
        <v>14</v>
      </c>
      <c r="AJ5" s="95">
        <f t="shared" si="4"/>
        <v>15</v>
      </c>
      <c r="AK5" s="96">
        <f t="shared" si="4"/>
        <v>16</v>
      </c>
      <c r="AL5" s="96">
        <f t="shared" si="4"/>
        <v>17</v>
      </c>
      <c r="AM5" s="96">
        <f t="shared" si="4"/>
        <v>18</v>
      </c>
      <c r="AN5" s="96">
        <f t="shared" si="4"/>
        <v>19</v>
      </c>
      <c r="AO5" s="96">
        <f t="shared" si="4"/>
        <v>20</v>
      </c>
      <c r="AP5" s="95">
        <f t="shared" si="4"/>
        <v>21</v>
      </c>
      <c r="AQ5" s="95">
        <f t="shared" si="4"/>
        <v>22</v>
      </c>
      <c r="AR5" s="96">
        <f t="shared" si="4"/>
        <v>23</v>
      </c>
      <c r="AS5" s="96">
        <f t="shared" si="4"/>
        <v>24</v>
      </c>
      <c r="AT5" s="96">
        <f t="shared" si="4"/>
        <v>25</v>
      </c>
      <c r="AU5" s="96">
        <f t="shared" si="4"/>
        <v>26</v>
      </c>
      <c r="AV5" s="96">
        <f t="shared" si="4"/>
        <v>27</v>
      </c>
      <c r="AW5" s="95">
        <f t="shared" si="4"/>
        <v>28</v>
      </c>
      <c r="AX5" s="95">
        <f t="shared" si="4"/>
        <v>29</v>
      </c>
      <c r="AY5" s="96">
        <v>30</v>
      </c>
      <c r="AZ5" s="96">
        <v>31</v>
      </c>
      <c r="BA5" s="317"/>
      <c r="BB5" s="317"/>
      <c r="BC5" s="317"/>
      <c r="BD5" s="97" t="s">
        <v>19</v>
      </c>
      <c r="BE5" s="98" t="s">
        <v>16</v>
      </c>
      <c r="BF5" s="98" t="s">
        <v>2326</v>
      </c>
      <c r="BG5" s="99" t="s">
        <v>2327</v>
      </c>
      <c r="BH5" s="100" t="s">
        <v>2328</v>
      </c>
      <c r="BI5" s="317"/>
      <c r="BJ5" s="317"/>
      <c r="BK5" s="317"/>
      <c r="BL5" s="317"/>
    </row>
    <row r="6" spans="1:64" ht="15.75" customHeight="1" x14ac:dyDescent="0.2">
      <c r="A6" s="101"/>
      <c r="B6" s="102"/>
      <c r="C6" s="102"/>
      <c r="D6" s="102"/>
      <c r="E6" s="103"/>
      <c r="F6" s="102"/>
      <c r="G6" s="104"/>
      <c r="H6" s="105"/>
      <c r="I6" s="102"/>
      <c r="J6" s="102"/>
      <c r="K6" s="102"/>
      <c r="L6" s="103"/>
      <c r="M6" s="106">
        <v>7</v>
      </c>
      <c r="N6" s="107">
        <f t="shared" ref="N6:AP6" si="5">M6+4</f>
        <v>11</v>
      </c>
      <c r="O6" s="107">
        <f t="shared" si="5"/>
        <v>15</v>
      </c>
      <c r="P6" s="107">
        <f t="shared" si="5"/>
        <v>19</v>
      </c>
      <c r="Q6" s="107">
        <f t="shared" si="5"/>
        <v>23</v>
      </c>
      <c r="R6" s="107">
        <f t="shared" si="5"/>
        <v>27</v>
      </c>
      <c r="S6" s="107">
        <f t="shared" si="5"/>
        <v>31</v>
      </c>
      <c r="T6" s="107">
        <f t="shared" si="5"/>
        <v>35</v>
      </c>
      <c r="U6" s="107">
        <f t="shared" si="5"/>
        <v>39</v>
      </c>
      <c r="V6" s="107">
        <f t="shared" si="5"/>
        <v>43</v>
      </c>
      <c r="W6" s="107">
        <f t="shared" si="5"/>
        <v>47</v>
      </c>
      <c r="X6" s="107">
        <f t="shared" si="5"/>
        <v>51</v>
      </c>
      <c r="Y6" s="107">
        <f t="shared" si="5"/>
        <v>55</v>
      </c>
      <c r="Z6" s="107">
        <f t="shared" si="5"/>
        <v>59</v>
      </c>
      <c r="AA6" s="107">
        <f t="shared" si="5"/>
        <v>63</v>
      </c>
      <c r="AB6" s="107">
        <f t="shared" si="5"/>
        <v>67</v>
      </c>
      <c r="AC6" s="107">
        <f t="shared" si="5"/>
        <v>71</v>
      </c>
      <c r="AD6" s="107">
        <f t="shared" si="5"/>
        <v>75</v>
      </c>
      <c r="AE6" s="107">
        <f t="shared" si="5"/>
        <v>79</v>
      </c>
      <c r="AF6" s="107">
        <f t="shared" si="5"/>
        <v>83</v>
      </c>
      <c r="AG6" s="107">
        <f t="shared" si="5"/>
        <v>87</v>
      </c>
      <c r="AH6" s="107">
        <f t="shared" si="5"/>
        <v>91</v>
      </c>
      <c r="AI6" s="107">
        <f t="shared" si="5"/>
        <v>95</v>
      </c>
      <c r="AJ6" s="107">
        <f t="shared" si="5"/>
        <v>99</v>
      </c>
      <c r="AK6" s="107">
        <f t="shared" si="5"/>
        <v>103</v>
      </c>
      <c r="AL6" s="107">
        <f t="shared" si="5"/>
        <v>107</v>
      </c>
      <c r="AM6" s="107">
        <f t="shared" si="5"/>
        <v>111</v>
      </c>
      <c r="AN6" s="107">
        <f t="shared" si="5"/>
        <v>115</v>
      </c>
      <c r="AO6" s="107">
        <f t="shared" si="5"/>
        <v>119</v>
      </c>
      <c r="AP6" s="107">
        <f t="shared" si="5"/>
        <v>123</v>
      </c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8"/>
      <c r="BB6" s="103"/>
      <c r="BC6" s="109"/>
      <c r="BD6" s="110"/>
      <c r="BE6" s="109"/>
      <c r="BF6" s="109"/>
      <c r="BG6" s="109"/>
      <c r="BH6" s="109"/>
      <c r="BI6" s="103"/>
      <c r="BJ6" s="111"/>
      <c r="BK6" s="103"/>
      <c r="BL6" s="103"/>
    </row>
    <row r="7" spans="1:64" ht="15.75" customHeight="1" x14ac:dyDescent="0.2">
      <c r="A7" s="112">
        <v>215</v>
      </c>
      <c r="B7" s="113" t="s">
        <v>41</v>
      </c>
      <c r="C7" s="114" t="s">
        <v>42</v>
      </c>
      <c r="D7" s="113" t="str">
        <f ca="1">IFERROR(__xludf.DUMMYFUNCTION("iferror(VLOOKUP($B7,IMPORTRANGE(""1-9zL-4B0gjx0RgaIK8HFsGW1d64ZHS6pfB0NR1ZgIOA"",""2.1 Trạng thái mới nhất!$B:$AT""),44,0))"),"")</f>
        <v/>
      </c>
      <c r="E7" s="115">
        <v>0</v>
      </c>
      <c r="F7" s="116"/>
      <c r="G7" s="117" t="str">
        <f ca="1">IFERROR(__xludf.DUMMYFUNCTION("IFERROR(VLOOKUP($B7,IMPORTRANGE(""1-9zL-4B0gjx0RgaIK8HFsGW1d64ZHS6pfB0NR1ZgIOA"",""1.Thông tin nhân sự!$b:$ay""),50,0))"),"")</f>
        <v/>
      </c>
      <c r="H7" s="118" t="str">
        <f ca="1">IFERROR(__xludf.DUMMYFUNCTION("iferror(IF($K7=""Đã nghỉ việc"", VLOOKUP($B7, IMPORTRANGE(""1-9zL-4B0gjx0RgaIK8HFsGW1d64ZHS6pfB0NR1ZgIOA"",""2.1 Trạng thái mới nhất!$B:$U""),2,0),""""))"),"")</f>
        <v/>
      </c>
      <c r="I7" s="116" t="str">
        <f ca="1">IFERROR(__xludf.DUMMYFUNCTION("VLOOKUP($B7,IMPORTRANGE(""1-9zL-4B0gjx0RgaIK8HFsGW1d64ZHS6pfB0NR1ZgIOA"",""2.1 Trạng thái mới nhất!$B:$AR""),16,0)"),"#REF!")</f>
        <v>#REF!</v>
      </c>
      <c r="J7" s="117" t="str">
        <f ca="1">IFERROR(__xludf.DUMMYFUNCTION("IFERROR(VLOOKUP($B7,IMPORTRANGE(""1-9zL-4B0gjx0RgaIK8HFsGW1d64ZHS6pfB0NR1ZgIOA"",""1.Thông tin nhân sự!$b:$BB""),53,0))"),"")</f>
        <v/>
      </c>
      <c r="K7" s="116" t="str">
        <f ca="1">IFERROR(__xludf.DUMMYFUNCTION("VLOOKUP($B7,IMPORTRANGE(""1-9zL-4B0gjx0RgaIK8HFsGW1d64ZHS6pfB0NR1ZgIOA"",""2.1 Trạng thái mới nhất!$B:$F""),5,0)"),"#REF!")</f>
        <v>#REF!</v>
      </c>
      <c r="L7" s="115"/>
      <c r="M7" s="119">
        <v>8</v>
      </c>
      <c r="N7" s="119"/>
      <c r="O7" s="119"/>
      <c r="P7" s="119">
        <v>8</v>
      </c>
      <c r="Q7" s="119">
        <v>8</v>
      </c>
      <c r="R7" s="119">
        <v>8</v>
      </c>
      <c r="S7" s="119">
        <v>8</v>
      </c>
      <c r="T7" s="119">
        <v>8</v>
      </c>
      <c r="U7" s="119"/>
      <c r="V7" s="119"/>
      <c r="W7" s="120">
        <v>8</v>
      </c>
      <c r="X7" s="119">
        <v>8</v>
      </c>
      <c r="Y7" s="119">
        <v>8</v>
      </c>
      <c r="Z7" s="119">
        <v>8</v>
      </c>
      <c r="AA7" s="119">
        <v>8</v>
      </c>
      <c r="AB7" s="119"/>
      <c r="AC7" s="119"/>
      <c r="AD7" s="119">
        <v>8</v>
      </c>
      <c r="AE7" s="119">
        <v>8</v>
      </c>
      <c r="AF7" s="119">
        <v>8</v>
      </c>
      <c r="AG7" s="119">
        <v>8</v>
      </c>
      <c r="AH7" s="119">
        <v>8</v>
      </c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21">
        <f t="shared" ref="BA7:BA49" si="6">SUM($M7:$AZ7)</f>
        <v>128</v>
      </c>
      <c r="BB7" s="122">
        <f t="shared" ref="BB7:BB49" si="7">ROUND($BA7/8,1)</f>
        <v>16</v>
      </c>
      <c r="BC7" s="123"/>
      <c r="BD7" s="124"/>
      <c r="BE7" s="125"/>
      <c r="BF7" s="124"/>
      <c r="BG7" s="126"/>
      <c r="BH7" s="124"/>
      <c r="BI7" s="122">
        <f t="shared" ref="BI7:BI49" si="8">ROUND(SUM(BB7:BF7),1)</f>
        <v>16</v>
      </c>
      <c r="BJ7" s="127"/>
      <c r="BK7" s="122">
        <f t="shared" ref="BK7:BK49" si="9">$L7-$BD7</f>
        <v>0</v>
      </c>
      <c r="BL7" s="122"/>
    </row>
    <row r="8" spans="1:64" ht="15.75" customHeight="1" x14ac:dyDescent="0.2">
      <c r="A8" s="112">
        <v>146</v>
      </c>
      <c r="B8" s="113" t="s">
        <v>412</v>
      </c>
      <c r="C8" s="114" t="s">
        <v>413</v>
      </c>
      <c r="D8" s="113" t="str">
        <f ca="1">IFERROR(__xludf.DUMMYFUNCTION("iferror(VLOOKUP($B8,IMPORTRANGE(""1-9zL-4B0gjx0RgaIK8HFsGW1d64ZHS6pfB0NR1ZgIOA"",""2.1 Trạng thái mới nhất!$B:$AT""),44,0))"),"")</f>
        <v/>
      </c>
      <c r="E8" s="115">
        <v>0</v>
      </c>
      <c r="F8" s="116"/>
      <c r="G8" s="117" t="str">
        <f ca="1">IFERROR(__xludf.DUMMYFUNCTION("IFERROR(VLOOKUP($B8,IMPORTRANGE(""1-9zL-4B0gjx0RgaIK8HFsGW1d64ZHS6pfB0NR1ZgIOA"",""1.Thông tin nhân sự!$b:$ay""),50,0))"),"")</f>
        <v/>
      </c>
      <c r="H8" s="118" t="str">
        <f ca="1">IFERROR(__xludf.DUMMYFUNCTION("iferror(IF($K8=""Đã nghỉ việc"", VLOOKUP($B8, IMPORTRANGE(""1-9zL-4B0gjx0RgaIK8HFsGW1d64ZHS6pfB0NR1ZgIOA"",""2.1 Trạng thái mới nhất!$B:$U""),2,0),""""))"),"")</f>
        <v/>
      </c>
      <c r="I8" s="116" t="str">
        <f ca="1">IFERROR(__xludf.DUMMYFUNCTION("VLOOKUP($B8,IMPORTRANGE(""1-9zL-4B0gjx0RgaIK8HFsGW1d64ZHS6pfB0NR1ZgIOA"",""2.1 Trạng thái mới nhất!$B:$AR""),16,0)"),"#REF!")</f>
        <v>#REF!</v>
      </c>
      <c r="J8" s="117" t="str">
        <f ca="1">IFERROR(__xludf.DUMMYFUNCTION("IFERROR(VLOOKUP($B8,IMPORTRANGE(""1-9zL-4B0gjx0RgaIK8HFsGW1d64ZHS6pfB0NR1ZgIOA"",""1.Thông tin nhân sự!$b:$BB""),53,0))"),"")</f>
        <v/>
      </c>
      <c r="K8" s="116" t="str">
        <f ca="1">IFERROR(__xludf.DUMMYFUNCTION("VLOOKUP($B8,IMPORTRANGE(""1-9zL-4B0gjx0RgaIK8HFsGW1d64ZHS6pfB0NR1ZgIOA"",""2.1 Trạng thái mới nhất!$B:$F""),5,0)"),"#REF!")</f>
        <v>#REF!</v>
      </c>
      <c r="L8" s="115"/>
      <c r="M8" s="119">
        <v>8</v>
      </c>
      <c r="N8" s="119"/>
      <c r="O8" s="119"/>
      <c r="P8" s="119">
        <v>8</v>
      </c>
      <c r="Q8" s="119">
        <v>8</v>
      </c>
      <c r="R8" s="119">
        <v>8</v>
      </c>
      <c r="S8" s="119">
        <v>8</v>
      </c>
      <c r="T8" s="119">
        <v>8</v>
      </c>
      <c r="U8" s="119"/>
      <c r="V8" s="119"/>
      <c r="W8" s="120">
        <v>8</v>
      </c>
      <c r="X8" s="119">
        <v>8</v>
      </c>
      <c r="Y8" s="119">
        <v>8</v>
      </c>
      <c r="Z8" s="119">
        <v>8</v>
      </c>
      <c r="AA8" s="119">
        <v>8</v>
      </c>
      <c r="AB8" s="119"/>
      <c r="AC8" s="119"/>
      <c r="AD8" s="119">
        <v>8</v>
      </c>
      <c r="AE8" s="119">
        <v>8</v>
      </c>
      <c r="AF8" s="119">
        <v>8</v>
      </c>
      <c r="AG8" s="119">
        <v>8</v>
      </c>
      <c r="AH8" s="119">
        <v>8</v>
      </c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21">
        <f t="shared" si="6"/>
        <v>128</v>
      </c>
      <c r="BB8" s="122">
        <f t="shared" si="7"/>
        <v>16</v>
      </c>
      <c r="BC8" s="123"/>
      <c r="BD8" s="124"/>
      <c r="BE8" s="125"/>
      <c r="BF8" s="124"/>
      <c r="BG8" s="126"/>
      <c r="BH8" s="124"/>
      <c r="BI8" s="122">
        <f t="shared" si="8"/>
        <v>16</v>
      </c>
      <c r="BJ8" s="127"/>
      <c r="BK8" s="122">
        <f t="shared" si="9"/>
        <v>0</v>
      </c>
      <c r="BL8" s="122"/>
    </row>
    <row r="9" spans="1:64" ht="15.75" customHeight="1" x14ac:dyDescent="0.2">
      <c r="A9" s="112">
        <v>10</v>
      </c>
      <c r="B9" s="113" t="s">
        <v>29</v>
      </c>
      <c r="C9" s="114" t="s">
        <v>30</v>
      </c>
      <c r="D9" s="113" t="str">
        <f ca="1">IFERROR(__xludf.DUMMYFUNCTION("iferror(VLOOKUP($B9,IMPORTRANGE(""1-9zL-4B0gjx0RgaIK8HFsGW1d64ZHS6pfB0NR1ZgIOA"",""2.1 Trạng thái mới nhất!$B:$AT""),44,0))"),"")</f>
        <v/>
      </c>
      <c r="E9" s="115">
        <v>0</v>
      </c>
      <c r="F9" s="116"/>
      <c r="G9" s="117" t="str">
        <f ca="1">IFERROR(__xludf.DUMMYFUNCTION("IFERROR(VLOOKUP($B9,IMPORTRANGE(""1-9zL-4B0gjx0RgaIK8HFsGW1d64ZHS6pfB0NR1ZgIOA"",""1.Thông tin nhân sự!$b:$ay""),50,0))"),"")</f>
        <v/>
      </c>
      <c r="H9" s="118" t="str">
        <f ca="1">IFERROR(__xludf.DUMMYFUNCTION("iferror(IF($K9=""Đã nghỉ việc"", VLOOKUP($B9, IMPORTRANGE(""1-9zL-4B0gjx0RgaIK8HFsGW1d64ZHS6pfB0NR1ZgIOA"",""2.1 Trạng thái mới nhất!$B:$U""),2,0),""""))"),"")</f>
        <v/>
      </c>
      <c r="I9" s="116" t="str">
        <f ca="1">IFERROR(__xludf.DUMMYFUNCTION("VLOOKUP($B9,IMPORTRANGE(""1-9zL-4B0gjx0RgaIK8HFsGW1d64ZHS6pfB0NR1ZgIOA"",""2.1 Trạng thái mới nhất!$B:$AR""),16,0)"),"#REF!")</f>
        <v>#REF!</v>
      </c>
      <c r="J9" s="117" t="str">
        <f ca="1">IFERROR(__xludf.DUMMYFUNCTION("IFERROR(VLOOKUP($B9,IMPORTRANGE(""1-9zL-4B0gjx0RgaIK8HFsGW1d64ZHS6pfB0NR1ZgIOA"",""1.Thông tin nhân sự!$b:$BB""),53,0))"),"")</f>
        <v/>
      </c>
      <c r="K9" s="116" t="str">
        <f ca="1">IFERROR(__xludf.DUMMYFUNCTION("VLOOKUP($B9,IMPORTRANGE(""1-9zL-4B0gjx0RgaIK8HFsGW1d64ZHS6pfB0NR1ZgIOA"",""2.1 Trạng thái mới nhất!$B:$F""),5,0)"),"#REF!")</f>
        <v>#REF!</v>
      </c>
      <c r="L9" s="115"/>
      <c r="M9" s="119">
        <v>8</v>
      </c>
      <c r="N9" s="119"/>
      <c r="O9" s="119"/>
      <c r="P9" s="119">
        <v>8</v>
      </c>
      <c r="Q9" s="119">
        <v>8</v>
      </c>
      <c r="R9" s="119">
        <v>8</v>
      </c>
      <c r="S9" s="119">
        <v>8</v>
      </c>
      <c r="T9" s="119">
        <v>8</v>
      </c>
      <c r="U9" s="119"/>
      <c r="V9" s="119"/>
      <c r="W9" s="120">
        <v>8</v>
      </c>
      <c r="X9" s="119">
        <v>8</v>
      </c>
      <c r="Y9" s="119">
        <v>8</v>
      </c>
      <c r="Z9" s="119">
        <v>8</v>
      </c>
      <c r="AA9" s="119">
        <v>8</v>
      </c>
      <c r="AB9" s="119"/>
      <c r="AC9" s="119"/>
      <c r="AD9" s="119">
        <v>8</v>
      </c>
      <c r="AE9" s="119">
        <v>8</v>
      </c>
      <c r="AF9" s="119">
        <v>8</v>
      </c>
      <c r="AG9" s="119">
        <v>8</v>
      </c>
      <c r="AH9" s="119">
        <v>8</v>
      </c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21">
        <f t="shared" si="6"/>
        <v>128</v>
      </c>
      <c r="BB9" s="122">
        <f t="shared" si="7"/>
        <v>16</v>
      </c>
      <c r="BC9" s="123"/>
      <c r="BD9" s="124"/>
      <c r="BE9" s="125"/>
      <c r="BF9" s="124"/>
      <c r="BG9" s="126"/>
      <c r="BH9" s="124"/>
      <c r="BI9" s="122">
        <f t="shared" si="8"/>
        <v>16</v>
      </c>
      <c r="BJ9" s="127"/>
      <c r="BK9" s="122">
        <f t="shared" si="9"/>
        <v>0</v>
      </c>
      <c r="BL9" s="122"/>
    </row>
    <row r="10" spans="1:64" ht="15.75" customHeight="1" x14ac:dyDescent="0.2">
      <c r="A10" s="112">
        <v>832</v>
      </c>
      <c r="B10" s="113" t="s">
        <v>692</v>
      </c>
      <c r="C10" s="114" t="s">
        <v>693</v>
      </c>
      <c r="D10" s="113" t="str">
        <f ca="1">IFERROR(__xludf.DUMMYFUNCTION("iferror(VLOOKUP($B10,IMPORTRANGE(""1-9zL-4B0gjx0RgaIK8HFsGW1d64ZHS6pfB0NR1ZgIOA"",""2.1 Trạng thái mới nhất!$B:$AT""),44,0))"),"")</f>
        <v/>
      </c>
      <c r="E10" s="115">
        <v>13.5</v>
      </c>
      <c r="F10" s="116"/>
      <c r="G10" s="117" t="str">
        <f ca="1">IFERROR(__xludf.DUMMYFUNCTION("IFERROR(VLOOKUP($B10,IMPORTRANGE(""1-9zL-4B0gjx0RgaIK8HFsGW1d64ZHS6pfB0NR1ZgIOA"",""1.Thông tin nhân sự!$b:$ay""),50,0))"),"")</f>
        <v/>
      </c>
      <c r="H10" s="118" t="str">
        <f ca="1">IFERROR(__xludf.DUMMYFUNCTION("iferror(IF($K10=""Đã nghỉ việc"", VLOOKUP($B10, IMPORTRANGE(""1-9zL-4B0gjx0RgaIK8HFsGW1d64ZHS6pfB0NR1ZgIOA"",""2.1 Trạng thái mới nhất!$B:$U""),2,0),""""))"),"")</f>
        <v/>
      </c>
      <c r="I10" s="116" t="str">
        <f ca="1">IFERROR(__xludf.DUMMYFUNCTION("VLOOKUP($B10,IMPORTRANGE(""1-9zL-4B0gjx0RgaIK8HFsGW1d64ZHS6pfB0NR1ZgIOA"",""2.1 Trạng thái mới nhất!$B:$AR""),16,0)"),"#REF!")</f>
        <v>#REF!</v>
      </c>
      <c r="J10" s="117" t="str">
        <f ca="1">IFERROR(__xludf.DUMMYFUNCTION("IFERROR(VLOOKUP($B10,IMPORTRANGE(""1-9zL-4B0gjx0RgaIK8HFsGW1d64ZHS6pfB0NR1ZgIOA"",""1.Thông tin nhân sự!$b:$BB""),53,0))"),"")</f>
        <v/>
      </c>
      <c r="K10" s="116" t="str">
        <f ca="1">IFERROR(__xludf.DUMMYFUNCTION("VLOOKUP($B10,IMPORTRANGE(""1-9zL-4B0gjx0RgaIK8HFsGW1d64ZHS6pfB0NR1ZgIOA"",""2.1 Trạng thái mới nhất!$B:$F""),5,0)"),"#REF!")</f>
        <v>#REF!</v>
      </c>
      <c r="L10" s="115">
        <v>13.5</v>
      </c>
      <c r="M10" s="119">
        <f>VLOOKUP($B10,'Chi tiết chấm công 2312-151'!$A:$CU,M$6,0)</f>
        <v>8</v>
      </c>
      <c r="N10" s="119"/>
      <c r="O10" s="119"/>
      <c r="P10" s="119">
        <f>VLOOKUP($B10,'Chi tiết chấm công 2312-151'!$A:$CU,P$6,0)</f>
        <v>8</v>
      </c>
      <c r="Q10" s="119">
        <f>VLOOKUP($B10,'Chi tiết chấm công 2312-151'!$A:$CU,Q$6,0)</f>
        <v>8</v>
      </c>
      <c r="R10" s="119">
        <f>VLOOKUP($B10,'Chi tiết chấm công 2312-151'!$A:$CU,R$6,0)</f>
        <v>8</v>
      </c>
      <c r="S10" s="119">
        <f>VLOOKUP($B10,'Chi tiết chấm công 2312-151'!$A:$CU,S$6,0)</f>
        <v>8</v>
      </c>
      <c r="T10" s="128">
        <f>VLOOKUP($B10,'Chi tiết chấm công 2312-151'!$A:$CU,T$6,0)</f>
        <v>8</v>
      </c>
      <c r="U10" s="119"/>
      <c r="V10" s="119"/>
      <c r="W10" s="120">
        <v>8</v>
      </c>
      <c r="X10" s="119">
        <f>VLOOKUP($B10,'Chi tiết chấm công 2312-151'!$A:$CU,X$6,0)</f>
        <v>8</v>
      </c>
      <c r="Y10" s="119">
        <f>VLOOKUP($B10,'Chi tiết chấm công 2312-151'!$A:$CU,Y$6,0)</f>
        <v>8</v>
      </c>
      <c r="Z10" s="119">
        <f>VLOOKUP($B10,'Chi tiết chấm công 2312-151'!$A:$CU,Z$6,0)</f>
        <v>8</v>
      </c>
      <c r="AA10" s="128">
        <f>VLOOKUP($B10,'Chi tiết chấm công 2312-151'!$A:$CU,AA$6,0)</f>
        <v>8</v>
      </c>
      <c r="AB10" s="119"/>
      <c r="AC10" s="119"/>
      <c r="AD10" s="119">
        <f>VLOOKUP($B10,'Chi tiết chấm công 2312-151'!$A:$CU,AD$6,0)</f>
        <v>8</v>
      </c>
      <c r="AE10" s="119">
        <f>VLOOKUP($B10,'Chi tiết chấm công 2312-151'!$A:$CU,AE$6,0)</f>
        <v>7.9</v>
      </c>
      <c r="AF10" s="119">
        <f>VLOOKUP($B10,'Chi tiết chấm công 2312-151'!$A:$CU,AF$6,0)</f>
        <v>8</v>
      </c>
      <c r="AG10" s="119">
        <f>VLOOKUP($B10,'Chi tiết chấm công 2312-151'!$A:$CU,AG$6,0)</f>
        <v>8</v>
      </c>
      <c r="AH10" s="119">
        <v>8</v>
      </c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21">
        <f t="shared" si="6"/>
        <v>127.9</v>
      </c>
      <c r="BB10" s="122">
        <f t="shared" si="7"/>
        <v>16</v>
      </c>
      <c r="BC10" s="123"/>
      <c r="BD10" s="124"/>
      <c r="BE10" s="125"/>
      <c r="BF10" s="124"/>
      <c r="BG10" s="126"/>
      <c r="BH10" s="124"/>
      <c r="BI10" s="122">
        <f t="shared" si="8"/>
        <v>16</v>
      </c>
      <c r="BJ10" s="127"/>
      <c r="BK10" s="122">
        <f t="shared" si="9"/>
        <v>13.5</v>
      </c>
      <c r="BL10" s="122">
        <v>2</v>
      </c>
    </row>
    <row r="11" spans="1:64" ht="15.75" customHeight="1" x14ac:dyDescent="0.2">
      <c r="A11" s="112">
        <v>865</v>
      </c>
      <c r="B11" s="113" t="s">
        <v>700</v>
      </c>
      <c r="C11" s="114" t="s">
        <v>701</v>
      </c>
      <c r="D11" s="113" t="str">
        <f ca="1">IFERROR(__xludf.DUMMYFUNCTION("iferror(VLOOKUP($B11,IMPORTRANGE(""1-9zL-4B0gjx0RgaIK8HFsGW1d64ZHS6pfB0NR1ZgIOA"",""2.1 Trạng thái mới nhất!$B:$AT""),44,0))"),"")</f>
        <v/>
      </c>
      <c r="E11" s="115">
        <v>15</v>
      </c>
      <c r="F11" s="116"/>
      <c r="G11" s="117" t="str">
        <f ca="1">IFERROR(__xludf.DUMMYFUNCTION("IFERROR(VLOOKUP($B11,IMPORTRANGE(""1-9zL-4B0gjx0RgaIK8HFsGW1d64ZHS6pfB0NR1ZgIOA"",""1.Thông tin nhân sự!$b:$ay""),50,0))"),"")</f>
        <v/>
      </c>
      <c r="H11" s="118" t="str">
        <f ca="1">IFERROR(__xludf.DUMMYFUNCTION("iferror(IF($K11=""Đã nghỉ việc"", VLOOKUP($B11, IMPORTRANGE(""1-9zL-4B0gjx0RgaIK8HFsGW1d64ZHS6pfB0NR1ZgIOA"",""2.1 Trạng thái mới nhất!$B:$U""),2,0),""""))"),"")</f>
        <v/>
      </c>
      <c r="I11" s="116" t="str">
        <f ca="1">IFERROR(__xludf.DUMMYFUNCTION("VLOOKUP($B11,IMPORTRANGE(""1-9zL-4B0gjx0RgaIK8HFsGW1d64ZHS6pfB0NR1ZgIOA"",""2.1 Trạng thái mới nhất!$B:$AR""),16,0)"),"#REF!")</f>
        <v>#REF!</v>
      </c>
      <c r="J11" s="117" t="str">
        <f ca="1">IFERROR(__xludf.DUMMYFUNCTION("IFERROR(VLOOKUP($B11,IMPORTRANGE(""1-9zL-4B0gjx0RgaIK8HFsGW1d64ZHS6pfB0NR1ZgIOA"",""1.Thông tin nhân sự!$b:$BB""),53,0))"),"")</f>
        <v/>
      </c>
      <c r="K11" s="116" t="str">
        <f ca="1">IFERROR(__xludf.DUMMYFUNCTION("VLOOKUP($B11,IMPORTRANGE(""1-9zL-4B0gjx0RgaIK8HFsGW1d64ZHS6pfB0NR1ZgIOA"",""2.1 Trạng thái mới nhất!$B:$F""),5,0)"),"#REF!")</f>
        <v>#REF!</v>
      </c>
      <c r="L11" s="115">
        <v>16</v>
      </c>
      <c r="M11" s="119">
        <f>VLOOKUP($B11,'Chi tiết chấm công 2312-151'!$A:$CU,M$6,0)</f>
        <v>8</v>
      </c>
      <c r="N11" s="119"/>
      <c r="O11" s="119"/>
      <c r="P11" s="119">
        <f>VLOOKUP($B11,'Chi tiết chấm công 2312-151'!$A:$CU,P$6,0)</f>
        <v>7.9</v>
      </c>
      <c r="Q11" s="129">
        <v>8</v>
      </c>
      <c r="R11" s="129">
        <v>8</v>
      </c>
      <c r="S11" s="119">
        <f>VLOOKUP($B11,'Chi tiết chấm công 2312-151'!$A:$CU,S$6,0)</f>
        <v>7.9</v>
      </c>
      <c r="T11" s="128">
        <f>VLOOKUP($B11,'Chi tiết chấm công 2312-151'!$A:$CU,T$6,0)</f>
        <v>8</v>
      </c>
      <c r="U11" s="119"/>
      <c r="V11" s="119"/>
      <c r="W11" s="120">
        <v>8</v>
      </c>
      <c r="X11" s="119">
        <f>VLOOKUP($B11,'Chi tiết chấm công 2312-151'!$A:$CU,X$6,0)</f>
        <v>7.8</v>
      </c>
      <c r="Y11" s="128">
        <f>VLOOKUP($B11,'Chi tiết chấm công 2312-151'!$A:$CU,Y$6,0)</f>
        <v>8</v>
      </c>
      <c r="Z11" s="128">
        <f>VLOOKUP($B11,'Chi tiết chấm công 2312-151'!$A:$CU,Z$6,0)</f>
        <v>8</v>
      </c>
      <c r="AA11" s="128">
        <f>VLOOKUP($B11,'Chi tiết chấm công 2312-151'!$A:$CU,AA$6,0)</f>
        <v>8</v>
      </c>
      <c r="AB11" s="119"/>
      <c r="AC11" s="119"/>
      <c r="AD11" s="130" t="e">
        <f>VLOOKUP($B11,'Chi tiết chấm công 2312-151'!$A:$CU,AD$6,0)</f>
        <v>#VALUE!</v>
      </c>
      <c r="AE11" s="130" t="e">
        <f>VLOOKUP($B11,'Chi tiết chấm công 2312-151'!$A:$CU,AE$6,0)</f>
        <v>#VALUE!</v>
      </c>
      <c r="AF11" s="119">
        <f>VLOOKUP($B11,'Chi tiết chấm công 2312-151'!$A:$CU,AF$6,0)</f>
        <v>8</v>
      </c>
      <c r="AG11" s="119">
        <f>VLOOKUP($B11,'Chi tiết chấm công 2312-151'!$A:$CU,AG$6,0)</f>
        <v>8</v>
      </c>
      <c r="AH11" s="119">
        <v>8</v>
      </c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21" t="e">
        <f t="shared" si="6"/>
        <v>#VALUE!</v>
      </c>
      <c r="BB11" s="122" t="e">
        <f t="shared" si="7"/>
        <v>#VALUE!</v>
      </c>
      <c r="BC11" s="123"/>
      <c r="BD11" s="124">
        <v>2</v>
      </c>
      <c r="BE11" s="125"/>
      <c r="BF11" s="124"/>
      <c r="BG11" s="126"/>
      <c r="BH11" s="124"/>
      <c r="BI11" s="122" t="e">
        <f t="shared" si="8"/>
        <v>#VALUE!</v>
      </c>
      <c r="BJ11" s="127"/>
      <c r="BK11" s="122">
        <f t="shared" si="9"/>
        <v>14</v>
      </c>
      <c r="BL11" s="122">
        <v>4</v>
      </c>
    </row>
    <row r="12" spans="1:64" ht="15.75" customHeight="1" x14ac:dyDescent="0.2">
      <c r="A12" s="116">
        <v>333</v>
      </c>
      <c r="B12" s="113" t="s">
        <v>481</v>
      </c>
      <c r="C12" s="114" t="s">
        <v>482</v>
      </c>
      <c r="D12" s="113" t="str">
        <f ca="1">IFERROR(__xludf.DUMMYFUNCTION("iferror(VLOOKUP($B12,IMPORTRANGE(""1-9zL-4B0gjx0RgaIK8HFsGW1d64ZHS6pfB0NR1ZgIOA"",""2.1 Trạng thái mới nhất!$B:$AT""),44,0))"),"")</f>
        <v/>
      </c>
      <c r="E12" s="115">
        <v>15.5</v>
      </c>
      <c r="F12" s="116"/>
      <c r="G12" s="117" t="str">
        <f ca="1">IFERROR(__xludf.DUMMYFUNCTION("IFERROR(VLOOKUP($B12,IMPORTRANGE(""1-9zL-4B0gjx0RgaIK8HFsGW1d64ZHS6pfB0NR1ZgIOA"",""1.Thông tin nhân sự!$b:$ay""),50,0))"),"")</f>
        <v/>
      </c>
      <c r="H12" s="118" t="str">
        <f ca="1">IFERROR(__xludf.DUMMYFUNCTION("iferror(IF($K12=""Đã nghỉ việc"", VLOOKUP($B12, IMPORTRANGE(""1-9zL-4B0gjx0RgaIK8HFsGW1d64ZHS6pfB0NR1ZgIOA"",""2.1 Trạng thái mới nhất!$B:$U""),2,0),""""))"),"")</f>
        <v/>
      </c>
      <c r="I12" s="116" t="str">
        <f ca="1">IFERROR(__xludf.DUMMYFUNCTION("VLOOKUP($B12,IMPORTRANGE(""1-9zL-4B0gjx0RgaIK8HFsGW1d64ZHS6pfB0NR1ZgIOA"",""2.1 Trạng thái mới nhất!$B:$AR""),16,0)"),"#REF!")</f>
        <v>#REF!</v>
      </c>
      <c r="J12" s="117" t="str">
        <f ca="1">IFERROR(__xludf.DUMMYFUNCTION("IFERROR(VLOOKUP($B12,IMPORTRANGE(""1-9zL-4B0gjx0RgaIK8HFsGW1d64ZHS6pfB0NR1ZgIOA"",""1.Thông tin nhân sự!$b:$BB""),53,0))"),"")</f>
        <v/>
      </c>
      <c r="K12" s="116" t="str">
        <f ca="1">IFERROR(__xludf.DUMMYFUNCTION("VLOOKUP($B12,IMPORTRANGE(""1-9zL-4B0gjx0RgaIK8HFsGW1d64ZHS6pfB0NR1ZgIOA"",""2.1 Trạng thái mới nhất!$B:$F""),5,0)"),"#REF!")</f>
        <v>#REF!</v>
      </c>
      <c r="L12" s="115">
        <v>13</v>
      </c>
      <c r="M12" s="119">
        <f>VLOOKUP($B12,'Chi tiết chấm công 2312-151'!$A:$CU,M$6,0)</f>
        <v>8</v>
      </c>
      <c r="N12" s="119"/>
      <c r="O12" s="119"/>
      <c r="P12" s="119">
        <f>VLOOKUP($B12,'Chi tiết chấm công 2312-151'!$A:$CU,P$6,0)</f>
        <v>8</v>
      </c>
      <c r="Q12" s="119">
        <f>VLOOKUP($B12,'Chi tiết chấm công 2312-151'!$A:$CU,Q$6,0)</f>
        <v>7.8</v>
      </c>
      <c r="R12" s="119">
        <f>VLOOKUP($B12,'Chi tiết chấm công 2312-151'!$A:$CU,R$6,0)</f>
        <v>8</v>
      </c>
      <c r="S12" s="119">
        <f>VLOOKUP($B12,'Chi tiết chấm công 2312-151'!$A:$CU,S$6,0)</f>
        <v>8</v>
      </c>
      <c r="T12" s="119">
        <f>VLOOKUP($B12,'Chi tiết chấm công 2312-151'!$A:$CU,T$6,0)</f>
        <v>8</v>
      </c>
      <c r="U12" s="119"/>
      <c r="V12" s="119"/>
      <c r="W12" s="120">
        <v>8</v>
      </c>
      <c r="X12" s="119">
        <f>VLOOKUP($B12,'Chi tiết chấm công 2312-151'!$A:$CU,X$6,0)</f>
        <v>7.9</v>
      </c>
      <c r="Y12" s="119">
        <f>VLOOKUP($B12,'Chi tiết chấm công 2312-151'!$A:$CU,Y$6,0)</f>
        <v>8</v>
      </c>
      <c r="Z12" s="119">
        <f>VLOOKUP($B12,'Chi tiết chấm công 2312-151'!$A:$CU,Z$6,0)</f>
        <v>8</v>
      </c>
      <c r="AA12" s="119">
        <f>VLOOKUP($B12,'Chi tiết chấm công 2312-151'!$A:$CU,AA$6,0)</f>
        <v>8</v>
      </c>
      <c r="AB12" s="119"/>
      <c r="AC12" s="119"/>
      <c r="AD12" s="119">
        <f>VLOOKUP($B12,'Chi tiết chấm công 2312-151'!$A:$CU,AD$6,0)</f>
        <v>8</v>
      </c>
      <c r="AE12" s="119">
        <f>VLOOKUP($B12,'Chi tiết chấm công 2312-151'!$A:$CU,AE$6,0)</f>
        <v>8</v>
      </c>
      <c r="AF12" s="119">
        <f>VLOOKUP($B12,'Chi tiết chấm công 2312-151'!$A:$CU,AF$6,0)</f>
        <v>7.9</v>
      </c>
      <c r="AG12" s="119">
        <f>VLOOKUP($B12,'Chi tiết chấm công 2312-151'!$A:$CU,AG$6,0)</f>
        <v>8</v>
      </c>
      <c r="AH12" s="119">
        <v>8</v>
      </c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21">
        <f t="shared" si="6"/>
        <v>127.6</v>
      </c>
      <c r="BB12" s="122">
        <f t="shared" si="7"/>
        <v>16</v>
      </c>
      <c r="BC12" s="123"/>
      <c r="BD12" s="124"/>
      <c r="BE12" s="125"/>
      <c r="BF12" s="124"/>
      <c r="BG12" s="126"/>
      <c r="BH12" s="124"/>
      <c r="BI12" s="122">
        <f t="shared" si="8"/>
        <v>16</v>
      </c>
      <c r="BJ12" s="127"/>
      <c r="BK12" s="122">
        <f t="shared" si="9"/>
        <v>13</v>
      </c>
      <c r="BL12" s="122"/>
    </row>
    <row r="13" spans="1:64" ht="15.75" customHeight="1" x14ac:dyDescent="0.2">
      <c r="A13" s="112">
        <v>656</v>
      </c>
      <c r="B13" s="113" t="s">
        <v>165</v>
      </c>
      <c r="C13" s="114" t="s">
        <v>166</v>
      </c>
      <c r="D13" s="113" t="str">
        <f ca="1">IFERROR(__xludf.DUMMYFUNCTION("iferror(VLOOKUP($B13,IMPORTRANGE(""1-9zL-4B0gjx0RgaIK8HFsGW1d64ZHS6pfB0NR1ZgIOA"",""2.1 Trạng thái mới nhất!$B:$AT""),44,0))"),"")</f>
        <v/>
      </c>
      <c r="E13" s="115">
        <v>5</v>
      </c>
      <c r="F13" s="116"/>
      <c r="G13" s="117" t="str">
        <f ca="1">IFERROR(__xludf.DUMMYFUNCTION("IFERROR(VLOOKUP($B13,IMPORTRANGE(""1-9zL-4B0gjx0RgaIK8HFsGW1d64ZHS6pfB0NR1ZgIOA"",""1.Thông tin nhân sự!$b:$ay""),50,0))"),"")</f>
        <v/>
      </c>
      <c r="H13" s="118" t="str">
        <f ca="1">IFERROR(__xludf.DUMMYFUNCTION("iferror(IF($K13=""Đã nghỉ việc"", VLOOKUP($B13, IMPORTRANGE(""1-9zL-4B0gjx0RgaIK8HFsGW1d64ZHS6pfB0NR1ZgIOA"",""2.1 Trạng thái mới nhất!$B:$U""),2,0),""""))"),"")</f>
        <v/>
      </c>
      <c r="I13" s="116" t="str">
        <f ca="1">IFERROR(__xludf.DUMMYFUNCTION("VLOOKUP($B13,IMPORTRANGE(""1-9zL-4B0gjx0RgaIK8HFsGW1d64ZHS6pfB0NR1ZgIOA"",""2.1 Trạng thái mới nhất!$B:$AR""),16,0)"),"#REF!")</f>
        <v>#REF!</v>
      </c>
      <c r="J13" s="117" t="str">
        <f ca="1">IFERROR(__xludf.DUMMYFUNCTION("IFERROR(VLOOKUP($B13,IMPORTRANGE(""1-9zL-4B0gjx0RgaIK8HFsGW1d64ZHS6pfB0NR1ZgIOA"",""1.Thông tin nhân sự!$b:$BB""),53,0))"),"")</f>
        <v/>
      </c>
      <c r="K13" s="116" t="str">
        <f ca="1">IFERROR(__xludf.DUMMYFUNCTION("VLOOKUP($B13,IMPORTRANGE(""1-9zL-4B0gjx0RgaIK8HFsGW1d64ZHS6pfB0NR1ZgIOA"",""2.1 Trạng thái mới nhất!$B:$F""),5,0)"),"#REF!")</f>
        <v>#REF!</v>
      </c>
      <c r="L13" s="115">
        <v>2.5</v>
      </c>
      <c r="M13" s="119">
        <f>VLOOKUP($B13,'Chi tiết chấm công 2312-151'!$A:$CU,M$6,0)</f>
        <v>8</v>
      </c>
      <c r="N13" s="119"/>
      <c r="O13" s="119"/>
      <c r="P13" s="119">
        <f>VLOOKUP($B13,'Chi tiết chấm công 2312-151'!$A:$CU,P$6,0)</f>
        <v>8</v>
      </c>
      <c r="Q13" s="131">
        <v>8</v>
      </c>
      <c r="R13" s="131">
        <v>8</v>
      </c>
      <c r="S13" s="130" t="e">
        <f>VLOOKUP($B13,'Chi tiết chấm công 2312-151'!$A:$CU,S$6,0)</f>
        <v>#VALUE!</v>
      </c>
      <c r="T13" s="130" t="e">
        <f>VLOOKUP($B13,'Chi tiết chấm công 2312-151'!$A:$CU,T$6,0)</f>
        <v>#VALUE!</v>
      </c>
      <c r="U13" s="119"/>
      <c r="V13" s="119"/>
      <c r="W13" s="120">
        <v>8</v>
      </c>
      <c r="X13" s="131">
        <v>8</v>
      </c>
      <c r="Y13" s="131">
        <v>8</v>
      </c>
      <c r="Z13" s="128">
        <f>VLOOKUP($B13,'Chi tiết chấm công 2312-151'!$A:$CU,Z$6,0)</f>
        <v>8</v>
      </c>
      <c r="AA13" s="119">
        <f>VLOOKUP($B13,'Chi tiết chấm công 2312-151'!$A:$CU,AA$6,0)</f>
        <v>8</v>
      </c>
      <c r="AB13" s="119"/>
      <c r="AC13" s="119"/>
      <c r="AD13" s="119">
        <f>VLOOKUP($B13,'Chi tiết chấm công 2312-151'!$A:$CU,AD$6,0)</f>
        <v>8</v>
      </c>
      <c r="AE13" s="119">
        <f>VLOOKUP($B13,'Chi tiết chấm công 2312-151'!$A:$CU,AE$6,0)</f>
        <v>8</v>
      </c>
      <c r="AF13" s="119">
        <f>VLOOKUP($B13,'Chi tiết chấm công 2312-151'!$A:$CU,AF$6,0)</f>
        <v>8</v>
      </c>
      <c r="AG13" s="119">
        <f>VLOOKUP($B13,'Chi tiết chấm công 2312-151'!$A:$CU,AG$6,0)</f>
        <v>8</v>
      </c>
      <c r="AH13" s="119">
        <v>8</v>
      </c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21" t="e">
        <f t="shared" si="6"/>
        <v>#VALUE!</v>
      </c>
      <c r="BB13" s="122" t="e">
        <f t="shared" si="7"/>
        <v>#VALUE!</v>
      </c>
      <c r="BC13" s="123"/>
      <c r="BD13" s="124">
        <v>2</v>
      </c>
      <c r="BE13" s="125"/>
      <c r="BF13" s="124"/>
      <c r="BG13" s="126"/>
      <c r="BH13" s="124"/>
      <c r="BI13" s="122" t="e">
        <f t="shared" si="8"/>
        <v>#VALUE!</v>
      </c>
      <c r="BJ13" s="127"/>
      <c r="BK13" s="122">
        <f t="shared" si="9"/>
        <v>0.5</v>
      </c>
      <c r="BL13" s="122">
        <v>1</v>
      </c>
    </row>
    <row r="14" spans="1:64" ht="15.75" customHeight="1" x14ac:dyDescent="0.2">
      <c r="A14" s="112">
        <v>180</v>
      </c>
      <c r="B14" s="113" t="s">
        <v>296</v>
      </c>
      <c r="C14" s="114" t="s">
        <v>297</v>
      </c>
      <c r="D14" s="113" t="str">
        <f ca="1">IFERROR(__xludf.DUMMYFUNCTION("iferror(VLOOKUP($B14,IMPORTRANGE(""1-9zL-4B0gjx0RgaIK8HFsGW1d64ZHS6pfB0NR1ZgIOA"",""2.1 Trạng thái mới nhất!$B:$AT""),44,0))"),"")</f>
        <v/>
      </c>
      <c r="E14" s="115">
        <v>0</v>
      </c>
      <c r="F14" s="116"/>
      <c r="G14" s="117" t="str">
        <f ca="1">IFERROR(__xludf.DUMMYFUNCTION("IFERROR(VLOOKUP($B14,IMPORTRANGE(""1-9zL-4B0gjx0RgaIK8HFsGW1d64ZHS6pfB0NR1ZgIOA"",""1.Thông tin nhân sự!$b:$ay""),50,0))"),"")</f>
        <v/>
      </c>
      <c r="H14" s="118" t="str">
        <f ca="1">IFERROR(__xludf.DUMMYFUNCTION("iferror(IF($K14=""Đã nghỉ việc"", VLOOKUP($B14, IMPORTRANGE(""1-9zL-4B0gjx0RgaIK8HFsGW1d64ZHS6pfB0NR1ZgIOA"",""2.1 Trạng thái mới nhất!$B:$U""),2,0),""""))"),"")</f>
        <v/>
      </c>
      <c r="I14" s="116" t="str">
        <f ca="1">IFERROR(__xludf.DUMMYFUNCTION("VLOOKUP($B14,IMPORTRANGE(""1-9zL-4B0gjx0RgaIK8HFsGW1d64ZHS6pfB0NR1ZgIOA"",""2.1 Trạng thái mới nhất!$B:$AR""),16,0)"),"#REF!")</f>
        <v>#REF!</v>
      </c>
      <c r="J14" s="117" t="str">
        <f ca="1">IFERROR(__xludf.DUMMYFUNCTION("IFERROR(VLOOKUP($B14,IMPORTRANGE(""1-9zL-4B0gjx0RgaIK8HFsGW1d64ZHS6pfB0NR1ZgIOA"",""1.Thông tin nhân sự!$b:$BB""),53,0))"),"")</f>
        <v/>
      </c>
      <c r="K14" s="116" t="str">
        <f ca="1">IFERROR(__xludf.DUMMYFUNCTION("VLOOKUP($B14,IMPORTRANGE(""1-9zL-4B0gjx0RgaIK8HFsGW1d64ZHS6pfB0NR1ZgIOA"",""2.1 Trạng thái mới nhất!$B:$F""),5,0)"),"#REF!")</f>
        <v>#REF!</v>
      </c>
      <c r="L14" s="115"/>
      <c r="M14" s="119">
        <v>8</v>
      </c>
      <c r="N14" s="119"/>
      <c r="O14" s="119"/>
      <c r="P14" s="119">
        <v>8</v>
      </c>
      <c r="Q14" s="119">
        <v>8</v>
      </c>
      <c r="R14" s="119">
        <v>8</v>
      </c>
      <c r="S14" s="119">
        <v>8</v>
      </c>
      <c r="T14" s="119">
        <v>8</v>
      </c>
      <c r="U14" s="119"/>
      <c r="V14" s="119"/>
      <c r="W14" s="120">
        <v>8</v>
      </c>
      <c r="X14" s="119">
        <v>8</v>
      </c>
      <c r="Y14" s="119">
        <v>8</v>
      </c>
      <c r="Z14" s="119">
        <v>8</v>
      </c>
      <c r="AA14" s="119">
        <v>8</v>
      </c>
      <c r="AB14" s="119"/>
      <c r="AC14" s="119"/>
      <c r="AD14" s="119">
        <v>8</v>
      </c>
      <c r="AE14" s="119">
        <v>8</v>
      </c>
      <c r="AF14" s="119">
        <v>8</v>
      </c>
      <c r="AG14" s="119">
        <v>8</v>
      </c>
      <c r="AH14" s="119">
        <v>8</v>
      </c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21">
        <f t="shared" si="6"/>
        <v>128</v>
      </c>
      <c r="BB14" s="122">
        <f t="shared" si="7"/>
        <v>16</v>
      </c>
      <c r="BC14" s="123"/>
      <c r="BD14" s="124"/>
      <c r="BE14" s="125"/>
      <c r="BF14" s="124"/>
      <c r="BG14" s="126"/>
      <c r="BH14" s="124"/>
      <c r="BI14" s="122">
        <f t="shared" si="8"/>
        <v>16</v>
      </c>
      <c r="BJ14" s="127"/>
      <c r="BK14" s="122">
        <f t="shared" si="9"/>
        <v>0</v>
      </c>
      <c r="BL14" s="122"/>
    </row>
    <row r="15" spans="1:64" ht="15.75" customHeight="1" x14ac:dyDescent="0.2">
      <c r="A15" s="112">
        <v>728</v>
      </c>
      <c r="B15" s="113" t="s">
        <v>516</v>
      </c>
      <c r="C15" s="114" t="s">
        <v>517</v>
      </c>
      <c r="D15" s="113" t="str">
        <f ca="1">IFERROR(__xludf.DUMMYFUNCTION("iferror(VLOOKUP($B15,IMPORTRANGE(""1-9zL-4B0gjx0RgaIK8HFsGW1d64ZHS6pfB0NR1ZgIOA"",""2.1 Trạng thái mới nhất!$B:$AT""),44,0))"),"")</f>
        <v/>
      </c>
      <c r="E15" s="115">
        <v>22</v>
      </c>
      <c r="F15" s="116"/>
      <c r="G15" s="117" t="str">
        <f ca="1">IFERROR(__xludf.DUMMYFUNCTION("IFERROR(VLOOKUP($B15,IMPORTRANGE(""1-9zL-4B0gjx0RgaIK8HFsGW1d64ZHS6pfB0NR1ZgIOA"",""1.Thông tin nhân sự!$b:$ay""),50,0))"),"")</f>
        <v/>
      </c>
      <c r="H15" s="118" t="str">
        <f ca="1">IFERROR(__xludf.DUMMYFUNCTION("iferror(IF($K15=""Đã nghỉ việc"", VLOOKUP($B15, IMPORTRANGE(""1-9zL-4B0gjx0RgaIK8HFsGW1d64ZHS6pfB0NR1ZgIOA"",""2.1 Trạng thái mới nhất!$B:$U""),2,0),""""))"),"")</f>
        <v/>
      </c>
      <c r="I15" s="116" t="str">
        <f ca="1">IFERROR(__xludf.DUMMYFUNCTION("VLOOKUP($B15,IMPORTRANGE(""1-9zL-4B0gjx0RgaIK8HFsGW1d64ZHS6pfB0NR1ZgIOA"",""2.1 Trạng thái mới nhất!$B:$AR""),16,0)"),"#REF!")</f>
        <v>#REF!</v>
      </c>
      <c r="J15" s="117" t="str">
        <f ca="1">IFERROR(__xludf.DUMMYFUNCTION("IFERROR(VLOOKUP($B15,IMPORTRANGE(""1-9zL-4B0gjx0RgaIK8HFsGW1d64ZHS6pfB0NR1ZgIOA"",""1.Thông tin nhân sự!$b:$BB""),53,0))"),"")</f>
        <v/>
      </c>
      <c r="K15" s="116" t="str">
        <f ca="1">IFERROR(__xludf.DUMMYFUNCTION("VLOOKUP($B15,IMPORTRANGE(""1-9zL-4B0gjx0RgaIK8HFsGW1d64ZHS6pfB0NR1ZgIOA"",""2.1 Trạng thái mới nhất!$B:$F""),5,0)"),"#REF!")</f>
        <v>#REF!</v>
      </c>
      <c r="L15" s="115">
        <v>23</v>
      </c>
      <c r="M15" s="119">
        <v>8</v>
      </c>
      <c r="N15" s="119"/>
      <c r="O15" s="119"/>
      <c r="P15" s="119">
        <f>VLOOKUP($B15,'Chi tiết chấm công 2312-151'!$A:$CU,P$6,0)</f>
        <v>8</v>
      </c>
      <c r="Q15" s="129">
        <v>8</v>
      </c>
      <c r="R15" s="129">
        <v>8</v>
      </c>
      <c r="S15" s="119">
        <v>8</v>
      </c>
      <c r="T15" s="119">
        <v>8</v>
      </c>
      <c r="U15" s="119"/>
      <c r="V15" s="119"/>
      <c r="W15" s="120">
        <v>8</v>
      </c>
      <c r="X15" s="119">
        <v>8</v>
      </c>
      <c r="Y15" s="119">
        <v>8</v>
      </c>
      <c r="Z15" s="119">
        <v>8</v>
      </c>
      <c r="AA15" s="119">
        <v>8</v>
      </c>
      <c r="AB15" s="119"/>
      <c r="AC15" s="119"/>
      <c r="AD15" s="119">
        <v>8</v>
      </c>
      <c r="AE15" s="119">
        <v>8</v>
      </c>
      <c r="AF15" s="119">
        <v>8</v>
      </c>
      <c r="AG15" s="119">
        <v>8</v>
      </c>
      <c r="AH15" s="119">
        <v>8</v>
      </c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21">
        <f t="shared" si="6"/>
        <v>128</v>
      </c>
      <c r="BB15" s="122">
        <f t="shared" si="7"/>
        <v>16</v>
      </c>
      <c r="BC15" s="123"/>
      <c r="BD15" s="124"/>
      <c r="BE15" s="125"/>
      <c r="BF15" s="124"/>
      <c r="BG15" s="126"/>
      <c r="BH15" s="124"/>
      <c r="BI15" s="122">
        <f t="shared" si="8"/>
        <v>16</v>
      </c>
      <c r="BJ15" s="127"/>
      <c r="BK15" s="122">
        <f t="shared" si="9"/>
        <v>23</v>
      </c>
      <c r="BL15" s="122"/>
    </row>
    <row r="16" spans="1:64" ht="15.75" customHeight="1" x14ac:dyDescent="0.2">
      <c r="A16" s="112">
        <v>231</v>
      </c>
      <c r="B16" s="113" t="s">
        <v>408</v>
      </c>
      <c r="C16" s="114" t="s">
        <v>409</v>
      </c>
      <c r="D16" s="113" t="str">
        <f ca="1">IFERROR(__xludf.DUMMYFUNCTION("iferror(VLOOKUP($B16,IMPORTRANGE(""1-9zL-4B0gjx0RgaIK8HFsGW1d64ZHS6pfB0NR1ZgIOA"",""2.1 Trạng thái mới nhất!$B:$AT""),44,0))"),"")</f>
        <v/>
      </c>
      <c r="E16" s="115">
        <v>11</v>
      </c>
      <c r="F16" s="116"/>
      <c r="G16" s="117" t="str">
        <f ca="1">IFERROR(__xludf.DUMMYFUNCTION("IFERROR(VLOOKUP($B16,IMPORTRANGE(""1-9zL-4B0gjx0RgaIK8HFsGW1d64ZHS6pfB0NR1ZgIOA"",""1.Thông tin nhân sự!$b:$ay""),50,0))"),"")</f>
        <v/>
      </c>
      <c r="H16" s="118" t="str">
        <f ca="1">IFERROR(__xludf.DUMMYFUNCTION("iferror(IF($K16=""Đã nghỉ việc"", VLOOKUP($B16, IMPORTRANGE(""1-9zL-4B0gjx0RgaIK8HFsGW1d64ZHS6pfB0NR1ZgIOA"",""2.1 Trạng thái mới nhất!$B:$U""),2,0),""""))"),"")</f>
        <v/>
      </c>
      <c r="I16" s="116" t="str">
        <f ca="1">IFERROR(__xludf.DUMMYFUNCTION("VLOOKUP($B16,IMPORTRANGE(""1-9zL-4B0gjx0RgaIK8HFsGW1d64ZHS6pfB0NR1ZgIOA"",""2.1 Trạng thái mới nhất!$B:$AR""),16,0)"),"#REF!")</f>
        <v>#REF!</v>
      </c>
      <c r="J16" s="117" t="str">
        <f ca="1">IFERROR(__xludf.DUMMYFUNCTION("IFERROR(VLOOKUP($B16,IMPORTRANGE(""1-9zL-4B0gjx0RgaIK8HFsGW1d64ZHS6pfB0NR1ZgIOA"",""1.Thông tin nhân sự!$b:$BB""),53,0))"),"")</f>
        <v/>
      </c>
      <c r="K16" s="116" t="str">
        <f ca="1">IFERROR(__xludf.DUMMYFUNCTION("VLOOKUP($B16,IMPORTRANGE(""1-9zL-4B0gjx0RgaIK8HFsGW1d64ZHS6pfB0NR1ZgIOA"",""2.1 Trạng thái mới nhất!$B:$F""),5,0)"),"#REF!")</f>
        <v>#REF!</v>
      </c>
      <c r="L16" s="132">
        <v>8</v>
      </c>
      <c r="M16" s="119">
        <v>8</v>
      </c>
      <c r="N16" s="119"/>
      <c r="O16" s="119"/>
      <c r="P16" s="128">
        <v>8</v>
      </c>
      <c r="Q16" s="129">
        <v>8</v>
      </c>
      <c r="R16" s="129">
        <v>8</v>
      </c>
      <c r="S16" s="119">
        <v>8</v>
      </c>
      <c r="T16" s="119">
        <v>8</v>
      </c>
      <c r="U16" s="119"/>
      <c r="V16" s="119"/>
      <c r="W16" s="120">
        <v>8</v>
      </c>
      <c r="X16" s="128">
        <v>8</v>
      </c>
      <c r="Y16" s="128">
        <v>8</v>
      </c>
      <c r="Z16" s="128">
        <v>8</v>
      </c>
      <c r="AA16" s="131">
        <v>8</v>
      </c>
      <c r="AB16" s="119"/>
      <c r="AC16" s="119"/>
      <c r="AD16" s="131">
        <v>8</v>
      </c>
      <c r="AE16" s="131">
        <v>8</v>
      </c>
      <c r="AF16" s="131">
        <v>8</v>
      </c>
      <c r="AG16" s="131">
        <v>8</v>
      </c>
      <c r="AH16" s="119">
        <v>8</v>
      </c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21">
        <f t="shared" si="6"/>
        <v>128</v>
      </c>
      <c r="BB16" s="122">
        <f t="shared" si="7"/>
        <v>16</v>
      </c>
      <c r="BC16" s="123"/>
      <c r="BD16" s="124"/>
      <c r="BE16" s="125"/>
      <c r="BF16" s="124"/>
      <c r="BG16" s="126"/>
      <c r="BH16" s="124"/>
      <c r="BI16" s="122">
        <f t="shared" si="8"/>
        <v>16</v>
      </c>
      <c r="BJ16" s="127"/>
      <c r="BK16" s="122">
        <f t="shared" si="9"/>
        <v>8</v>
      </c>
      <c r="BL16" s="122"/>
    </row>
    <row r="17" spans="1:64" ht="15.75" customHeight="1" x14ac:dyDescent="0.2">
      <c r="A17" s="112">
        <v>566</v>
      </c>
      <c r="B17" s="113" t="s">
        <v>431</v>
      </c>
      <c r="C17" s="114" t="s">
        <v>432</v>
      </c>
      <c r="D17" s="113" t="str">
        <f ca="1">IFERROR(__xludf.DUMMYFUNCTION("iferror(VLOOKUP($B17,IMPORTRANGE(""1-9zL-4B0gjx0RgaIK8HFsGW1d64ZHS6pfB0NR1ZgIOA"",""2.1 Trạng thái mới nhất!$B:$AT""),44,0))"),"")</f>
        <v/>
      </c>
      <c r="E17" s="115">
        <v>11.5</v>
      </c>
      <c r="F17" s="116"/>
      <c r="G17" s="117" t="str">
        <f ca="1">IFERROR(__xludf.DUMMYFUNCTION("IFERROR(VLOOKUP($B17,IMPORTRANGE(""1-9zL-4B0gjx0RgaIK8HFsGW1d64ZHS6pfB0NR1ZgIOA"",""1.Thông tin nhân sự!$b:$ay""),50,0))"),"")</f>
        <v/>
      </c>
      <c r="H17" s="118" t="str">
        <f ca="1">IFERROR(__xludf.DUMMYFUNCTION("iferror(IF($K17=""Đã nghỉ việc"", VLOOKUP($B17, IMPORTRANGE(""1-9zL-4B0gjx0RgaIK8HFsGW1d64ZHS6pfB0NR1ZgIOA"",""2.1 Trạng thái mới nhất!$B:$U""),2,0),""""))"),"")</f>
        <v/>
      </c>
      <c r="I17" s="116" t="str">
        <f ca="1">IFERROR(__xludf.DUMMYFUNCTION("VLOOKUP($B17,IMPORTRANGE(""1-9zL-4B0gjx0RgaIK8HFsGW1d64ZHS6pfB0NR1ZgIOA"",""2.1 Trạng thái mới nhất!$B:$AR""),16,0)"),"#REF!")</f>
        <v>#REF!</v>
      </c>
      <c r="J17" s="117" t="str">
        <f ca="1">IFERROR(__xludf.DUMMYFUNCTION("IFERROR(VLOOKUP($B17,IMPORTRANGE(""1-9zL-4B0gjx0RgaIK8HFsGW1d64ZHS6pfB0NR1ZgIOA"",""1.Thông tin nhân sự!$b:$BB""),53,0))"),"")</f>
        <v/>
      </c>
      <c r="K17" s="116" t="str">
        <f ca="1">IFERROR(__xludf.DUMMYFUNCTION("VLOOKUP($B17,IMPORTRANGE(""1-9zL-4B0gjx0RgaIK8HFsGW1d64ZHS6pfB0NR1ZgIOA"",""2.1 Trạng thái mới nhất!$B:$F""),5,0)"),"#REF!")</f>
        <v>#REF!</v>
      </c>
      <c r="L17" s="115">
        <v>9.5</v>
      </c>
      <c r="M17" s="128">
        <f>VLOOKUP($B17,'Chi tiết chấm công 2312-151'!$A:$CU,M$6,0)</f>
        <v>8</v>
      </c>
      <c r="N17" s="119"/>
      <c r="O17" s="119"/>
      <c r="P17" s="128">
        <f>VLOOKUP($B17,'Chi tiết chấm công 2312-151'!$A:$CU,P$6,0)</f>
        <v>8</v>
      </c>
      <c r="Q17" s="119">
        <f>VLOOKUP($B17,'Chi tiết chấm công 2312-151'!$A:$CU,Q$6,0)</f>
        <v>8</v>
      </c>
      <c r="R17" s="119">
        <f>VLOOKUP($B17,'Chi tiết chấm công 2312-151'!$A:$CU,R$6,0)</f>
        <v>8</v>
      </c>
      <c r="S17" s="128">
        <f>VLOOKUP($B17,'Chi tiết chấm công 2312-151'!$A:$CU,S$6,0)</f>
        <v>8</v>
      </c>
      <c r="T17" s="130" t="e">
        <f>VLOOKUP($B17,'Chi tiết chấm công 2312-151'!$A:$CU,T$6,0)</f>
        <v>#VALUE!</v>
      </c>
      <c r="U17" s="119"/>
      <c r="V17" s="119"/>
      <c r="W17" s="120">
        <v>8</v>
      </c>
      <c r="X17" s="119">
        <f>VLOOKUP($B17,'Chi tiết chấm công 2312-151'!$A:$CU,X$6,0)</f>
        <v>8</v>
      </c>
      <c r="Y17" s="119">
        <f>VLOOKUP($B17,'Chi tiết chấm công 2312-151'!$A:$CU,Y$6,0)</f>
        <v>8</v>
      </c>
      <c r="Z17" s="128">
        <f>VLOOKUP($B17,'Chi tiết chấm công 2312-151'!$A:$CU,Z$6,0)</f>
        <v>8</v>
      </c>
      <c r="AA17" s="130"/>
      <c r="AB17" s="119"/>
      <c r="AC17" s="119"/>
      <c r="AD17" s="119">
        <f>VLOOKUP($B17,'Chi tiết chấm công 2312-151'!$A:$CU,AD$6,0)</f>
        <v>8</v>
      </c>
      <c r="AE17" s="119">
        <f>VLOOKUP($B17,'Chi tiết chấm công 2312-151'!$A:$CU,AE$6,0)</f>
        <v>8</v>
      </c>
      <c r="AF17" s="119">
        <f>VLOOKUP($B17,'Chi tiết chấm công 2312-151'!$A:$CU,AF$6,0)</f>
        <v>8</v>
      </c>
      <c r="AG17" s="119">
        <f>VLOOKUP($B17,'Chi tiết chấm công 2312-151'!$A:$CU,AG$6,0)</f>
        <v>7.8</v>
      </c>
      <c r="AH17" s="119">
        <v>8</v>
      </c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21" t="e">
        <f t="shared" si="6"/>
        <v>#VALUE!</v>
      </c>
      <c r="BB17" s="122" t="e">
        <f t="shared" si="7"/>
        <v>#VALUE!</v>
      </c>
      <c r="BC17" s="123"/>
      <c r="BD17" s="124">
        <v>2</v>
      </c>
      <c r="BE17" s="125"/>
      <c r="BF17" s="124"/>
      <c r="BG17" s="126"/>
      <c r="BH17" s="124"/>
      <c r="BI17" s="122" t="e">
        <f t="shared" si="8"/>
        <v>#VALUE!</v>
      </c>
      <c r="BJ17" s="127"/>
      <c r="BK17" s="115">
        <f t="shared" si="9"/>
        <v>7.5</v>
      </c>
      <c r="BL17" s="122">
        <v>4</v>
      </c>
    </row>
    <row r="18" spans="1:64" ht="15.75" customHeight="1" x14ac:dyDescent="0.2">
      <c r="A18" s="112">
        <v>731</v>
      </c>
      <c r="B18" s="113" t="s">
        <v>523</v>
      </c>
      <c r="C18" s="114" t="s">
        <v>524</v>
      </c>
      <c r="D18" s="113" t="str">
        <f ca="1">IFERROR(__xludf.DUMMYFUNCTION("iferror(VLOOKUP($B18,IMPORTRANGE(""1-9zL-4B0gjx0RgaIK8HFsGW1d64ZHS6pfB0NR1ZgIOA"",""2.1 Trạng thái mới nhất!$B:$AT""),44,0))"),"")</f>
        <v/>
      </c>
      <c r="E18" s="115">
        <v>0</v>
      </c>
      <c r="F18" s="116"/>
      <c r="G18" s="117" t="str">
        <f ca="1">IFERROR(__xludf.DUMMYFUNCTION("IFERROR(VLOOKUP($B18,IMPORTRANGE(""1-9zL-4B0gjx0RgaIK8HFsGW1d64ZHS6pfB0NR1ZgIOA"",""1.Thông tin nhân sự!$b:$ay""),50,0))"),"")</f>
        <v/>
      </c>
      <c r="H18" s="118" t="str">
        <f ca="1">IFERROR(__xludf.DUMMYFUNCTION("iferror(IF($K18=""Đã nghỉ việc"", VLOOKUP($B18, IMPORTRANGE(""1-9zL-4B0gjx0RgaIK8HFsGW1d64ZHS6pfB0NR1ZgIOA"",""2.1 Trạng thái mới nhất!$B:$U""),2,0),""""))"),"")</f>
        <v/>
      </c>
      <c r="I18" s="116" t="str">
        <f ca="1">IFERROR(__xludf.DUMMYFUNCTION("VLOOKUP($B18,IMPORTRANGE(""1-9zL-4B0gjx0RgaIK8HFsGW1d64ZHS6pfB0NR1ZgIOA"",""2.1 Trạng thái mới nhất!$B:$AR""),16,0)"),"#REF!")</f>
        <v>#REF!</v>
      </c>
      <c r="J18" s="117" t="str">
        <f ca="1">IFERROR(__xludf.DUMMYFUNCTION("IFERROR(VLOOKUP($B18,IMPORTRANGE(""1-9zL-4B0gjx0RgaIK8HFsGW1d64ZHS6pfB0NR1ZgIOA"",""1.Thông tin nhân sự!$b:$BB""),53,0))"),"")</f>
        <v/>
      </c>
      <c r="K18" s="116" t="str">
        <f ca="1">IFERROR(__xludf.DUMMYFUNCTION("VLOOKUP($B18,IMPORTRANGE(""1-9zL-4B0gjx0RgaIK8HFsGW1d64ZHS6pfB0NR1ZgIOA"",""2.1 Trạng thái mới nhất!$B:$F""),5,0)"),"#REF!")</f>
        <v>#REF!</v>
      </c>
      <c r="L18" s="115">
        <v>1</v>
      </c>
      <c r="M18" s="119">
        <f>VLOOKUP($B18,'Chi tiết chấm công 2312-151'!$A:$CU,M$6,0)</f>
        <v>7.7</v>
      </c>
      <c r="N18" s="119"/>
      <c r="O18" s="119"/>
      <c r="P18" s="119">
        <f>VLOOKUP($B18,'Chi tiết chấm công 2312-151'!$A:$CU,P$6,0)</f>
        <v>8</v>
      </c>
      <c r="Q18" s="119">
        <f>VLOOKUP($B18,'Chi tiết chấm công 2312-151'!$A:$CU,Q$6,0)</f>
        <v>3.9</v>
      </c>
      <c r="R18" s="119">
        <f>VLOOKUP($B18,'Chi tiết chấm công 2312-151'!$A:$CU,R$6,0)</f>
        <v>5</v>
      </c>
      <c r="S18" s="119">
        <f>VLOOKUP($B18,'Chi tiết chấm công 2312-151'!$A:$CU,S$6,0)</f>
        <v>7.5</v>
      </c>
      <c r="T18" s="119">
        <f>VLOOKUP($B18,'Chi tiết chấm công 2312-151'!$A:$CU,T$6,0)</f>
        <v>7.3</v>
      </c>
      <c r="U18" s="119"/>
      <c r="V18" s="119"/>
      <c r="W18" s="120">
        <v>8</v>
      </c>
      <c r="X18" s="119">
        <f>VLOOKUP($B18,'Chi tiết chấm công 2312-151'!$A:$CU,X$6,0)</f>
        <v>3.7</v>
      </c>
      <c r="Y18" s="119">
        <f>VLOOKUP($B18,'Chi tiết chấm công 2312-151'!$A:$CU,Y$6,0)</f>
        <v>7.4</v>
      </c>
      <c r="Z18" s="119">
        <f>VLOOKUP($B18,'Chi tiết chấm công 2312-151'!$A:$CU,Z$6,0)</f>
        <v>7.8</v>
      </c>
      <c r="AA18" s="119">
        <f>VLOOKUP($B18,'Chi tiết chấm công 2312-151'!$A:$CU,AA$6,0)</f>
        <v>7.8</v>
      </c>
      <c r="AB18" s="119"/>
      <c r="AC18" s="119"/>
      <c r="AD18" s="119">
        <f>VLOOKUP($B18,'Chi tiết chấm công 2312-151'!$A:$CU,AD$6,0)</f>
        <v>7</v>
      </c>
      <c r="AE18" s="119">
        <f>VLOOKUP($B18,'Chi tiết chấm công 2312-151'!$A:$CU,AE$6,0)</f>
        <v>7.9</v>
      </c>
      <c r="AF18" s="119">
        <f>VLOOKUP($B18,'Chi tiết chấm công 2312-151'!$A:$CU,AF$6,0)</f>
        <v>7.9</v>
      </c>
      <c r="AG18" s="119">
        <f>VLOOKUP($B18,'Chi tiết chấm công 2312-151'!$A:$CU,AG$6,0)</f>
        <v>7.6</v>
      </c>
      <c r="AH18" s="119">
        <v>8</v>
      </c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21">
        <f t="shared" si="6"/>
        <v>112.5</v>
      </c>
      <c r="BB18" s="122">
        <f t="shared" si="7"/>
        <v>14.1</v>
      </c>
      <c r="BC18" s="123"/>
      <c r="BD18" s="124"/>
      <c r="BE18" s="125"/>
      <c r="BF18" s="124"/>
      <c r="BG18" s="126"/>
      <c r="BH18" s="124"/>
      <c r="BI18" s="122">
        <f t="shared" si="8"/>
        <v>14.1</v>
      </c>
      <c r="BJ18" s="127"/>
      <c r="BK18" s="122">
        <f t="shared" si="9"/>
        <v>1</v>
      </c>
      <c r="BL18" s="122"/>
    </row>
    <row r="19" spans="1:64" ht="15.75" customHeight="1" x14ac:dyDescent="0.2">
      <c r="A19" s="112">
        <v>23</v>
      </c>
      <c r="B19" s="113" t="s">
        <v>381</v>
      </c>
      <c r="C19" s="114" t="s">
        <v>382</v>
      </c>
      <c r="D19" s="113" t="str">
        <f ca="1">IFERROR(__xludf.DUMMYFUNCTION("iferror(VLOOKUP($B19,IMPORTRANGE(""1-9zL-4B0gjx0RgaIK8HFsGW1d64ZHS6pfB0NR1ZgIOA"",""2.1 Trạng thái mới nhất!$B:$AT""),44,0))"),"")</f>
        <v/>
      </c>
      <c r="E19" s="115">
        <v>8</v>
      </c>
      <c r="F19" s="116"/>
      <c r="G19" s="117" t="str">
        <f ca="1">IFERROR(__xludf.DUMMYFUNCTION("IFERROR(VLOOKUP($B19,IMPORTRANGE(""1-9zL-4B0gjx0RgaIK8HFsGW1d64ZHS6pfB0NR1ZgIOA"",""1.Thông tin nhân sự!$b:$ay""),50,0))"),"")</f>
        <v/>
      </c>
      <c r="H19" s="118" t="str">
        <f ca="1">IFERROR(__xludf.DUMMYFUNCTION("iferror(IF($K19=""Đã nghỉ việc"", VLOOKUP($B19, IMPORTRANGE(""1-9zL-4B0gjx0RgaIK8HFsGW1d64ZHS6pfB0NR1ZgIOA"",""2.1 Trạng thái mới nhất!$B:$U""),2,0),""""))"),"")</f>
        <v/>
      </c>
      <c r="I19" s="116" t="str">
        <f ca="1">IFERROR(__xludf.DUMMYFUNCTION("VLOOKUP($B19,IMPORTRANGE(""1-9zL-4B0gjx0RgaIK8HFsGW1d64ZHS6pfB0NR1ZgIOA"",""2.1 Trạng thái mới nhất!$B:$AR""),16,0)"),"#REF!")</f>
        <v>#REF!</v>
      </c>
      <c r="J19" s="117" t="str">
        <f ca="1">IFERROR(__xludf.DUMMYFUNCTION("IFERROR(VLOOKUP($B19,IMPORTRANGE(""1-9zL-4B0gjx0RgaIK8HFsGW1d64ZHS6pfB0NR1ZgIOA"",""1.Thông tin nhân sự!$b:$BB""),53,0))"),"")</f>
        <v/>
      </c>
      <c r="K19" s="116" t="str">
        <f ca="1">IFERROR(__xludf.DUMMYFUNCTION("VLOOKUP($B19,IMPORTRANGE(""1-9zL-4B0gjx0RgaIK8HFsGW1d64ZHS6pfB0NR1ZgIOA"",""2.1 Trạng thái mới nhất!$B:$F""),5,0)"),"#REF!")</f>
        <v>#REF!</v>
      </c>
      <c r="L19" s="132">
        <v>4</v>
      </c>
      <c r="M19" s="119">
        <f>VLOOKUP($B19,'Chi tiết chấm công 2312-151'!$A:$CU,M$6,0)</f>
        <v>8</v>
      </c>
      <c r="N19" s="119"/>
      <c r="O19" s="119"/>
      <c r="P19" s="119">
        <f>VLOOKUP($B19,'Chi tiết chấm công 2312-151'!$A:$CU,P$6,0)</f>
        <v>8</v>
      </c>
      <c r="Q19" s="119">
        <f>VLOOKUP($B19,'Chi tiết chấm công 2312-151'!$A:$CU,Q$6,0)</f>
        <v>8</v>
      </c>
      <c r="R19" s="119">
        <f>VLOOKUP($B19,'Chi tiết chấm công 2312-151'!$A:$CU,R$6,0)</f>
        <v>8</v>
      </c>
      <c r="S19" s="119">
        <f>VLOOKUP($B19,'Chi tiết chấm công 2312-151'!$A:$CU,S$6,0)</f>
        <v>8</v>
      </c>
      <c r="T19" s="119">
        <f>VLOOKUP($B19,'Chi tiết chấm công 2312-151'!$A:$CU,T$6,0)</f>
        <v>8</v>
      </c>
      <c r="U19" s="119"/>
      <c r="V19" s="119"/>
      <c r="W19" s="120">
        <v>8</v>
      </c>
      <c r="X19" s="119">
        <f>VLOOKUP($B19,'Chi tiết chấm công 2312-151'!$A:$CU,X$6,0)</f>
        <v>8</v>
      </c>
      <c r="Y19" s="119">
        <f>VLOOKUP($B19,'Chi tiết chấm công 2312-151'!$A:$CU,Y$6,0)</f>
        <v>8</v>
      </c>
      <c r="Z19" s="119">
        <f>VLOOKUP($B19,'Chi tiết chấm công 2312-151'!$A:$CU,Z$6,0)</f>
        <v>8</v>
      </c>
      <c r="AA19" s="119">
        <f>VLOOKUP($B19,'Chi tiết chấm công 2312-151'!$A:$CU,AA$6,0)</f>
        <v>8</v>
      </c>
      <c r="AB19" s="119"/>
      <c r="AC19" s="119"/>
      <c r="AD19" s="119">
        <f>VLOOKUP($B19,'Chi tiết chấm công 2312-151'!$A:$CU,AD$6,0)</f>
        <v>8</v>
      </c>
      <c r="AE19" s="119">
        <f>VLOOKUP($B19,'Chi tiết chấm công 2312-151'!$A:$CU,AE$6,0)</f>
        <v>8</v>
      </c>
      <c r="AF19" s="119">
        <f>VLOOKUP($B19,'Chi tiết chấm công 2312-151'!$A:$CU,AF$6,0)</f>
        <v>8</v>
      </c>
      <c r="AG19" s="119">
        <f>VLOOKUP($B19,'Chi tiết chấm công 2312-151'!$A:$CU,AG$6,0)</f>
        <v>8</v>
      </c>
      <c r="AH19" s="119">
        <v>8</v>
      </c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21">
        <f t="shared" si="6"/>
        <v>128</v>
      </c>
      <c r="BB19" s="122">
        <f t="shared" si="7"/>
        <v>16</v>
      </c>
      <c r="BC19" s="123"/>
      <c r="BD19" s="124"/>
      <c r="BE19" s="125"/>
      <c r="BF19" s="124"/>
      <c r="BG19" s="126"/>
      <c r="BH19" s="124"/>
      <c r="BI19" s="122">
        <f t="shared" si="8"/>
        <v>16</v>
      </c>
      <c r="BJ19" s="127"/>
      <c r="BK19" s="122">
        <f t="shared" si="9"/>
        <v>4</v>
      </c>
      <c r="BL19" s="122"/>
    </row>
    <row r="20" spans="1:64" ht="15.75" customHeight="1" x14ac:dyDescent="0.2">
      <c r="A20" s="112">
        <v>684</v>
      </c>
      <c r="B20" s="113" t="s">
        <v>490</v>
      </c>
      <c r="C20" s="114" t="s">
        <v>491</v>
      </c>
      <c r="D20" s="113" t="str">
        <f ca="1">IFERROR(__xludf.DUMMYFUNCTION("iferror(VLOOKUP($B20,IMPORTRANGE(""1-9zL-4B0gjx0RgaIK8HFsGW1d64ZHS6pfB0NR1ZgIOA"",""2.1 Trạng thái mới nhất!$B:$AT""),44,0))"),"")</f>
        <v/>
      </c>
      <c r="E20" s="115">
        <v>15</v>
      </c>
      <c r="F20" s="116"/>
      <c r="G20" s="117" t="str">
        <f ca="1">IFERROR(__xludf.DUMMYFUNCTION("IFERROR(VLOOKUP($B20,IMPORTRANGE(""1-9zL-4B0gjx0RgaIK8HFsGW1d64ZHS6pfB0NR1ZgIOA"",""1.Thông tin nhân sự!$b:$ay""),50,0))"),"")</f>
        <v/>
      </c>
      <c r="H20" s="118" t="str">
        <f ca="1">IFERROR(__xludf.DUMMYFUNCTION("iferror(IF($K20=""Đã nghỉ việc"", VLOOKUP($B20, IMPORTRANGE(""1-9zL-4B0gjx0RgaIK8HFsGW1d64ZHS6pfB0NR1ZgIOA"",""2.1 Trạng thái mới nhất!$B:$U""),2,0),""""))"),"")</f>
        <v/>
      </c>
      <c r="I20" s="116" t="str">
        <f ca="1">IFERROR(__xludf.DUMMYFUNCTION("VLOOKUP($B20,IMPORTRANGE(""1-9zL-4B0gjx0RgaIK8HFsGW1d64ZHS6pfB0NR1ZgIOA"",""2.1 Trạng thái mới nhất!$B:$AR""),16,0)"),"#REF!")</f>
        <v>#REF!</v>
      </c>
      <c r="J20" s="117" t="str">
        <f ca="1">IFERROR(__xludf.DUMMYFUNCTION("IFERROR(VLOOKUP($B20,IMPORTRANGE(""1-9zL-4B0gjx0RgaIK8HFsGW1d64ZHS6pfB0NR1ZgIOA"",""1.Thông tin nhân sự!$b:$BB""),53,0))"),"")</f>
        <v/>
      </c>
      <c r="K20" s="116" t="str">
        <f ca="1">IFERROR(__xludf.DUMMYFUNCTION("VLOOKUP($B20,IMPORTRANGE(""1-9zL-4B0gjx0RgaIK8HFsGW1d64ZHS6pfB0NR1ZgIOA"",""2.1 Trạng thái mới nhất!$B:$F""),5,0)"),"#REF!")</f>
        <v>#REF!</v>
      </c>
      <c r="L20" s="115">
        <v>11</v>
      </c>
      <c r="M20" s="119">
        <f>VLOOKUP($B20,'Chi tiết chấm công 2312-151'!$A:$CU,M$6,0)</f>
        <v>7.3</v>
      </c>
      <c r="N20" s="119"/>
      <c r="O20" s="119"/>
      <c r="P20" s="119">
        <f>VLOOKUP($B20,'Chi tiết chấm công 2312-151'!$A:$CU,P$6,0)</f>
        <v>7.5</v>
      </c>
      <c r="Q20" s="129">
        <v>8</v>
      </c>
      <c r="R20" s="129">
        <v>8</v>
      </c>
      <c r="S20" s="119">
        <f>VLOOKUP($B20,'Chi tiết chấm công 2312-151'!$A:$CU,S$6,0)</f>
        <v>8</v>
      </c>
      <c r="T20" s="119">
        <f>VLOOKUP($B20,'Chi tiết chấm công 2312-151'!$A:$CU,T$6,0)</f>
        <v>7.4</v>
      </c>
      <c r="U20" s="119"/>
      <c r="V20" s="119"/>
      <c r="W20" s="120">
        <v>8</v>
      </c>
      <c r="X20" s="119">
        <f>VLOOKUP($B20,'Chi tiết chấm công 2312-151'!$A:$CU,X$6,0)</f>
        <v>8</v>
      </c>
      <c r="Y20" s="128">
        <f>VLOOKUP($B20,'Chi tiết chấm công 2312-151'!$A:$CU,Y$6,0)</f>
        <v>8</v>
      </c>
      <c r="Z20" s="119">
        <f>VLOOKUP($B20,'Chi tiết chấm công 2312-151'!$A:$CU,Z$6,0)</f>
        <v>8</v>
      </c>
      <c r="AA20" s="119">
        <f>VLOOKUP($B20,'Chi tiết chấm công 2312-151'!$A:$CU,AA$6,0)</f>
        <v>5</v>
      </c>
      <c r="AB20" s="119"/>
      <c r="AC20" s="119"/>
      <c r="AD20" s="119">
        <f>VLOOKUP($B20,'Chi tiết chấm công 2312-151'!$A:$CU,AD$6,0)</f>
        <v>6.1</v>
      </c>
      <c r="AE20" s="119">
        <f>VLOOKUP($B20,'Chi tiết chấm công 2312-151'!$A:$CU,AE$6,0)</f>
        <v>8</v>
      </c>
      <c r="AF20" s="119">
        <f>VLOOKUP($B20,'Chi tiết chấm công 2312-151'!$A:$CU,AF$6,0)</f>
        <v>8</v>
      </c>
      <c r="AG20" s="130">
        <v>4</v>
      </c>
      <c r="AH20" s="119">
        <f>VLOOKUP($B20,'Chi tiết chấm công 2312-151'!$A:$CU,AH$6,0)</f>
        <v>8</v>
      </c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21">
        <f t="shared" si="6"/>
        <v>117.29999999999998</v>
      </c>
      <c r="BB20" s="122">
        <f t="shared" si="7"/>
        <v>14.7</v>
      </c>
      <c r="BC20" s="123"/>
      <c r="BD20" s="124">
        <v>0.5</v>
      </c>
      <c r="BE20" s="125"/>
      <c r="BF20" s="124"/>
      <c r="BG20" s="126"/>
      <c r="BH20" s="124"/>
      <c r="BI20" s="122">
        <f t="shared" si="8"/>
        <v>15.2</v>
      </c>
      <c r="BJ20" s="127"/>
      <c r="BK20" s="122">
        <f t="shared" si="9"/>
        <v>10.5</v>
      </c>
      <c r="BL20" s="122"/>
    </row>
    <row r="21" spans="1:64" ht="15.75" customHeight="1" x14ac:dyDescent="0.2">
      <c r="A21" s="112">
        <v>960</v>
      </c>
      <c r="B21" s="113" t="s">
        <v>744</v>
      </c>
      <c r="C21" s="114" t="s">
        <v>745</v>
      </c>
      <c r="D21" s="113" t="str">
        <f ca="1">IFERROR(__xludf.DUMMYFUNCTION("iferror(VLOOKUP($B21,IMPORTRANGE(""1-9zL-4B0gjx0RgaIK8HFsGW1d64ZHS6pfB0NR1ZgIOA"",""2.1 Trạng thái mới nhất!$B:$AT""),44,0))"),"")</f>
        <v/>
      </c>
      <c r="E21" s="115">
        <v>20</v>
      </c>
      <c r="F21" s="116"/>
      <c r="G21" s="117" t="str">
        <f ca="1">IFERROR(__xludf.DUMMYFUNCTION("IFERROR(VLOOKUP($B21,IMPORTRANGE(""1-9zL-4B0gjx0RgaIK8HFsGW1d64ZHS6pfB0NR1ZgIOA"",""1.Thông tin nhân sự!$b:$ay""),50,0))"),"")</f>
        <v/>
      </c>
      <c r="H21" s="118" t="str">
        <f ca="1">IFERROR(__xludf.DUMMYFUNCTION("iferror(IF($K21=""Đã nghỉ việc"", VLOOKUP($B21, IMPORTRANGE(""1-9zL-4B0gjx0RgaIK8HFsGW1d64ZHS6pfB0NR1ZgIOA"",""2.1 Trạng thái mới nhất!$B:$U""),2,0),""""))"),"")</f>
        <v/>
      </c>
      <c r="I21" s="116" t="str">
        <f ca="1">IFERROR(__xludf.DUMMYFUNCTION("VLOOKUP($B21,IMPORTRANGE(""1-9zL-4B0gjx0RgaIK8HFsGW1d64ZHS6pfB0NR1ZgIOA"",""2.1 Trạng thái mới nhất!$B:$AR""),16,0)"),"#REF!")</f>
        <v>#REF!</v>
      </c>
      <c r="J21" s="117" t="str">
        <f ca="1">IFERROR(__xludf.DUMMYFUNCTION("IFERROR(VLOOKUP($B21,IMPORTRANGE(""1-9zL-4B0gjx0RgaIK8HFsGW1d64ZHS6pfB0NR1ZgIOA"",""1.Thông tin nhân sự!$b:$BB""),53,0))"),"")</f>
        <v/>
      </c>
      <c r="K21" s="116" t="str">
        <f ca="1">IFERROR(__xludf.DUMMYFUNCTION("VLOOKUP($B21,IMPORTRANGE(""1-9zL-4B0gjx0RgaIK8HFsGW1d64ZHS6pfB0NR1ZgIOA"",""2.1 Trạng thái mới nhất!$B:$F""),5,0)"),"#REF!")</f>
        <v>#REF!</v>
      </c>
      <c r="L21" s="115">
        <v>20.5</v>
      </c>
      <c r="M21" s="119">
        <v>8</v>
      </c>
      <c r="N21" s="119"/>
      <c r="O21" s="119"/>
      <c r="P21" s="119">
        <v>8</v>
      </c>
      <c r="Q21" s="119">
        <v>8</v>
      </c>
      <c r="R21" s="119">
        <v>8</v>
      </c>
      <c r="S21" s="119">
        <v>8</v>
      </c>
      <c r="T21" s="119">
        <v>8</v>
      </c>
      <c r="U21" s="119"/>
      <c r="V21" s="119"/>
      <c r="W21" s="120">
        <v>8</v>
      </c>
      <c r="X21" s="119">
        <v>8</v>
      </c>
      <c r="Y21" s="119">
        <v>8</v>
      </c>
      <c r="Z21" s="119">
        <v>8</v>
      </c>
      <c r="AA21" s="119">
        <v>8</v>
      </c>
      <c r="AB21" s="119"/>
      <c r="AC21" s="119"/>
      <c r="AD21" s="119">
        <v>8</v>
      </c>
      <c r="AE21" s="119">
        <v>8</v>
      </c>
      <c r="AF21" s="119">
        <v>8</v>
      </c>
      <c r="AG21" s="119">
        <v>8</v>
      </c>
      <c r="AH21" s="119">
        <v>8</v>
      </c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21">
        <f t="shared" si="6"/>
        <v>128</v>
      </c>
      <c r="BB21" s="122">
        <f t="shared" si="7"/>
        <v>16</v>
      </c>
      <c r="BC21" s="123"/>
      <c r="BD21" s="124"/>
      <c r="BE21" s="125"/>
      <c r="BF21" s="124"/>
      <c r="BG21" s="126"/>
      <c r="BH21" s="124"/>
      <c r="BI21" s="122">
        <f t="shared" si="8"/>
        <v>16</v>
      </c>
      <c r="BJ21" s="127"/>
      <c r="BK21" s="122">
        <f t="shared" si="9"/>
        <v>20.5</v>
      </c>
      <c r="BL21" s="122"/>
    </row>
    <row r="22" spans="1:64" ht="15.75" customHeight="1" x14ac:dyDescent="0.2">
      <c r="A22" s="112">
        <v>931</v>
      </c>
      <c r="B22" s="113" t="s">
        <v>877</v>
      </c>
      <c r="C22" s="114" t="s">
        <v>878</v>
      </c>
      <c r="D22" s="113" t="str">
        <f ca="1">IFERROR(__xludf.DUMMYFUNCTION("iferror(VLOOKUP($B22,IMPORTRANGE(""1-9zL-4B0gjx0RgaIK8HFsGW1d64ZHS6pfB0NR1ZgIOA"",""2.1 Trạng thái mới nhất!$B:$AT""),44,0))"),"")</f>
        <v/>
      </c>
      <c r="E22" s="115">
        <v>8</v>
      </c>
      <c r="F22" s="116"/>
      <c r="G22" s="117" t="str">
        <f ca="1">IFERROR(__xludf.DUMMYFUNCTION("IFERROR(VLOOKUP($B22,IMPORTRANGE(""1-9zL-4B0gjx0RgaIK8HFsGW1d64ZHS6pfB0NR1ZgIOA"",""1.Thông tin nhân sự!$b:$ay""),50,0))"),"")</f>
        <v/>
      </c>
      <c r="H22" s="118" t="str">
        <f ca="1">IFERROR(__xludf.DUMMYFUNCTION("iferror(IF($K22=""Đã nghỉ việc"", VLOOKUP($B22, IMPORTRANGE(""1-9zL-4B0gjx0RgaIK8HFsGW1d64ZHS6pfB0NR1ZgIOA"",""2.1 Trạng thái mới nhất!$B:$U""),2,0),""""))"),"")</f>
        <v/>
      </c>
      <c r="I22" s="116" t="str">
        <f ca="1">IFERROR(__xludf.DUMMYFUNCTION("VLOOKUP($B22,IMPORTRANGE(""1-9zL-4B0gjx0RgaIK8HFsGW1d64ZHS6pfB0NR1ZgIOA"",""2.1 Trạng thái mới nhất!$B:$AR""),16,0)"),"#REF!")</f>
        <v>#REF!</v>
      </c>
      <c r="J22" s="117" t="str">
        <f ca="1">IFERROR(__xludf.DUMMYFUNCTION("IFERROR(VLOOKUP($B22,IMPORTRANGE(""1-9zL-4B0gjx0RgaIK8HFsGW1d64ZHS6pfB0NR1ZgIOA"",""1.Thông tin nhân sự!$b:$BB""),53,0))"),"")</f>
        <v/>
      </c>
      <c r="K22" s="116" t="str">
        <f ca="1">IFERROR(__xludf.DUMMYFUNCTION("VLOOKUP($B22,IMPORTRANGE(""1-9zL-4B0gjx0RgaIK8HFsGW1d64ZHS6pfB0NR1ZgIOA"",""2.1 Trạng thái mới nhất!$B:$F""),5,0)"),"#REF!")</f>
        <v>#REF!</v>
      </c>
      <c r="L22" s="115">
        <v>8</v>
      </c>
      <c r="M22" s="119">
        <f>VLOOKUP($B22,'Chi tiết chấm công 2312-151'!$A:$CU,M$6,0)</f>
        <v>8</v>
      </c>
      <c r="N22" s="119"/>
      <c r="O22" s="119"/>
      <c r="P22" s="119">
        <f>VLOOKUP($B22,'Chi tiết chấm công 2312-151'!$A:$CU,P$6,0)</f>
        <v>8</v>
      </c>
      <c r="Q22" s="119">
        <f>VLOOKUP($B22,'Chi tiết chấm công 2312-151'!$A:$CU,Q$6,0)</f>
        <v>7.9</v>
      </c>
      <c r="R22" s="119">
        <f>VLOOKUP($B22,'Chi tiết chấm công 2312-151'!$A:$CU,R$6,0)</f>
        <v>7.6</v>
      </c>
      <c r="S22" s="119">
        <f>VLOOKUP($B22,'Chi tiết chấm công 2312-151'!$A:$CU,S$6,0)</f>
        <v>8</v>
      </c>
      <c r="T22" s="119">
        <f>VLOOKUP($B22,'Chi tiết chấm công 2312-151'!$A:$CU,T$6,0)</f>
        <v>8</v>
      </c>
      <c r="U22" s="119"/>
      <c r="V22" s="119"/>
      <c r="W22" s="120">
        <v>8</v>
      </c>
      <c r="X22" s="119">
        <f>VLOOKUP($B22,'Chi tiết chấm công 2312-151'!$A:$CU,X$6,0)</f>
        <v>8</v>
      </c>
      <c r="Y22" s="119">
        <f>VLOOKUP($B22,'Chi tiết chấm công 2312-151'!$A:$CU,Y$6,0)</f>
        <v>7.7</v>
      </c>
      <c r="Z22" s="119">
        <f>VLOOKUP($B22,'Chi tiết chấm công 2312-151'!$A:$CU,Z$6,0)</f>
        <v>8</v>
      </c>
      <c r="AA22" s="128">
        <f>VLOOKUP($B22,'Chi tiết chấm công 2312-151'!$A:$CU,AA$6,0)</f>
        <v>8</v>
      </c>
      <c r="AB22" s="119"/>
      <c r="AC22" s="119"/>
      <c r="AD22" s="119">
        <f>VLOOKUP($B22,'Chi tiết chấm công 2312-151'!$A:$CU,AD$6,0)</f>
        <v>8</v>
      </c>
      <c r="AE22" s="119">
        <f>VLOOKUP($B22,'Chi tiết chấm công 2312-151'!$A:$CU,AE$6,0)</f>
        <v>8</v>
      </c>
      <c r="AF22" s="119">
        <f>VLOOKUP($B22,'Chi tiết chấm công 2312-151'!$A:$CU,AF$6,0)</f>
        <v>8</v>
      </c>
      <c r="AG22" s="119">
        <f>VLOOKUP($B22,'Chi tiết chấm công 2312-151'!$A:$CU,AG$6,0)</f>
        <v>8</v>
      </c>
      <c r="AH22" s="119">
        <v>8</v>
      </c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21">
        <f t="shared" si="6"/>
        <v>127.2</v>
      </c>
      <c r="BB22" s="122">
        <f t="shared" si="7"/>
        <v>15.9</v>
      </c>
      <c r="BC22" s="123"/>
      <c r="BD22" s="124"/>
      <c r="BE22" s="125"/>
      <c r="BF22" s="124"/>
      <c r="BG22" s="126"/>
      <c r="BH22" s="124"/>
      <c r="BI22" s="122">
        <f t="shared" si="8"/>
        <v>15.9</v>
      </c>
      <c r="BJ22" s="127"/>
      <c r="BK22" s="122">
        <f t="shared" si="9"/>
        <v>8</v>
      </c>
      <c r="BL22" s="122">
        <v>1</v>
      </c>
    </row>
    <row r="23" spans="1:64" ht="15.75" customHeight="1" x14ac:dyDescent="0.2">
      <c r="A23" s="112">
        <v>932</v>
      </c>
      <c r="B23" s="113" t="s">
        <v>879</v>
      </c>
      <c r="C23" s="114" t="s">
        <v>880</v>
      </c>
      <c r="D23" s="113" t="str">
        <f ca="1">IFERROR(__xludf.DUMMYFUNCTION("iferror(VLOOKUP($B23,IMPORTRANGE(""1-9zL-4B0gjx0RgaIK8HFsGW1d64ZHS6pfB0NR1ZgIOA"",""2.1 Trạng thái mới nhất!$B:$AT""),44,0))"),"")</f>
        <v/>
      </c>
      <c r="E23" s="115">
        <v>7</v>
      </c>
      <c r="F23" s="116"/>
      <c r="G23" s="117" t="str">
        <f ca="1">IFERROR(__xludf.DUMMYFUNCTION("IFERROR(VLOOKUP($B23,IMPORTRANGE(""1-9zL-4B0gjx0RgaIK8HFsGW1d64ZHS6pfB0NR1ZgIOA"",""1.Thông tin nhân sự!$b:$ay""),50,0))"),"")</f>
        <v/>
      </c>
      <c r="H23" s="118" t="str">
        <f ca="1">IFERROR(__xludf.DUMMYFUNCTION("iferror(IF($K23=""Đã nghỉ việc"", VLOOKUP($B23, IMPORTRANGE(""1-9zL-4B0gjx0RgaIK8HFsGW1d64ZHS6pfB0NR1ZgIOA"",""2.1 Trạng thái mới nhất!$B:$U""),2,0),""""))"),"")</f>
        <v/>
      </c>
      <c r="I23" s="116" t="str">
        <f ca="1">IFERROR(__xludf.DUMMYFUNCTION("VLOOKUP($B23,IMPORTRANGE(""1-9zL-4B0gjx0RgaIK8HFsGW1d64ZHS6pfB0NR1ZgIOA"",""2.1 Trạng thái mới nhất!$B:$AR""),16,0)"),"#REF!")</f>
        <v>#REF!</v>
      </c>
      <c r="J23" s="117" t="str">
        <f ca="1">IFERROR(__xludf.DUMMYFUNCTION("IFERROR(VLOOKUP($B23,IMPORTRANGE(""1-9zL-4B0gjx0RgaIK8HFsGW1d64ZHS6pfB0NR1ZgIOA"",""1.Thông tin nhân sự!$b:$BB""),53,0))"),"")</f>
        <v/>
      </c>
      <c r="K23" s="116" t="str">
        <f ca="1">IFERROR(__xludf.DUMMYFUNCTION("VLOOKUP($B23,IMPORTRANGE(""1-9zL-4B0gjx0RgaIK8HFsGW1d64ZHS6pfB0NR1ZgIOA"",""2.1 Trạng thái mới nhất!$B:$F""),5,0)"),"#REF!")</f>
        <v>#REF!</v>
      </c>
      <c r="L23" s="115">
        <v>6</v>
      </c>
      <c r="M23" s="119">
        <f>VLOOKUP($B23,'Chi tiết chấm công 2312-151'!$A:$CU,M$6,0)</f>
        <v>8</v>
      </c>
      <c r="N23" s="119"/>
      <c r="O23" s="119"/>
      <c r="P23" s="119">
        <f>VLOOKUP($B23,'Chi tiết chấm công 2312-151'!$A:$CU,P$6,0)</f>
        <v>8</v>
      </c>
      <c r="Q23" s="119">
        <f>VLOOKUP($B23,'Chi tiết chấm công 2312-151'!$A:$CU,Q$6,0)</f>
        <v>8</v>
      </c>
      <c r="R23" s="119">
        <f>VLOOKUP($B23,'Chi tiết chấm công 2312-151'!$A:$CU,R$6,0)</f>
        <v>8</v>
      </c>
      <c r="S23" s="119">
        <f>VLOOKUP($B23,'Chi tiết chấm công 2312-151'!$A:$CU,S$6,0)</f>
        <v>8</v>
      </c>
      <c r="T23" s="130" t="e">
        <f>VLOOKUP($B23,'Chi tiết chấm công 2312-151'!$A:$CU,T$6,0)</f>
        <v>#VALUE!</v>
      </c>
      <c r="U23" s="119"/>
      <c r="V23" s="119"/>
      <c r="W23" s="120">
        <v>8</v>
      </c>
      <c r="X23" s="119">
        <f>VLOOKUP($B23,'Chi tiết chấm công 2312-151'!$A:$CU,X$6,0)</f>
        <v>8</v>
      </c>
      <c r="Y23" s="119">
        <f>VLOOKUP($B23,'Chi tiết chấm công 2312-151'!$A:$CU,Y$6,0)</f>
        <v>8</v>
      </c>
      <c r="Z23" s="119">
        <f>VLOOKUP($B23,'Chi tiết chấm công 2312-151'!$A:$CU,Z$6,0)</f>
        <v>8</v>
      </c>
      <c r="AA23" s="119">
        <f>VLOOKUP($B23,'Chi tiết chấm công 2312-151'!$A:$CU,AA$6,0)</f>
        <v>8</v>
      </c>
      <c r="AB23" s="119"/>
      <c r="AC23" s="119"/>
      <c r="AD23" s="119">
        <f>VLOOKUP($B23,'Chi tiết chấm công 2312-151'!$A:$CU,AD$6,0)</f>
        <v>8</v>
      </c>
      <c r="AE23" s="119">
        <f>VLOOKUP($B23,'Chi tiết chấm công 2312-151'!$A:$CU,AE$6,0)</f>
        <v>8</v>
      </c>
      <c r="AF23" s="119">
        <f>VLOOKUP($B23,'Chi tiết chấm công 2312-151'!$A:$CU,AF$6,0)</f>
        <v>8</v>
      </c>
      <c r="AG23" s="119">
        <f>VLOOKUP($B23,'Chi tiết chấm công 2312-151'!$A:$CU,AG$6,0)</f>
        <v>8</v>
      </c>
      <c r="AH23" s="119">
        <v>8</v>
      </c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21" t="e">
        <f t="shared" si="6"/>
        <v>#VALUE!</v>
      </c>
      <c r="BB23" s="122" t="e">
        <f t="shared" si="7"/>
        <v>#VALUE!</v>
      </c>
      <c r="BC23" s="123"/>
      <c r="BD23" s="124">
        <v>1</v>
      </c>
      <c r="BE23" s="125"/>
      <c r="BF23" s="124"/>
      <c r="BG23" s="126"/>
      <c r="BH23" s="124"/>
      <c r="BI23" s="122" t="e">
        <f t="shared" si="8"/>
        <v>#VALUE!</v>
      </c>
      <c r="BJ23" s="127"/>
      <c r="BK23" s="122">
        <f t="shared" si="9"/>
        <v>5</v>
      </c>
      <c r="BL23" s="122"/>
    </row>
    <row r="24" spans="1:64" ht="15.75" customHeight="1" x14ac:dyDescent="0.2">
      <c r="A24" s="112">
        <v>891</v>
      </c>
      <c r="B24" s="113" t="s">
        <v>793</v>
      </c>
      <c r="C24" s="114" t="s">
        <v>794</v>
      </c>
      <c r="D24" s="113" t="str">
        <f ca="1">IFERROR(__xludf.DUMMYFUNCTION("iferror(VLOOKUP($B24,IMPORTRANGE(""1-9zL-4B0gjx0RgaIK8HFsGW1d64ZHS6pfB0NR1ZgIOA"",""2.1 Trạng thái mới nhất!$B:$AT""),44,0))"),"")</f>
        <v/>
      </c>
      <c r="E24" s="115">
        <v>7</v>
      </c>
      <c r="F24" s="116"/>
      <c r="G24" s="117" t="str">
        <f ca="1">IFERROR(__xludf.DUMMYFUNCTION("IFERROR(VLOOKUP($B24,IMPORTRANGE(""1-9zL-4B0gjx0RgaIK8HFsGW1d64ZHS6pfB0NR1ZgIOA"",""1.Thông tin nhân sự!$b:$ay""),50,0))"),"")</f>
        <v/>
      </c>
      <c r="H24" s="118" t="str">
        <f ca="1">IFERROR(__xludf.DUMMYFUNCTION("iferror(IF($K24=""Đã nghỉ việc"", VLOOKUP($B24, IMPORTRANGE(""1-9zL-4B0gjx0RgaIK8HFsGW1d64ZHS6pfB0NR1ZgIOA"",""2.1 Trạng thái mới nhất!$B:$U""),2,0),""""))"),"")</f>
        <v/>
      </c>
      <c r="I24" s="116" t="str">
        <f ca="1">IFERROR(__xludf.DUMMYFUNCTION("VLOOKUP($B24,IMPORTRANGE(""1-9zL-4B0gjx0RgaIK8HFsGW1d64ZHS6pfB0NR1ZgIOA"",""2.1 Trạng thái mới nhất!$B:$AR""),16,0)"),"#REF!")</f>
        <v>#REF!</v>
      </c>
      <c r="J24" s="117" t="str">
        <f ca="1">IFERROR(__xludf.DUMMYFUNCTION("IFERROR(VLOOKUP($B24,IMPORTRANGE(""1-9zL-4B0gjx0RgaIK8HFsGW1d64ZHS6pfB0NR1ZgIOA"",""1.Thông tin nhân sự!$b:$BB""),53,0))"),"")</f>
        <v/>
      </c>
      <c r="K24" s="116" t="str">
        <f ca="1">IFERROR(__xludf.DUMMYFUNCTION("VLOOKUP($B24,IMPORTRANGE(""1-9zL-4B0gjx0RgaIK8HFsGW1d64ZHS6pfB0NR1ZgIOA"",""2.1 Trạng thái mới nhất!$B:$F""),5,0)"),"#REF!")</f>
        <v>#REF!</v>
      </c>
      <c r="L24" s="115">
        <v>3.5</v>
      </c>
      <c r="M24" s="119">
        <f>VLOOKUP($B24,'Chi tiết chấm công 2312-151'!$A:$CU,M$6,0)</f>
        <v>8</v>
      </c>
      <c r="N24" s="119"/>
      <c r="O24" s="119"/>
      <c r="P24" s="119">
        <f>VLOOKUP($B24,'Chi tiết chấm công 2312-151'!$A:$CU,P$6,0)</f>
        <v>8</v>
      </c>
      <c r="Q24" s="119">
        <f>VLOOKUP($B24,'Chi tiết chấm công 2312-151'!$A:$CU,Q$6,0)</f>
        <v>7.9</v>
      </c>
      <c r="R24" s="119">
        <f>VLOOKUP($B24,'Chi tiết chấm công 2312-151'!$A:$CU,R$6,0)</f>
        <v>8</v>
      </c>
      <c r="S24" s="119">
        <f>VLOOKUP($B24,'Chi tiết chấm công 2312-151'!$A:$CU,S$6,0)</f>
        <v>8</v>
      </c>
      <c r="T24" s="119">
        <f>VLOOKUP($B24,'Chi tiết chấm công 2312-151'!$A:$CU,T$6,0)</f>
        <v>8</v>
      </c>
      <c r="U24" s="119"/>
      <c r="V24" s="119"/>
      <c r="W24" s="120">
        <v>8</v>
      </c>
      <c r="X24" s="119">
        <f>VLOOKUP($B24,'Chi tiết chấm công 2312-151'!$A:$CU,X$6,0)</f>
        <v>7.9</v>
      </c>
      <c r="Y24" s="119">
        <f>VLOOKUP($B24,'Chi tiết chấm công 2312-151'!$A:$CU,Y$6,0)</f>
        <v>7.9</v>
      </c>
      <c r="Z24" s="119">
        <f>VLOOKUP($B24,'Chi tiết chấm công 2312-151'!$A:$CU,Z$6,0)</f>
        <v>8</v>
      </c>
      <c r="AA24" s="119">
        <f>VLOOKUP($B24,'Chi tiết chấm công 2312-151'!$A:$CU,AA$6,0)</f>
        <v>7.9</v>
      </c>
      <c r="AB24" s="119"/>
      <c r="AC24" s="119"/>
      <c r="AD24" s="119">
        <f>VLOOKUP($B24,'Chi tiết chấm công 2312-151'!$A:$CU,AD$6,0)</f>
        <v>8</v>
      </c>
      <c r="AE24" s="119">
        <f>VLOOKUP($B24,'Chi tiết chấm công 2312-151'!$A:$CU,AE$6,0)</f>
        <v>7.9</v>
      </c>
      <c r="AF24" s="119">
        <f>VLOOKUP($B24,'Chi tiết chấm công 2312-151'!$A:$CU,AF$6,0)</f>
        <v>8</v>
      </c>
      <c r="AG24" s="119">
        <f>VLOOKUP($B24,'Chi tiết chấm công 2312-151'!$A:$CU,AG$6,0)</f>
        <v>7.9</v>
      </c>
      <c r="AH24" s="119">
        <v>8</v>
      </c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21">
        <f t="shared" si="6"/>
        <v>127.40000000000002</v>
      </c>
      <c r="BB24" s="122">
        <f t="shared" si="7"/>
        <v>15.9</v>
      </c>
      <c r="BC24" s="123"/>
      <c r="BD24" s="124"/>
      <c r="BE24" s="125"/>
      <c r="BF24" s="124"/>
      <c r="BG24" s="126"/>
      <c r="BH24" s="124"/>
      <c r="BI24" s="122">
        <f t="shared" si="8"/>
        <v>15.9</v>
      </c>
      <c r="BJ24" s="127"/>
      <c r="BK24" s="122">
        <f t="shared" si="9"/>
        <v>3.5</v>
      </c>
      <c r="BL24" s="122"/>
    </row>
    <row r="25" spans="1:64" ht="15.75" customHeight="1" x14ac:dyDescent="0.2">
      <c r="A25" s="112">
        <v>339</v>
      </c>
      <c r="B25" s="113" t="s">
        <v>249</v>
      </c>
      <c r="C25" s="114" t="s">
        <v>250</v>
      </c>
      <c r="D25" s="113" t="str">
        <f ca="1">IFERROR(__xludf.DUMMYFUNCTION("iferror(VLOOKUP($B25,IMPORTRANGE(""1-9zL-4B0gjx0RgaIK8HFsGW1d64ZHS6pfB0NR1ZgIOA"",""2.1 Trạng thái mới nhất!$B:$AT""),44,0))"),"")</f>
        <v/>
      </c>
      <c r="E25" s="115">
        <v>6.5</v>
      </c>
      <c r="F25" s="116"/>
      <c r="G25" s="117" t="str">
        <f ca="1">IFERROR(__xludf.DUMMYFUNCTION("IFERROR(VLOOKUP($B25,IMPORTRANGE(""1-9zL-4B0gjx0RgaIK8HFsGW1d64ZHS6pfB0NR1ZgIOA"",""1.Thông tin nhân sự!$b:$ay""),50,0))"),"")</f>
        <v/>
      </c>
      <c r="H25" s="118" t="str">
        <f ca="1">IFERROR(__xludf.DUMMYFUNCTION("iferror(IF($K25=""Đã nghỉ việc"", VLOOKUP($B25, IMPORTRANGE(""1-9zL-4B0gjx0RgaIK8HFsGW1d64ZHS6pfB0NR1ZgIOA"",""2.1 Trạng thái mới nhất!$B:$U""),2,0),""""))"),"")</f>
        <v/>
      </c>
      <c r="I25" s="116" t="str">
        <f ca="1">IFERROR(__xludf.DUMMYFUNCTION("VLOOKUP($B25,IMPORTRANGE(""1-9zL-4B0gjx0RgaIK8HFsGW1d64ZHS6pfB0NR1ZgIOA"",""2.1 Trạng thái mới nhất!$B:$AR""),16,0)"),"#REF!")</f>
        <v>#REF!</v>
      </c>
      <c r="J25" s="117" t="str">
        <f ca="1">IFERROR(__xludf.DUMMYFUNCTION("IFERROR(VLOOKUP($B25,IMPORTRANGE(""1-9zL-4B0gjx0RgaIK8HFsGW1d64ZHS6pfB0NR1ZgIOA"",""1.Thông tin nhân sự!$b:$BB""),53,0))"),"")</f>
        <v/>
      </c>
      <c r="K25" s="116" t="str">
        <f ca="1">IFERROR(__xludf.DUMMYFUNCTION("VLOOKUP($B25,IMPORTRANGE(""1-9zL-4B0gjx0RgaIK8HFsGW1d64ZHS6pfB0NR1ZgIOA"",""2.1 Trạng thái mới nhất!$B:$F""),5,0)"),"#REF!")</f>
        <v>#REF!</v>
      </c>
      <c r="L25" s="115">
        <v>4.5</v>
      </c>
      <c r="M25" s="119">
        <f>VLOOKUP($B25,'Chi tiết chấm công 2312-151'!$A:$CU,M$6,0)</f>
        <v>8</v>
      </c>
      <c r="N25" s="119"/>
      <c r="O25" s="119"/>
      <c r="P25" s="119">
        <f>VLOOKUP($B25,'Chi tiết chấm công 2312-151'!$A:$CU,P$6,0)</f>
        <v>8</v>
      </c>
      <c r="Q25" s="129">
        <v>8</v>
      </c>
      <c r="R25" s="129">
        <v>8</v>
      </c>
      <c r="S25" s="119">
        <f>VLOOKUP($B25,'Chi tiết chấm công 2312-151'!$A:$CU,S$6,0)</f>
        <v>8</v>
      </c>
      <c r="T25" s="119">
        <f>VLOOKUP($B25,'Chi tiết chấm công 2312-151'!$A:$CU,T$6,0)</f>
        <v>8</v>
      </c>
      <c r="U25" s="119"/>
      <c r="V25" s="119"/>
      <c r="W25" s="120">
        <v>8</v>
      </c>
      <c r="X25" s="119">
        <f>VLOOKUP($B25,'Chi tiết chấm công 2312-151'!$A:$CU,X$6,0)</f>
        <v>8</v>
      </c>
      <c r="Y25" s="119">
        <f>VLOOKUP($B25,'Chi tiết chấm công 2312-151'!$A:$CU,Y$6,0)</f>
        <v>8</v>
      </c>
      <c r="Z25" s="119">
        <f>VLOOKUP($B25,'Chi tiết chấm công 2312-151'!$A:$CU,Z$6,0)</f>
        <v>8</v>
      </c>
      <c r="AA25" s="119">
        <f>VLOOKUP($B25,'Chi tiết chấm công 2312-151'!$A:$CU,AA$6,0)</f>
        <v>8</v>
      </c>
      <c r="AB25" s="119"/>
      <c r="AC25" s="119"/>
      <c r="AD25" s="119">
        <f>VLOOKUP($B25,'Chi tiết chấm công 2312-151'!$A:$CU,AD$6,0)</f>
        <v>8</v>
      </c>
      <c r="AE25" s="128">
        <f>VLOOKUP($B25,'Chi tiết chấm công 2312-151'!$A:$CU,AE$6,0)</f>
        <v>8</v>
      </c>
      <c r="AF25" s="119">
        <f>VLOOKUP($B25,'Chi tiết chấm công 2312-151'!$A:$CU,AF$6,0)</f>
        <v>8</v>
      </c>
      <c r="AG25" s="119">
        <f>VLOOKUP($B25,'Chi tiết chấm công 2312-151'!$A:$CU,AG$6,0)</f>
        <v>8</v>
      </c>
      <c r="AH25" s="119">
        <v>8</v>
      </c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21">
        <f t="shared" si="6"/>
        <v>128</v>
      </c>
      <c r="BB25" s="122">
        <f t="shared" si="7"/>
        <v>16</v>
      </c>
      <c r="BC25" s="123"/>
      <c r="BD25" s="124"/>
      <c r="BE25" s="125"/>
      <c r="BF25" s="124"/>
      <c r="BG25" s="126"/>
      <c r="BH25" s="124"/>
      <c r="BI25" s="122">
        <f t="shared" si="8"/>
        <v>16</v>
      </c>
      <c r="BJ25" s="127"/>
      <c r="BK25" s="122">
        <f t="shared" si="9"/>
        <v>4.5</v>
      </c>
      <c r="BL25" s="122">
        <v>1</v>
      </c>
    </row>
    <row r="26" spans="1:64" ht="15.75" customHeight="1" x14ac:dyDescent="0.2">
      <c r="A26" s="112">
        <v>944</v>
      </c>
      <c r="B26" s="113" t="s">
        <v>901</v>
      </c>
      <c r="C26" s="114" t="s">
        <v>902</v>
      </c>
      <c r="D26" s="113" t="str">
        <f ca="1">IFERROR(__xludf.DUMMYFUNCTION("iferror(VLOOKUP($B26,IMPORTRANGE(""1-9zL-4B0gjx0RgaIK8HFsGW1d64ZHS6pfB0NR1ZgIOA"",""2.1 Trạng thái mới nhất!$B:$AT""),44,0))"),"")</f>
        <v/>
      </c>
      <c r="E26" s="115">
        <v>8</v>
      </c>
      <c r="F26" s="116"/>
      <c r="G26" s="117" t="str">
        <f ca="1">IFERROR(__xludf.DUMMYFUNCTION("IFERROR(VLOOKUP($B26,IMPORTRANGE(""1-9zL-4B0gjx0RgaIK8HFsGW1d64ZHS6pfB0NR1ZgIOA"",""1.Thông tin nhân sự!$b:$ay""),50,0))"),"")</f>
        <v/>
      </c>
      <c r="H26" s="118" t="str">
        <f ca="1">IFERROR(__xludf.DUMMYFUNCTION("iferror(IF($K26=""Đã nghỉ việc"", VLOOKUP($B26, IMPORTRANGE(""1-9zL-4B0gjx0RgaIK8HFsGW1d64ZHS6pfB0NR1ZgIOA"",""2.1 Trạng thái mới nhất!$B:$U""),2,0),""""))"),"")</f>
        <v/>
      </c>
      <c r="I26" s="116" t="str">
        <f ca="1">IFERROR(__xludf.DUMMYFUNCTION("VLOOKUP($B26,IMPORTRANGE(""1-9zL-4B0gjx0RgaIK8HFsGW1d64ZHS6pfB0NR1ZgIOA"",""2.1 Trạng thái mới nhất!$B:$AR""),16,0)"),"#REF!")</f>
        <v>#REF!</v>
      </c>
      <c r="J26" s="117" t="str">
        <f ca="1">IFERROR(__xludf.DUMMYFUNCTION("IFERROR(VLOOKUP($B26,IMPORTRANGE(""1-9zL-4B0gjx0RgaIK8HFsGW1d64ZHS6pfB0NR1ZgIOA"",""1.Thông tin nhân sự!$b:$BB""),53,0))"),"")</f>
        <v/>
      </c>
      <c r="K26" s="116" t="str">
        <f ca="1">IFERROR(__xludf.DUMMYFUNCTION("VLOOKUP($B26,IMPORTRANGE(""1-9zL-4B0gjx0RgaIK8HFsGW1d64ZHS6pfB0NR1ZgIOA"",""2.1 Trạng thái mới nhất!$B:$F""),5,0)"),"#REF!")</f>
        <v>#REF!</v>
      </c>
      <c r="L26" s="115">
        <v>9</v>
      </c>
      <c r="M26" s="119">
        <f>VLOOKUP($B26,'Chi tiết chấm công 2312-151'!$A:$CU,M$6,0)</f>
        <v>7.6</v>
      </c>
      <c r="N26" s="119"/>
      <c r="O26" s="119"/>
      <c r="P26" s="119">
        <f>VLOOKUP($B26,'Chi tiết chấm công 2312-151'!$A:$CU,P$6,0)</f>
        <v>7.7</v>
      </c>
      <c r="Q26" s="131">
        <v>8</v>
      </c>
      <c r="R26" s="119">
        <f>VLOOKUP($B26,'Chi tiết chấm công 2312-151'!$A:$CU,R$6,0)</f>
        <v>7.4</v>
      </c>
      <c r="S26" s="119">
        <f>VLOOKUP($B26,'Chi tiết chấm công 2312-151'!$A:$CU,S$6,0)</f>
        <v>7.6</v>
      </c>
      <c r="T26" s="119">
        <f>VLOOKUP($B26,'Chi tiết chấm công 2312-151'!$A:$CU,T$6,0)</f>
        <v>7.5</v>
      </c>
      <c r="U26" s="119"/>
      <c r="V26" s="119"/>
      <c r="W26" s="120">
        <v>8</v>
      </c>
      <c r="X26" s="119">
        <f>VLOOKUP($B26,'Chi tiết chấm công 2312-151'!$A:$CU,X$6,0)</f>
        <v>7.5</v>
      </c>
      <c r="Y26" s="119">
        <f>VLOOKUP($B26,'Chi tiết chấm công 2312-151'!$A:$CU,Y$6,0)</f>
        <v>7.6</v>
      </c>
      <c r="Z26" s="119">
        <f>VLOOKUP($B26,'Chi tiết chấm công 2312-151'!$A:$CU,Z$6,0)</f>
        <v>7.6</v>
      </c>
      <c r="AA26" s="119">
        <f>VLOOKUP($B26,'Chi tiết chấm công 2312-151'!$A:$CU,AA$6,0)</f>
        <v>8</v>
      </c>
      <c r="AB26" s="119"/>
      <c r="AC26" s="119"/>
      <c r="AD26" s="119">
        <f>VLOOKUP($B26,'Chi tiết chấm công 2312-151'!$A:$CU,AD$6,0)</f>
        <v>7.5</v>
      </c>
      <c r="AE26" s="119">
        <f>VLOOKUP($B26,'Chi tiết chấm công 2312-151'!$A:$CU,AE$6,0)</f>
        <v>6.3</v>
      </c>
      <c r="AF26" s="128">
        <f>VLOOKUP($B26,'Chi tiết chấm công 2312-151'!$A:$CU,AF$6,0)</f>
        <v>8</v>
      </c>
      <c r="AG26" s="119">
        <f>VLOOKUP($B26,'Chi tiết chấm công 2312-151'!$A:$CU,AG$6,0)</f>
        <v>7.4</v>
      </c>
      <c r="AH26" s="119">
        <v>8</v>
      </c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21">
        <f t="shared" si="6"/>
        <v>121.7</v>
      </c>
      <c r="BB26" s="122">
        <f t="shared" si="7"/>
        <v>15.2</v>
      </c>
      <c r="BC26" s="123"/>
      <c r="BD26" s="124"/>
      <c r="BE26" s="125"/>
      <c r="BF26" s="124"/>
      <c r="BG26" s="126"/>
      <c r="BH26" s="124"/>
      <c r="BI26" s="122">
        <f t="shared" si="8"/>
        <v>15.2</v>
      </c>
      <c r="BJ26" s="127"/>
      <c r="BK26" s="122">
        <f t="shared" si="9"/>
        <v>9</v>
      </c>
      <c r="BL26" s="122">
        <v>1</v>
      </c>
    </row>
    <row r="27" spans="1:64" ht="15.75" customHeight="1" x14ac:dyDescent="0.2">
      <c r="A27" s="112">
        <v>627</v>
      </c>
      <c r="B27" s="113" t="s">
        <v>399</v>
      </c>
      <c r="C27" s="114" t="s">
        <v>400</v>
      </c>
      <c r="D27" s="113" t="str">
        <f ca="1">IFERROR(__xludf.DUMMYFUNCTION("iferror(VLOOKUP($B27,IMPORTRANGE(""1-9zL-4B0gjx0RgaIK8HFsGW1d64ZHS6pfB0NR1ZgIOA"",""2.1 Trạng thái mới nhất!$B:$AT""),44,0))"),"")</f>
        <v/>
      </c>
      <c r="E27" s="115">
        <v>4</v>
      </c>
      <c r="F27" s="116"/>
      <c r="G27" s="117" t="str">
        <f ca="1">IFERROR(__xludf.DUMMYFUNCTION("IFERROR(VLOOKUP($B27,IMPORTRANGE(""1-9zL-4B0gjx0RgaIK8HFsGW1d64ZHS6pfB0NR1ZgIOA"",""1.Thông tin nhân sự!$b:$ay""),50,0))"),"")</f>
        <v/>
      </c>
      <c r="H27" s="118" t="str">
        <f ca="1">IFERROR(__xludf.DUMMYFUNCTION("iferror(IF($K27=""Đã nghỉ việc"", VLOOKUP($B27, IMPORTRANGE(""1-9zL-4B0gjx0RgaIK8HFsGW1d64ZHS6pfB0NR1ZgIOA"",""2.1 Trạng thái mới nhất!$B:$U""),2,0),""""))"),"")</f>
        <v/>
      </c>
      <c r="I27" s="116" t="str">
        <f ca="1">IFERROR(__xludf.DUMMYFUNCTION("VLOOKUP($B27,IMPORTRANGE(""1-9zL-4B0gjx0RgaIK8HFsGW1d64ZHS6pfB0NR1ZgIOA"",""2.1 Trạng thái mới nhất!$B:$AR""),16,0)"),"#REF!")</f>
        <v>#REF!</v>
      </c>
      <c r="J27" s="117" t="str">
        <f ca="1">IFERROR(__xludf.DUMMYFUNCTION("IFERROR(VLOOKUP($B27,IMPORTRANGE(""1-9zL-4B0gjx0RgaIK8HFsGW1d64ZHS6pfB0NR1ZgIOA"",""1.Thông tin nhân sự!$b:$BB""),53,0))"),"")</f>
        <v/>
      </c>
      <c r="K27" s="116" t="str">
        <f ca="1">IFERROR(__xludf.DUMMYFUNCTION("VLOOKUP($B27,IMPORTRANGE(""1-9zL-4B0gjx0RgaIK8HFsGW1d64ZHS6pfB0NR1ZgIOA"",""2.1 Trạng thái mới nhất!$B:$F""),5,0)"),"#REF!")</f>
        <v>#REF!</v>
      </c>
      <c r="L27" s="115">
        <v>1.5</v>
      </c>
      <c r="M27" s="128">
        <f>VLOOKUP($B27,'Chi tiết chấm công 2312-151'!$A:$CU,M$6,0)</f>
        <v>8</v>
      </c>
      <c r="N27" s="119"/>
      <c r="O27" s="119"/>
      <c r="P27" s="119">
        <f>VLOOKUP($B27,'Chi tiết chấm công 2312-151'!$A:$CU,P$6,0)</f>
        <v>8</v>
      </c>
      <c r="Q27" s="129">
        <v>8</v>
      </c>
      <c r="R27" s="129">
        <v>8</v>
      </c>
      <c r="S27" s="128">
        <f>VLOOKUP($B27,'Chi tiết chấm công 2312-151'!$A:$CU,S$6,0)</f>
        <v>8</v>
      </c>
      <c r="T27" s="119">
        <f>VLOOKUP($B27,'Chi tiết chấm công 2312-151'!$A:$CU,T$6,0)</f>
        <v>8</v>
      </c>
      <c r="U27" s="119"/>
      <c r="V27" s="119"/>
      <c r="W27" s="120">
        <v>8</v>
      </c>
      <c r="X27" s="119">
        <f>VLOOKUP($B27,'Chi tiết chấm công 2312-151'!$A:$CU,X$6,0)</f>
        <v>8</v>
      </c>
      <c r="Y27" s="119">
        <f>VLOOKUP($B27,'Chi tiết chấm công 2312-151'!$A:$CU,Y$6,0)</f>
        <v>8</v>
      </c>
      <c r="Z27" s="128">
        <f>VLOOKUP($B27,'Chi tiết chấm công 2312-151'!$A:$CU,Z$6,0)</f>
        <v>8</v>
      </c>
      <c r="AA27" s="119">
        <v>8</v>
      </c>
      <c r="AB27" s="119"/>
      <c r="AC27" s="119"/>
      <c r="AD27" s="119">
        <f>VLOOKUP($B27,'Chi tiết chấm công 2312-151'!$A:$CU,AD$6,0)</f>
        <v>8</v>
      </c>
      <c r="AE27" s="119">
        <f>VLOOKUP($B27,'Chi tiết chấm công 2312-151'!$A:$CU,AE$6,0)</f>
        <v>8</v>
      </c>
      <c r="AF27" s="119">
        <f>VLOOKUP($B27,'Chi tiết chấm công 2312-151'!$A:$CU,AF$6,0)</f>
        <v>8</v>
      </c>
      <c r="AG27" s="128">
        <f>VLOOKUP($B27,'Chi tiết chấm công 2312-151'!$A:$CU,AG$6,0)</f>
        <v>8</v>
      </c>
      <c r="AH27" s="119">
        <v>8</v>
      </c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21">
        <f t="shared" si="6"/>
        <v>128</v>
      </c>
      <c r="BB27" s="122">
        <f t="shared" si="7"/>
        <v>16</v>
      </c>
      <c r="BC27" s="123"/>
      <c r="BD27" s="124"/>
      <c r="BE27" s="125"/>
      <c r="BF27" s="124"/>
      <c r="BG27" s="126"/>
      <c r="BH27" s="124"/>
      <c r="BI27" s="122">
        <f t="shared" si="8"/>
        <v>16</v>
      </c>
      <c r="BJ27" s="127"/>
      <c r="BK27" s="122">
        <f t="shared" si="9"/>
        <v>1.5</v>
      </c>
      <c r="BL27" s="122"/>
    </row>
    <row r="28" spans="1:64" ht="15.75" customHeight="1" x14ac:dyDescent="0.2">
      <c r="A28" s="112">
        <v>885</v>
      </c>
      <c r="B28" s="113" t="s">
        <v>714</v>
      </c>
      <c r="C28" s="114" t="s">
        <v>715</v>
      </c>
      <c r="D28" s="113" t="str">
        <f ca="1">IFERROR(__xludf.DUMMYFUNCTION("iferror(VLOOKUP($B28,IMPORTRANGE(""1-9zL-4B0gjx0RgaIK8HFsGW1d64ZHS6pfB0NR1ZgIOA"",""2.1 Trạng thái mới nhất!$B:$AT""),44,0))"),"")</f>
        <v/>
      </c>
      <c r="E28" s="115">
        <v>11.5</v>
      </c>
      <c r="F28" s="116"/>
      <c r="G28" s="117" t="str">
        <f ca="1">IFERROR(__xludf.DUMMYFUNCTION("IFERROR(VLOOKUP($B28,IMPORTRANGE(""1-9zL-4B0gjx0RgaIK8HFsGW1d64ZHS6pfB0NR1ZgIOA"",""1.Thông tin nhân sự!$b:$ay""),50,0))"),"")</f>
        <v/>
      </c>
      <c r="H28" s="118" t="str">
        <f ca="1">IFERROR(__xludf.DUMMYFUNCTION("iferror(IF($K28=""Đã nghỉ việc"", VLOOKUP($B28, IMPORTRANGE(""1-9zL-4B0gjx0RgaIK8HFsGW1d64ZHS6pfB0NR1ZgIOA"",""2.1 Trạng thái mới nhất!$B:$U""),2,0),""""))"),"")</f>
        <v/>
      </c>
      <c r="I28" s="116" t="str">
        <f ca="1">IFERROR(__xludf.DUMMYFUNCTION("VLOOKUP($B28,IMPORTRANGE(""1-9zL-4B0gjx0RgaIK8HFsGW1d64ZHS6pfB0NR1ZgIOA"",""2.1 Trạng thái mới nhất!$B:$AR""),16,0)"),"#REF!")</f>
        <v>#REF!</v>
      </c>
      <c r="J28" s="117" t="str">
        <f ca="1">IFERROR(__xludf.DUMMYFUNCTION("IFERROR(VLOOKUP($B28,IMPORTRANGE(""1-9zL-4B0gjx0RgaIK8HFsGW1d64ZHS6pfB0NR1ZgIOA"",""1.Thông tin nhân sự!$b:$BB""),53,0))"),"")</f>
        <v/>
      </c>
      <c r="K28" s="116" t="str">
        <f ca="1">IFERROR(__xludf.DUMMYFUNCTION("VLOOKUP($B28,IMPORTRANGE(""1-9zL-4B0gjx0RgaIK8HFsGW1d64ZHS6pfB0NR1ZgIOA"",""2.1 Trạng thái mới nhất!$B:$F""),5,0)"),"#REF!")</f>
        <v>#REF!</v>
      </c>
      <c r="L28" s="115">
        <v>8</v>
      </c>
      <c r="M28" s="119">
        <f>VLOOKUP($B28,'Chi tiết chấm công 2312-151'!$A:$CU,M$6,0)</f>
        <v>8</v>
      </c>
      <c r="N28" s="119"/>
      <c r="O28" s="119"/>
      <c r="P28" s="119">
        <f>VLOOKUP($B28,'Chi tiết chấm công 2312-151'!$A:$CU,P$6,0)</f>
        <v>8</v>
      </c>
      <c r="Q28" s="129">
        <v>8</v>
      </c>
      <c r="R28" s="129">
        <v>8</v>
      </c>
      <c r="S28" s="119">
        <f>VLOOKUP($B28,'Chi tiết chấm công 2312-151'!$A:$CU,S$6,0)</f>
        <v>8</v>
      </c>
      <c r="T28" s="130">
        <v>4</v>
      </c>
      <c r="U28" s="119"/>
      <c r="V28" s="119"/>
      <c r="W28" s="120">
        <v>8</v>
      </c>
      <c r="X28" s="119">
        <f>VLOOKUP($B28,'Chi tiết chấm công 2312-151'!$A:$CU,X$6,0)</f>
        <v>8</v>
      </c>
      <c r="Y28" s="119">
        <f>VLOOKUP($B28,'Chi tiết chấm công 2312-151'!$A:$CU,Y$6,0)</f>
        <v>8</v>
      </c>
      <c r="Z28" s="119">
        <f>VLOOKUP($B28,'Chi tiết chấm công 2312-151'!$A:$CU,Z$6,0)</f>
        <v>8</v>
      </c>
      <c r="AA28" s="131">
        <v>8</v>
      </c>
      <c r="AB28" s="119"/>
      <c r="AC28" s="119"/>
      <c r="AD28" s="131">
        <v>8</v>
      </c>
      <c r="AE28" s="119">
        <f>VLOOKUP($B28,'Chi tiết chấm công 2312-151'!$A:$CU,AE$6,0)</f>
        <v>8</v>
      </c>
      <c r="AF28" s="119">
        <f>VLOOKUP($B28,'Chi tiết chấm công 2312-151'!$A:$CU,AF$6,0)</f>
        <v>8</v>
      </c>
      <c r="AG28" s="119">
        <f>VLOOKUP($B28,'Chi tiết chấm công 2312-151'!$A:$CU,AG$6,0)</f>
        <v>8</v>
      </c>
      <c r="AH28" s="119">
        <v>8</v>
      </c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21">
        <f t="shared" si="6"/>
        <v>124</v>
      </c>
      <c r="BB28" s="122">
        <f t="shared" si="7"/>
        <v>15.5</v>
      </c>
      <c r="BC28" s="123"/>
      <c r="BD28" s="124">
        <v>0.5</v>
      </c>
      <c r="BE28" s="125"/>
      <c r="BF28" s="124"/>
      <c r="BG28" s="126"/>
      <c r="BH28" s="124"/>
      <c r="BI28" s="122">
        <f t="shared" si="8"/>
        <v>16</v>
      </c>
      <c r="BJ28" s="127"/>
      <c r="BK28" s="122">
        <f t="shared" si="9"/>
        <v>7.5</v>
      </c>
      <c r="BL28" s="122"/>
    </row>
    <row r="29" spans="1:64" ht="15.75" customHeight="1" x14ac:dyDescent="0.2">
      <c r="A29" s="112">
        <v>884</v>
      </c>
      <c r="B29" s="113" t="s">
        <v>769</v>
      </c>
      <c r="C29" s="114" t="s">
        <v>770</v>
      </c>
      <c r="D29" s="113" t="str">
        <f ca="1">IFERROR(__xludf.DUMMYFUNCTION("iferror(VLOOKUP($B29,IMPORTRANGE(""1-9zL-4B0gjx0RgaIK8HFsGW1d64ZHS6pfB0NR1ZgIOA"",""2.1 Trạng thái mới nhất!$B:$AT""),44,0))"),"")</f>
        <v/>
      </c>
      <c r="E29" s="115">
        <v>8</v>
      </c>
      <c r="F29" s="116"/>
      <c r="G29" s="117" t="str">
        <f ca="1">IFERROR(__xludf.DUMMYFUNCTION("IFERROR(VLOOKUP($B29,IMPORTRANGE(""1-9zL-4B0gjx0RgaIK8HFsGW1d64ZHS6pfB0NR1ZgIOA"",""1.Thông tin nhân sự!$b:$ay""),50,0))"),"")</f>
        <v/>
      </c>
      <c r="H29" s="118" t="str">
        <f ca="1">IFERROR(__xludf.DUMMYFUNCTION("iferror(IF($K29=""Đã nghỉ việc"", VLOOKUP($B29, IMPORTRANGE(""1-9zL-4B0gjx0RgaIK8HFsGW1d64ZHS6pfB0NR1ZgIOA"",""2.1 Trạng thái mới nhất!$B:$U""),2,0),""""))"),"")</f>
        <v/>
      </c>
      <c r="I29" s="116" t="str">
        <f ca="1">IFERROR(__xludf.DUMMYFUNCTION("VLOOKUP($B29,IMPORTRANGE(""1-9zL-4B0gjx0RgaIK8HFsGW1d64ZHS6pfB0NR1ZgIOA"",""2.1 Trạng thái mới nhất!$B:$AR""),16,0)"),"#REF!")</f>
        <v>#REF!</v>
      </c>
      <c r="J29" s="117" t="str">
        <f ca="1">IFERROR(__xludf.DUMMYFUNCTION("IFERROR(VLOOKUP($B29,IMPORTRANGE(""1-9zL-4B0gjx0RgaIK8HFsGW1d64ZHS6pfB0NR1ZgIOA"",""1.Thông tin nhân sự!$b:$BB""),53,0))"),"")</f>
        <v/>
      </c>
      <c r="K29" s="116" t="str">
        <f ca="1">IFERROR(__xludf.DUMMYFUNCTION("VLOOKUP($B29,IMPORTRANGE(""1-9zL-4B0gjx0RgaIK8HFsGW1d64ZHS6pfB0NR1ZgIOA"",""2.1 Trạng thái mới nhất!$B:$F""),5,0)"),"#REF!")</f>
        <v>#REF!</v>
      </c>
      <c r="L29" s="115">
        <v>4</v>
      </c>
      <c r="M29" s="119">
        <f>VLOOKUP($B29,'Chi tiết chấm công 2312-151'!$A:$CU,M$6,0)</f>
        <v>8</v>
      </c>
      <c r="N29" s="119"/>
      <c r="O29" s="119"/>
      <c r="P29" s="130">
        <v>4</v>
      </c>
      <c r="Q29" s="129">
        <v>8</v>
      </c>
      <c r="R29" s="129">
        <v>8</v>
      </c>
      <c r="S29" s="119">
        <f>VLOOKUP($B29,'Chi tiết chấm công 2312-151'!$A:$CU,S$6,0)</f>
        <v>8</v>
      </c>
      <c r="T29" s="131">
        <v>8</v>
      </c>
      <c r="U29" s="119"/>
      <c r="V29" s="119"/>
      <c r="W29" s="120">
        <v>8</v>
      </c>
      <c r="X29" s="131">
        <v>8</v>
      </c>
      <c r="Y29" s="131">
        <v>8</v>
      </c>
      <c r="Z29" s="131">
        <v>8</v>
      </c>
      <c r="AA29" s="131">
        <v>8</v>
      </c>
      <c r="AB29" s="119"/>
      <c r="AC29" s="119"/>
      <c r="AD29" s="119">
        <f>VLOOKUP($B29,'Chi tiết chấm công 2312-151'!$A:$CU,AD$6,0)</f>
        <v>8</v>
      </c>
      <c r="AE29" s="119">
        <f>VLOOKUP($B29,'Chi tiết chấm công 2312-151'!$A:$CU,AE$6,0)</f>
        <v>8</v>
      </c>
      <c r="AF29" s="119">
        <f>VLOOKUP($B29,'Chi tiết chấm công 2312-151'!$A:$CU,AF$6,0)</f>
        <v>8</v>
      </c>
      <c r="AG29" s="119">
        <f>VLOOKUP($B29,'Chi tiết chấm công 2312-151'!$A:$CU,AG$6,0)</f>
        <v>8</v>
      </c>
      <c r="AH29" s="119">
        <v>8</v>
      </c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21">
        <f t="shared" si="6"/>
        <v>124</v>
      </c>
      <c r="BB29" s="122">
        <f t="shared" si="7"/>
        <v>15.5</v>
      </c>
      <c r="BC29" s="123"/>
      <c r="BD29" s="124">
        <v>0.5</v>
      </c>
      <c r="BE29" s="125"/>
      <c r="BF29" s="124"/>
      <c r="BG29" s="126"/>
      <c r="BH29" s="124"/>
      <c r="BI29" s="122">
        <f t="shared" si="8"/>
        <v>16</v>
      </c>
      <c r="BJ29" s="127"/>
      <c r="BK29" s="122">
        <f t="shared" si="9"/>
        <v>3.5</v>
      </c>
      <c r="BL29" s="122"/>
    </row>
    <row r="30" spans="1:64" ht="15.75" customHeight="1" x14ac:dyDescent="0.2">
      <c r="A30" s="112">
        <v>748</v>
      </c>
      <c r="B30" s="113" t="s">
        <v>539</v>
      </c>
      <c r="C30" s="114" t="s">
        <v>540</v>
      </c>
      <c r="D30" s="113" t="str">
        <f ca="1">IFERROR(__xludf.DUMMYFUNCTION("iferror(VLOOKUP($B30,IMPORTRANGE(""1-9zL-4B0gjx0RgaIK8HFsGW1d64ZHS6pfB0NR1ZgIOA"",""2.1 Trạng thái mới nhất!$B:$AT""),44,0))"),"")</f>
        <v/>
      </c>
      <c r="E30" s="115">
        <v>0</v>
      </c>
      <c r="F30" s="116"/>
      <c r="G30" s="117" t="str">
        <f ca="1">IFERROR(__xludf.DUMMYFUNCTION("IFERROR(VLOOKUP($B30,IMPORTRANGE(""1-9zL-4B0gjx0RgaIK8HFsGW1d64ZHS6pfB0NR1ZgIOA"",""1.Thông tin nhân sự!$b:$ay""),50,0))"),"")</f>
        <v/>
      </c>
      <c r="H30" s="118" t="str">
        <f ca="1">IFERROR(__xludf.DUMMYFUNCTION("iferror(IF($K30=""Đã nghỉ việc"", VLOOKUP($B30, IMPORTRANGE(""1-9zL-4B0gjx0RgaIK8HFsGW1d64ZHS6pfB0NR1ZgIOA"",""2.1 Trạng thái mới nhất!$B:$U""),2,0),""""))"),"")</f>
        <v/>
      </c>
      <c r="I30" s="116" t="str">
        <f ca="1">IFERROR(__xludf.DUMMYFUNCTION("VLOOKUP($B30,IMPORTRANGE(""1-9zL-4B0gjx0RgaIK8HFsGW1d64ZHS6pfB0NR1ZgIOA"",""2.1 Trạng thái mới nhất!$B:$AR""),16,0)"),"#REF!")</f>
        <v>#REF!</v>
      </c>
      <c r="J30" s="117" t="str">
        <f ca="1">IFERROR(__xludf.DUMMYFUNCTION("IFERROR(VLOOKUP($B30,IMPORTRANGE(""1-9zL-4B0gjx0RgaIK8HFsGW1d64ZHS6pfB0NR1ZgIOA"",""1.Thông tin nhân sự!$b:$BB""),53,0))"),"")</f>
        <v/>
      </c>
      <c r="K30" s="116" t="str">
        <f ca="1">IFERROR(__xludf.DUMMYFUNCTION("VLOOKUP($B30,IMPORTRANGE(""1-9zL-4B0gjx0RgaIK8HFsGW1d64ZHS6pfB0NR1ZgIOA"",""2.1 Trạng thái mới nhất!$B:$F""),5,0)"),"#REF!")</f>
        <v>#REF!</v>
      </c>
      <c r="L30" s="115"/>
      <c r="M30" s="119">
        <v>8</v>
      </c>
      <c r="N30" s="119"/>
      <c r="O30" s="119"/>
      <c r="P30" s="119">
        <v>8</v>
      </c>
      <c r="Q30" s="119">
        <v>8</v>
      </c>
      <c r="R30" s="119">
        <v>8</v>
      </c>
      <c r="S30" s="119">
        <v>8</v>
      </c>
      <c r="T30" s="119">
        <v>8</v>
      </c>
      <c r="U30" s="119"/>
      <c r="V30" s="119"/>
      <c r="W30" s="120">
        <v>8</v>
      </c>
      <c r="X30" s="119">
        <v>8</v>
      </c>
      <c r="Y30" s="119">
        <v>8</v>
      </c>
      <c r="Z30" s="119">
        <v>8</v>
      </c>
      <c r="AA30" s="119">
        <v>8</v>
      </c>
      <c r="AB30" s="119"/>
      <c r="AC30" s="119"/>
      <c r="AD30" s="119">
        <v>8</v>
      </c>
      <c r="AE30" s="119">
        <v>8</v>
      </c>
      <c r="AF30" s="119">
        <v>8</v>
      </c>
      <c r="AG30" s="119">
        <v>8</v>
      </c>
      <c r="AH30" s="119">
        <v>8</v>
      </c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21">
        <f t="shared" si="6"/>
        <v>128</v>
      </c>
      <c r="BB30" s="122">
        <f t="shared" si="7"/>
        <v>16</v>
      </c>
      <c r="BC30" s="123"/>
      <c r="BD30" s="124"/>
      <c r="BE30" s="125"/>
      <c r="BF30" s="124"/>
      <c r="BG30" s="126"/>
      <c r="BH30" s="124"/>
      <c r="BI30" s="122">
        <f t="shared" si="8"/>
        <v>16</v>
      </c>
      <c r="BJ30" s="127"/>
      <c r="BK30" s="122">
        <f t="shared" si="9"/>
        <v>0</v>
      </c>
      <c r="BL30" s="122"/>
    </row>
    <row r="31" spans="1:64" ht="15.75" customHeight="1" x14ac:dyDescent="0.2">
      <c r="A31" s="112">
        <v>871</v>
      </c>
      <c r="B31" s="113" t="s">
        <v>706</v>
      </c>
      <c r="C31" s="114" t="s">
        <v>707</v>
      </c>
      <c r="D31" s="113" t="str">
        <f ca="1">IFERROR(__xludf.DUMMYFUNCTION("iferror(VLOOKUP($B31,IMPORTRANGE(""1-9zL-4B0gjx0RgaIK8HFsGW1d64ZHS6pfB0NR1ZgIOA"",""2.1 Trạng thái mới nhất!$B:$AT""),44,0))"),"")</f>
        <v/>
      </c>
      <c r="E31" s="115">
        <v>5</v>
      </c>
      <c r="F31" s="116"/>
      <c r="G31" s="117" t="str">
        <f ca="1">IFERROR(__xludf.DUMMYFUNCTION("IFERROR(VLOOKUP($B31,IMPORTRANGE(""1-9zL-4B0gjx0RgaIK8HFsGW1d64ZHS6pfB0NR1ZgIOA"",""1.Thông tin nhân sự!$b:$ay""),50,0))"),"")</f>
        <v/>
      </c>
      <c r="H31" s="118" t="str">
        <f ca="1">IFERROR(__xludf.DUMMYFUNCTION("iferror(IF($K31=""Đã nghỉ việc"", VLOOKUP($B31, IMPORTRANGE(""1-9zL-4B0gjx0RgaIK8HFsGW1d64ZHS6pfB0NR1ZgIOA"",""2.1 Trạng thái mới nhất!$B:$U""),2,0),""""))"),"")</f>
        <v/>
      </c>
      <c r="I31" s="116" t="str">
        <f ca="1">IFERROR(__xludf.DUMMYFUNCTION("VLOOKUP($B31,IMPORTRANGE(""1-9zL-4B0gjx0RgaIK8HFsGW1d64ZHS6pfB0NR1ZgIOA"",""2.1 Trạng thái mới nhất!$B:$AR""),16,0)"),"#REF!")</f>
        <v>#REF!</v>
      </c>
      <c r="J31" s="117" t="str">
        <f ca="1">IFERROR(__xludf.DUMMYFUNCTION("IFERROR(VLOOKUP($B31,IMPORTRANGE(""1-9zL-4B0gjx0RgaIK8HFsGW1d64ZHS6pfB0NR1ZgIOA"",""1.Thông tin nhân sự!$b:$BB""),53,0))"),"")</f>
        <v/>
      </c>
      <c r="K31" s="116" t="str">
        <f ca="1">IFERROR(__xludf.DUMMYFUNCTION("VLOOKUP($B31,IMPORTRANGE(""1-9zL-4B0gjx0RgaIK8HFsGW1d64ZHS6pfB0NR1ZgIOA"",""2.1 Trạng thái mới nhất!$B:$F""),5,0)"),"#REF!")</f>
        <v>#REF!</v>
      </c>
      <c r="L31" s="115">
        <v>4.5</v>
      </c>
      <c r="M31" s="119">
        <f>VLOOKUP($B31,'Chi tiết chấm công 2312-151'!$A:$CU,M$6,0)</f>
        <v>7.7</v>
      </c>
      <c r="N31" s="119"/>
      <c r="O31" s="119"/>
      <c r="P31" s="119">
        <f>VLOOKUP($B31,'Chi tiết chấm công 2312-151'!$A:$CU,P$6,0)</f>
        <v>7.7</v>
      </c>
      <c r="Q31" s="129">
        <v>8</v>
      </c>
      <c r="R31" s="129">
        <v>8</v>
      </c>
      <c r="S31" s="128">
        <v>8</v>
      </c>
      <c r="T31" s="119">
        <f>VLOOKUP($B31,'Chi tiết chấm công 2312-151'!$A:$CU,T$6,0)</f>
        <v>8</v>
      </c>
      <c r="U31" s="119"/>
      <c r="V31" s="119"/>
      <c r="W31" s="120">
        <v>8</v>
      </c>
      <c r="X31" s="130" t="e">
        <f>VLOOKUP($B31,'Chi tiết chấm công 2312-151'!$A:$CU,X$6,0)</f>
        <v>#VALUE!</v>
      </c>
      <c r="Y31" s="119">
        <f>VLOOKUP($B31,'Chi tiết chấm công 2312-151'!$A:$CU,Y$6,0)</f>
        <v>7.8</v>
      </c>
      <c r="Z31" s="119">
        <f>VLOOKUP($B31,'Chi tiết chấm công 2312-151'!$A:$CU,Z$6,0)</f>
        <v>7.6</v>
      </c>
      <c r="AA31" s="119">
        <f>VLOOKUP($B31,'Chi tiết chấm công 2312-151'!$A:$CU,AA$6,0)</f>
        <v>7.7</v>
      </c>
      <c r="AB31" s="119"/>
      <c r="AC31" s="119"/>
      <c r="AD31" s="119">
        <f>VLOOKUP($B31,'Chi tiết chấm công 2312-151'!$A:$CU,AD$6,0)</f>
        <v>8</v>
      </c>
      <c r="AE31" s="119">
        <f>VLOOKUP($B31,'Chi tiết chấm công 2312-151'!$A:$CU,AE$6,0)</f>
        <v>8</v>
      </c>
      <c r="AF31" s="119">
        <f>VLOOKUP($B31,'Chi tiết chấm công 2312-151'!$A:$CU,AF$6,0)</f>
        <v>7.8</v>
      </c>
      <c r="AG31" s="128">
        <v>8</v>
      </c>
      <c r="AH31" s="119">
        <v>8</v>
      </c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21" t="e">
        <f t="shared" si="6"/>
        <v>#VALUE!</v>
      </c>
      <c r="BB31" s="122" t="e">
        <f t="shared" si="7"/>
        <v>#VALUE!</v>
      </c>
      <c r="BC31" s="123"/>
      <c r="BD31" s="124">
        <v>1</v>
      </c>
      <c r="BE31" s="125"/>
      <c r="BF31" s="124"/>
      <c r="BG31" s="126"/>
      <c r="BH31" s="124"/>
      <c r="BI31" s="122" t="e">
        <f t="shared" si="8"/>
        <v>#VALUE!</v>
      </c>
      <c r="BJ31" s="127"/>
      <c r="BK31" s="122">
        <f t="shared" si="9"/>
        <v>3.5</v>
      </c>
      <c r="BL31" s="122">
        <v>2</v>
      </c>
    </row>
    <row r="32" spans="1:64" ht="15.75" customHeight="1" x14ac:dyDescent="0.2">
      <c r="A32" s="112">
        <v>8</v>
      </c>
      <c r="B32" s="113" t="s">
        <v>188</v>
      </c>
      <c r="C32" s="114" t="s">
        <v>189</v>
      </c>
      <c r="D32" s="113" t="str">
        <f ca="1">IFERROR(__xludf.DUMMYFUNCTION("VLOOKUP($B32,IMPORTRANGE(""1-9zL-4B0gjx0RgaIK8HFsGW1d64ZHS6pfB0NR1ZgIOA"",""2.1 Trạng thái mới nhất!$B:$AT""),44,0)"),"#REF!")</f>
        <v>#REF!</v>
      </c>
      <c r="E32" s="115">
        <v>20</v>
      </c>
      <c r="F32" s="116"/>
      <c r="G32" s="117" t="str">
        <f ca="1">IFERROR(__xludf.DUMMYFUNCTION("IFERROR(VLOOKUP($B32,IMPORTRANGE(""1-9zL-4B0gjx0RgaIK8HFsGW1d64ZHS6pfB0NR1ZgIOA"",""1.Thông tin nhân sự!$b:$ay""),50,0))"),"")</f>
        <v/>
      </c>
      <c r="H32" s="118" t="str">
        <f ca="1">IFERROR(__xludf.DUMMYFUNCTION("iferror(IF($K32=""Đã nghỉ việc"", VLOOKUP($B32, IMPORTRANGE(""1-9zL-4B0gjx0RgaIK8HFsGW1d64ZHS6pfB0NR1ZgIOA"",""2.1 Trạng thái mới nhất!$B:$U""),2,0),""""))"),"")</f>
        <v/>
      </c>
      <c r="I32" s="116" t="str">
        <f ca="1">IFERROR(__xludf.DUMMYFUNCTION("VLOOKUP($B32,IMPORTRANGE(""1-9zL-4B0gjx0RgaIK8HFsGW1d64ZHS6pfB0NR1ZgIOA"",""2.1 Trạng thái mới nhất!$B:$AR""),16,0)"),"#REF!")</f>
        <v>#REF!</v>
      </c>
      <c r="J32" s="117" t="str">
        <f ca="1">IFERROR(__xludf.DUMMYFUNCTION("IFERROR(VLOOKUP($B32,IMPORTRANGE(""1-9zL-4B0gjx0RgaIK8HFsGW1d64ZHS6pfB0NR1ZgIOA"",""1.Thông tin nhân sự!$b:$BB""),53,0))"),"")</f>
        <v/>
      </c>
      <c r="K32" s="116" t="str">
        <f ca="1">IFERROR(__xludf.DUMMYFUNCTION("VLOOKUP($B32,IMPORTRANGE(""1-9zL-4B0gjx0RgaIK8HFsGW1d64ZHS6pfB0NR1ZgIOA"",""2.1 Trạng thái mới nhất!$B:$F""),5,0)"),"#REF!")</f>
        <v>#REF!</v>
      </c>
      <c r="L32" s="132">
        <v>19</v>
      </c>
      <c r="M32" s="119">
        <f>VLOOKUP($B32,'Chi tiết chấm công 2312-151'!$A:$CU,M$6,0)</f>
        <v>7.6</v>
      </c>
      <c r="N32" s="119"/>
      <c r="O32" s="119"/>
      <c r="P32" s="119">
        <f>VLOOKUP($B32,'Chi tiết chấm công 2312-151'!$A:$CU,P$6,0)</f>
        <v>7.9</v>
      </c>
      <c r="Q32" s="119">
        <f>VLOOKUP($B32,'Chi tiết chấm công 2312-151'!$A:$CU,Q$6,0)</f>
        <v>7.9</v>
      </c>
      <c r="R32" s="119">
        <f>VLOOKUP($B32,'Chi tiết chấm công 2312-151'!$A:$CU,R$6,0)</f>
        <v>7.9</v>
      </c>
      <c r="S32" s="119">
        <f>VLOOKUP($B32,'Chi tiết chấm công 2312-151'!$A:$CU,S$6,0)</f>
        <v>7.9</v>
      </c>
      <c r="T32" s="130" t="e">
        <f>VLOOKUP($B32,'Chi tiết chấm công 2312-151'!$A:$CU,T$6,0)</f>
        <v>#VALUE!</v>
      </c>
      <c r="U32" s="119"/>
      <c r="V32" s="119"/>
      <c r="W32" s="120">
        <v>8</v>
      </c>
      <c r="X32" s="119">
        <f>VLOOKUP($B32,'Chi tiết chấm công 2312-151'!$A:$CU,X$6,0)</f>
        <v>7.9</v>
      </c>
      <c r="Y32" s="119">
        <f>VLOOKUP($B32,'Chi tiết chấm công 2312-151'!$A:$CU,Y$6,0)</f>
        <v>7.9</v>
      </c>
      <c r="Z32" s="119">
        <f>VLOOKUP($B32,'Chi tiết chấm công 2312-151'!$A:$CU,Z$6,0)</f>
        <v>7.8</v>
      </c>
      <c r="AA32" s="119">
        <f>VLOOKUP($B32,'Chi tiết chấm công 2312-151'!$A:$CU,AA$6,0)</f>
        <v>7.9</v>
      </c>
      <c r="AB32" s="119"/>
      <c r="AC32" s="119"/>
      <c r="AD32" s="119">
        <f>VLOOKUP($B32,'Chi tiết chấm công 2312-151'!$A:$CU,AD$6,0)</f>
        <v>7.7</v>
      </c>
      <c r="AE32" s="119">
        <f>VLOOKUP($B32,'Chi tiết chấm công 2312-151'!$A:$CU,AE$6,0)</f>
        <v>8</v>
      </c>
      <c r="AF32" s="119">
        <f>VLOOKUP($B32,'Chi tiết chấm công 2312-151'!$A:$CU,AF$6,0)</f>
        <v>7.9</v>
      </c>
      <c r="AG32" s="119">
        <f>VLOOKUP($B32,'Chi tiết chấm công 2312-151'!$A:$CU,AG$6,0)</f>
        <v>7.8</v>
      </c>
      <c r="AH32" s="119">
        <v>8</v>
      </c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21" t="e">
        <f t="shared" si="6"/>
        <v>#VALUE!</v>
      </c>
      <c r="BB32" s="122" t="e">
        <f t="shared" si="7"/>
        <v>#VALUE!</v>
      </c>
      <c r="BC32" s="123"/>
      <c r="BD32" s="124">
        <v>1</v>
      </c>
      <c r="BE32" s="125"/>
      <c r="BF32" s="124"/>
      <c r="BG32" s="133"/>
      <c r="BH32" s="124"/>
      <c r="BI32" s="122" t="e">
        <f t="shared" si="8"/>
        <v>#VALUE!</v>
      </c>
      <c r="BJ32" s="127"/>
      <c r="BK32" s="122">
        <f t="shared" si="9"/>
        <v>18</v>
      </c>
      <c r="BL32" s="122"/>
    </row>
    <row r="33" spans="1:64" ht="15.75" customHeight="1" x14ac:dyDescent="0.2">
      <c r="A33" s="112">
        <v>276</v>
      </c>
      <c r="B33" s="113" t="s">
        <v>125</v>
      </c>
      <c r="C33" s="114" t="s">
        <v>126</v>
      </c>
      <c r="D33" s="113" t="str">
        <f ca="1">IFERROR(__xludf.DUMMYFUNCTION("iferror(VLOOKUP($B33,IMPORTRANGE(""1-9zL-4B0gjx0RgaIK8HFsGW1d64ZHS6pfB0NR1ZgIOA"",""2.1 Trạng thái mới nhất!$B:$AT""),44,0))"),"")</f>
        <v/>
      </c>
      <c r="E33" s="115">
        <v>0.5</v>
      </c>
      <c r="F33" s="116"/>
      <c r="G33" s="117" t="str">
        <f ca="1">IFERROR(__xludf.DUMMYFUNCTION("IFERROR(VLOOKUP($B33,IMPORTRANGE(""1-9zL-4B0gjx0RgaIK8HFsGW1d64ZHS6pfB0NR1ZgIOA"",""1.Thông tin nhân sự!$b:$ay""),50,0))"),"")</f>
        <v/>
      </c>
      <c r="H33" s="118" t="str">
        <f ca="1">IFERROR(__xludf.DUMMYFUNCTION("iferror(IF($K33=""Đã nghỉ việc"", VLOOKUP($B33, IMPORTRANGE(""1-9zL-4B0gjx0RgaIK8HFsGW1d64ZHS6pfB0NR1ZgIOA"",""2.1 Trạng thái mới nhất!$B:$U""),2,0),""""))"),"")</f>
        <v/>
      </c>
      <c r="I33" s="116" t="str">
        <f ca="1">IFERROR(__xludf.DUMMYFUNCTION("VLOOKUP($B33,IMPORTRANGE(""1-9zL-4B0gjx0RgaIK8HFsGW1d64ZHS6pfB0NR1ZgIOA"",""2.1 Trạng thái mới nhất!$B:$AR""),16,0)"),"#REF!")</f>
        <v>#REF!</v>
      </c>
      <c r="J33" s="117" t="str">
        <f ca="1">IFERROR(__xludf.DUMMYFUNCTION("IFERROR(VLOOKUP($B33,IMPORTRANGE(""1-9zL-4B0gjx0RgaIK8HFsGW1d64ZHS6pfB0NR1ZgIOA"",""1.Thông tin nhân sự!$b:$BB""),53,0))"),"")</f>
        <v/>
      </c>
      <c r="K33" s="116" t="str">
        <f ca="1">IFERROR(__xludf.DUMMYFUNCTION("VLOOKUP($B33,IMPORTRANGE(""1-9zL-4B0gjx0RgaIK8HFsGW1d64ZHS6pfB0NR1ZgIOA"",""2.1 Trạng thái mới nhất!$B:$F""),5,0)"),"#REF!")</f>
        <v>#REF!</v>
      </c>
      <c r="L33" s="115"/>
      <c r="M33" s="134" t="s">
        <v>2329</v>
      </c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21">
        <f t="shared" si="6"/>
        <v>0</v>
      </c>
      <c r="BB33" s="122">
        <f t="shared" si="7"/>
        <v>0</v>
      </c>
      <c r="BC33" s="123"/>
      <c r="BD33" s="124"/>
      <c r="BE33" s="125"/>
      <c r="BF33" s="124"/>
      <c r="BG33" s="126"/>
      <c r="BH33" s="124"/>
      <c r="BI33" s="122">
        <f t="shared" si="8"/>
        <v>0</v>
      </c>
      <c r="BJ33" s="127"/>
      <c r="BK33" s="122">
        <f t="shared" si="9"/>
        <v>0</v>
      </c>
      <c r="BL33" s="122"/>
    </row>
    <row r="34" spans="1:64" ht="15.75" customHeight="1" x14ac:dyDescent="0.2">
      <c r="A34" s="112">
        <v>47</v>
      </c>
      <c r="B34" s="113" t="s">
        <v>325</v>
      </c>
      <c r="C34" s="114" t="s">
        <v>326</v>
      </c>
      <c r="D34" s="113" t="str">
        <f ca="1">IFERROR(__xludf.DUMMYFUNCTION("iferror(VLOOKUP($B34,IMPORTRANGE(""1-9zL-4B0gjx0RgaIK8HFsGW1d64ZHS6pfB0NR1ZgIOA"",""2.1 Trạng thái mới nhất!$B:$AT""),44,0))"),"")</f>
        <v/>
      </c>
      <c r="E34" s="115">
        <v>4.5</v>
      </c>
      <c r="F34" s="116"/>
      <c r="G34" s="117" t="str">
        <f ca="1">IFERROR(__xludf.DUMMYFUNCTION("IFERROR(VLOOKUP($B34,IMPORTRANGE(""1-9zL-4B0gjx0RgaIK8HFsGW1d64ZHS6pfB0NR1ZgIOA"",""1.Thông tin nhân sự!$b:$ay""),50,0))"),"")</f>
        <v/>
      </c>
      <c r="H34" s="118" t="str">
        <f ca="1">IFERROR(__xludf.DUMMYFUNCTION("iferror(IF($K34=""Đã nghỉ việc"", VLOOKUP($B34, IMPORTRANGE(""1-9zL-4B0gjx0RgaIK8HFsGW1d64ZHS6pfB0NR1ZgIOA"",""2.1 Trạng thái mới nhất!$B:$U""),2,0),""""))"),"")</f>
        <v/>
      </c>
      <c r="I34" s="116" t="str">
        <f ca="1">IFERROR(__xludf.DUMMYFUNCTION("VLOOKUP($B34,IMPORTRANGE(""1-9zL-4B0gjx0RgaIK8HFsGW1d64ZHS6pfB0NR1ZgIOA"",""2.1 Trạng thái mới nhất!$B:$AR""),16,0)"),"#REF!")</f>
        <v>#REF!</v>
      </c>
      <c r="J34" s="117" t="str">
        <f ca="1">IFERROR(__xludf.DUMMYFUNCTION("IFERROR(VLOOKUP($B34,IMPORTRANGE(""1-9zL-4B0gjx0RgaIK8HFsGW1d64ZHS6pfB0NR1ZgIOA"",""1.Thông tin nhân sự!$b:$BB""),53,0))"),"")</f>
        <v/>
      </c>
      <c r="K34" s="116" t="str">
        <f ca="1">IFERROR(__xludf.DUMMYFUNCTION("VLOOKUP($B34,IMPORTRANGE(""1-9zL-4B0gjx0RgaIK8HFsGW1d64ZHS6pfB0NR1ZgIOA"",""2.1 Trạng thái mới nhất!$B:$F""),5,0)"),"#REF!")</f>
        <v>#REF!</v>
      </c>
      <c r="L34" s="132">
        <v>5.5</v>
      </c>
      <c r="M34" s="119">
        <f>VLOOKUP($B34,'Chi tiết chấm công 2312-151'!$A:$CU,M$6,0)</f>
        <v>8</v>
      </c>
      <c r="N34" s="119"/>
      <c r="O34" s="119"/>
      <c r="P34" s="119">
        <f>VLOOKUP($B34,'Chi tiết chấm công 2312-151'!$A:$CU,P$6,0)</f>
        <v>8</v>
      </c>
      <c r="Q34" s="129">
        <v>8</v>
      </c>
      <c r="R34" s="129">
        <v>8</v>
      </c>
      <c r="S34" s="128">
        <f>VLOOKUP($B34,'Chi tiết chấm công 2312-151'!$A:$CU,S$6,0)</f>
        <v>8</v>
      </c>
      <c r="T34" s="128">
        <f>VLOOKUP($B34,'Chi tiết chấm công 2312-151'!$A:$CU,T$6,0)</f>
        <v>8</v>
      </c>
      <c r="U34" s="119"/>
      <c r="V34" s="119"/>
      <c r="W34" s="120">
        <v>8</v>
      </c>
      <c r="X34" s="128">
        <f>VLOOKUP($B34,'Chi tiết chấm công 2312-151'!$A:$CU,X$6,0)</f>
        <v>8</v>
      </c>
      <c r="Y34" s="119">
        <f>VLOOKUP($B34,'Chi tiết chấm công 2312-151'!$A:$CU,Y$6,0)</f>
        <v>7.8</v>
      </c>
      <c r="Z34" s="119">
        <f>VLOOKUP($B34,'Chi tiết chấm công 2312-151'!$A:$CU,Z$6,0)</f>
        <v>8</v>
      </c>
      <c r="AA34" s="128">
        <f>VLOOKUP($B34,'Chi tiết chấm công 2312-151'!$A:$CU,AA$6,0)</f>
        <v>8</v>
      </c>
      <c r="AB34" s="119"/>
      <c r="AC34" s="119"/>
      <c r="AD34" s="119">
        <f>VLOOKUP($B34,'Chi tiết chấm công 2312-151'!$A:$CU,AD$6,0)</f>
        <v>7.8</v>
      </c>
      <c r="AE34" s="119">
        <f>VLOOKUP($B34,'Chi tiết chấm công 2312-151'!$A:$CU,AE$6,0)</f>
        <v>8</v>
      </c>
      <c r="AF34" s="128">
        <f>VLOOKUP($B34,'Chi tiết chấm công 2312-151'!$A:$CU,AF$6,0)</f>
        <v>8</v>
      </c>
      <c r="AG34" s="128">
        <f>VLOOKUP($B34,'Chi tiết chấm công 2312-151'!$A:$CU,AG$6,0)</f>
        <v>8</v>
      </c>
      <c r="AH34" s="119">
        <v>8</v>
      </c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21">
        <f t="shared" si="6"/>
        <v>127.6</v>
      </c>
      <c r="BB34" s="122">
        <f t="shared" si="7"/>
        <v>16</v>
      </c>
      <c r="BC34" s="123"/>
      <c r="BD34" s="124"/>
      <c r="BE34" s="125"/>
      <c r="BF34" s="124"/>
      <c r="BG34" s="126"/>
      <c r="BH34" s="124"/>
      <c r="BI34" s="122">
        <f t="shared" si="8"/>
        <v>16</v>
      </c>
      <c r="BJ34" s="127"/>
      <c r="BK34" s="122">
        <f t="shared" si="9"/>
        <v>5.5</v>
      </c>
      <c r="BL34" s="122">
        <v>6</v>
      </c>
    </row>
    <row r="35" spans="1:64" ht="15.75" customHeight="1" x14ac:dyDescent="0.2">
      <c r="A35" s="112">
        <v>608</v>
      </c>
      <c r="B35" s="113" t="s">
        <v>486</v>
      </c>
      <c r="C35" s="114" t="s">
        <v>487</v>
      </c>
      <c r="D35" s="113" t="str">
        <f ca="1">IFERROR(__xludf.DUMMYFUNCTION("iferror(VLOOKUP($B35,IMPORTRANGE(""1-9zL-4B0gjx0RgaIK8HFsGW1d64ZHS6pfB0NR1ZgIOA"",""2.1 Trạng thái mới nhất!$B:$AT""),44,0))"),"")</f>
        <v/>
      </c>
      <c r="E35" s="115">
        <v>4.5</v>
      </c>
      <c r="F35" s="116"/>
      <c r="G35" s="117" t="str">
        <f ca="1">IFERROR(__xludf.DUMMYFUNCTION("IFERROR(VLOOKUP($B35,IMPORTRANGE(""1-9zL-4B0gjx0RgaIK8HFsGW1d64ZHS6pfB0NR1ZgIOA"",""1.Thông tin nhân sự!$b:$ay""),50,0))"),"")</f>
        <v/>
      </c>
      <c r="H35" s="118" t="str">
        <f ca="1">IFERROR(__xludf.DUMMYFUNCTION("iferror(IF($K35=""Đã nghỉ việc"", VLOOKUP($B35, IMPORTRANGE(""1-9zL-4B0gjx0RgaIK8HFsGW1d64ZHS6pfB0NR1ZgIOA"",""2.1 Trạng thái mới nhất!$B:$U""),2,0),""""))"),"")</f>
        <v/>
      </c>
      <c r="I35" s="116" t="str">
        <f ca="1">IFERROR(__xludf.DUMMYFUNCTION("VLOOKUP($B35,IMPORTRANGE(""1-9zL-4B0gjx0RgaIK8HFsGW1d64ZHS6pfB0NR1ZgIOA"",""2.1 Trạng thái mới nhất!$B:$AR""),16,0)"),"#REF!")</f>
        <v>#REF!</v>
      </c>
      <c r="J35" s="117" t="str">
        <f ca="1">IFERROR(__xludf.DUMMYFUNCTION("IFERROR(VLOOKUP($B35,IMPORTRANGE(""1-9zL-4B0gjx0RgaIK8HFsGW1d64ZHS6pfB0NR1ZgIOA"",""1.Thông tin nhân sự!$b:$BB""),53,0))"),"")</f>
        <v/>
      </c>
      <c r="K35" s="116" t="str">
        <f ca="1">IFERROR(__xludf.DUMMYFUNCTION("VLOOKUP($B35,IMPORTRANGE(""1-9zL-4B0gjx0RgaIK8HFsGW1d64ZHS6pfB0NR1ZgIOA"",""2.1 Trạng thái mới nhất!$B:$F""),5,0)"),"#REF!")</f>
        <v>#REF!</v>
      </c>
      <c r="L35" s="115">
        <v>1</v>
      </c>
      <c r="M35" s="119">
        <f>VLOOKUP($A35,'Chi tiết tháng 12023 - lần 1 (1'!$A:$DW,M$6,0)</f>
        <v>8</v>
      </c>
      <c r="N35" s="119"/>
      <c r="O35" s="119"/>
      <c r="P35" s="119">
        <v>8</v>
      </c>
      <c r="Q35" s="129">
        <v>8</v>
      </c>
      <c r="R35" s="129">
        <v>8</v>
      </c>
      <c r="S35" s="119">
        <f>VLOOKUP($B35,'Chi tiết chấm công 2312-151'!$A:$CU,S$6,0)</f>
        <v>7.9</v>
      </c>
      <c r="T35" s="119">
        <f>VLOOKUP($B35,'Chi tiết chấm công 2312-151'!$A:$CU,T$6,0)</f>
        <v>7.9</v>
      </c>
      <c r="U35" s="119"/>
      <c r="V35" s="119"/>
      <c r="W35" s="120">
        <v>8</v>
      </c>
      <c r="X35" s="119">
        <f>VLOOKUP($B35,'Chi tiết chấm công 2312-151'!$A:$CU,X$6,0)</f>
        <v>8</v>
      </c>
      <c r="Y35" s="119">
        <f>VLOOKUP($B35,'Chi tiết chấm công 2312-151'!$A:$CU,Y$6,0)</f>
        <v>8</v>
      </c>
      <c r="Z35" s="119">
        <f>VLOOKUP($B35,'Chi tiết chấm công 2312-151'!$A:$CU,Z$6,0)</f>
        <v>8</v>
      </c>
      <c r="AA35" s="119">
        <f>VLOOKUP($B35,'Chi tiết chấm công 2312-151'!$A:$CU,AA$6,0)</f>
        <v>8</v>
      </c>
      <c r="AB35" s="119"/>
      <c r="AC35" s="119"/>
      <c r="AD35" s="119">
        <f>VLOOKUP($B35,'Chi tiết chấm công 2312-151'!$A:$CU,AD$6,0)</f>
        <v>8</v>
      </c>
      <c r="AE35" s="119">
        <f>VLOOKUP($B35,'Chi tiết chấm công 2312-151'!$A:$CU,AE$6,0)</f>
        <v>8</v>
      </c>
      <c r="AF35" s="119">
        <f>VLOOKUP($B35,'Chi tiết chấm công 2312-151'!$A:$CU,AF$6,0)</f>
        <v>8</v>
      </c>
      <c r="AG35" s="130" t="e">
        <f>VLOOKUP($B35,'Chi tiết chấm công 2312-151'!$A:$CU,AG$6,0)</f>
        <v>#VALUE!</v>
      </c>
      <c r="AH35" s="119">
        <v>8</v>
      </c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21" t="e">
        <f t="shared" si="6"/>
        <v>#VALUE!</v>
      </c>
      <c r="BB35" s="122" t="e">
        <f t="shared" si="7"/>
        <v>#VALUE!</v>
      </c>
      <c r="BC35" s="123"/>
      <c r="BD35" s="124">
        <v>1</v>
      </c>
      <c r="BE35" s="125"/>
      <c r="BF35" s="124"/>
      <c r="BG35" s="126"/>
      <c r="BH35" s="124"/>
      <c r="BI35" s="122" t="e">
        <f t="shared" si="8"/>
        <v>#VALUE!</v>
      </c>
      <c r="BJ35" s="127"/>
      <c r="BK35" s="122">
        <f t="shared" si="9"/>
        <v>0</v>
      </c>
      <c r="BL35" s="122"/>
    </row>
    <row r="36" spans="1:64" ht="15.75" customHeight="1" x14ac:dyDescent="0.2">
      <c r="A36" s="112">
        <v>381</v>
      </c>
      <c r="B36" s="113" t="s">
        <v>417</v>
      </c>
      <c r="C36" s="114" t="s">
        <v>418</v>
      </c>
      <c r="D36" s="113" t="str">
        <f ca="1">IFERROR(__xludf.DUMMYFUNCTION("iferror(VLOOKUP($B36,IMPORTRANGE(""1-9zL-4B0gjx0RgaIK8HFsGW1d64ZHS6pfB0NR1ZgIOA"",""2.1 Trạng thái mới nhất!$B:$AT""),44,0))"),"")</f>
        <v/>
      </c>
      <c r="E36" s="115">
        <v>10.5</v>
      </c>
      <c r="F36" s="116"/>
      <c r="G36" s="117" t="str">
        <f ca="1">IFERROR(__xludf.DUMMYFUNCTION("IFERROR(VLOOKUP($B36,IMPORTRANGE(""1-9zL-4B0gjx0RgaIK8HFsGW1d64ZHS6pfB0NR1ZgIOA"",""1.Thông tin nhân sự!$b:$ay""),50,0))"),"")</f>
        <v/>
      </c>
      <c r="H36" s="118" t="str">
        <f ca="1">IFERROR(__xludf.DUMMYFUNCTION("iferror(IF($K36=""Đã nghỉ việc"", VLOOKUP($B36, IMPORTRANGE(""1-9zL-4B0gjx0RgaIK8HFsGW1d64ZHS6pfB0NR1ZgIOA"",""2.1 Trạng thái mới nhất!$B:$U""),2,0),""""))"),"")</f>
        <v/>
      </c>
      <c r="I36" s="116" t="str">
        <f ca="1">IFERROR(__xludf.DUMMYFUNCTION("VLOOKUP($B36,IMPORTRANGE(""1-9zL-4B0gjx0RgaIK8HFsGW1d64ZHS6pfB0NR1ZgIOA"",""2.1 Trạng thái mới nhất!$B:$AR""),16,0)"),"#REF!")</f>
        <v>#REF!</v>
      </c>
      <c r="J36" s="117" t="str">
        <f ca="1">IFERROR(__xludf.DUMMYFUNCTION("IFERROR(VLOOKUP($B36,IMPORTRANGE(""1-9zL-4B0gjx0RgaIK8HFsGW1d64ZHS6pfB0NR1ZgIOA"",""1.Thông tin nhân sự!$b:$BB""),53,0))"),"")</f>
        <v/>
      </c>
      <c r="K36" s="116" t="str">
        <f ca="1">IFERROR(__xludf.DUMMYFUNCTION("VLOOKUP($B36,IMPORTRANGE(""1-9zL-4B0gjx0RgaIK8HFsGW1d64ZHS6pfB0NR1ZgIOA"",""2.1 Trạng thái mới nhất!$B:$F""),5,0)"),"#REF!")</f>
        <v>#REF!</v>
      </c>
      <c r="L36" s="115">
        <v>6</v>
      </c>
      <c r="M36" s="119">
        <f>VLOOKUP($B36,'Chi tiết chấm công 2312-151'!$A:$CU,M$6,0)</f>
        <v>7.8</v>
      </c>
      <c r="N36" s="119"/>
      <c r="O36" s="119"/>
      <c r="P36" s="119">
        <f>VLOOKUP($B36,'Chi tiết chấm công 2312-151'!$A:$CU,P$6,0)</f>
        <v>8</v>
      </c>
      <c r="Q36" s="129">
        <v>8</v>
      </c>
      <c r="R36" s="129">
        <v>8</v>
      </c>
      <c r="S36" s="119">
        <f>VLOOKUP($B36,'Chi tiết chấm công 2312-151'!$A:$CU,S$6,0)</f>
        <v>7.8</v>
      </c>
      <c r="T36" s="119">
        <f>VLOOKUP($B36,'Chi tiết chấm công 2312-151'!$A:$CU,T$6,0)</f>
        <v>7.9</v>
      </c>
      <c r="U36" s="119"/>
      <c r="V36" s="119"/>
      <c r="W36" s="120">
        <v>8</v>
      </c>
      <c r="X36" s="119">
        <f>VLOOKUP($B36,'Chi tiết chấm công 2312-151'!$A:$CU,X$6,0)</f>
        <v>7.9</v>
      </c>
      <c r="Y36" s="119">
        <f>VLOOKUP($B36,'Chi tiết chấm công 2312-151'!$A:$CU,Y$6,0)</f>
        <v>7.9</v>
      </c>
      <c r="Z36" s="119">
        <f>VLOOKUP($B36,'Chi tiết chấm công 2312-151'!$A:$CU,Z$6,0)</f>
        <v>7.6</v>
      </c>
      <c r="AA36" s="119">
        <f>VLOOKUP($B36,'Chi tiết chấm công 2312-151'!$A:$CU,AA$6,0)</f>
        <v>8</v>
      </c>
      <c r="AB36" s="119"/>
      <c r="AC36" s="119"/>
      <c r="AD36" s="119">
        <f>VLOOKUP($B36,'Chi tiết chấm công 2312-151'!$A:$CU,AD$6,0)</f>
        <v>4.2</v>
      </c>
      <c r="AE36" s="119">
        <f>VLOOKUP($B36,'Chi tiết chấm công 2312-151'!$A:$CU,AE$6,0)</f>
        <v>7.8</v>
      </c>
      <c r="AF36" s="119">
        <f>VLOOKUP($B36,'Chi tiết chấm công 2312-151'!$A:$CU,AF$6,0)</f>
        <v>5.0999999999999996</v>
      </c>
      <c r="AG36" s="119">
        <f>VLOOKUP($B36,'Chi tiết chấm công 2312-151'!$A:$CU,AG$6,0)</f>
        <v>6.9</v>
      </c>
      <c r="AH36" s="119">
        <v>8</v>
      </c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21">
        <f t="shared" si="6"/>
        <v>118.89999999999999</v>
      </c>
      <c r="BB36" s="122">
        <f t="shared" si="7"/>
        <v>14.9</v>
      </c>
      <c r="BC36" s="123"/>
      <c r="BD36" s="124"/>
      <c r="BE36" s="125"/>
      <c r="BF36" s="124"/>
      <c r="BG36" s="126"/>
      <c r="BH36" s="124"/>
      <c r="BI36" s="122">
        <f t="shared" si="8"/>
        <v>14.9</v>
      </c>
      <c r="BJ36" s="127"/>
      <c r="BK36" s="122">
        <f t="shared" si="9"/>
        <v>6</v>
      </c>
      <c r="BL36" s="122"/>
    </row>
    <row r="37" spans="1:64" ht="15.75" customHeight="1" x14ac:dyDescent="0.2">
      <c r="A37" s="112">
        <v>777</v>
      </c>
      <c r="B37" s="113" t="s">
        <v>594</v>
      </c>
      <c r="C37" s="114" t="s">
        <v>595</v>
      </c>
      <c r="D37" s="113" t="str">
        <f ca="1">IFERROR(__xludf.DUMMYFUNCTION("iferror(VLOOKUP($B37,IMPORTRANGE(""1-9zL-4B0gjx0RgaIK8HFsGW1d64ZHS6pfB0NR1ZgIOA"",""2.1 Trạng thái mới nhất!$B:$AT""),44,0))"),"")</f>
        <v/>
      </c>
      <c r="E37" s="115">
        <v>14</v>
      </c>
      <c r="F37" s="116"/>
      <c r="G37" s="117" t="str">
        <f ca="1">IFERROR(__xludf.DUMMYFUNCTION("IFERROR(VLOOKUP($B37,IMPORTRANGE(""1-9zL-4B0gjx0RgaIK8HFsGW1d64ZHS6pfB0NR1ZgIOA"",""1.Thông tin nhân sự!$b:$ay""),50,0))"),"")</f>
        <v/>
      </c>
      <c r="H37" s="118" t="str">
        <f ca="1">IFERROR(__xludf.DUMMYFUNCTION("iferror(IF($K37=""Đã nghỉ việc"", VLOOKUP($B37, IMPORTRANGE(""1-9zL-4B0gjx0RgaIK8HFsGW1d64ZHS6pfB0NR1ZgIOA"",""2.1 Trạng thái mới nhất!$B:$U""),2,0),""""))"),"")</f>
        <v/>
      </c>
      <c r="I37" s="116" t="str">
        <f ca="1">IFERROR(__xludf.DUMMYFUNCTION("VLOOKUP($B37,IMPORTRANGE(""1-9zL-4B0gjx0RgaIK8HFsGW1d64ZHS6pfB0NR1ZgIOA"",""2.1 Trạng thái mới nhất!$B:$AR""),16,0)"),"#REF!")</f>
        <v>#REF!</v>
      </c>
      <c r="J37" s="117" t="str">
        <f ca="1">IFERROR(__xludf.DUMMYFUNCTION("IFERROR(VLOOKUP($B37,IMPORTRANGE(""1-9zL-4B0gjx0RgaIK8HFsGW1d64ZHS6pfB0NR1ZgIOA"",""1.Thông tin nhân sự!$b:$BB""),53,0))"),"")</f>
        <v/>
      </c>
      <c r="K37" s="116" t="str">
        <f ca="1">IFERROR(__xludf.DUMMYFUNCTION("VLOOKUP($B37,IMPORTRANGE(""1-9zL-4B0gjx0RgaIK8HFsGW1d64ZHS6pfB0NR1ZgIOA"",""2.1 Trạng thái mới nhất!$B:$F""),5,0)"),"#REF!")</f>
        <v>#REF!</v>
      </c>
      <c r="L37" s="115">
        <v>11</v>
      </c>
      <c r="M37" s="119">
        <f>VLOOKUP($B37,'Chi tiết chấm công 2312-151'!$A:$CU,M$6,0)</f>
        <v>8</v>
      </c>
      <c r="N37" s="119"/>
      <c r="O37" s="119"/>
      <c r="P37" s="119">
        <f>VLOOKUP($B37,'Chi tiết chấm công 2312-151'!$A:$CU,P$6,0)</f>
        <v>8</v>
      </c>
      <c r="Q37" s="119">
        <f>VLOOKUP($B37,'Chi tiết chấm công 2312-151'!$A:$CU,Q$6,0)</f>
        <v>7.8</v>
      </c>
      <c r="R37" s="119">
        <f>VLOOKUP($B37,'Chi tiết chấm công 2312-151'!$A:$CU,R$6,0)</f>
        <v>8</v>
      </c>
      <c r="S37" s="119">
        <f>VLOOKUP($B37,'Chi tiết chấm công 2312-151'!$A:$CU,S$6,0)</f>
        <v>8</v>
      </c>
      <c r="T37" s="128">
        <f>VLOOKUP($B37,'Chi tiết chấm công 2312-151'!$A:$CU,T$6,0)</f>
        <v>7.9</v>
      </c>
      <c r="U37" s="119"/>
      <c r="V37" s="119"/>
      <c r="W37" s="120">
        <v>8</v>
      </c>
      <c r="X37" s="119">
        <f>VLOOKUP($B37,'Chi tiết chấm công 2312-151'!$A:$CU,X$6,0)</f>
        <v>8</v>
      </c>
      <c r="Y37" s="119">
        <f>VLOOKUP($B37,'Chi tiết chấm công 2312-151'!$A:$CU,Y$6,0)</f>
        <v>8</v>
      </c>
      <c r="Z37" s="119">
        <f>VLOOKUP($B37,'Chi tiết chấm công 2312-151'!$A:$CU,Z$6,0)</f>
        <v>8</v>
      </c>
      <c r="AA37" s="119">
        <f>VLOOKUP($B37,'Chi tiết chấm công 2312-151'!$A:$CU,AA$6,0)</f>
        <v>8</v>
      </c>
      <c r="AB37" s="119"/>
      <c r="AC37" s="119"/>
      <c r="AD37" s="119">
        <f>VLOOKUP($B37,'Chi tiết chấm công 2312-151'!$A:$CU,AD$6,0)</f>
        <v>8</v>
      </c>
      <c r="AE37" s="119">
        <f>VLOOKUP($B37,'Chi tiết chấm công 2312-151'!$A:$CU,AE$6,0)</f>
        <v>8</v>
      </c>
      <c r="AF37" s="119">
        <f>VLOOKUP($B37,'Chi tiết chấm công 2312-151'!$A:$CU,AF$6,0)</f>
        <v>8</v>
      </c>
      <c r="AG37" s="119">
        <f>VLOOKUP($B37,'Chi tiết chấm công 2312-151'!$A:$CU,AG$6,0)</f>
        <v>8</v>
      </c>
      <c r="AH37" s="119">
        <v>8</v>
      </c>
      <c r="AI37" s="119"/>
      <c r="AJ37" s="119"/>
      <c r="AK37" s="119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21">
        <f t="shared" si="6"/>
        <v>127.69999999999999</v>
      </c>
      <c r="BB37" s="122">
        <f t="shared" si="7"/>
        <v>16</v>
      </c>
      <c r="BC37" s="123"/>
      <c r="BD37" s="124"/>
      <c r="BE37" s="125"/>
      <c r="BF37" s="124"/>
      <c r="BG37" s="126"/>
      <c r="BH37" s="124"/>
      <c r="BI37" s="122">
        <f t="shared" si="8"/>
        <v>16</v>
      </c>
      <c r="BJ37" s="127"/>
      <c r="BK37" s="122">
        <f t="shared" si="9"/>
        <v>11</v>
      </c>
      <c r="BL37" s="122">
        <v>1</v>
      </c>
    </row>
    <row r="38" spans="1:64" ht="15.75" customHeight="1" x14ac:dyDescent="0.2">
      <c r="A38" s="112">
        <v>223</v>
      </c>
      <c r="B38" s="113" t="s">
        <v>302</v>
      </c>
      <c r="C38" s="114" t="s">
        <v>303</v>
      </c>
      <c r="D38" s="113" t="str">
        <f ca="1">IFERROR(__xludf.DUMMYFUNCTION("iferror(VLOOKUP($B38,IMPORTRANGE(""1-9zL-4B0gjx0RgaIK8HFsGW1d64ZHS6pfB0NR1ZgIOA"",""2.1 Trạng thái mới nhất!$B:$AT""),44,0))"),"")</f>
        <v/>
      </c>
      <c r="E38" s="115">
        <v>20</v>
      </c>
      <c r="F38" s="116"/>
      <c r="G38" s="117" t="str">
        <f ca="1">IFERROR(__xludf.DUMMYFUNCTION("IFERROR(VLOOKUP($B38,IMPORTRANGE(""1-9zL-4B0gjx0RgaIK8HFsGW1d64ZHS6pfB0NR1ZgIOA"",""1.Thông tin nhân sự!$b:$ay""),50,0))"),"")</f>
        <v/>
      </c>
      <c r="H38" s="118" t="str">
        <f ca="1">IFERROR(__xludf.DUMMYFUNCTION("iferror(IF($K38=""Đã nghỉ việc"", VLOOKUP($B38, IMPORTRANGE(""1-9zL-4B0gjx0RgaIK8HFsGW1d64ZHS6pfB0NR1ZgIOA"",""2.1 Trạng thái mới nhất!$B:$U""),2,0),""""))"),"")</f>
        <v/>
      </c>
      <c r="I38" s="116" t="str">
        <f ca="1">IFERROR(__xludf.DUMMYFUNCTION("VLOOKUP($B38,IMPORTRANGE(""1-9zL-4B0gjx0RgaIK8HFsGW1d64ZHS6pfB0NR1ZgIOA"",""2.1 Trạng thái mới nhất!$B:$AR""),16,0)"),"#REF!")</f>
        <v>#REF!</v>
      </c>
      <c r="J38" s="117" t="str">
        <f ca="1">IFERROR(__xludf.DUMMYFUNCTION("IFERROR(VLOOKUP($B38,IMPORTRANGE(""1-9zL-4B0gjx0RgaIK8HFsGW1d64ZHS6pfB0NR1ZgIOA"",""1.Thông tin nhân sự!$b:$BB""),53,0))"),"")</f>
        <v/>
      </c>
      <c r="K38" s="116" t="str">
        <f ca="1">IFERROR(__xludf.DUMMYFUNCTION("VLOOKUP($B38,IMPORTRANGE(""1-9zL-4B0gjx0RgaIK8HFsGW1d64ZHS6pfB0NR1ZgIOA"",""2.1 Trạng thái mới nhất!$B:$F""),5,0)"),"#REF!")</f>
        <v>#REF!</v>
      </c>
      <c r="L38" s="132">
        <v>15</v>
      </c>
      <c r="M38" s="119">
        <f>VLOOKUP($B38,'Chi tiết chấm công 2312-151'!$A:$CU,M$6,0)</f>
        <v>8</v>
      </c>
      <c r="N38" s="119"/>
      <c r="O38" s="119"/>
      <c r="P38" s="119">
        <f>VLOOKUP($B38,'Chi tiết chấm công 2312-151'!$A:$CU,P$6,0)</f>
        <v>8</v>
      </c>
      <c r="Q38" s="119">
        <f>VLOOKUP($B38,'Chi tiết chấm công 2312-151'!$A:$CU,Q$6,0)</f>
        <v>8</v>
      </c>
      <c r="R38" s="119">
        <f>VLOOKUP($B38,'Chi tiết chấm công 2312-151'!$A:$CU,R$6,0)</f>
        <v>8</v>
      </c>
      <c r="S38" s="119">
        <f>VLOOKUP($B38,'Chi tiết chấm công 2312-151'!$A:$CU,S$6,0)</f>
        <v>8</v>
      </c>
      <c r="T38" s="119">
        <f>VLOOKUP($B38,'Chi tiết chấm công 2312-151'!$A:$CU,T$6,0)</f>
        <v>8</v>
      </c>
      <c r="U38" s="119"/>
      <c r="V38" s="119"/>
      <c r="W38" s="120">
        <v>8</v>
      </c>
      <c r="X38" s="119">
        <f>VLOOKUP($B38,'Chi tiết chấm công 2312-151'!$A:$CU,X$6,0)</f>
        <v>8</v>
      </c>
      <c r="Y38" s="119">
        <f>VLOOKUP($B38,'Chi tiết chấm công 2312-151'!$A:$CU,Y$6,0)</f>
        <v>8</v>
      </c>
      <c r="Z38" s="119">
        <f>VLOOKUP($B38,'Chi tiết chấm công 2312-151'!$A:$CU,Z$6,0)</f>
        <v>8</v>
      </c>
      <c r="AA38" s="119">
        <f>VLOOKUP($B38,'Chi tiết chấm công 2312-151'!$A:$CU,AA$6,0)</f>
        <v>8</v>
      </c>
      <c r="AB38" s="119"/>
      <c r="AC38" s="119"/>
      <c r="AD38" s="119">
        <f>VLOOKUP($B38,'Chi tiết chấm công 2312-151'!$A:$CU,AD$6,0)</f>
        <v>8</v>
      </c>
      <c r="AE38" s="119">
        <f>VLOOKUP($B38,'Chi tiết chấm công 2312-151'!$A:$CU,AE$6,0)</f>
        <v>8</v>
      </c>
      <c r="AF38" s="119">
        <f>VLOOKUP($B38,'Chi tiết chấm công 2312-151'!$A:$CU,AF$6,0)</f>
        <v>8</v>
      </c>
      <c r="AG38" s="119">
        <f>VLOOKUP($B38,'Chi tiết chấm công 2312-151'!$A:$CU,AG$6,0)</f>
        <v>8</v>
      </c>
      <c r="AH38" s="119">
        <v>8</v>
      </c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21">
        <f t="shared" si="6"/>
        <v>128</v>
      </c>
      <c r="BB38" s="122">
        <f t="shared" si="7"/>
        <v>16</v>
      </c>
      <c r="BC38" s="123"/>
      <c r="BD38" s="124"/>
      <c r="BE38" s="125"/>
      <c r="BF38" s="124"/>
      <c r="BG38" s="126"/>
      <c r="BH38" s="124"/>
      <c r="BI38" s="122">
        <f t="shared" si="8"/>
        <v>16</v>
      </c>
      <c r="BJ38" s="127"/>
      <c r="BK38" s="122">
        <f t="shared" si="9"/>
        <v>15</v>
      </c>
      <c r="BL38" s="122"/>
    </row>
    <row r="39" spans="1:64" ht="15.75" customHeight="1" x14ac:dyDescent="0.2">
      <c r="A39" s="112">
        <v>294</v>
      </c>
      <c r="B39" s="113" t="s">
        <v>330</v>
      </c>
      <c r="C39" s="114" t="s">
        <v>331</v>
      </c>
      <c r="D39" s="113" t="str">
        <f ca="1">IFERROR(__xludf.DUMMYFUNCTION("iferror(VLOOKUP($B39,IMPORTRANGE(""1-9zL-4B0gjx0RgaIK8HFsGW1d64ZHS6pfB0NR1ZgIOA"",""2.1 Trạng thái mới nhất!$B:$AT""),44,0))"),"")</f>
        <v/>
      </c>
      <c r="E39" s="115">
        <v>19.5</v>
      </c>
      <c r="F39" s="116"/>
      <c r="G39" s="117" t="str">
        <f ca="1">IFERROR(__xludf.DUMMYFUNCTION("IFERROR(VLOOKUP($B39,IMPORTRANGE(""1-9zL-4B0gjx0RgaIK8HFsGW1d64ZHS6pfB0NR1ZgIOA"",""1.Thông tin nhân sự!$b:$ay""),50,0))"),"")</f>
        <v/>
      </c>
      <c r="H39" s="118" t="str">
        <f ca="1">IFERROR(__xludf.DUMMYFUNCTION("iferror(IF($K39=""Đã nghỉ việc"", VLOOKUP($B39, IMPORTRANGE(""1-9zL-4B0gjx0RgaIK8HFsGW1d64ZHS6pfB0NR1ZgIOA"",""2.1 Trạng thái mới nhất!$B:$U""),2,0),""""))"),"")</f>
        <v/>
      </c>
      <c r="I39" s="116" t="str">
        <f ca="1">IFERROR(__xludf.DUMMYFUNCTION("VLOOKUP($B39,IMPORTRANGE(""1-9zL-4B0gjx0RgaIK8HFsGW1d64ZHS6pfB0NR1ZgIOA"",""2.1 Trạng thái mới nhất!$B:$AR""),16,0)"),"#REF!")</f>
        <v>#REF!</v>
      </c>
      <c r="J39" s="117" t="str">
        <f ca="1">IFERROR(__xludf.DUMMYFUNCTION("IFERROR(VLOOKUP($B39,IMPORTRANGE(""1-9zL-4B0gjx0RgaIK8HFsGW1d64ZHS6pfB0NR1ZgIOA"",""1.Thông tin nhân sự!$b:$BB""),53,0))"),"")</f>
        <v/>
      </c>
      <c r="K39" s="116" t="str">
        <f ca="1">IFERROR(__xludf.DUMMYFUNCTION("VLOOKUP($B39,IMPORTRANGE(""1-9zL-4B0gjx0RgaIK8HFsGW1d64ZHS6pfB0NR1ZgIOA"",""2.1 Trạng thái mới nhất!$B:$F""),5,0)"),"#REF!")</f>
        <v>#REF!</v>
      </c>
      <c r="L39" s="115">
        <v>18.5</v>
      </c>
      <c r="M39" s="119">
        <f>VLOOKUP($B39,'Chi tiết chấm công 2312-151'!$A:$CU,M$6,0)</f>
        <v>8</v>
      </c>
      <c r="N39" s="119"/>
      <c r="O39" s="119"/>
      <c r="P39" s="119">
        <f>VLOOKUP($B39,'Chi tiết chấm công 2312-151'!$A:$CU,P$6,0)</f>
        <v>8</v>
      </c>
      <c r="Q39" s="119">
        <f>VLOOKUP($B39,'Chi tiết chấm công 2312-151'!$A:$CU,Q$6,0)</f>
        <v>8</v>
      </c>
      <c r="R39" s="119">
        <f>VLOOKUP($B39,'Chi tiết chấm công 2312-151'!$A:$CU,R$6,0)</f>
        <v>7.9</v>
      </c>
      <c r="S39" s="119">
        <f>VLOOKUP($B39,'Chi tiết chấm công 2312-151'!$A:$CU,S$6,0)</f>
        <v>8</v>
      </c>
      <c r="T39" s="119">
        <f>VLOOKUP($B39,'Chi tiết chấm công 2312-151'!$A:$CU,T$6,0)</f>
        <v>8</v>
      </c>
      <c r="U39" s="119"/>
      <c r="V39" s="119"/>
      <c r="W39" s="120">
        <v>8</v>
      </c>
      <c r="X39" s="130" t="e">
        <f>VLOOKUP($B39,'Chi tiết chấm công 2312-151'!$A:$CU,X$6,0)</f>
        <v>#VALUE!</v>
      </c>
      <c r="Y39" s="119">
        <f>VLOOKUP($B39,'Chi tiết chấm công 2312-151'!$A:$CU,Y$6,0)</f>
        <v>8</v>
      </c>
      <c r="Z39" s="119">
        <f>VLOOKUP($B39,'Chi tiết chấm công 2312-151'!$A:$CU,Z$6,0)</f>
        <v>8</v>
      </c>
      <c r="AA39" s="130" t="e">
        <f>VLOOKUP($B39,'Chi tiết chấm công 2312-151'!$A:$CU,AA$6,0)</f>
        <v>#VALUE!</v>
      </c>
      <c r="AB39" s="119"/>
      <c r="AC39" s="119"/>
      <c r="AD39" s="119">
        <f>VLOOKUP($B39,'Chi tiết chấm công 2312-151'!$A:$CU,AD$6,0)</f>
        <v>8</v>
      </c>
      <c r="AE39" s="119">
        <f>VLOOKUP($B39,'Chi tiết chấm công 2312-151'!$A:$CU,AE$6,0)</f>
        <v>8</v>
      </c>
      <c r="AF39" s="119">
        <f>VLOOKUP($B39,'Chi tiết chấm công 2312-151'!$A:$CU,AF$6,0)</f>
        <v>8</v>
      </c>
      <c r="AG39" s="119">
        <f>VLOOKUP($B39,'Chi tiết chấm công 2312-151'!$A:$CU,AG$6,0)</f>
        <v>8</v>
      </c>
      <c r="AH39" s="119">
        <v>8</v>
      </c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21" t="e">
        <f t="shared" si="6"/>
        <v>#VALUE!</v>
      </c>
      <c r="BB39" s="122" t="e">
        <f t="shared" si="7"/>
        <v>#VALUE!</v>
      </c>
      <c r="BC39" s="123"/>
      <c r="BD39" s="124">
        <v>2</v>
      </c>
      <c r="BE39" s="125"/>
      <c r="BF39" s="124"/>
      <c r="BG39" s="126"/>
      <c r="BH39" s="124"/>
      <c r="BI39" s="122" t="e">
        <f t="shared" si="8"/>
        <v>#VALUE!</v>
      </c>
      <c r="BJ39" s="127"/>
      <c r="BK39" s="122">
        <f t="shared" si="9"/>
        <v>16.5</v>
      </c>
      <c r="BL39" s="122"/>
    </row>
    <row r="40" spans="1:64" ht="15.75" customHeight="1" x14ac:dyDescent="0.2">
      <c r="A40" s="116">
        <v>784</v>
      </c>
      <c r="B40" s="113" t="s">
        <v>602</v>
      </c>
      <c r="C40" s="114" t="s">
        <v>2330</v>
      </c>
      <c r="D40" s="113" t="str">
        <f ca="1">IFERROR(__xludf.DUMMYFUNCTION("iferror(VLOOKUP($B40,IMPORTRANGE(""1-9zL-4B0gjx0RgaIK8HFsGW1d64ZHS6pfB0NR1ZgIOA"",""2.1 Trạng thái mới nhất!$B:$AT""),44,0))"),"")</f>
        <v/>
      </c>
      <c r="E40" s="115">
        <v>17.5</v>
      </c>
      <c r="F40" s="116"/>
      <c r="G40" s="117" t="str">
        <f ca="1">IFERROR(__xludf.DUMMYFUNCTION("IFERROR(VLOOKUP($B40,IMPORTRANGE(""1-9zL-4B0gjx0RgaIK8HFsGW1d64ZHS6pfB0NR1ZgIOA"",""1.Thông tin nhân sự!$b:$ay""),50,0))"),"")</f>
        <v/>
      </c>
      <c r="H40" s="118" t="str">
        <f ca="1">IFERROR(__xludf.DUMMYFUNCTION("iferror(IF($K40=""Đã nghỉ việc"", VLOOKUP($B40, IMPORTRANGE(""1-9zL-4B0gjx0RgaIK8HFsGW1d64ZHS6pfB0NR1ZgIOA"",""2.1 Trạng thái mới nhất!$B:$U""),2,0),""""))"),"")</f>
        <v/>
      </c>
      <c r="I40" s="116" t="str">
        <f ca="1">IFERROR(__xludf.DUMMYFUNCTION("VLOOKUP($B40,IMPORTRANGE(""1-9zL-4B0gjx0RgaIK8HFsGW1d64ZHS6pfB0NR1ZgIOA"",""2.1 Trạng thái mới nhất!$B:$AR""),16,0)"),"#REF!")</f>
        <v>#REF!</v>
      </c>
      <c r="J40" s="117" t="str">
        <f ca="1">IFERROR(__xludf.DUMMYFUNCTION("IFERROR(VLOOKUP($B40,IMPORTRANGE(""1-9zL-4B0gjx0RgaIK8HFsGW1d64ZHS6pfB0NR1ZgIOA"",""1.Thông tin nhân sự!$b:$BB""),53,0))"),"")</f>
        <v/>
      </c>
      <c r="K40" s="116" t="str">
        <f ca="1">IFERROR(__xludf.DUMMYFUNCTION("VLOOKUP($B40,IMPORTRANGE(""1-9zL-4B0gjx0RgaIK8HFsGW1d64ZHS6pfB0NR1ZgIOA"",""2.1 Trạng thái mới nhất!$B:$F""),5,0)"),"#REF!")</f>
        <v>#REF!</v>
      </c>
      <c r="L40" s="115">
        <v>11</v>
      </c>
      <c r="M40" s="119">
        <f>VLOOKUP($B40,'Chi tiết chấm công 2312-151'!$A:$CU,M$6,0)</f>
        <v>8</v>
      </c>
      <c r="N40" s="119"/>
      <c r="O40" s="119"/>
      <c r="P40" s="119">
        <f>VLOOKUP($B40,'Chi tiết chấm công 2312-151'!$A:$CU,P$6,0)</f>
        <v>8</v>
      </c>
      <c r="Q40" s="119">
        <f>VLOOKUP($B40,'Chi tiết chấm công 2312-151'!$A:$CU,Q$6,0)</f>
        <v>8</v>
      </c>
      <c r="R40" s="119">
        <f>VLOOKUP($B40,'Chi tiết chấm công 2312-151'!$A:$CU,R$6,0)</f>
        <v>8</v>
      </c>
      <c r="S40" s="119">
        <f>VLOOKUP($B40,'Chi tiết chấm công 2312-151'!$A:$CU,S$6,0)</f>
        <v>8</v>
      </c>
      <c r="T40" s="119">
        <f>VLOOKUP($B40,'Chi tiết chấm công 2312-151'!$A:$CU,T$6,0)</f>
        <v>8</v>
      </c>
      <c r="U40" s="119"/>
      <c r="V40" s="119"/>
      <c r="W40" s="120">
        <v>8</v>
      </c>
      <c r="X40" s="119">
        <f>VLOOKUP($B40,'Chi tiết chấm công 2312-151'!$A:$CU,X$6,0)</f>
        <v>8</v>
      </c>
      <c r="Y40" s="119">
        <f>VLOOKUP($B40,'Chi tiết chấm công 2312-151'!$A:$CU,Y$6,0)</f>
        <v>8</v>
      </c>
      <c r="Z40" s="119">
        <f>VLOOKUP($B40,'Chi tiết chấm công 2312-151'!$A:$CU,Z$6,0)</f>
        <v>8</v>
      </c>
      <c r="AA40" s="119">
        <f>VLOOKUP($B40,'Chi tiết chấm công 2312-151'!$A:$CU,AA$6,0)</f>
        <v>8</v>
      </c>
      <c r="AB40" s="119"/>
      <c r="AC40" s="119"/>
      <c r="AD40" s="119">
        <f>VLOOKUP($B40,'Chi tiết chấm công 2312-151'!$A:$CU,AD$6,0)</f>
        <v>8</v>
      </c>
      <c r="AE40" s="130" t="e">
        <f>VLOOKUP($B40,'Chi tiết chấm công 2312-151'!$A:$CU,AE$6,0)</f>
        <v>#VALUE!</v>
      </c>
      <c r="AF40" s="119">
        <f>VLOOKUP($B40,'Chi tiết chấm công 2312-151'!$A:$CU,AF$6,0)</f>
        <v>8</v>
      </c>
      <c r="AG40" s="119">
        <f>VLOOKUP($B40,'Chi tiết chấm công 2312-151'!$A:$CU,AG$6,0)</f>
        <v>8</v>
      </c>
      <c r="AH40" s="119">
        <v>8</v>
      </c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21" t="e">
        <f t="shared" si="6"/>
        <v>#VALUE!</v>
      </c>
      <c r="BB40" s="122" t="e">
        <f t="shared" si="7"/>
        <v>#VALUE!</v>
      </c>
      <c r="BC40" s="123"/>
      <c r="BD40" s="124">
        <v>1</v>
      </c>
      <c r="BE40" s="125"/>
      <c r="BF40" s="124"/>
      <c r="BG40" s="126"/>
      <c r="BH40" s="124"/>
      <c r="BI40" s="122" t="e">
        <f t="shared" si="8"/>
        <v>#VALUE!</v>
      </c>
      <c r="BJ40" s="127"/>
      <c r="BK40" s="122">
        <f t="shared" si="9"/>
        <v>10</v>
      </c>
      <c r="BL40" s="122"/>
    </row>
    <row r="41" spans="1:64" ht="15.75" customHeight="1" x14ac:dyDescent="0.2">
      <c r="A41" s="116">
        <v>950</v>
      </c>
      <c r="B41" s="113" t="s">
        <v>2137</v>
      </c>
      <c r="C41" s="114" t="s">
        <v>2138</v>
      </c>
      <c r="D41" s="113" t="str">
        <f ca="1">IFERROR(__xludf.DUMMYFUNCTION("iferror(VLOOKUP($B41,IMPORTRANGE(""1-9zL-4B0gjx0RgaIK8HFsGW1d64ZHS6pfB0NR1ZgIOA"",""2.1 Trạng thái mới nhất!$B:$AT""),44,0))"),"")</f>
        <v/>
      </c>
      <c r="E41" s="115">
        <v>0</v>
      </c>
      <c r="F41" s="116"/>
      <c r="G41" s="117" t="str">
        <f ca="1">IFERROR(__xludf.DUMMYFUNCTION("IFERROR(VLOOKUP($B41,IMPORTRANGE(""1-9zL-4B0gjx0RgaIK8HFsGW1d64ZHS6pfB0NR1ZgIOA"",""1.Thông tin nhân sự!$b:$ay""),50,0))"),"")</f>
        <v/>
      </c>
      <c r="H41" s="118" t="str">
        <f ca="1">IFERROR(__xludf.DUMMYFUNCTION("iferror(IF($K41=""Đã nghỉ việc"", VLOOKUP($B41, IMPORTRANGE(""1-9zL-4B0gjx0RgaIK8HFsGW1d64ZHS6pfB0NR1ZgIOA"",""2.1 Trạng thái mới nhất!$B:$U""),2,0),""""))"),"")</f>
        <v/>
      </c>
      <c r="I41" s="116" t="str">
        <f ca="1">IFERROR(__xludf.DUMMYFUNCTION("VLOOKUP($B41,IMPORTRANGE(""1-9zL-4B0gjx0RgaIK8HFsGW1d64ZHS6pfB0NR1ZgIOA"",""2.1 Trạng thái mới nhất!$B:$AR""),16,0)"),"#REF!")</f>
        <v>#REF!</v>
      </c>
      <c r="J41" s="117" t="str">
        <f ca="1">IFERROR(__xludf.DUMMYFUNCTION("IFERROR(VLOOKUP($B41,IMPORTRANGE(""1-9zL-4B0gjx0RgaIK8HFsGW1d64ZHS6pfB0NR1ZgIOA"",""1.Thông tin nhân sự!$b:$BB""),53,0))"),"")</f>
        <v/>
      </c>
      <c r="K41" s="116" t="str">
        <f ca="1">IFERROR(__xludf.DUMMYFUNCTION("VLOOKUP($B41,IMPORTRANGE(""1-9zL-4B0gjx0RgaIK8HFsGW1d64ZHS6pfB0NR1ZgIOA"",""2.1 Trạng thái mới nhất!$B:$F""),5,0)"),"#REF!")</f>
        <v>#REF!</v>
      </c>
      <c r="L41" s="115"/>
      <c r="M41" s="119">
        <v>4</v>
      </c>
      <c r="N41" s="119"/>
      <c r="O41" s="119"/>
      <c r="P41" s="119">
        <v>4</v>
      </c>
      <c r="Q41" s="119">
        <v>4</v>
      </c>
      <c r="R41" s="119">
        <v>4</v>
      </c>
      <c r="S41" s="119">
        <v>4</v>
      </c>
      <c r="T41" s="119">
        <v>4</v>
      </c>
      <c r="U41" s="119"/>
      <c r="V41" s="119"/>
      <c r="W41" s="120">
        <v>4</v>
      </c>
      <c r="X41" s="119">
        <v>4</v>
      </c>
      <c r="Y41" s="119">
        <v>4</v>
      </c>
      <c r="Z41" s="119">
        <v>4</v>
      </c>
      <c r="AA41" s="119">
        <v>4</v>
      </c>
      <c r="AB41" s="119"/>
      <c r="AC41" s="119"/>
      <c r="AD41" s="119">
        <v>4</v>
      </c>
      <c r="AE41" s="119">
        <v>4</v>
      </c>
      <c r="AF41" s="119">
        <v>4</v>
      </c>
      <c r="AG41" s="119">
        <v>4</v>
      </c>
      <c r="AH41" s="119">
        <v>4</v>
      </c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21">
        <f t="shared" si="6"/>
        <v>64</v>
      </c>
      <c r="BB41" s="122">
        <f t="shared" si="7"/>
        <v>8</v>
      </c>
      <c r="BC41" s="123"/>
      <c r="BD41" s="124"/>
      <c r="BE41" s="125"/>
      <c r="BF41" s="124"/>
      <c r="BG41" s="126"/>
      <c r="BH41" s="124"/>
      <c r="BI41" s="122">
        <f t="shared" si="8"/>
        <v>8</v>
      </c>
      <c r="BJ41" s="127"/>
      <c r="BK41" s="122">
        <f t="shared" si="9"/>
        <v>0</v>
      </c>
      <c r="BL41" s="122"/>
    </row>
    <row r="42" spans="1:64" ht="15.75" customHeight="1" x14ac:dyDescent="0.2">
      <c r="A42" s="116">
        <v>951</v>
      </c>
      <c r="B42" s="113" t="s">
        <v>2139</v>
      </c>
      <c r="C42" s="114" t="s">
        <v>2140</v>
      </c>
      <c r="D42" s="113" t="str">
        <f ca="1">IFERROR(__xludf.DUMMYFUNCTION("iferror(VLOOKUP($B42,IMPORTRANGE(""1-9zL-4B0gjx0RgaIK8HFsGW1d64ZHS6pfB0NR1ZgIOA"",""2.1 Trạng thái mới nhất!$B:$AT""),44,0))"),"")</f>
        <v/>
      </c>
      <c r="E42" s="115">
        <v>0</v>
      </c>
      <c r="F42" s="116"/>
      <c r="G42" s="117" t="str">
        <f ca="1">IFERROR(__xludf.DUMMYFUNCTION("IFERROR(VLOOKUP($B42,IMPORTRANGE(""1-9zL-4B0gjx0RgaIK8HFsGW1d64ZHS6pfB0NR1ZgIOA"",""1.Thông tin nhân sự!$b:$ay""),50,0))"),"")</f>
        <v/>
      </c>
      <c r="H42" s="118" t="str">
        <f ca="1">IFERROR(__xludf.DUMMYFUNCTION("iferror(IF($K42=""Đã nghỉ việc"", VLOOKUP($B42, IMPORTRANGE(""1-9zL-4B0gjx0RgaIK8HFsGW1d64ZHS6pfB0NR1ZgIOA"",""2.1 Trạng thái mới nhất!$B:$U""),2,0),""""))"),"")</f>
        <v/>
      </c>
      <c r="I42" s="116" t="str">
        <f ca="1">IFERROR(__xludf.DUMMYFUNCTION("VLOOKUP($B42,IMPORTRANGE(""1-9zL-4B0gjx0RgaIK8HFsGW1d64ZHS6pfB0NR1ZgIOA"",""2.1 Trạng thái mới nhất!$B:$AR""),16,0)"),"#REF!")</f>
        <v>#REF!</v>
      </c>
      <c r="J42" s="117" t="str">
        <f ca="1">IFERROR(__xludf.DUMMYFUNCTION("IFERROR(VLOOKUP($B42,IMPORTRANGE(""1-9zL-4B0gjx0RgaIK8HFsGW1d64ZHS6pfB0NR1ZgIOA"",""1.Thông tin nhân sự!$b:$BB""),53,0))"),"")</f>
        <v/>
      </c>
      <c r="K42" s="116" t="str">
        <f ca="1">IFERROR(__xludf.DUMMYFUNCTION("VLOOKUP($B42,IMPORTRANGE(""1-9zL-4B0gjx0RgaIK8HFsGW1d64ZHS6pfB0NR1ZgIOA"",""2.1 Trạng thái mới nhất!$B:$F""),5,0)"),"#REF!")</f>
        <v>#REF!</v>
      </c>
      <c r="L42" s="115"/>
      <c r="M42" s="119">
        <v>4</v>
      </c>
      <c r="N42" s="119"/>
      <c r="O42" s="119"/>
      <c r="P42" s="119">
        <v>4</v>
      </c>
      <c r="Q42" s="119">
        <v>4</v>
      </c>
      <c r="R42" s="119">
        <v>4</v>
      </c>
      <c r="S42" s="119">
        <v>4</v>
      </c>
      <c r="T42" s="119">
        <v>4</v>
      </c>
      <c r="U42" s="119"/>
      <c r="V42" s="119"/>
      <c r="W42" s="120">
        <v>4</v>
      </c>
      <c r="X42" s="119">
        <v>4</v>
      </c>
      <c r="Y42" s="119">
        <v>4</v>
      </c>
      <c r="Z42" s="119">
        <v>4</v>
      </c>
      <c r="AA42" s="119">
        <v>4</v>
      </c>
      <c r="AB42" s="119"/>
      <c r="AC42" s="119"/>
      <c r="AD42" s="119">
        <v>4</v>
      </c>
      <c r="AE42" s="119">
        <v>4</v>
      </c>
      <c r="AF42" s="119">
        <v>4</v>
      </c>
      <c r="AG42" s="119">
        <v>4</v>
      </c>
      <c r="AH42" s="119">
        <v>4</v>
      </c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21">
        <f t="shared" si="6"/>
        <v>64</v>
      </c>
      <c r="BB42" s="122">
        <f t="shared" si="7"/>
        <v>8</v>
      </c>
      <c r="BC42" s="123"/>
      <c r="BD42" s="124"/>
      <c r="BE42" s="125"/>
      <c r="BF42" s="124"/>
      <c r="BG42" s="126"/>
      <c r="BH42" s="124"/>
      <c r="BI42" s="122">
        <f t="shared" si="8"/>
        <v>8</v>
      </c>
      <c r="BJ42" s="127"/>
      <c r="BK42" s="122">
        <f t="shared" si="9"/>
        <v>0</v>
      </c>
      <c r="BL42" s="122"/>
    </row>
    <row r="43" spans="1:64" ht="15.75" customHeight="1" x14ac:dyDescent="0.2">
      <c r="A43" s="116">
        <v>886</v>
      </c>
      <c r="B43" s="113" t="s">
        <v>780</v>
      </c>
      <c r="C43" s="114" t="s">
        <v>781</v>
      </c>
      <c r="D43" s="113" t="str">
        <f ca="1">IFERROR(__xludf.DUMMYFUNCTION("iferror(VLOOKUP($B43,IMPORTRANGE(""1-9zL-4B0gjx0RgaIK8HFsGW1d64ZHS6pfB0NR1ZgIOA"",""2.1 Trạng thái mới nhất!$B:$AT""),44,0))"),"")</f>
        <v/>
      </c>
      <c r="E43" s="115">
        <v>0</v>
      </c>
      <c r="F43" s="116"/>
      <c r="G43" s="117" t="str">
        <f ca="1">IFERROR(__xludf.DUMMYFUNCTION("IFERROR(VLOOKUP($B43,IMPORTRANGE(""1-9zL-4B0gjx0RgaIK8HFsGW1d64ZHS6pfB0NR1ZgIOA"",""1.Thông tin nhân sự!$b:$ay""),50,0))"),"")</f>
        <v/>
      </c>
      <c r="H43" s="118" t="str">
        <f ca="1">IFERROR(__xludf.DUMMYFUNCTION("iferror(IF($K43=""Đã nghỉ việc"", VLOOKUP($B43, IMPORTRANGE(""1-9zL-4B0gjx0RgaIK8HFsGW1d64ZHS6pfB0NR1ZgIOA"",""2.1 Trạng thái mới nhất!$B:$U""),2,0),""""))"),"")</f>
        <v/>
      </c>
      <c r="I43" s="116" t="str">
        <f ca="1">IFERROR(__xludf.DUMMYFUNCTION("VLOOKUP($B43,IMPORTRANGE(""1-9zL-4B0gjx0RgaIK8HFsGW1d64ZHS6pfB0NR1ZgIOA"",""2.1 Trạng thái mới nhất!$B:$AR""),16,0)"),"#REF!")</f>
        <v>#REF!</v>
      </c>
      <c r="J43" s="117" t="str">
        <f ca="1">IFERROR(__xludf.DUMMYFUNCTION("IFERROR(VLOOKUP($B43,IMPORTRANGE(""1-9zL-4B0gjx0RgaIK8HFsGW1d64ZHS6pfB0NR1ZgIOA"",""1.Thông tin nhân sự!$b:$BB""),53,0))"),"")</f>
        <v/>
      </c>
      <c r="K43" s="116" t="str">
        <f ca="1">IFERROR(__xludf.DUMMYFUNCTION("VLOOKUP($B43,IMPORTRANGE(""1-9zL-4B0gjx0RgaIK8HFsGW1d64ZHS6pfB0NR1ZgIOA"",""2.1 Trạng thái mới nhất!$B:$F""),5,0)"),"#REF!")</f>
        <v>#REF!</v>
      </c>
      <c r="L43" s="115"/>
      <c r="M43" s="119">
        <v>4</v>
      </c>
      <c r="N43" s="119"/>
      <c r="O43" s="119"/>
      <c r="P43" s="119">
        <v>4</v>
      </c>
      <c r="Q43" s="119">
        <v>4</v>
      </c>
      <c r="R43" s="119">
        <v>4</v>
      </c>
      <c r="S43" s="119">
        <v>4</v>
      </c>
      <c r="T43" s="119">
        <v>4</v>
      </c>
      <c r="U43" s="119"/>
      <c r="V43" s="119"/>
      <c r="W43" s="120">
        <v>4</v>
      </c>
      <c r="X43" s="119">
        <v>4</v>
      </c>
      <c r="Y43" s="119">
        <v>4</v>
      </c>
      <c r="Z43" s="119">
        <v>4</v>
      </c>
      <c r="AA43" s="119">
        <v>4</v>
      </c>
      <c r="AB43" s="119"/>
      <c r="AC43" s="119"/>
      <c r="AD43" s="119">
        <v>4</v>
      </c>
      <c r="AE43" s="119">
        <v>4</v>
      </c>
      <c r="AF43" s="119">
        <v>4</v>
      </c>
      <c r="AG43" s="119">
        <v>4</v>
      </c>
      <c r="AH43" s="119">
        <v>4</v>
      </c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21">
        <f t="shared" si="6"/>
        <v>64</v>
      </c>
      <c r="BB43" s="122">
        <f t="shared" si="7"/>
        <v>8</v>
      </c>
      <c r="BC43" s="123"/>
      <c r="BD43" s="124"/>
      <c r="BE43" s="125"/>
      <c r="BF43" s="124"/>
      <c r="BG43" s="126"/>
      <c r="BH43" s="124"/>
      <c r="BI43" s="122">
        <f t="shared" si="8"/>
        <v>8</v>
      </c>
      <c r="BJ43" s="127"/>
      <c r="BK43" s="122">
        <f t="shared" si="9"/>
        <v>0</v>
      </c>
      <c r="BL43" s="122"/>
    </row>
    <row r="44" spans="1:64" ht="15.75" customHeight="1" x14ac:dyDescent="0.2">
      <c r="A44" s="112">
        <v>954</v>
      </c>
      <c r="B44" s="113" t="s">
        <v>1465</v>
      </c>
      <c r="C44" s="114" t="s">
        <v>2141</v>
      </c>
      <c r="D44" s="113" t="str">
        <f ca="1">IFERROR(__xludf.DUMMYFUNCTION("iferror(VLOOKUP($B44,IMPORTRANGE(""1-9zL-4B0gjx0RgaIK8HFsGW1d64ZHS6pfB0NR1ZgIOA"",""2.1 Trạng thái mới nhất!$B:$AT""),44,0))"),"")</f>
        <v/>
      </c>
      <c r="E44" s="115">
        <v>19.5</v>
      </c>
      <c r="F44" s="116"/>
      <c r="G44" s="117" t="str">
        <f ca="1">IFERROR(__xludf.DUMMYFUNCTION("IFERROR(VLOOKUP($B44,IMPORTRANGE(""1-9zL-4B0gjx0RgaIK8HFsGW1d64ZHS6pfB0NR1ZgIOA"",""1.Thông tin nhân sự!$b:$ay""),50,0))"),"")</f>
        <v/>
      </c>
      <c r="H44" s="118" t="str">
        <f ca="1">IFERROR(__xludf.DUMMYFUNCTION("iferror(IF($K44=""Đã nghỉ việc"", VLOOKUP($B44, IMPORTRANGE(""1-9zL-4B0gjx0RgaIK8HFsGW1d64ZHS6pfB0NR1ZgIOA"",""2.1 Trạng thái mới nhất!$B:$U""),2,0),""""))"),"")</f>
        <v/>
      </c>
      <c r="I44" s="116" t="str">
        <f ca="1">IFERROR(__xludf.DUMMYFUNCTION("VLOOKUP($B44,IMPORTRANGE(""1-9zL-4B0gjx0RgaIK8HFsGW1d64ZHS6pfB0NR1ZgIOA"",""2.1 Trạng thái mới nhất!$B:$AR""),16,0)"),"#REF!")</f>
        <v>#REF!</v>
      </c>
      <c r="J44" s="117" t="str">
        <f ca="1">IFERROR(__xludf.DUMMYFUNCTION("IFERROR(VLOOKUP($B44,IMPORTRANGE(""1-9zL-4B0gjx0RgaIK8HFsGW1d64ZHS6pfB0NR1ZgIOA"",""1.Thông tin nhân sự!$b:$BB""),53,0))"),"")</f>
        <v/>
      </c>
      <c r="K44" s="116" t="str">
        <f ca="1">IFERROR(__xludf.DUMMYFUNCTION("VLOOKUP($B44,IMPORTRANGE(""1-9zL-4B0gjx0RgaIK8HFsGW1d64ZHS6pfB0NR1ZgIOA"",""2.1 Trạng thái mới nhất!$B:$F""),5,0)"),"#REF!")</f>
        <v>#REF!</v>
      </c>
      <c r="L44" s="115">
        <v>3</v>
      </c>
      <c r="M44" s="119">
        <f>VLOOKUP($B44,'Chi tiết chấm công 2312-151'!$A:$CU,M$6,0)</f>
        <v>8</v>
      </c>
      <c r="N44" s="119"/>
      <c r="O44" s="119"/>
      <c r="P44" s="119">
        <f>VLOOKUP($B44,'Chi tiết chấm công 2312-151'!$A:$CU,P$6,0)</f>
        <v>8</v>
      </c>
      <c r="Q44" s="119">
        <f>VLOOKUP($B44,'Chi tiết chấm công 2312-151'!$A:$CU,Q$6,0)</f>
        <v>8</v>
      </c>
      <c r="R44" s="119">
        <f>VLOOKUP($B44,'Chi tiết chấm công 2312-151'!$A:$CU,R$6,0)</f>
        <v>7.8</v>
      </c>
      <c r="S44" s="119">
        <f>VLOOKUP($B44,'Chi tiết chấm công 2312-151'!$A:$CU,S$6,0)</f>
        <v>8</v>
      </c>
      <c r="T44" s="119">
        <f>VLOOKUP($B44,'Chi tiết chấm công 2312-151'!$A:$CU,T$6,0)</f>
        <v>8</v>
      </c>
      <c r="U44" s="119"/>
      <c r="V44" s="119"/>
      <c r="W44" s="120">
        <v>8</v>
      </c>
      <c r="X44" s="119">
        <f>VLOOKUP($B44,'Chi tiết chấm công 2312-151'!$A:$CU,X$6,0)</f>
        <v>7.9</v>
      </c>
      <c r="Y44" s="119">
        <f>VLOOKUP($B44,'Chi tiết chấm công 2312-151'!$A:$CU,Y$6,0)</f>
        <v>8</v>
      </c>
      <c r="Z44" s="119">
        <f>VLOOKUP($B44,'Chi tiết chấm công 2312-151'!$A:$CU,Z$6,0)</f>
        <v>7.9</v>
      </c>
      <c r="AA44" s="128">
        <f>VLOOKUP($B44,'Chi tiết chấm công 2312-151'!$A:$CU,AA$6,0)</f>
        <v>8</v>
      </c>
      <c r="AB44" s="119"/>
      <c r="AC44" s="119"/>
      <c r="AD44" s="119">
        <f>VLOOKUP($B44,'Chi tiết chấm công 2312-151'!$A:$CU,AD$6,0)</f>
        <v>8</v>
      </c>
      <c r="AE44" s="119">
        <f>VLOOKUP($B44,'Chi tiết chấm công 2312-151'!$A:$CU,AE$6,0)</f>
        <v>8</v>
      </c>
      <c r="AF44" s="119">
        <f>VLOOKUP($B44,'Chi tiết chấm công 2312-151'!$A:$CU,AF$6,0)</f>
        <v>8</v>
      </c>
      <c r="AG44" s="119">
        <f>VLOOKUP($B44,'Chi tiết chấm công 2312-151'!$A:$CU,AG$6,0)</f>
        <v>8</v>
      </c>
      <c r="AH44" s="119">
        <v>8</v>
      </c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21">
        <f t="shared" si="6"/>
        <v>127.6</v>
      </c>
      <c r="BB44" s="122">
        <f t="shared" si="7"/>
        <v>16</v>
      </c>
      <c r="BC44" s="123"/>
      <c r="BD44" s="124"/>
      <c r="BE44" s="125"/>
      <c r="BF44" s="124"/>
      <c r="BG44" s="126"/>
      <c r="BH44" s="124"/>
      <c r="BI44" s="122">
        <f t="shared" si="8"/>
        <v>16</v>
      </c>
      <c r="BJ44" s="127"/>
      <c r="BK44" s="122">
        <f t="shared" si="9"/>
        <v>3</v>
      </c>
      <c r="BL44" s="122">
        <v>1</v>
      </c>
    </row>
    <row r="45" spans="1:64" ht="15.75" customHeight="1" x14ac:dyDescent="0.2">
      <c r="A45" s="135">
        <v>958</v>
      </c>
      <c r="B45" s="113" t="s">
        <v>1466</v>
      </c>
      <c r="C45" s="114" t="s">
        <v>2142</v>
      </c>
      <c r="D45" s="113" t="str">
        <f ca="1">IFERROR(__xludf.DUMMYFUNCTION("iferror(VLOOKUP($B45,IMPORTRANGE(""1-9zL-4B0gjx0RgaIK8HFsGW1d64ZHS6pfB0NR1ZgIOA"",""2.1 Trạng thái mới nhất!$B:$AT""),44,0))"),"")</f>
        <v/>
      </c>
      <c r="E45" s="115">
        <v>19.5</v>
      </c>
      <c r="F45" s="116"/>
      <c r="G45" s="117" t="str">
        <f ca="1">IFERROR(__xludf.DUMMYFUNCTION("IFERROR(VLOOKUP($B45,IMPORTRANGE(""1-9zL-4B0gjx0RgaIK8HFsGW1d64ZHS6pfB0NR1ZgIOA"",""1.Thông tin nhân sự!$b:$ay""),50,0))"),"")</f>
        <v/>
      </c>
      <c r="H45" s="118" t="str">
        <f ca="1">IFERROR(__xludf.DUMMYFUNCTION("iferror(IF($K45=""Đã nghỉ việc"", VLOOKUP($B45, IMPORTRANGE(""1-9zL-4B0gjx0RgaIK8HFsGW1d64ZHS6pfB0NR1ZgIOA"",""2.1 Trạng thái mới nhất!$B:$U""),2,0),""""))"),"")</f>
        <v/>
      </c>
      <c r="I45" s="116" t="str">
        <f ca="1">IFERROR(__xludf.DUMMYFUNCTION("VLOOKUP($B45,IMPORTRANGE(""1-9zL-4B0gjx0RgaIK8HFsGW1d64ZHS6pfB0NR1ZgIOA"",""2.1 Trạng thái mới nhất!$B:$AR""),16,0)"),"#REF!")</f>
        <v>#REF!</v>
      </c>
      <c r="J45" s="117" t="str">
        <f ca="1">IFERROR(__xludf.DUMMYFUNCTION("IFERROR(VLOOKUP($B45,IMPORTRANGE(""1-9zL-4B0gjx0RgaIK8HFsGW1d64ZHS6pfB0NR1ZgIOA"",""1.Thông tin nhân sự!$b:$BB""),53,0))"),"")</f>
        <v/>
      </c>
      <c r="K45" s="116" t="str">
        <f ca="1">IFERROR(__xludf.DUMMYFUNCTION("VLOOKUP($B45,IMPORTRANGE(""1-9zL-4B0gjx0RgaIK8HFsGW1d64ZHS6pfB0NR1ZgIOA"",""2.1 Trạng thái mới nhất!$B:$F""),5,0)"),"#REF!")</f>
        <v>#REF!</v>
      </c>
      <c r="L45" s="115"/>
      <c r="M45" s="119">
        <f>VLOOKUP($B45,'Chi tiết chấm công 2312-151'!$A:$CU,M$6,0)</f>
        <v>8</v>
      </c>
      <c r="N45" s="119"/>
      <c r="O45" s="119"/>
      <c r="P45" s="119">
        <f>VLOOKUP($B45,'Chi tiết chấm công 2312-151'!$A:$CU,P$6,0)</f>
        <v>8</v>
      </c>
      <c r="Q45" s="129">
        <v>8</v>
      </c>
      <c r="R45" s="129">
        <v>8</v>
      </c>
      <c r="S45" s="119">
        <f>VLOOKUP($B45,'Chi tiết chấm công 2312-151'!$A:$CU,S$6,0)</f>
        <v>8</v>
      </c>
      <c r="T45" s="128">
        <f>VLOOKUP($B45,'Chi tiết chấm công 2312-151'!$A:$CU,T$6,0)</f>
        <v>8</v>
      </c>
      <c r="U45" s="119"/>
      <c r="V45" s="119"/>
      <c r="W45" s="120">
        <v>8</v>
      </c>
      <c r="X45" s="119">
        <f>VLOOKUP($B45,'Chi tiết chấm công 2312-151'!$A:$CU,X$6,0)</f>
        <v>8</v>
      </c>
      <c r="Y45" s="128">
        <f>VLOOKUP($B45,'Chi tiết chấm công 2312-151'!$A:$CU,Y$6,0)</f>
        <v>8</v>
      </c>
      <c r="Z45" s="119">
        <f>VLOOKUP($B45,'Chi tiết chấm công 2312-151'!$A:$CU,Z$6,0)</f>
        <v>8</v>
      </c>
      <c r="AA45" s="131">
        <v>8</v>
      </c>
      <c r="AB45" s="119"/>
      <c r="AC45" s="119"/>
      <c r="AD45" s="131">
        <v>8</v>
      </c>
      <c r="AE45" s="119">
        <f>VLOOKUP($B45,'Chi tiết chấm công 2312-151'!$A:$CU,AE$6,0)</f>
        <v>8</v>
      </c>
      <c r="AF45" s="119">
        <f>VLOOKUP($B45,'Chi tiết chấm công 2312-151'!$A:$CU,AF$6,0)</f>
        <v>8</v>
      </c>
      <c r="AG45" s="119">
        <f>VLOOKUP($B45,'Chi tiết chấm công 2312-151'!$A:$CU,AG$6,0)</f>
        <v>8</v>
      </c>
      <c r="AH45" s="119">
        <v>8</v>
      </c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21">
        <f t="shared" si="6"/>
        <v>128</v>
      </c>
      <c r="BB45" s="122">
        <f t="shared" si="7"/>
        <v>16</v>
      </c>
      <c r="BC45" s="123"/>
      <c r="BD45" s="124"/>
      <c r="BE45" s="125"/>
      <c r="BF45" s="124"/>
      <c r="BG45" s="126"/>
      <c r="BH45" s="124"/>
      <c r="BI45" s="122">
        <f t="shared" si="8"/>
        <v>16</v>
      </c>
      <c r="BJ45" s="127"/>
      <c r="BK45" s="122">
        <f t="shared" si="9"/>
        <v>0</v>
      </c>
      <c r="BL45" s="122">
        <v>2</v>
      </c>
    </row>
    <row r="46" spans="1:64" ht="15.75" customHeight="1" x14ac:dyDescent="0.2">
      <c r="A46" s="112">
        <v>959</v>
      </c>
      <c r="B46" s="113" t="s">
        <v>1469</v>
      </c>
      <c r="C46" s="114" t="s">
        <v>2143</v>
      </c>
      <c r="D46" s="113" t="str">
        <f ca="1">IFERROR(__xludf.DUMMYFUNCTION("iferror(VLOOKUP($B46,IMPORTRANGE(""1-9zL-4B0gjx0RgaIK8HFsGW1d64ZHS6pfB0NR1ZgIOA"",""2.1 Trạng thái mới nhất!$B:$AT""),44,0))"),"")</f>
        <v/>
      </c>
      <c r="E46" s="115">
        <v>19.5</v>
      </c>
      <c r="F46" s="116"/>
      <c r="G46" s="117" t="str">
        <f ca="1">IFERROR(__xludf.DUMMYFUNCTION("IFERROR(VLOOKUP($B46,IMPORTRANGE(""1-9zL-4B0gjx0RgaIK8HFsGW1d64ZHS6pfB0NR1ZgIOA"",""1.Thông tin nhân sự!$b:$ay""),50,0))"),"")</f>
        <v/>
      </c>
      <c r="H46" s="118" t="str">
        <f ca="1">IFERROR(__xludf.DUMMYFUNCTION("iferror(IF($K46=""Đã nghỉ việc"", VLOOKUP($B46, IMPORTRANGE(""1-9zL-4B0gjx0RgaIK8HFsGW1d64ZHS6pfB0NR1ZgIOA"",""2.1 Trạng thái mới nhất!$B:$U""),2,0),""""))"),"")</f>
        <v/>
      </c>
      <c r="I46" s="116" t="str">
        <f ca="1">IFERROR(__xludf.DUMMYFUNCTION("VLOOKUP($B46,IMPORTRANGE(""1-9zL-4B0gjx0RgaIK8HFsGW1d64ZHS6pfB0NR1ZgIOA"",""2.1 Trạng thái mới nhất!$B:$AR""),16,0)"),"#REF!")</f>
        <v>#REF!</v>
      </c>
      <c r="J46" s="117" t="str">
        <f ca="1">IFERROR(__xludf.DUMMYFUNCTION("IFERROR(VLOOKUP($B46,IMPORTRANGE(""1-9zL-4B0gjx0RgaIK8HFsGW1d64ZHS6pfB0NR1ZgIOA"",""1.Thông tin nhân sự!$b:$BB""),53,0))"),"")</f>
        <v/>
      </c>
      <c r="K46" s="116" t="str">
        <f ca="1">IFERROR(__xludf.DUMMYFUNCTION("VLOOKUP($B46,IMPORTRANGE(""1-9zL-4B0gjx0RgaIK8HFsGW1d64ZHS6pfB0NR1ZgIOA"",""2.1 Trạng thái mới nhất!$B:$F""),5,0)"),"#REF!")</f>
        <v>#REF!</v>
      </c>
      <c r="L46" s="115"/>
      <c r="M46" s="119">
        <f>VLOOKUP($B46,'Chi tiết chấm công 2312-151'!$A:$CU,M$6,0)</f>
        <v>8</v>
      </c>
      <c r="N46" s="119"/>
      <c r="O46" s="119"/>
      <c r="P46" s="119">
        <f>VLOOKUP($B46,'Chi tiết chấm công 2312-151'!$A:$CU,P$6,0)</f>
        <v>8</v>
      </c>
      <c r="Q46" s="136" t="e">
        <f>VLOOKUP($B46,'Chi tiết chấm công 2312-151'!$A:$CU,Q$6,0)</f>
        <v>#VALUE!</v>
      </c>
      <c r="R46" s="119">
        <f>VLOOKUP($B46,'Chi tiết chấm công 2312-151'!$A:$CU,R$6,0)</f>
        <v>7.5</v>
      </c>
      <c r="S46" s="119">
        <f>VLOOKUP($B46,'Chi tiết chấm công 2312-151'!$A:$CU,S$6,0)</f>
        <v>8</v>
      </c>
      <c r="T46" s="119">
        <f>VLOOKUP($B46,'Chi tiết chấm công 2312-151'!$A:$CU,T$6,0)</f>
        <v>7.9</v>
      </c>
      <c r="U46" s="119"/>
      <c r="V46" s="119"/>
      <c r="W46" s="120">
        <v>8</v>
      </c>
      <c r="X46" s="136">
        <f>VLOOKUP($B46,'Chi tiết chấm công 2312-151'!$A:$CU,X$6,0)</f>
        <v>4</v>
      </c>
      <c r="Y46" s="119">
        <f>VLOOKUP($B46,'Chi tiết chấm công 2312-151'!$A:$CU,Y$6,0)</f>
        <v>8</v>
      </c>
      <c r="Z46" s="119">
        <f>VLOOKUP($B46,'Chi tiết chấm công 2312-151'!$A:$CU,Z$6,0)</f>
        <v>8</v>
      </c>
      <c r="AA46" s="119">
        <f>VLOOKUP($B46,'Chi tiết chấm công 2312-151'!$A:$CU,AA$6,0)</f>
        <v>8</v>
      </c>
      <c r="AB46" s="119"/>
      <c r="AC46" s="119"/>
      <c r="AD46" s="119">
        <f>VLOOKUP($B46,'Chi tiết chấm công 2312-151'!$A:$CU,AD$6,0)</f>
        <v>8</v>
      </c>
      <c r="AE46" s="119">
        <f>VLOOKUP($B46,'Chi tiết chấm công 2312-151'!$A:$CU,AE$6,0)</f>
        <v>8</v>
      </c>
      <c r="AF46" s="119">
        <f>VLOOKUP($B46,'Chi tiết chấm công 2312-151'!$A:$CU,AF$6,0)</f>
        <v>8</v>
      </c>
      <c r="AG46" s="119">
        <f>VLOOKUP($B46,'Chi tiết chấm công 2312-151'!$A:$CU,AG$6,0)</f>
        <v>8</v>
      </c>
      <c r="AH46" s="119">
        <v>8</v>
      </c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21" t="e">
        <f t="shared" si="6"/>
        <v>#VALUE!</v>
      </c>
      <c r="BB46" s="122" t="e">
        <f t="shared" si="7"/>
        <v>#VALUE!</v>
      </c>
      <c r="BC46" s="123"/>
      <c r="BD46" s="124"/>
      <c r="BE46" s="125"/>
      <c r="BF46" s="124"/>
      <c r="BG46" s="126"/>
      <c r="BH46" s="124">
        <v>1.5</v>
      </c>
      <c r="BI46" s="122" t="e">
        <f t="shared" si="8"/>
        <v>#VALUE!</v>
      </c>
      <c r="BJ46" s="127"/>
      <c r="BK46" s="122">
        <f t="shared" si="9"/>
        <v>0</v>
      </c>
      <c r="BL46" s="122"/>
    </row>
    <row r="47" spans="1:64" ht="15.75" customHeight="1" x14ac:dyDescent="0.2">
      <c r="A47" s="112">
        <v>980</v>
      </c>
      <c r="B47" s="113" t="s">
        <v>2331</v>
      </c>
      <c r="C47" s="114" t="s">
        <v>2332</v>
      </c>
      <c r="D47" s="113" t="s">
        <v>2230</v>
      </c>
      <c r="E47" s="115">
        <v>19.5</v>
      </c>
      <c r="F47" s="116"/>
      <c r="G47" s="117" t="str">
        <f ca="1">IFERROR(__xludf.DUMMYFUNCTION("IFERROR(VLOOKUP($B47,IMPORTRANGE(""1-9zL-4B0gjx0RgaIK8HFsGW1d64ZHS6pfB0NR1ZgIOA"",""1.Thông tin nhân sự!$b:$ay""),50,0))"),"")</f>
        <v/>
      </c>
      <c r="H47" s="118" t="str">
        <f ca="1">IFERROR(__xludf.DUMMYFUNCTION("iferror(IF($K47=""Đã nghỉ việc"", VLOOKUP($B47, IMPORTRANGE(""1-9zL-4B0gjx0RgaIK8HFsGW1d64ZHS6pfB0NR1ZgIOA"",""2.1 Trạng thái mới nhất!$B:$U""),2,0),""""))"),"")</f>
        <v/>
      </c>
      <c r="I47" s="116" t="str">
        <f ca="1">IFERROR(__xludf.DUMMYFUNCTION("VLOOKUP($B47,IMPORTRANGE(""1-9zL-4B0gjx0RgaIK8HFsGW1d64ZHS6pfB0NR1ZgIOA"",""2.1 Trạng thái mới nhất!$B:$AR""),16,0)"),"#REF!")</f>
        <v>#REF!</v>
      </c>
      <c r="J47" s="117" t="str">
        <f ca="1">IFERROR(__xludf.DUMMYFUNCTION("IFERROR(VLOOKUP($B47,IMPORTRANGE(""1-9zL-4B0gjx0RgaIK8HFsGW1d64ZHS6pfB0NR1ZgIOA"",""1.Thông tin nhân sự!$b:$BB""),53,0))"),"")</f>
        <v/>
      </c>
      <c r="K47" s="116" t="str">
        <f ca="1">IFERROR(__xludf.DUMMYFUNCTION("VLOOKUP($B47,IMPORTRANGE(""1-9zL-4B0gjx0RgaIK8HFsGW1d64ZHS6pfB0NR1ZgIOA"",""2.1 Trạng thái mới nhất!$B:$F""),5,0)"),"#REF!")</f>
        <v>#REF!</v>
      </c>
      <c r="L47" s="115"/>
      <c r="M47" s="119">
        <v>4</v>
      </c>
      <c r="N47" s="119"/>
      <c r="O47" s="119"/>
      <c r="P47" s="119">
        <v>4</v>
      </c>
      <c r="Q47" s="119">
        <v>4</v>
      </c>
      <c r="R47" s="119">
        <v>4</v>
      </c>
      <c r="S47" s="119">
        <v>4</v>
      </c>
      <c r="T47" s="119">
        <v>4</v>
      </c>
      <c r="U47" s="119"/>
      <c r="V47" s="119"/>
      <c r="W47" s="120">
        <v>4</v>
      </c>
      <c r="X47" s="119">
        <v>4</v>
      </c>
      <c r="Y47" s="119">
        <v>4</v>
      </c>
      <c r="Z47" s="119">
        <v>4</v>
      </c>
      <c r="AA47" s="119">
        <v>4</v>
      </c>
      <c r="AB47" s="119"/>
      <c r="AC47" s="119"/>
      <c r="AD47" s="119">
        <v>4</v>
      </c>
      <c r="AE47" s="119">
        <v>4</v>
      </c>
      <c r="AF47" s="119">
        <v>4</v>
      </c>
      <c r="AG47" s="119">
        <v>4</v>
      </c>
      <c r="AH47" s="119">
        <v>4</v>
      </c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21">
        <f t="shared" si="6"/>
        <v>64</v>
      </c>
      <c r="BB47" s="122">
        <f t="shared" si="7"/>
        <v>8</v>
      </c>
      <c r="BC47" s="123"/>
      <c r="BD47" s="124"/>
      <c r="BE47" s="125"/>
      <c r="BF47" s="124"/>
      <c r="BG47" s="126"/>
      <c r="BH47" s="124"/>
      <c r="BI47" s="122">
        <f t="shared" si="8"/>
        <v>8</v>
      </c>
      <c r="BJ47" s="127"/>
      <c r="BK47" s="122">
        <f t="shared" si="9"/>
        <v>0</v>
      </c>
      <c r="BL47" s="122"/>
    </row>
    <row r="48" spans="1:64" ht="15.75" customHeight="1" x14ac:dyDescent="0.2">
      <c r="A48" s="112">
        <v>981</v>
      </c>
      <c r="B48" s="113" t="s">
        <v>2333</v>
      </c>
      <c r="C48" s="114" t="s">
        <v>2334</v>
      </c>
      <c r="D48" s="113" t="s">
        <v>2230</v>
      </c>
      <c r="E48" s="115"/>
      <c r="F48" s="116"/>
      <c r="G48" s="117"/>
      <c r="H48" s="118"/>
      <c r="I48" s="116"/>
      <c r="J48" s="117"/>
      <c r="K48" s="116"/>
      <c r="L48" s="115"/>
      <c r="M48" s="119">
        <f>VLOOKUP($B48,'Chi tiết chấm công 2312-151'!$A:$CU,M$6,0)</f>
        <v>8</v>
      </c>
      <c r="N48" s="119"/>
      <c r="O48" s="119"/>
      <c r="P48" s="119">
        <f>VLOOKUP($B48,'Chi tiết chấm công 2312-151'!$A:$CU,P$6,0)</f>
        <v>8</v>
      </c>
      <c r="Q48" s="119">
        <f>VLOOKUP($B48,'Chi tiết chấm công 2312-151'!$A:$CU,Q$6,0)</f>
        <v>8</v>
      </c>
      <c r="R48" s="119">
        <f>VLOOKUP($B48,'Chi tiết chấm công 2312-151'!$A:$CU,R$6,0)</f>
        <v>8</v>
      </c>
      <c r="S48" s="128">
        <f>VLOOKUP($B48,'Chi tiết chấm công 2312-151'!$A:$CU,S$6,0)</f>
        <v>8</v>
      </c>
      <c r="T48" s="128">
        <f>VLOOKUP($B48,'Chi tiết chấm công 2312-151'!$A:$CU,T$6,0)</f>
        <v>8</v>
      </c>
      <c r="U48" s="119"/>
      <c r="V48" s="119"/>
      <c r="W48" s="120">
        <v>8</v>
      </c>
      <c r="X48" s="119">
        <f>VLOOKUP($B48,'Chi tiết chấm công 2312-151'!$A:$CU,X$6,0)</f>
        <v>8</v>
      </c>
      <c r="Y48" s="119">
        <f>VLOOKUP($B48,'Chi tiết chấm công 2312-151'!$A:$CU,Y$6,0)</f>
        <v>8</v>
      </c>
      <c r="Z48" s="128">
        <f>VLOOKUP($B48,'Chi tiết chấm công 2312-151'!$A:$CU,Z$6,0)</f>
        <v>8</v>
      </c>
      <c r="AA48" s="119">
        <f>VLOOKUP($B48,'Chi tiết chấm công 2312-151'!$A:$CU,AA$6,0)</f>
        <v>8</v>
      </c>
      <c r="AB48" s="119"/>
      <c r="AC48" s="119"/>
      <c r="AD48" s="119">
        <f>VLOOKUP($B48,'Chi tiết chấm công 2312-151'!$A:$CU,AD$6,0)</f>
        <v>8</v>
      </c>
      <c r="AE48" s="119">
        <f>VLOOKUP($B48,'Chi tiết chấm công 2312-151'!$A:$CU,AE$6,0)</f>
        <v>8</v>
      </c>
      <c r="AF48" s="119">
        <f>VLOOKUP($B48,'Chi tiết chấm công 2312-151'!$A:$CU,AF$6,0)</f>
        <v>8</v>
      </c>
      <c r="AG48" s="128">
        <f>VLOOKUP($B48,'Chi tiết chấm công 2312-151'!$A:$CU,AG$6,0)</f>
        <v>7.8</v>
      </c>
      <c r="AH48" s="119">
        <v>8</v>
      </c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21">
        <f t="shared" si="6"/>
        <v>127.8</v>
      </c>
      <c r="BB48" s="122">
        <f t="shared" si="7"/>
        <v>16</v>
      </c>
      <c r="BC48" s="123"/>
      <c r="BD48" s="124"/>
      <c r="BE48" s="125"/>
      <c r="BF48" s="124"/>
      <c r="BG48" s="126"/>
      <c r="BH48" s="124"/>
      <c r="BI48" s="122">
        <f t="shared" si="8"/>
        <v>16</v>
      </c>
      <c r="BJ48" s="127"/>
      <c r="BK48" s="122">
        <f t="shared" si="9"/>
        <v>0</v>
      </c>
      <c r="BL48" s="122"/>
    </row>
    <row r="49" spans="1:64" ht="15.75" customHeight="1" x14ac:dyDescent="0.2">
      <c r="A49" s="112">
        <v>983</v>
      </c>
      <c r="B49" s="113" t="s">
        <v>2335</v>
      </c>
      <c r="C49" s="114" t="s">
        <v>2336</v>
      </c>
      <c r="D49" s="113" t="s">
        <v>2337</v>
      </c>
      <c r="E49" s="115">
        <v>19.5</v>
      </c>
      <c r="F49" s="116"/>
      <c r="G49" s="117" t="str">
        <f ca="1">IFERROR(__xludf.DUMMYFUNCTION("IFERROR(VLOOKUP($B49,IMPORTRANGE(""1-9zL-4B0gjx0RgaIK8HFsGW1d64ZHS6pfB0NR1ZgIOA"",""1.Thông tin nhân sự!$b:$ay""),50,0))"),"")</f>
        <v/>
      </c>
      <c r="H49" s="118" t="str">
        <f ca="1">IFERROR(__xludf.DUMMYFUNCTION("iferror(IF($K49=""Đã nghỉ việc"", VLOOKUP($B49, IMPORTRANGE(""1-9zL-4B0gjx0RgaIK8HFsGW1d64ZHS6pfB0NR1ZgIOA"",""2.1 Trạng thái mới nhất!$B:$U""),2,0),""""))"),"")</f>
        <v/>
      </c>
      <c r="I49" s="116" t="str">
        <f ca="1">IFERROR(__xludf.DUMMYFUNCTION("VLOOKUP($B49,IMPORTRANGE(""1-9zL-4B0gjx0RgaIK8HFsGW1d64ZHS6pfB0NR1ZgIOA"",""2.1 Trạng thái mới nhất!$B:$AR""),16,0)"),"#REF!")</f>
        <v>#REF!</v>
      </c>
      <c r="J49" s="117" t="str">
        <f ca="1">IFERROR(__xludf.DUMMYFUNCTION("IFERROR(VLOOKUP($B49,IMPORTRANGE(""1-9zL-4B0gjx0RgaIK8HFsGW1d64ZHS6pfB0NR1ZgIOA"",""1.Thông tin nhân sự!$b:$BB""),53,0))"),"")</f>
        <v/>
      </c>
      <c r="K49" s="116" t="str">
        <f ca="1">IFERROR(__xludf.DUMMYFUNCTION("VLOOKUP($B49,IMPORTRANGE(""1-9zL-4B0gjx0RgaIK8HFsGW1d64ZHS6pfB0NR1ZgIOA"",""2.1 Trạng thái mới nhất!$B:$F""),5,0)"),"#REF!")</f>
        <v>#REF!</v>
      </c>
      <c r="L49" s="115"/>
      <c r="M49" s="119">
        <f>VLOOKUP($B49,'Chi tiết chấm công 2312-151'!$A:$CU,M$6,0)</f>
        <v>8</v>
      </c>
      <c r="N49" s="119"/>
      <c r="O49" s="119"/>
      <c r="P49" s="119">
        <f>VLOOKUP($B49,'Chi tiết chấm công 2312-151'!$A:$CU,P$6,0)</f>
        <v>8</v>
      </c>
      <c r="Q49" s="119">
        <f>VLOOKUP($B49,'Chi tiết chấm công 2312-151'!$A:$CU,Q$6,0)</f>
        <v>8</v>
      </c>
      <c r="R49" s="119">
        <f>VLOOKUP($B49,'Chi tiết chấm công 2312-151'!$A:$CU,R$6,0)</f>
        <v>8</v>
      </c>
      <c r="S49" s="119">
        <f>VLOOKUP($B49,'Chi tiết chấm công 2312-151'!$A:$CU,S$6,0)</f>
        <v>8</v>
      </c>
      <c r="T49" s="119">
        <f>VLOOKUP($B49,'Chi tiết chấm công 2312-151'!$A:$CU,T$6,0)</f>
        <v>8</v>
      </c>
      <c r="U49" s="119"/>
      <c r="V49" s="119"/>
      <c r="W49" s="120">
        <v>8</v>
      </c>
      <c r="X49" s="119">
        <f>VLOOKUP($B49,'Chi tiết chấm công 2312-151'!$A:$CU,X$6,0)</f>
        <v>8</v>
      </c>
      <c r="Y49" s="136">
        <v>4</v>
      </c>
      <c r="Z49" s="119">
        <f>VLOOKUP($B49,'Chi tiết chấm công 2312-151'!$A:$CU,Z$6,0)</f>
        <v>8</v>
      </c>
      <c r="AA49" s="119">
        <f>VLOOKUP($B49,'Chi tiết chấm công 2312-151'!$A:$CU,AA$6,0)</f>
        <v>8</v>
      </c>
      <c r="AB49" s="119"/>
      <c r="AC49" s="119"/>
      <c r="AD49" s="119">
        <f>VLOOKUP($B49,'Chi tiết chấm công 2312-151'!$A:$CU,AD$6,0)</f>
        <v>8</v>
      </c>
      <c r="AE49" s="119">
        <f>VLOOKUP($B49,'Chi tiết chấm công 2312-151'!$A:$CU,AE$6,0)</f>
        <v>8</v>
      </c>
      <c r="AF49" s="119">
        <f>VLOOKUP($B49,'Chi tiết chấm công 2312-151'!$A:$CU,AF$6,0)</f>
        <v>8</v>
      </c>
      <c r="AG49" s="119">
        <f>VLOOKUP($B49,'Chi tiết chấm công 2312-151'!$A:$CU,AG$6,0)</f>
        <v>8</v>
      </c>
      <c r="AH49" s="119">
        <v>8</v>
      </c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21">
        <f t="shared" si="6"/>
        <v>124</v>
      </c>
      <c r="BB49" s="122">
        <f t="shared" si="7"/>
        <v>15.5</v>
      </c>
      <c r="BC49" s="123"/>
      <c r="BD49" s="124"/>
      <c r="BE49" s="125"/>
      <c r="BF49" s="124"/>
      <c r="BG49" s="126"/>
      <c r="BH49" s="124">
        <v>0.5</v>
      </c>
      <c r="BI49" s="122">
        <f t="shared" si="8"/>
        <v>15.5</v>
      </c>
      <c r="BJ49" s="127"/>
      <c r="BK49" s="122">
        <f t="shared" si="9"/>
        <v>0</v>
      </c>
      <c r="BL49" s="122"/>
    </row>
    <row r="50" spans="1:64" ht="15.75" customHeight="1" x14ac:dyDescent="0.2">
      <c r="A50" s="69"/>
      <c r="B50" s="67"/>
      <c r="C50" s="67"/>
      <c r="D50" s="69"/>
      <c r="E50" s="69"/>
      <c r="F50" s="69"/>
      <c r="G50" s="69"/>
      <c r="H50" s="69"/>
      <c r="I50" s="69"/>
      <c r="J50" s="69"/>
      <c r="K50" s="69"/>
      <c r="L50" s="69"/>
      <c r="M50" s="72"/>
      <c r="N50" s="69"/>
      <c r="O50" s="69"/>
      <c r="P50" s="69"/>
      <c r="Q50" s="69"/>
      <c r="R50" s="137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70"/>
      <c r="AF50" s="70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69"/>
      <c r="BB50" s="69"/>
      <c r="BC50" s="69"/>
      <c r="BD50" s="69"/>
      <c r="BE50" s="69"/>
      <c r="BF50" s="69"/>
      <c r="BG50" s="69"/>
      <c r="BH50" s="69"/>
      <c r="BI50" s="69"/>
      <c r="BJ50" s="79"/>
      <c r="BK50" s="69"/>
      <c r="BL50" s="69"/>
    </row>
    <row r="51" spans="1:64" ht="15.75" customHeight="1" x14ac:dyDescent="0.2">
      <c r="A51" s="69"/>
      <c r="B51" s="67"/>
      <c r="C51" s="67"/>
      <c r="D51" s="69"/>
      <c r="E51" s="69"/>
      <c r="F51" s="69"/>
      <c r="G51" s="69"/>
      <c r="H51" s="69"/>
      <c r="I51" s="69"/>
      <c r="J51" s="69"/>
      <c r="K51" s="69"/>
      <c r="L51" s="69"/>
      <c r="M51" s="72"/>
      <c r="N51" s="69"/>
      <c r="O51" s="69"/>
      <c r="P51" s="69"/>
      <c r="Q51" s="69"/>
      <c r="R51" s="137"/>
      <c r="S51" s="69"/>
      <c r="T51" s="69"/>
      <c r="U51" s="137"/>
      <c r="V51" s="69"/>
      <c r="W51" s="69"/>
      <c r="X51" s="69"/>
      <c r="Y51" s="69"/>
      <c r="Z51" s="69"/>
      <c r="AA51" s="69"/>
      <c r="AB51" s="69"/>
      <c r="AC51" s="69"/>
      <c r="AD51" s="69"/>
      <c r="AE51" s="70"/>
      <c r="AF51" s="70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69"/>
      <c r="BB51" s="69"/>
      <c r="BC51" s="69"/>
      <c r="BD51" s="69"/>
      <c r="BE51" s="69"/>
      <c r="BF51" s="69"/>
      <c r="BG51" s="69"/>
      <c r="BH51" s="69"/>
      <c r="BI51" s="69"/>
      <c r="BJ51" s="79"/>
      <c r="BK51" s="69"/>
      <c r="BL51" s="69"/>
    </row>
    <row r="52" spans="1:64" ht="15.75" customHeight="1" x14ac:dyDescent="0.2">
      <c r="A52" s="69"/>
      <c r="B52" s="67"/>
      <c r="C52" s="67"/>
      <c r="D52" s="69"/>
      <c r="E52" s="69"/>
      <c r="F52" s="69"/>
      <c r="G52" s="69"/>
      <c r="H52" s="69"/>
      <c r="I52" s="69"/>
      <c r="J52" s="69"/>
      <c r="K52" s="69"/>
      <c r="L52" s="69"/>
      <c r="M52" s="72"/>
      <c r="N52" s="69"/>
      <c r="O52" s="69"/>
      <c r="P52" s="69"/>
      <c r="Q52" s="69"/>
      <c r="R52" s="137"/>
      <c r="S52" s="69"/>
      <c r="T52" s="69"/>
      <c r="U52" s="137"/>
      <c r="V52" s="69"/>
      <c r="W52" s="69"/>
      <c r="X52" s="69"/>
      <c r="Y52" s="69"/>
      <c r="Z52" s="69"/>
      <c r="AA52" s="69"/>
      <c r="AB52" s="69"/>
      <c r="AC52" s="69"/>
      <c r="AD52" s="69"/>
      <c r="AE52" s="70"/>
      <c r="AF52" s="70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69"/>
      <c r="BB52" s="69"/>
      <c r="BC52" s="69"/>
      <c r="BD52" s="69"/>
      <c r="BE52" s="69"/>
      <c r="BF52" s="69"/>
      <c r="BG52" s="69"/>
      <c r="BH52" s="69"/>
      <c r="BI52" s="69"/>
      <c r="BJ52" s="79"/>
      <c r="BK52" s="69"/>
      <c r="BL52" s="69"/>
    </row>
    <row r="53" spans="1:64" ht="15.75" customHeight="1" x14ac:dyDescent="0.2">
      <c r="A53" s="69"/>
      <c r="B53" s="67"/>
      <c r="C53" s="67"/>
      <c r="D53" s="69"/>
      <c r="E53" s="69"/>
      <c r="F53" s="69"/>
      <c r="G53" s="69"/>
      <c r="H53" s="69"/>
      <c r="I53" s="69"/>
      <c r="J53" s="69"/>
      <c r="K53" s="69"/>
      <c r="L53" s="69"/>
      <c r="M53" s="72"/>
      <c r="N53" s="69"/>
      <c r="O53" s="69"/>
      <c r="P53" s="69"/>
      <c r="Q53" s="69"/>
      <c r="R53" s="137"/>
      <c r="S53" s="69"/>
      <c r="T53" s="69"/>
      <c r="U53" s="137"/>
      <c r="V53" s="69"/>
      <c r="W53" s="69"/>
      <c r="X53" s="69"/>
      <c r="Y53" s="69"/>
      <c r="Z53" s="69"/>
      <c r="AA53" s="69"/>
      <c r="AB53" s="69"/>
      <c r="AC53" s="69"/>
      <c r="AD53" s="69"/>
      <c r="AE53" s="70"/>
      <c r="AF53" s="70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69"/>
      <c r="BB53" s="69"/>
      <c r="BC53" s="69"/>
      <c r="BD53" s="69"/>
      <c r="BE53" s="69"/>
      <c r="BF53" s="69"/>
      <c r="BG53" s="69"/>
      <c r="BH53" s="69"/>
      <c r="BI53" s="69"/>
      <c r="BJ53" s="79"/>
      <c r="BK53" s="69"/>
      <c r="BL53" s="69"/>
    </row>
    <row r="54" spans="1:64" ht="15.75" customHeight="1" x14ac:dyDescent="0.2">
      <c r="A54" s="69"/>
      <c r="B54" s="67"/>
      <c r="C54" s="67"/>
      <c r="D54" s="69"/>
      <c r="E54" s="69"/>
      <c r="F54" s="69"/>
      <c r="G54" s="69"/>
      <c r="H54" s="69"/>
      <c r="I54" s="69"/>
      <c r="J54" s="69"/>
      <c r="K54" s="69"/>
      <c r="L54" s="69"/>
      <c r="M54" s="72"/>
      <c r="N54" s="69"/>
      <c r="O54" s="69"/>
      <c r="P54" s="69"/>
      <c r="Q54" s="69"/>
      <c r="R54" s="137"/>
      <c r="S54" s="69"/>
      <c r="T54" s="69"/>
      <c r="U54" s="137"/>
      <c r="V54" s="69"/>
      <c r="W54" s="69"/>
      <c r="X54" s="69"/>
      <c r="Y54" s="69"/>
      <c r="Z54" s="69"/>
      <c r="AA54" s="69"/>
      <c r="AB54" s="69"/>
      <c r="AC54" s="69"/>
      <c r="AD54" s="69"/>
      <c r="AE54" s="70"/>
      <c r="AF54" s="70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69"/>
      <c r="BB54" s="69"/>
      <c r="BC54" s="69"/>
      <c r="BD54" s="69"/>
      <c r="BE54" s="69"/>
      <c r="BF54" s="69"/>
      <c r="BG54" s="69"/>
      <c r="BH54" s="69"/>
      <c r="BI54" s="69"/>
      <c r="BJ54" s="79"/>
      <c r="BK54" s="69"/>
      <c r="BL54" s="69"/>
    </row>
    <row r="55" spans="1:64" ht="15.75" customHeight="1" x14ac:dyDescent="0.2">
      <c r="A55" s="69"/>
      <c r="B55" s="67"/>
      <c r="C55" s="67"/>
      <c r="D55" s="69"/>
      <c r="E55" s="69"/>
      <c r="F55" s="69"/>
      <c r="G55" s="69"/>
      <c r="H55" s="69"/>
      <c r="I55" s="69"/>
      <c r="J55" s="69"/>
      <c r="K55" s="69"/>
      <c r="L55" s="69"/>
      <c r="M55" s="72"/>
      <c r="N55" s="69"/>
      <c r="O55" s="69"/>
      <c r="P55" s="69"/>
      <c r="Q55" s="69"/>
      <c r="R55" s="137"/>
      <c r="S55" s="69"/>
      <c r="T55" s="69"/>
      <c r="U55" s="137"/>
      <c r="V55" s="69"/>
      <c r="W55" s="69"/>
      <c r="X55" s="69"/>
      <c r="Y55" s="69"/>
      <c r="Z55" s="69"/>
      <c r="AA55" s="69"/>
      <c r="AB55" s="69"/>
      <c r="AC55" s="69"/>
      <c r="AD55" s="69"/>
      <c r="AE55" s="70"/>
      <c r="AF55" s="70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69"/>
      <c r="BB55" s="69"/>
      <c r="BC55" s="69"/>
      <c r="BD55" s="69"/>
      <c r="BE55" s="69"/>
      <c r="BF55" s="69"/>
      <c r="BG55" s="69"/>
      <c r="BH55" s="69"/>
      <c r="BI55" s="69"/>
      <c r="BJ55" s="79"/>
      <c r="BK55" s="69"/>
      <c r="BL55" s="69"/>
    </row>
    <row r="56" spans="1:64" ht="15.75" customHeight="1" x14ac:dyDescent="0.2">
      <c r="A56" s="69"/>
      <c r="B56" s="67"/>
      <c r="C56" s="67"/>
      <c r="D56" s="69"/>
      <c r="E56" s="69"/>
      <c r="F56" s="69"/>
      <c r="G56" s="69"/>
      <c r="H56" s="69"/>
      <c r="I56" s="69"/>
      <c r="J56" s="69"/>
      <c r="K56" s="69"/>
      <c r="L56" s="69"/>
      <c r="M56" s="72"/>
      <c r="N56" s="69"/>
      <c r="O56" s="69"/>
      <c r="P56" s="69"/>
      <c r="Q56" s="69"/>
      <c r="R56" s="137"/>
      <c r="S56" s="69"/>
      <c r="T56" s="69"/>
      <c r="U56" s="137"/>
      <c r="V56" s="69"/>
      <c r="W56" s="69"/>
      <c r="X56" s="69"/>
      <c r="Y56" s="69"/>
      <c r="Z56" s="69"/>
      <c r="AA56" s="69"/>
      <c r="AB56" s="69"/>
      <c r="AC56" s="69"/>
      <c r="AD56" s="69"/>
      <c r="AE56" s="70"/>
      <c r="AF56" s="70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69"/>
      <c r="BB56" s="69"/>
      <c r="BC56" s="69"/>
      <c r="BD56" s="69"/>
      <c r="BE56" s="69"/>
      <c r="BF56" s="69"/>
      <c r="BG56" s="69"/>
      <c r="BH56" s="69"/>
      <c r="BI56" s="69"/>
      <c r="BJ56" s="79"/>
      <c r="BK56" s="69"/>
      <c r="BL56" s="69"/>
    </row>
    <row r="57" spans="1:64" ht="15.75" customHeight="1" x14ac:dyDescent="0.2">
      <c r="A57" s="69"/>
      <c r="B57" s="67"/>
      <c r="C57" s="67"/>
      <c r="D57" s="69"/>
      <c r="E57" s="69"/>
      <c r="F57" s="69"/>
      <c r="G57" s="69"/>
      <c r="H57" s="69"/>
      <c r="I57" s="69"/>
      <c r="J57" s="69"/>
      <c r="K57" s="69"/>
      <c r="L57" s="69"/>
      <c r="M57" s="72"/>
      <c r="N57" s="69"/>
      <c r="O57" s="69"/>
      <c r="P57" s="69"/>
      <c r="Q57" s="69"/>
      <c r="R57" s="137"/>
      <c r="S57" s="69"/>
      <c r="T57" s="69"/>
      <c r="U57" s="137"/>
      <c r="V57" s="69"/>
      <c r="W57" s="69"/>
      <c r="X57" s="69"/>
      <c r="Y57" s="69"/>
      <c r="Z57" s="69"/>
      <c r="AA57" s="69"/>
      <c r="AB57" s="69"/>
      <c r="AC57" s="69"/>
      <c r="AD57" s="69"/>
      <c r="AE57" s="70"/>
      <c r="AF57" s="70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69"/>
      <c r="BB57" s="69"/>
      <c r="BC57" s="69"/>
      <c r="BD57" s="69"/>
      <c r="BE57" s="69"/>
      <c r="BF57" s="69"/>
      <c r="BG57" s="69"/>
      <c r="BH57" s="69"/>
      <c r="BI57" s="69"/>
      <c r="BJ57" s="79"/>
      <c r="BK57" s="69"/>
      <c r="BL57" s="69"/>
    </row>
    <row r="58" spans="1:64" ht="15.75" customHeight="1" x14ac:dyDescent="0.2">
      <c r="A58" s="69"/>
      <c r="B58" s="67"/>
      <c r="C58" s="67"/>
      <c r="D58" s="69"/>
      <c r="E58" s="69"/>
      <c r="F58" s="69"/>
      <c r="G58" s="69"/>
      <c r="H58" s="69"/>
      <c r="I58" s="69"/>
      <c r="J58" s="69"/>
      <c r="K58" s="69"/>
      <c r="L58" s="69"/>
      <c r="M58" s="72"/>
      <c r="N58" s="69"/>
      <c r="O58" s="69"/>
      <c r="P58" s="69"/>
      <c r="Q58" s="69"/>
      <c r="R58" s="137"/>
      <c r="S58" s="69"/>
      <c r="T58" s="69"/>
      <c r="U58" s="137"/>
      <c r="V58" s="69"/>
      <c r="W58" s="69"/>
      <c r="X58" s="69"/>
      <c r="Y58" s="69"/>
      <c r="Z58" s="69"/>
      <c r="AA58" s="69"/>
      <c r="AB58" s="69"/>
      <c r="AC58" s="69"/>
      <c r="AD58" s="69"/>
      <c r="AE58" s="70"/>
      <c r="AF58" s="70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69"/>
      <c r="BB58" s="69"/>
      <c r="BC58" s="69"/>
      <c r="BD58" s="69"/>
      <c r="BE58" s="69"/>
      <c r="BF58" s="69"/>
      <c r="BG58" s="69"/>
      <c r="BH58" s="69"/>
      <c r="BI58" s="69"/>
      <c r="BJ58" s="79"/>
      <c r="BK58" s="69"/>
      <c r="BL58" s="69"/>
    </row>
    <row r="59" spans="1:64" ht="15.75" customHeight="1" x14ac:dyDescent="0.2">
      <c r="A59" s="69"/>
      <c r="B59" s="67"/>
      <c r="C59" s="67"/>
      <c r="D59" s="69"/>
      <c r="E59" s="69"/>
      <c r="F59" s="69"/>
      <c r="G59" s="69"/>
      <c r="H59" s="69"/>
      <c r="I59" s="69"/>
      <c r="J59" s="69"/>
      <c r="K59" s="69"/>
      <c r="L59" s="69"/>
      <c r="M59" s="72"/>
      <c r="N59" s="69"/>
      <c r="O59" s="69"/>
      <c r="P59" s="69"/>
      <c r="Q59" s="69"/>
      <c r="R59" s="137"/>
      <c r="S59" s="69"/>
      <c r="T59" s="69"/>
      <c r="U59" s="137"/>
      <c r="V59" s="69"/>
      <c r="W59" s="69"/>
      <c r="X59" s="69"/>
      <c r="Y59" s="69"/>
      <c r="Z59" s="69"/>
      <c r="AA59" s="69"/>
      <c r="AB59" s="69"/>
      <c r="AC59" s="69"/>
      <c r="AD59" s="69"/>
      <c r="AE59" s="70"/>
      <c r="AF59" s="70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69"/>
      <c r="BB59" s="69"/>
      <c r="BC59" s="69"/>
      <c r="BD59" s="69"/>
      <c r="BE59" s="69"/>
      <c r="BF59" s="69"/>
      <c r="BG59" s="69"/>
      <c r="BH59" s="69"/>
      <c r="BI59" s="69"/>
      <c r="BJ59" s="79"/>
      <c r="BK59" s="69"/>
      <c r="BL59" s="69"/>
    </row>
    <row r="60" spans="1:64" ht="15.75" customHeight="1" x14ac:dyDescent="0.2">
      <c r="A60" s="69"/>
      <c r="B60" s="67"/>
      <c r="C60" s="67"/>
      <c r="D60" s="69"/>
      <c r="E60" s="69"/>
      <c r="F60" s="69"/>
      <c r="G60" s="69"/>
      <c r="H60" s="69"/>
      <c r="I60" s="69"/>
      <c r="J60" s="69"/>
      <c r="K60" s="69"/>
      <c r="L60" s="69"/>
      <c r="M60" s="72"/>
      <c r="N60" s="69"/>
      <c r="O60" s="69"/>
      <c r="P60" s="69"/>
      <c r="Q60" s="69"/>
      <c r="R60" s="137"/>
      <c r="S60" s="69"/>
      <c r="T60" s="69"/>
      <c r="U60" s="137"/>
      <c r="V60" s="69"/>
      <c r="W60" s="69"/>
      <c r="X60" s="69"/>
      <c r="Y60" s="69"/>
      <c r="Z60" s="69"/>
      <c r="AA60" s="69"/>
      <c r="AB60" s="69"/>
      <c r="AC60" s="69"/>
      <c r="AD60" s="69"/>
      <c r="AE60" s="70"/>
      <c r="AF60" s="70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69"/>
      <c r="BB60" s="69"/>
      <c r="BC60" s="69"/>
      <c r="BD60" s="69"/>
      <c r="BE60" s="69"/>
      <c r="BF60" s="69"/>
      <c r="BG60" s="69"/>
      <c r="BH60" s="69"/>
      <c r="BI60" s="69"/>
      <c r="BJ60" s="79"/>
      <c r="BK60" s="69"/>
      <c r="BL60" s="69"/>
    </row>
    <row r="61" spans="1:64" ht="15.75" customHeight="1" x14ac:dyDescent="0.2">
      <c r="A61" s="69"/>
      <c r="B61" s="67"/>
      <c r="C61" s="67"/>
      <c r="D61" s="69"/>
      <c r="E61" s="69"/>
      <c r="F61" s="69"/>
      <c r="G61" s="69"/>
      <c r="H61" s="69"/>
      <c r="I61" s="69"/>
      <c r="J61" s="69"/>
      <c r="K61" s="69"/>
      <c r="L61" s="69"/>
      <c r="M61" s="72"/>
      <c r="N61" s="69"/>
      <c r="O61" s="69"/>
      <c r="P61" s="69"/>
      <c r="Q61" s="69"/>
      <c r="R61" s="137"/>
      <c r="S61" s="69"/>
      <c r="T61" s="69"/>
      <c r="U61" s="137"/>
      <c r="V61" s="69"/>
      <c r="W61" s="69"/>
      <c r="X61" s="69"/>
      <c r="Y61" s="69"/>
      <c r="Z61" s="69"/>
      <c r="AA61" s="69"/>
      <c r="AB61" s="69"/>
      <c r="AC61" s="69"/>
      <c r="AD61" s="69"/>
      <c r="AE61" s="70"/>
      <c r="AF61" s="70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69"/>
      <c r="BB61" s="69"/>
      <c r="BC61" s="69"/>
      <c r="BD61" s="69"/>
      <c r="BE61" s="69"/>
      <c r="BF61" s="69"/>
      <c r="BG61" s="69"/>
      <c r="BH61" s="69"/>
      <c r="BI61" s="69"/>
      <c r="BJ61" s="79"/>
      <c r="BK61" s="69"/>
      <c r="BL61" s="69"/>
    </row>
    <row r="62" spans="1:64" ht="15.75" customHeight="1" x14ac:dyDescent="0.2">
      <c r="A62" s="69"/>
      <c r="B62" s="67"/>
      <c r="C62" s="67"/>
      <c r="D62" s="69"/>
      <c r="E62" s="69"/>
      <c r="F62" s="69"/>
      <c r="G62" s="69"/>
      <c r="H62" s="69"/>
      <c r="I62" s="69"/>
      <c r="J62" s="69"/>
      <c r="K62" s="69"/>
      <c r="L62" s="69"/>
      <c r="M62" s="72"/>
      <c r="N62" s="69"/>
      <c r="O62" s="69"/>
      <c r="P62" s="69"/>
      <c r="Q62" s="69"/>
      <c r="R62" s="137"/>
      <c r="S62" s="69"/>
      <c r="T62" s="69"/>
      <c r="U62" s="137"/>
      <c r="V62" s="69"/>
      <c r="W62" s="69"/>
      <c r="X62" s="69"/>
      <c r="Y62" s="69"/>
      <c r="Z62" s="69"/>
      <c r="AA62" s="69"/>
      <c r="AB62" s="69"/>
      <c r="AC62" s="69"/>
      <c r="AD62" s="69"/>
      <c r="AE62" s="70"/>
      <c r="AF62" s="70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69"/>
      <c r="BB62" s="69"/>
      <c r="BC62" s="69"/>
      <c r="BD62" s="69"/>
      <c r="BE62" s="69"/>
      <c r="BF62" s="69"/>
      <c r="BG62" s="69"/>
      <c r="BH62" s="69"/>
      <c r="BI62" s="69"/>
      <c r="BJ62" s="79"/>
      <c r="BK62" s="69"/>
      <c r="BL62" s="69"/>
    </row>
    <row r="63" spans="1:64" ht="15.75" customHeight="1" x14ac:dyDescent="0.2">
      <c r="A63" s="69"/>
      <c r="B63" s="67"/>
      <c r="C63" s="67"/>
      <c r="D63" s="69"/>
      <c r="E63" s="69"/>
      <c r="F63" s="69"/>
      <c r="G63" s="69"/>
      <c r="H63" s="69"/>
      <c r="I63" s="69"/>
      <c r="J63" s="69"/>
      <c r="K63" s="69"/>
      <c r="L63" s="69"/>
      <c r="M63" s="72"/>
      <c r="N63" s="69"/>
      <c r="O63" s="69"/>
      <c r="P63" s="69"/>
      <c r="Q63" s="69"/>
      <c r="R63" s="137"/>
      <c r="S63" s="69"/>
      <c r="T63" s="69"/>
      <c r="U63" s="137"/>
      <c r="V63" s="69"/>
      <c r="W63" s="69"/>
      <c r="X63" s="69"/>
      <c r="Y63" s="69"/>
      <c r="Z63" s="69"/>
      <c r="AA63" s="69"/>
      <c r="AB63" s="69"/>
      <c r="AC63" s="69"/>
      <c r="AD63" s="69"/>
      <c r="AE63" s="70"/>
      <c r="AF63" s="70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69"/>
      <c r="BB63" s="69"/>
      <c r="BC63" s="69"/>
      <c r="BD63" s="69"/>
      <c r="BE63" s="69"/>
      <c r="BF63" s="69"/>
      <c r="BG63" s="69"/>
      <c r="BH63" s="69"/>
      <c r="BI63" s="69"/>
      <c r="BJ63" s="79"/>
      <c r="BK63" s="69"/>
      <c r="BL63" s="69"/>
    </row>
    <row r="64" spans="1:64" ht="15.75" customHeight="1" x14ac:dyDescent="0.2">
      <c r="A64" s="69"/>
      <c r="B64" s="67"/>
      <c r="C64" s="67"/>
      <c r="D64" s="69"/>
      <c r="E64" s="69"/>
      <c r="F64" s="69"/>
      <c r="G64" s="69"/>
      <c r="H64" s="69"/>
      <c r="I64" s="69"/>
      <c r="J64" s="69"/>
      <c r="K64" s="69"/>
      <c r="L64" s="69"/>
      <c r="M64" s="72"/>
      <c r="N64" s="69"/>
      <c r="O64" s="69"/>
      <c r="P64" s="69"/>
      <c r="Q64" s="69"/>
      <c r="R64" s="137"/>
      <c r="S64" s="69"/>
      <c r="T64" s="69"/>
      <c r="U64" s="137"/>
      <c r="V64" s="69"/>
      <c r="W64" s="69"/>
      <c r="X64" s="69"/>
      <c r="Y64" s="69"/>
      <c r="Z64" s="69"/>
      <c r="AA64" s="69"/>
      <c r="AB64" s="69"/>
      <c r="AC64" s="69"/>
      <c r="AD64" s="69"/>
      <c r="AE64" s="70"/>
      <c r="AF64" s="70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69"/>
      <c r="BB64" s="69"/>
      <c r="BC64" s="69"/>
      <c r="BD64" s="69"/>
      <c r="BE64" s="69"/>
      <c r="BF64" s="69"/>
      <c r="BG64" s="69"/>
      <c r="BH64" s="69"/>
      <c r="BI64" s="69"/>
      <c r="BJ64" s="79"/>
      <c r="BK64" s="69"/>
      <c r="BL64" s="69"/>
    </row>
    <row r="65" spans="1:64" ht="15.75" customHeight="1" x14ac:dyDescent="0.2">
      <c r="A65" s="69"/>
      <c r="B65" s="67"/>
      <c r="C65" s="67"/>
      <c r="D65" s="69"/>
      <c r="E65" s="69"/>
      <c r="F65" s="69"/>
      <c r="G65" s="69"/>
      <c r="H65" s="69"/>
      <c r="I65" s="69"/>
      <c r="J65" s="69"/>
      <c r="K65" s="69"/>
      <c r="L65" s="69"/>
      <c r="M65" s="72"/>
      <c r="N65" s="69"/>
      <c r="O65" s="69"/>
      <c r="P65" s="69"/>
      <c r="Q65" s="69"/>
      <c r="R65" s="137"/>
      <c r="S65" s="69"/>
      <c r="T65" s="69"/>
      <c r="U65" s="137"/>
      <c r="V65" s="69"/>
      <c r="W65" s="69"/>
      <c r="X65" s="69"/>
      <c r="Y65" s="69"/>
      <c r="Z65" s="69"/>
      <c r="AA65" s="69"/>
      <c r="AB65" s="69"/>
      <c r="AC65" s="69"/>
      <c r="AD65" s="69"/>
      <c r="AE65" s="70"/>
      <c r="AF65" s="70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69"/>
      <c r="BB65" s="69"/>
      <c r="BC65" s="69"/>
      <c r="BD65" s="69"/>
      <c r="BE65" s="69"/>
      <c r="BF65" s="69"/>
      <c r="BG65" s="69"/>
      <c r="BH65" s="69"/>
      <c r="BI65" s="69"/>
      <c r="BJ65" s="79"/>
      <c r="BK65" s="69"/>
      <c r="BL65" s="69"/>
    </row>
    <row r="66" spans="1:64" ht="15.75" customHeight="1" x14ac:dyDescent="0.2">
      <c r="A66" s="69"/>
      <c r="B66" s="67"/>
      <c r="C66" s="67"/>
      <c r="D66" s="69"/>
      <c r="E66" s="69"/>
      <c r="F66" s="69"/>
      <c r="G66" s="69"/>
      <c r="H66" s="69"/>
      <c r="I66" s="69"/>
      <c r="J66" s="69"/>
      <c r="K66" s="69"/>
      <c r="L66" s="69"/>
      <c r="M66" s="72"/>
      <c r="N66" s="69"/>
      <c r="O66" s="69"/>
      <c r="P66" s="69"/>
      <c r="Q66" s="69"/>
      <c r="R66" s="137"/>
      <c r="S66" s="69"/>
      <c r="T66" s="69"/>
      <c r="U66" s="137"/>
      <c r="V66" s="69"/>
      <c r="W66" s="69"/>
      <c r="X66" s="69"/>
      <c r="Y66" s="69"/>
      <c r="Z66" s="69"/>
      <c r="AA66" s="69"/>
      <c r="AB66" s="69"/>
      <c r="AC66" s="69"/>
      <c r="AD66" s="69"/>
      <c r="AE66" s="70"/>
      <c r="AF66" s="70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69"/>
      <c r="BB66" s="69"/>
      <c r="BC66" s="69"/>
      <c r="BD66" s="69"/>
      <c r="BE66" s="69"/>
      <c r="BF66" s="69"/>
      <c r="BG66" s="69"/>
      <c r="BH66" s="69"/>
      <c r="BI66" s="69"/>
      <c r="BJ66" s="79"/>
      <c r="BK66" s="69"/>
      <c r="BL66" s="69"/>
    </row>
    <row r="67" spans="1:64" ht="15.75" customHeight="1" x14ac:dyDescent="0.2">
      <c r="A67" s="69"/>
      <c r="B67" s="67"/>
      <c r="C67" s="67"/>
      <c r="D67" s="69"/>
      <c r="E67" s="69"/>
      <c r="F67" s="69"/>
      <c r="G67" s="69"/>
      <c r="H67" s="69"/>
      <c r="I67" s="69"/>
      <c r="J67" s="69"/>
      <c r="K67" s="69"/>
      <c r="L67" s="69"/>
      <c r="M67" s="72"/>
      <c r="N67" s="69"/>
      <c r="O67" s="69"/>
      <c r="P67" s="69"/>
      <c r="Q67" s="69"/>
      <c r="R67" s="137"/>
      <c r="S67" s="69"/>
      <c r="T67" s="69"/>
      <c r="U67" s="137"/>
      <c r="V67" s="69"/>
      <c r="W67" s="69"/>
      <c r="X67" s="69"/>
      <c r="Y67" s="69"/>
      <c r="Z67" s="69"/>
      <c r="AA67" s="69"/>
      <c r="AB67" s="69"/>
      <c r="AC67" s="69"/>
      <c r="AD67" s="69"/>
      <c r="AE67" s="70"/>
      <c r="AF67" s="70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69"/>
      <c r="BB67" s="69"/>
      <c r="BC67" s="69"/>
      <c r="BD67" s="69"/>
      <c r="BE67" s="69"/>
      <c r="BF67" s="69"/>
      <c r="BG67" s="69"/>
      <c r="BH67" s="69"/>
      <c r="BI67" s="69"/>
      <c r="BJ67" s="79"/>
      <c r="BK67" s="69"/>
      <c r="BL67" s="69"/>
    </row>
    <row r="68" spans="1:64" ht="15.75" customHeight="1" x14ac:dyDescent="0.2">
      <c r="A68" s="69"/>
      <c r="B68" s="67"/>
      <c r="C68" s="67"/>
      <c r="D68" s="69"/>
      <c r="E68" s="69"/>
      <c r="F68" s="69"/>
      <c r="G68" s="69"/>
      <c r="H68" s="69"/>
      <c r="I68" s="69"/>
      <c r="J68" s="69"/>
      <c r="K68" s="69"/>
      <c r="L68" s="69"/>
      <c r="M68" s="72"/>
      <c r="N68" s="69"/>
      <c r="O68" s="69"/>
      <c r="P68" s="69"/>
      <c r="Q68" s="69"/>
      <c r="R68" s="137"/>
      <c r="S68" s="69"/>
      <c r="T68" s="69"/>
      <c r="U68" s="137"/>
      <c r="V68" s="69"/>
      <c r="W68" s="69"/>
      <c r="X68" s="69"/>
      <c r="Y68" s="69"/>
      <c r="Z68" s="69"/>
      <c r="AA68" s="69"/>
      <c r="AB68" s="69"/>
      <c r="AC68" s="69"/>
      <c r="AD68" s="69"/>
      <c r="AE68" s="70"/>
      <c r="AF68" s="70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69"/>
      <c r="BB68" s="69"/>
      <c r="BC68" s="69"/>
      <c r="BD68" s="69"/>
      <c r="BE68" s="69"/>
      <c r="BF68" s="69"/>
      <c r="BG68" s="69"/>
      <c r="BH68" s="69"/>
      <c r="BI68" s="69"/>
      <c r="BJ68" s="79"/>
      <c r="BK68" s="69"/>
      <c r="BL68" s="69"/>
    </row>
    <row r="69" spans="1:64" ht="15.75" customHeight="1" x14ac:dyDescent="0.2">
      <c r="A69" s="69"/>
      <c r="B69" s="67"/>
      <c r="C69" s="67"/>
      <c r="D69" s="69"/>
      <c r="E69" s="69"/>
      <c r="F69" s="69"/>
      <c r="G69" s="69"/>
      <c r="H69" s="69"/>
      <c r="I69" s="69"/>
      <c r="J69" s="69"/>
      <c r="K69" s="69"/>
      <c r="L69" s="69"/>
      <c r="M69" s="72"/>
      <c r="N69" s="69"/>
      <c r="O69" s="69"/>
      <c r="P69" s="69"/>
      <c r="Q69" s="69"/>
      <c r="R69" s="137"/>
      <c r="S69" s="69"/>
      <c r="T69" s="69"/>
      <c r="U69" s="137"/>
      <c r="V69" s="69"/>
      <c r="W69" s="69"/>
      <c r="X69" s="69"/>
      <c r="Y69" s="69"/>
      <c r="Z69" s="69"/>
      <c r="AA69" s="69"/>
      <c r="AB69" s="69"/>
      <c r="AC69" s="69"/>
      <c r="AD69" s="69"/>
      <c r="AE69" s="70"/>
      <c r="AF69" s="70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69"/>
      <c r="BB69" s="69"/>
      <c r="BC69" s="69"/>
      <c r="BD69" s="69"/>
      <c r="BE69" s="69"/>
      <c r="BF69" s="69"/>
      <c r="BG69" s="69"/>
      <c r="BH69" s="69"/>
      <c r="BI69" s="69"/>
      <c r="BJ69" s="79"/>
      <c r="BK69" s="69"/>
      <c r="BL69" s="69"/>
    </row>
    <row r="70" spans="1:64" ht="15.75" customHeight="1" x14ac:dyDescent="0.2">
      <c r="A70" s="69"/>
      <c r="B70" s="67"/>
      <c r="C70" s="67"/>
      <c r="D70" s="69"/>
      <c r="E70" s="69"/>
      <c r="F70" s="69"/>
      <c r="G70" s="69"/>
      <c r="H70" s="69"/>
      <c r="I70" s="69"/>
      <c r="J70" s="69"/>
      <c r="K70" s="69"/>
      <c r="L70" s="69"/>
      <c r="M70" s="72"/>
      <c r="N70" s="69"/>
      <c r="O70" s="69"/>
      <c r="P70" s="69"/>
      <c r="Q70" s="69"/>
      <c r="R70" s="137"/>
      <c r="S70" s="69"/>
      <c r="T70" s="69"/>
      <c r="U70" s="137"/>
      <c r="V70" s="69"/>
      <c r="W70" s="69"/>
      <c r="X70" s="69"/>
      <c r="Y70" s="69"/>
      <c r="Z70" s="69"/>
      <c r="AA70" s="69"/>
      <c r="AB70" s="69"/>
      <c r="AC70" s="69"/>
      <c r="AD70" s="69"/>
      <c r="AE70" s="70"/>
      <c r="AF70" s="70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69"/>
      <c r="BB70" s="69"/>
      <c r="BC70" s="69"/>
      <c r="BD70" s="69"/>
      <c r="BE70" s="69"/>
      <c r="BF70" s="69"/>
      <c r="BG70" s="69"/>
      <c r="BH70" s="69"/>
      <c r="BI70" s="69"/>
      <c r="BJ70" s="79"/>
      <c r="BK70" s="69"/>
      <c r="BL70" s="69"/>
    </row>
    <row r="71" spans="1:64" ht="15.75" customHeight="1" x14ac:dyDescent="0.2">
      <c r="A71" s="69"/>
      <c r="B71" s="67"/>
      <c r="C71" s="67"/>
      <c r="D71" s="69"/>
      <c r="E71" s="69"/>
      <c r="F71" s="69"/>
      <c r="G71" s="69"/>
      <c r="H71" s="69"/>
      <c r="I71" s="69"/>
      <c r="J71" s="69"/>
      <c r="K71" s="69"/>
      <c r="L71" s="69"/>
      <c r="M71" s="72"/>
      <c r="N71" s="69"/>
      <c r="O71" s="69"/>
      <c r="P71" s="69"/>
      <c r="Q71" s="69"/>
      <c r="R71" s="137"/>
      <c r="S71" s="69"/>
      <c r="T71" s="69"/>
      <c r="U71" s="137"/>
      <c r="V71" s="69"/>
      <c r="W71" s="69"/>
      <c r="X71" s="69"/>
      <c r="Y71" s="69"/>
      <c r="Z71" s="69"/>
      <c r="AA71" s="69"/>
      <c r="AB71" s="69"/>
      <c r="AC71" s="69"/>
      <c r="AD71" s="69"/>
      <c r="AE71" s="70"/>
      <c r="AF71" s="70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69"/>
      <c r="BB71" s="69"/>
      <c r="BC71" s="69"/>
      <c r="BD71" s="69"/>
      <c r="BE71" s="69"/>
      <c r="BF71" s="69"/>
      <c r="BG71" s="69"/>
      <c r="BH71" s="69"/>
      <c r="BI71" s="69"/>
      <c r="BJ71" s="79"/>
      <c r="BK71" s="69"/>
      <c r="BL71" s="69"/>
    </row>
    <row r="72" spans="1:64" ht="15.75" customHeight="1" x14ac:dyDescent="0.2">
      <c r="A72" s="69"/>
      <c r="B72" s="67"/>
      <c r="C72" s="67"/>
      <c r="D72" s="69"/>
      <c r="E72" s="69"/>
      <c r="F72" s="69"/>
      <c r="G72" s="69"/>
      <c r="H72" s="69"/>
      <c r="I72" s="69"/>
      <c r="J72" s="69"/>
      <c r="K72" s="69"/>
      <c r="L72" s="69"/>
      <c r="M72" s="72"/>
      <c r="N72" s="69"/>
      <c r="O72" s="69"/>
      <c r="P72" s="69"/>
      <c r="Q72" s="69"/>
      <c r="R72" s="137"/>
      <c r="S72" s="69"/>
      <c r="T72" s="69"/>
      <c r="U72" s="137"/>
      <c r="V72" s="69"/>
      <c r="W72" s="69"/>
      <c r="X72" s="69"/>
      <c r="Y72" s="69"/>
      <c r="Z72" s="69"/>
      <c r="AA72" s="69"/>
      <c r="AB72" s="69"/>
      <c r="AC72" s="69"/>
      <c r="AD72" s="69"/>
      <c r="AE72" s="70"/>
      <c r="AF72" s="70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69"/>
      <c r="BB72" s="69"/>
      <c r="BC72" s="69"/>
      <c r="BD72" s="69"/>
      <c r="BE72" s="69"/>
      <c r="BF72" s="69"/>
      <c r="BG72" s="69"/>
      <c r="BH72" s="69"/>
      <c r="BI72" s="69"/>
      <c r="BJ72" s="79"/>
      <c r="BK72" s="69"/>
      <c r="BL72" s="69"/>
    </row>
    <row r="73" spans="1:64" ht="15.75" customHeight="1" x14ac:dyDescent="0.2">
      <c r="A73" s="69"/>
      <c r="B73" s="67"/>
      <c r="C73" s="67"/>
      <c r="D73" s="69"/>
      <c r="E73" s="69"/>
      <c r="F73" s="69"/>
      <c r="G73" s="69"/>
      <c r="H73" s="69"/>
      <c r="I73" s="69"/>
      <c r="J73" s="69"/>
      <c r="K73" s="69"/>
      <c r="L73" s="69"/>
      <c r="M73" s="72"/>
      <c r="N73" s="69"/>
      <c r="O73" s="69"/>
      <c r="P73" s="69"/>
      <c r="Q73" s="69"/>
      <c r="R73" s="137"/>
      <c r="S73" s="69"/>
      <c r="T73" s="69"/>
      <c r="U73" s="137"/>
      <c r="V73" s="69"/>
      <c r="W73" s="69"/>
      <c r="X73" s="69"/>
      <c r="Y73" s="69"/>
      <c r="Z73" s="69"/>
      <c r="AA73" s="69"/>
      <c r="AB73" s="69"/>
      <c r="AC73" s="69"/>
      <c r="AD73" s="69"/>
      <c r="AE73" s="70"/>
      <c r="AF73" s="70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69"/>
      <c r="BB73" s="69"/>
      <c r="BC73" s="69"/>
      <c r="BD73" s="69"/>
      <c r="BE73" s="69"/>
      <c r="BF73" s="69"/>
      <c r="BG73" s="69"/>
      <c r="BH73" s="69"/>
      <c r="BI73" s="69"/>
      <c r="BJ73" s="79"/>
      <c r="BK73" s="69"/>
      <c r="BL73" s="69"/>
    </row>
    <row r="74" spans="1:64" ht="15.75" customHeight="1" x14ac:dyDescent="0.2">
      <c r="A74" s="69"/>
      <c r="B74" s="67"/>
      <c r="C74" s="67"/>
      <c r="D74" s="69"/>
      <c r="E74" s="69"/>
      <c r="F74" s="69"/>
      <c r="G74" s="69"/>
      <c r="H74" s="69"/>
      <c r="I74" s="69"/>
      <c r="J74" s="69"/>
      <c r="K74" s="69"/>
      <c r="L74" s="69"/>
      <c r="M74" s="72"/>
      <c r="N74" s="69"/>
      <c r="O74" s="69"/>
      <c r="P74" s="69"/>
      <c r="Q74" s="69"/>
      <c r="R74" s="137"/>
      <c r="S74" s="69"/>
      <c r="T74" s="69"/>
      <c r="U74" s="137"/>
      <c r="V74" s="69"/>
      <c r="W74" s="69"/>
      <c r="X74" s="69"/>
      <c r="Y74" s="69"/>
      <c r="Z74" s="69"/>
      <c r="AA74" s="69"/>
      <c r="AB74" s="69"/>
      <c r="AC74" s="69"/>
      <c r="AD74" s="69"/>
      <c r="AE74" s="70"/>
      <c r="AF74" s="70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69"/>
      <c r="BB74" s="69"/>
      <c r="BC74" s="69"/>
      <c r="BD74" s="69"/>
      <c r="BE74" s="69"/>
      <c r="BF74" s="69"/>
      <c r="BG74" s="69"/>
      <c r="BH74" s="69"/>
      <c r="BI74" s="69"/>
      <c r="BJ74" s="79"/>
      <c r="BK74" s="69"/>
      <c r="BL74" s="69"/>
    </row>
    <row r="75" spans="1:64" ht="15.75" customHeight="1" x14ac:dyDescent="0.2">
      <c r="A75" s="69"/>
      <c r="B75" s="67"/>
      <c r="C75" s="67"/>
      <c r="D75" s="69"/>
      <c r="E75" s="69"/>
      <c r="F75" s="69"/>
      <c r="G75" s="69"/>
      <c r="H75" s="69"/>
      <c r="I75" s="69"/>
      <c r="J75" s="69"/>
      <c r="K75" s="69"/>
      <c r="L75" s="69"/>
      <c r="M75" s="72"/>
      <c r="N75" s="69"/>
      <c r="O75" s="69"/>
      <c r="P75" s="69"/>
      <c r="Q75" s="69"/>
      <c r="R75" s="137"/>
      <c r="S75" s="69"/>
      <c r="T75" s="69"/>
      <c r="U75" s="137"/>
      <c r="V75" s="69"/>
      <c r="W75" s="69"/>
      <c r="X75" s="69"/>
      <c r="Y75" s="69"/>
      <c r="Z75" s="69"/>
      <c r="AA75" s="69"/>
      <c r="AB75" s="69"/>
      <c r="AC75" s="69"/>
      <c r="AD75" s="69"/>
      <c r="AE75" s="70"/>
      <c r="AF75" s="70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69"/>
      <c r="BB75" s="69"/>
      <c r="BC75" s="69"/>
      <c r="BD75" s="69"/>
      <c r="BE75" s="69"/>
      <c r="BF75" s="69"/>
      <c r="BG75" s="69"/>
      <c r="BH75" s="69"/>
      <c r="BI75" s="69"/>
      <c r="BJ75" s="79"/>
      <c r="BK75" s="69"/>
      <c r="BL75" s="69"/>
    </row>
    <row r="76" spans="1:64" ht="15.75" customHeight="1" x14ac:dyDescent="0.2">
      <c r="A76" s="69"/>
      <c r="B76" s="67"/>
      <c r="C76" s="67"/>
      <c r="D76" s="69"/>
      <c r="E76" s="69"/>
      <c r="F76" s="69"/>
      <c r="G76" s="69"/>
      <c r="H76" s="69"/>
      <c r="I76" s="69"/>
      <c r="J76" s="69"/>
      <c r="K76" s="69"/>
      <c r="L76" s="69"/>
      <c r="M76" s="72"/>
      <c r="N76" s="69"/>
      <c r="O76" s="69"/>
      <c r="P76" s="69"/>
      <c r="Q76" s="69"/>
      <c r="R76" s="137"/>
      <c r="S76" s="69"/>
      <c r="T76" s="69"/>
      <c r="U76" s="137"/>
      <c r="V76" s="69"/>
      <c r="W76" s="69"/>
      <c r="X76" s="69"/>
      <c r="Y76" s="69"/>
      <c r="Z76" s="69"/>
      <c r="AA76" s="69"/>
      <c r="AB76" s="69"/>
      <c r="AC76" s="69"/>
      <c r="AD76" s="69"/>
      <c r="AE76" s="70"/>
      <c r="AF76" s="70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69"/>
      <c r="BB76" s="69"/>
      <c r="BC76" s="69"/>
      <c r="BD76" s="69"/>
      <c r="BE76" s="69"/>
      <c r="BF76" s="69"/>
      <c r="BG76" s="69"/>
      <c r="BH76" s="69"/>
      <c r="BI76" s="69"/>
      <c r="BJ76" s="79"/>
      <c r="BK76" s="69"/>
      <c r="BL76" s="69"/>
    </row>
    <row r="77" spans="1:64" ht="15.75" customHeight="1" x14ac:dyDescent="0.2">
      <c r="A77" s="69"/>
      <c r="B77" s="67"/>
      <c r="C77" s="67"/>
      <c r="D77" s="69"/>
      <c r="E77" s="69"/>
      <c r="F77" s="69"/>
      <c r="G77" s="69"/>
      <c r="H77" s="69"/>
      <c r="I77" s="69"/>
      <c r="J77" s="69"/>
      <c r="K77" s="69"/>
      <c r="L77" s="69"/>
      <c r="M77" s="72"/>
      <c r="N77" s="69"/>
      <c r="O77" s="69"/>
      <c r="P77" s="69"/>
      <c r="Q77" s="69"/>
      <c r="R77" s="137"/>
      <c r="S77" s="69"/>
      <c r="T77" s="69"/>
      <c r="U77" s="137"/>
      <c r="V77" s="69"/>
      <c r="W77" s="69"/>
      <c r="X77" s="69"/>
      <c r="Y77" s="69"/>
      <c r="Z77" s="69"/>
      <c r="AA77" s="69"/>
      <c r="AB77" s="69"/>
      <c r="AC77" s="69"/>
      <c r="AD77" s="69"/>
      <c r="AE77" s="70"/>
      <c r="AF77" s="70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69"/>
      <c r="BB77" s="69"/>
      <c r="BC77" s="69"/>
      <c r="BD77" s="69"/>
      <c r="BE77" s="69"/>
      <c r="BF77" s="69"/>
      <c r="BG77" s="69"/>
      <c r="BH77" s="69"/>
      <c r="BI77" s="69"/>
      <c r="BJ77" s="79"/>
      <c r="BK77" s="69"/>
      <c r="BL77" s="69"/>
    </row>
    <row r="78" spans="1:64" ht="15.75" customHeight="1" x14ac:dyDescent="0.2">
      <c r="A78" s="69"/>
      <c r="B78" s="67"/>
      <c r="C78" s="67"/>
      <c r="D78" s="69"/>
      <c r="E78" s="69"/>
      <c r="F78" s="69"/>
      <c r="G78" s="69"/>
      <c r="H78" s="69"/>
      <c r="I78" s="69"/>
      <c r="J78" s="69"/>
      <c r="K78" s="69"/>
      <c r="L78" s="69"/>
      <c r="M78" s="72"/>
      <c r="N78" s="69"/>
      <c r="O78" s="69"/>
      <c r="P78" s="69"/>
      <c r="Q78" s="69"/>
      <c r="R78" s="137"/>
      <c r="S78" s="69"/>
      <c r="T78" s="69"/>
      <c r="U78" s="137"/>
      <c r="V78" s="69"/>
      <c r="W78" s="69"/>
      <c r="X78" s="69"/>
      <c r="Y78" s="69"/>
      <c r="Z78" s="69"/>
      <c r="AA78" s="69"/>
      <c r="AB78" s="69"/>
      <c r="AC78" s="69"/>
      <c r="AD78" s="69"/>
      <c r="AE78" s="70"/>
      <c r="AF78" s="70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69"/>
      <c r="BB78" s="69"/>
      <c r="BC78" s="69"/>
      <c r="BD78" s="69"/>
      <c r="BE78" s="69"/>
      <c r="BF78" s="69"/>
      <c r="BG78" s="69"/>
      <c r="BH78" s="69"/>
      <c r="BI78" s="69"/>
      <c r="BJ78" s="79"/>
      <c r="BK78" s="69"/>
      <c r="BL78" s="69"/>
    </row>
    <row r="79" spans="1:64" ht="15.75" customHeight="1" x14ac:dyDescent="0.2">
      <c r="A79" s="69"/>
      <c r="B79" s="67"/>
      <c r="C79" s="67"/>
      <c r="D79" s="69"/>
      <c r="E79" s="69"/>
      <c r="F79" s="69"/>
      <c r="G79" s="69"/>
      <c r="H79" s="69"/>
      <c r="I79" s="69"/>
      <c r="J79" s="69"/>
      <c r="K79" s="69"/>
      <c r="L79" s="69"/>
      <c r="M79" s="72"/>
      <c r="N79" s="69"/>
      <c r="O79" s="69"/>
      <c r="P79" s="69"/>
      <c r="Q79" s="69"/>
      <c r="R79" s="137"/>
      <c r="S79" s="69"/>
      <c r="T79" s="69"/>
      <c r="U79" s="137"/>
      <c r="V79" s="69"/>
      <c r="W79" s="69"/>
      <c r="X79" s="69"/>
      <c r="Y79" s="69"/>
      <c r="Z79" s="69"/>
      <c r="AA79" s="69"/>
      <c r="AB79" s="69"/>
      <c r="AC79" s="69"/>
      <c r="AD79" s="69"/>
      <c r="AE79" s="70"/>
      <c r="AF79" s="70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69"/>
      <c r="BB79" s="69"/>
      <c r="BC79" s="69"/>
      <c r="BD79" s="69"/>
      <c r="BE79" s="69"/>
      <c r="BF79" s="69"/>
      <c r="BG79" s="69"/>
      <c r="BH79" s="69"/>
      <c r="BI79" s="69"/>
      <c r="BJ79" s="79"/>
      <c r="BK79" s="69"/>
      <c r="BL79" s="69"/>
    </row>
    <row r="80" spans="1:64" ht="15.75" customHeight="1" x14ac:dyDescent="0.2">
      <c r="A80" s="69"/>
      <c r="B80" s="67"/>
      <c r="C80" s="67"/>
      <c r="D80" s="69"/>
      <c r="E80" s="69"/>
      <c r="F80" s="69"/>
      <c r="G80" s="69"/>
      <c r="H80" s="69"/>
      <c r="I80" s="69"/>
      <c r="J80" s="69"/>
      <c r="K80" s="69"/>
      <c r="L80" s="69"/>
      <c r="M80" s="72"/>
      <c r="N80" s="69"/>
      <c r="O80" s="69"/>
      <c r="P80" s="69"/>
      <c r="Q80" s="69"/>
      <c r="R80" s="137"/>
      <c r="S80" s="69"/>
      <c r="T80" s="69"/>
      <c r="U80" s="137"/>
      <c r="V80" s="69"/>
      <c r="W80" s="69"/>
      <c r="X80" s="69"/>
      <c r="Y80" s="69"/>
      <c r="Z80" s="69"/>
      <c r="AA80" s="69"/>
      <c r="AB80" s="69"/>
      <c r="AC80" s="69"/>
      <c r="AD80" s="69"/>
      <c r="AE80" s="70"/>
      <c r="AF80" s="70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69"/>
      <c r="BB80" s="69"/>
      <c r="BC80" s="69"/>
      <c r="BD80" s="69"/>
      <c r="BE80" s="69"/>
      <c r="BF80" s="69"/>
      <c r="BG80" s="69"/>
      <c r="BH80" s="69"/>
      <c r="BI80" s="69"/>
      <c r="BJ80" s="79"/>
      <c r="BK80" s="69"/>
      <c r="BL80" s="69"/>
    </row>
    <row r="81" spans="1:64" ht="15.75" customHeight="1" x14ac:dyDescent="0.2">
      <c r="A81" s="69"/>
      <c r="B81" s="67"/>
      <c r="C81" s="67"/>
      <c r="D81" s="69"/>
      <c r="E81" s="69"/>
      <c r="F81" s="69"/>
      <c r="G81" s="69"/>
      <c r="H81" s="69"/>
      <c r="I81" s="69"/>
      <c r="J81" s="69"/>
      <c r="K81" s="69"/>
      <c r="L81" s="69"/>
      <c r="M81" s="72"/>
      <c r="N81" s="69"/>
      <c r="O81" s="69"/>
      <c r="P81" s="69"/>
      <c r="Q81" s="69"/>
      <c r="R81" s="69"/>
      <c r="S81" s="69"/>
      <c r="T81" s="69"/>
      <c r="U81" s="137"/>
      <c r="V81" s="69"/>
      <c r="W81" s="69"/>
      <c r="X81" s="69"/>
      <c r="Y81" s="69"/>
      <c r="Z81" s="69"/>
      <c r="AA81" s="69"/>
      <c r="AB81" s="69"/>
      <c r="AC81" s="69"/>
      <c r="AD81" s="69"/>
      <c r="AE81" s="70"/>
      <c r="AF81" s="70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69"/>
      <c r="BB81" s="69"/>
      <c r="BC81" s="69"/>
      <c r="BD81" s="69"/>
      <c r="BE81" s="69"/>
      <c r="BF81" s="69"/>
      <c r="BG81" s="69"/>
      <c r="BH81" s="69"/>
      <c r="BI81" s="69"/>
      <c r="BJ81" s="79"/>
      <c r="BK81" s="69"/>
      <c r="BL81" s="69"/>
    </row>
    <row r="82" spans="1:64" ht="15.75" customHeight="1" x14ac:dyDescent="0.2">
      <c r="A82" s="69"/>
      <c r="B82" s="67"/>
      <c r="C82" s="67"/>
      <c r="D82" s="69"/>
      <c r="E82" s="69"/>
      <c r="F82" s="69"/>
      <c r="G82" s="69"/>
      <c r="H82" s="69"/>
      <c r="I82" s="69"/>
      <c r="J82" s="69"/>
      <c r="K82" s="69"/>
      <c r="L82" s="69"/>
      <c r="M82" s="72"/>
      <c r="N82" s="69"/>
      <c r="O82" s="69"/>
      <c r="P82" s="69"/>
      <c r="Q82" s="69"/>
      <c r="R82" s="69"/>
      <c r="S82" s="69"/>
      <c r="T82" s="69"/>
      <c r="U82" s="137"/>
      <c r="V82" s="69"/>
      <c r="W82" s="69"/>
      <c r="X82" s="69"/>
      <c r="Y82" s="69"/>
      <c r="Z82" s="69"/>
      <c r="AA82" s="69"/>
      <c r="AB82" s="69"/>
      <c r="AC82" s="69"/>
      <c r="AD82" s="69"/>
      <c r="AE82" s="70"/>
      <c r="AF82" s="70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69"/>
      <c r="BB82" s="69"/>
      <c r="BC82" s="69"/>
      <c r="BD82" s="69"/>
      <c r="BE82" s="69"/>
      <c r="BF82" s="69"/>
      <c r="BG82" s="69"/>
      <c r="BH82" s="69"/>
      <c r="BI82" s="69"/>
      <c r="BJ82" s="79"/>
      <c r="BK82" s="69"/>
      <c r="BL82" s="69"/>
    </row>
    <row r="83" spans="1:64" ht="15.75" customHeight="1" x14ac:dyDescent="0.2">
      <c r="A83" s="69"/>
      <c r="B83" s="67"/>
      <c r="C83" s="67"/>
      <c r="D83" s="69"/>
      <c r="E83" s="69"/>
      <c r="F83" s="69"/>
      <c r="G83" s="69"/>
      <c r="H83" s="69"/>
      <c r="I83" s="69"/>
      <c r="J83" s="69"/>
      <c r="K83" s="69"/>
      <c r="L83" s="69"/>
      <c r="M83" s="72"/>
      <c r="N83" s="69"/>
      <c r="O83" s="69"/>
      <c r="P83" s="69"/>
      <c r="Q83" s="69"/>
      <c r="R83" s="69"/>
      <c r="S83" s="69"/>
      <c r="T83" s="69"/>
      <c r="U83" s="137"/>
      <c r="V83" s="69"/>
      <c r="W83" s="69"/>
      <c r="X83" s="69"/>
      <c r="Y83" s="69"/>
      <c r="Z83" s="69"/>
      <c r="AA83" s="69"/>
      <c r="AB83" s="69"/>
      <c r="AC83" s="69"/>
      <c r="AD83" s="69"/>
      <c r="AE83" s="70"/>
      <c r="AF83" s="70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69"/>
      <c r="BB83" s="69"/>
      <c r="BC83" s="69"/>
      <c r="BD83" s="69"/>
      <c r="BE83" s="69"/>
      <c r="BF83" s="69"/>
      <c r="BG83" s="69"/>
      <c r="BH83" s="69"/>
      <c r="BI83" s="69"/>
      <c r="BJ83" s="79"/>
      <c r="BK83" s="69"/>
      <c r="BL83" s="69"/>
    </row>
    <row r="84" spans="1:64" ht="15.75" customHeight="1" x14ac:dyDescent="0.2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72"/>
      <c r="N84" s="69"/>
      <c r="O84" s="69"/>
      <c r="P84" s="69"/>
      <c r="Q84" s="69"/>
      <c r="R84" s="69"/>
      <c r="S84" s="69"/>
      <c r="T84" s="69"/>
      <c r="U84" s="137"/>
      <c r="V84" s="69"/>
      <c r="W84" s="69"/>
      <c r="X84" s="69"/>
      <c r="Y84" s="69"/>
      <c r="Z84" s="69"/>
      <c r="AA84" s="69"/>
      <c r="AB84" s="69"/>
      <c r="AC84" s="69"/>
      <c r="AD84" s="69"/>
      <c r="AE84" s="70"/>
      <c r="AF84" s="70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69"/>
      <c r="BB84" s="69"/>
      <c r="BC84" s="69"/>
      <c r="BD84" s="69"/>
      <c r="BE84" s="69"/>
      <c r="BF84" s="69"/>
      <c r="BG84" s="69"/>
      <c r="BH84" s="69"/>
      <c r="BI84" s="69"/>
      <c r="BJ84" s="79"/>
      <c r="BK84" s="69"/>
      <c r="BL84" s="69"/>
    </row>
    <row r="85" spans="1:64" ht="15.75" customHeight="1" x14ac:dyDescent="0.2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72"/>
      <c r="N85" s="69"/>
      <c r="O85" s="69"/>
      <c r="P85" s="69"/>
      <c r="Q85" s="69"/>
      <c r="R85" s="69"/>
      <c r="S85" s="69"/>
      <c r="T85" s="69"/>
      <c r="U85" s="137"/>
      <c r="V85" s="69"/>
      <c r="W85" s="69"/>
      <c r="X85" s="69"/>
      <c r="Y85" s="69"/>
      <c r="Z85" s="69"/>
      <c r="AA85" s="69"/>
      <c r="AB85" s="69"/>
      <c r="AC85" s="69"/>
      <c r="AD85" s="69"/>
      <c r="AE85" s="70"/>
      <c r="AF85" s="70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69"/>
      <c r="BB85" s="69"/>
      <c r="BC85" s="69"/>
      <c r="BD85" s="69"/>
      <c r="BE85" s="69"/>
      <c r="BF85" s="69"/>
      <c r="BG85" s="69"/>
      <c r="BH85" s="69"/>
      <c r="BI85" s="69"/>
      <c r="BJ85" s="79"/>
      <c r="BK85" s="69"/>
      <c r="BL85" s="69"/>
    </row>
    <row r="86" spans="1:64" ht="15.75" customHeight="1" x14ac:dyDescent="0.2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72"/>
      <c r="N86" s="69"/>
      <c r="O86" s="69"/>
      <c r="P86" s="69"/>
      <c r="Q86" s="69"/>
      <c r="R86" s="69"/>
      <c r="S86" s="69"/>
      <c r="T86" s="69"/>
      <c r="U86" s="137"/>
      <c r="V86" s="69"/>
      <c r="W86" s="69"/>
      <c r="X86" s="69"/>
      <c r="Y86" s="69"/>
      <c r="Z86" s="69"/>
      <c r="AA86" s="69"/>
      <c r="AB86" s="69"/>
      <c r="AC86" s="69"/>
      <c r="AD86" s="69"/>
      <c r="AE86" s="70"/>
      <c r="AF86" s="70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69"/>
      <c r="BB86" s="69"/>
      <c r="BC86" s="69"/>
      <c r="BD86" s="69"/>
      <c r="BE86" s="69"/>
      <c r="BF86" s="69"/>
      <c r="BG86" s="69"/>
      <c r="BH86" s="69"/>
      <c r="BI86" s="69"/>
      <c r="BJ86" s="79"/>
      <c r="BK86" s="69"/>
      <c r="BL86" s="69"/>
    </row>
    <row r="87" spans="1:64" ht="15.75" customHeight="1" x14ac:dyDescent="0.2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72"/>
      <c r="N87" s="69"/>
      <c r="O87" s="69"/>
      <c r="P87" s="69"/>
      <c r="Q87" s="69"/>
      <c r="R87" s="69"/>
      <c r="S87" s="69"/>
      <c r="T87" s="69"/>
      <c r="U87" s="137"/>
      <c r="V87" s="69"/>
      <c r="W87" s="69"/>
      <c r="X87" s="69"/>
      <c r="Y87" s="69"/>
      <c r="Z87" s="69"/>
      <c r="AA87" s="69"/>
      <c r="AB87" s="69"/>
      <c r="AC87" s="69"/>
      <c r="AD87" s="69"/>
      <c r="AE87" s="70"/>
      <c r="AF87" s="70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69"/>
      <c r="BB87" s="69"/>
      <c r="BC87" s="69"/>
      <c r="BD87" s="69"/>
      <c r="BE87" s="69"/>
      <c r="BF87" s="69"/>
      <c r="BG87" s="69"/>
      <c r="BH87" s="69"/>
      <c r="BI87" s="69"/>
      <c r="BJ87" s="79"/>
      <c r="BK87" s="69"/>
      <c r="BL87" s="69"/>
    </row>
    <row r="88" spans="1:64" ht="15.75" customHeight="1" x14ac:dyDescent="0.2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72"/>
      <c r="N88" s="69"/>
      <c r="O88" s="69"/>
      <c r="P88" s="69"/>
      <c r="Q88" s="69"/>
      <c r="R88" s="69"/>
      <c r="S88" s="69"/>
      <c r="T88" s="69"/>
      <c r="U88" s="137"/>
      <c r="V88" s="69"/>
      <c r="W88" s="69"/>
      <c r="X88" s="69"/>
      <c r="Y88" s="69"/>
      <c r="Z88" s="69"/>
      <c r="AA88" s="69"/>
      <c r="AB88" s="69"/>
      <c r="AC88" s="69"/>
      <c r="AD88" s="69"/>
      <c r="AE88" s="70"/>
      <c r="AF88" s="70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69"/>
      <c r="BB88" s="69"/>
      <c r="BC88" s="69"/>
      <c r="BD88" s="69"/>
      <c r="BE88" s="69"/>
      <c r="BF88" s="69"/>
      <c r="BG88" s="69"/>
      <c r="BH88" s="69"/>
      <c r="BI88" s="69"/>
      <c r="BJ88" s="79"/>
      <c r="BK88" s="69"/>
      <c r="BL88" s="69"/>
    </row>
    <row r="89" spans="1:64" ht="15.75" customHeight="1" x14ac:dyDescent="0.2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72"/>
      <c r="N89" s="69"/>
      <c r="O89" s="69"/>
      <c r="P89" s="69"/>
      <c r="Q89" s="69"/>
      <c r="R89" s="69"/>
      <c r="S89" s="69"/>
      <c r="T89" s="69"/>
      <c r="U89" s="137"/>
      <c r="V89" s="69"/>
      <c r="W89" s="69"/>
      <c r="X89" s="69"/>
      <c r="Y89" s="69"/>
      <c r="Z89" s="69"/>
      <c r="AA89" s="69"/>
      <c r="AB89" s="69"/>
      <c r="AC89" s="69"/>
      <c r="AD89" s="69"/>
      <c r="AE89" s="70"/>
      <c r="AF89" s="70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69"/>
      <c r="BB89" s="69"/>
      <c r="BC89" s="69"/>
      <c r="BD89" s="69"/>
      <c r="BE89" s="69"/>
      <c r="BF89" s="69"/>
      <c r="BG89" s="69"/>
      <c r="BH89" s="69"/>
      <c r="BI89" s="69"/>
      <c r="BJ89" s="79"/>
      <c r="BK89" s="69"/>
      <c r="BL89" s="69"/>
    </row>
    <row r="90" spans="1:64" ht="15.75" customHeight="1" x14ac:dyDescent="0.2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72"/>
      <c r="N90" s="69"/>
      <c r="O90" s="69"/>
      <c r="P90" s="69"/>
      <c r="Q90" s="69"/>
      <c r="R90" s="69"/>
      <c r="S90" s="69"/>
      <c r="T90" s="69"/>
      <c r="U90" s="137"/>
      <c r="V90" s="69"/>
      <c r="W90" s="69"/>
      <c r="X90" s="69"/>
      <c r="Y90" s="69"/>
      <c r="Z90" s="69"/>
      <c r="AA90" s="69"/>
      <c r="AB90" s="69"/>
      <c r="AC90" s="69"/>
      <c r="AD90" s="69"/>
      <c r="AE90" s="70"/>
      <c r="AF90" s="70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69"/>
      <c r="BB90" s="69"/>
      <c r="BC90" s="69"/>
      <c r="BD90" s="69"/>
      <c r="BE90" s="69"/>
      <c r="BF90" s="69"/>
      <c r="BG90" s="69"/>
      <c r="BH90" s="69"/>
      <c r="BI90" s="69"/>
      <c r="BJ90" s="79"/>
      <c r="BK90" s="69"/>
      <c r="BL90" s="69"/>
    </row>
    <row r="91" spans="1:64" ht="15.75" customHeight="1" x14ac:dyDescent="0.2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72"/>
      <c r="N91" s="69"/>
      <c r="O91" s="69"/>
      <c r="P91" s="69"/>
      <c r="Q91" s="69"/>
      <c r="R91" s="69"/>
      <c r="S91" s="69"/>
      <c r="T91" s="69"/>
      <c r="U91" s="137"/>
      <c r="V91" s="69"/>
      <c r="W91" s="69"/>
      <c r="X91" s="69"/>
      <c r="Y91" s="69"/>
      <c r="Z91" s="69"/>
      <c r="AA91" s="69"/>
      <c r="AB91" s="69"/>
      <c r="AC91" s="69"/>
      <c r="AD91" s="69"/>
      <c r="AE91" s="70"/>
      <c r="AF91" s="70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69"/>
      <c r="BB91" s="69"/>
      <c r="BC91" s="69"/>
      <c r="BD91" s="69"/>
      <c r="BE91" s="69"/>
      <c r="BF91" s="69"/>
      <c r="BG91" s="69"/>
      <c r="BH91" s="69"/>
      <c r="BI91" s="69"/>
      <c r="BJ91" s="79"/>
      <c r="BK91" s="69"/>
      <c r="BL91" s="69"/>
    </row>
    <row r="92" spans="1:64" ht="15.75" customHeight="1" x14ac:dyDescent="0.2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72"/>
      <c r="N92" s="69"/>
      <c r="O92" s="69"/>
      <c r="P92" s="69"/>
      <c r="Q92" s="69"/>
      <c r="R92" s="69"/>
      <c r="S92" s="69"/>
      <c r="T92" s="69"/>
      <c r="U92" s="137"/>
      <c r="V92" s="69"/>
      <c r="W92" s="69"/>
      <c r="X92" s="69"/>
      <c r="Y92" s="69"/>
      <c r="Z92" s="69"/>
      <c r="AA92" s="69"/>
      <c r="AB92" s="69"/>
      <c r="AC92" s="69"/>
      <c r="AD92" s="69"/>
      <c r="AE92" s="70"/>
      <c r="AF92" s="70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69"/>
      <c r="BB92" s="69"/>
      <c r="BC92" s="69"/>
      <c r="BD92" s="69"/>
      <c r="BE92" s="69"/>
      <c r="BF92" s="69"/>
      <c r="BG92" s="69"/>
      <c r="BH92" s="69"/>
      <c r="BI92" s="69"/>
      <c r="BJ92" s="79"/>
      <c r="BK92" s="69"/>
      <c r="BL92" s="69"/>
    </row>
    <row r="93" spans="1:64" ht="15.75" customHeight="1" x14ac:dyDescent="0.2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72"/>
      <c r="N93" s="69"/>
      <c r="O93" s="69"/>
      <c r="P93" s="69"/>
      <c r="Q93" s="69"/>
      <c r="R93" s="69"/>
      <c r="S93" s="69"/>
      <c r="T93" s="69"/>
      <c r="U93" s="137"/>
      <c r="V93" s="69"/>
      <c r="W93" s="69"/>
      <c r="X93" s="69"/>
      <c r="Y93" s="69"/>
      <c r="Z93" s="69"/>
      <c r="AA93" s="69"/>
      <c r="AB93" s="69"/>
      <c r="AC93" s="69"/>
      <c r="AD93" s="69"/>
      <c r="AE93" s="70"/>
      <c r="AF93" s="70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69"/>
      <c r="BB93" s="69"/>
      <c r="BC93" s="69"/>
      <c r="BD93" s="69"/>
      <c r="BE93" s="69"/>
      <c r="BF93" s="69"/>
      <c r="BG93" s="69"/>
      <c r="BH93" s="69"/>
      <c r="BI93" s="69"/>
      <c r="BJ93" s="79"/>
      <c r="BK93" s="69"/>
      <c r="BL93" s="69"/>
    </row>
    <row r="94" spans="1:64" ht="15.75" customHeight="1" x14ac:dyDescent="0.2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72"/>
      <c r="N94" s="69"/>
      <c r="O94" s="69"/>
      <c r="P94" s="69"/>
      <c r="Q94" s="69"/>
      <c r="R94" s="69"/>
      <c r="S94" s="69"/>
      <c r="T94" s="69"/>
      <c r="U94" s="137"/>
      <c r="V94" s="69"/>
      <c r="W94" s="69"/>
      <c r="X94" s="69"/>
      <c r="Y94" s="69"/>
      <c r="Z94" s="69"/>
      <c r="AA94" s="69"/>
      <c r="AB94" s="69"/>
      <c r="AC94" s="69"/>
      <c r="AD94" s="69"/>
      <c r="AE94" s="70"/>
      <c r="AF94" s="70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69"/>
      <c r="BB94" s="69"/>
      <c r="BC94" s="69"/>
      <c r="BD94" s="69"/>
      <c r="BE94" s="69"/>
      <c r="BF94" s="69"/>
      <c r="BG94" s="69"/>
      <c r="BH94" s="69"/>
      <c r="BI94" s="69"/>
      <c r="BJ94" s="79"/>
      <c r="BK94" s="69"/>
      <c r="BL94" s="69"/>
    </row>
    <row r="95" spans="1:64" ht="15.75" customHeight="1" x14ac:dyDescent="0.2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72"/>
      <c r="N95" s="69"/>
      <c r="O95" s="69"/>
      <c r="P95" s="69"/>
      <c r="Q95" s="69"/>
      <c r="R95" s="69"/>
      <c r="S95" s="69"/>
      <c r="T95" s="69"/>
      <c r="U95" s="137"/>
      <c r="V95" s="69"/>
      <c r="W95" s="69"/>
      <c r="X95" s="69"/>
      <c r="Y95" s="69"/>
      <c r="Z95" s="69"/>
      <c r="AA95" s="69"/>
      <c r="AB95" s="69"/>
      <c r="AC95" s="69"/>
      <c r="AD95" s="69"/>
      <c r="AE95" s="70"/>
      <c r="AF95" s="70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69"/>
      <c r="BB95" s="69"/>
      <c r="BC95" s="69"/>
      <c r="BD95" s="69"/>
      <c r="BE95" s="69"/>
      <c r="BF95" s="69"/>
      <c r="BG95" s="69"/>
      <c r="BH95" s="69"/>
      <c r="BI95" s="69"/>
      <c r="BJ95" s="79"/>
      <c r="BK95" s="69"/>
      <c r="BL95" s="69"/>
    </row>
    <row r="96" spans="1:64" ht="15.75" customHeight="1" x14ac:dyDescent="0.2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72"/>
      <c r="N96" s="69"/>
      <c r="O96" s="69"/>
      <c r="P96" s="69"/>
      <c r="Q96" s="69"/>
      <c r="R96" s="69"/>
      <c r="S96" s="69"/>
      <c r="T96" s="69"/>
      <c r="U96" s="137"/>
      <c r="V96" s="69"/>
      <c r="W96" s="69"/>
      <c r="X96" s="69"/>
      <c r="Y96" s="69"/>
      <c r="Z96" s="69"/>
      <c r="AA96" s="69"/>
      <c r="AB96" s="69"/>
      <c r="AC96" s="69"/>
      <c r="AD96" s="69"/>
      <c r="AE96" s="70"/>
      <c r="AF96" s="70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69"/>
      <c r="BB96" s="69"/>
      <c r="BC96" s="69"/>
      <c r="BD96" s="69"/>
      <c r="BE96" s="69"/>
      <c r="BF96" s="69"/>
      <c r="BG96" s="69"/>
      <c r="BH96" s="69"/>
      <c r="BI96" s="69"/>
      <c r="BJ96" s="79"/>
      <c r="BK96" s="69"/>
      <c r="BL96" s="69"/>
    </row>
    <row r="97" spans="1:64" ht="15.75" customHeight="1" x14ac:dyDescent="0.2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72"/>
      <c r="N97" s="69"/>
      <c r="O97" s="69"/>
      <c r="P97" s="69"/>
      <c r="Q97" s="69"/>
      <c r="R97" s="69"/>
      <c r="S97" s="69"/>
      <c r="T97" s="69"/>
      <c r="U97" s="137"/>
      <c r="V97" s="69"/>
      <c r="W97" s="69"/>
      <c r="X97" s="69"/>
      <c r="Y97" s="69"/>
      <c r="Z97" s="69"/>
      <c r="AA97" s="69"/>
      <c r="AB97" s="69"/>
      <c r="AC97" s="69"/>
      <c r="AD97" s="69"/>
      <c r="AE97" s="70"/>
      <c r="AF97" s="70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69"/>
      <c r="BB97" s="69"/>
      <c r="BC97" s="69"/>
      <c r="BD97" s="69"/>
      <c r="BE97" s="69"/>
      <c r="BF97" s="69"/>
      <c r="BG97" s="69"/>
      <c r="BH97" s="69"/>
      <c r="BI97" s="69"/>
      <c r="BJ97" s="79"/>
      <c r="BK97" s="69"/>
      <c r="BL97" s="69"/>
    </row>
    <row r="98" spans="1:64" ht="15.75" customHeight="1" x14ac:dyDescent="0.2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72"/>
      <c r="N98" s="69"/>
      <c r="O98" s="69"/>
      <c r="P98" s="69"/>
      <c r="Q98" s="69"/>
      <c r="R98" s="69"/>
      <c r="S98" s="69"/>
      <c r="T98" s="69"/>
      <c r="U98" s="137"/>
      <c r="V98" s="69"/>
      <c r="W98" s="69"/>
      <c r="X98" s="69"/>
      <c r="Y98" s="69"/>
      <c r="Z98" s="69"/>
      <c r="AA98" s="69"/>
      <c r="AB98" s="69"/>
      <c r="AC98" s="69"/>
      <c r="AD98" s="69"/>
      <c r="AE98" s="70"/>
      <c r="AF98" s="70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69"/>
      <c r="BB98" s="69"/>
      <c r="BC98" s="69"/>
      <c r="BD98" s="69"/>
      <c r="BE98" s="69"/>
      <c r="BF98" s="69"/>
      <c r="BG98" s="69"/>
      <c r="BH98" s="69"/>
      <c r="BI98" s="69"/>
      <c r="BJ98" s="79"/>
      <c r="BK98" s="69"/>
      <c r="BL98" s="69"/>
    </row>
    <row r="99" spans="1:64" ht="15.75" customHeight="1" x14ac:dyDescent="0.2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72"/>
      <c r="N99" s="69"/>
      <c r="O99" s="69"/>
      <c r="P99" s="69"/>
      <c r="Q99" s="69"/>
      <c r="R99" s="69"/>
      <c r="S99" s="69"/>
      <c r="T99" s="69"/>
      <c r="U99" s="137"/>
      <c r="V99" s="69"/>
      <c r="W99" s="69"/>
      <c r="X99" s="69"/>
      <c r="Y99" s="69"/>
      <c r="Z99" s="69"/>
      <c r="AA99" s="69"/>
      <c r="AB99" s="69"/>
      <c r="AC99" s="69"/>
      <c r="AD99" s="69"/>
      <c r="AE99" s="70"/>
      <c r="AF99" s="70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69"/>
      <c r="BB99" s="69"/>
      <c r="BC99" s="69"/>
      <c r="BD99" s="69"/>
      <c r="BE99" s="69"/>
      <c r="BF99" s="69"/>
      <c r="BG99" s="69"/>
      <c r="BH99" s="69"/>
      <c r="BI99" s="69"/>
      <c r="BJ99" s="79"/>
      <c r="BK99" s="69"/>
      <c r="BL99" s="69"/>
    </row>
    <row r="100" spans="1:64" ht="15.75" customHeight="1" x14ac:dyDescent="0.2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72"/>
      <c r="N100" s="69"/>
      <c r="O100" s="69"/>
      <c r="P100" s="69"/>
      <c r="Q100" s="69"/>
      <c r="R100" s="69"/>
      <c r="S100" s="69"/>
      <c r="T100" s="69"/>
      <c r="U100" s="137"/>
      <c r="V100" s="69"/>
      <c r="W100" s="69"/>
      <c r="X100" s="69"/>
      <c r="Y100" s="69"/>
      <c r="Z100" s="69"/>
      <c r="AA100" s="69"/>
      <c r="AB100" s="69"/>
      <c r="AC100" s="69"/>
      <c r="AD100" s="69"/>
      <c r="AE100" s="70"/>
      <c r="AF100" s="70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69"/>
      <c r="BB100" s="69"/>
      <c r="BC100" s="69"/>
      <c r="BD100" s="69"/>
      <c r="BE100" s="69"/>
      <c r="BF100" s="69"/>
      <c r="BG100" s="69"/>
      <c r="BH100" s="69"/>
      <c r="BI100" s="69"/>
      <c r="BJ100" s="79"/>
      <c r="BK100" s="69"/>
      <c r="BL100" s="69"/>
    </row>
    <row r="101" spans="1:64" ht="15.75" customHeight="1" x14ac:dyDescent="0.2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72"/>
      <c r="N101" s="69"/>
      <c r="O101" s="69"/>
      <c r="P101" s="69"/>
      <c r="Q101" s="69"/>
      <c r="R101" s="69"/>
      <c r="S101" s="69"/>
      <c r="T101" s="69"/>
      <c r="U101" s="137"/>
      <c r="V101" s="69"/>
      <c r="W101" s="69"/>
      <c r="X101" s="69"/>
      <c r="Y101" s="69"/>
      <c r="Z101" s="69"/>
      <c r="AA101" s="69"/>
      <c r="AB101" s="69"/>
      <c r="AC101" s="69"/>
      <c r="AD101" s="69"/>
      <c r="AE101" s="70"/>
      <c r="AF101" s="70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69"/>
      <c r="BB101" s="69"/>
      <c r="BC101" s="69"/>
      <c r="BD101" s="69"/>
      <c r="BE101" s="69"/>
      <c r="BF101" s="69"/>
      <c r="BG101" s="69"/>
      <c r="BH101" s="69"/>
      <c r="BI101" s="69"/>
      <c r="BJ101" s="79"/>
      <c r="BK101" s="69"/>
      <c r="BL101" s="69"/>
    </row>
    <row r="102" spans="1:64" ht="15.75" customHeight="1" x14ac:dyDescent="0.2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72"/>
      <c r="N102" s="69"/>
      <c r="O102" s="69"/>
      <c r="P102" s="69"/>
      <c r="Q102" s="69"/>
      <c r="R102" s="69"/>
      <c r="S102" s="69"/>
      <c r="T102" s="69"/>
      <c r="U102" s="137"/>
      <c r="V102" s="69"/>
      <c r="W102" s="69"/>
      <c r="X102" s="69"/>
      <c r="Y102" s="69"/>
      <c r="Z102" s="69"/>
      <c r="AA102" s="69"/>
      <c r="AB102" s="69"/>
      <c r="AC102" s="69"/>
      <c r="AD102" s="69"/>
      <c r="AE102" s="70"/>
      <c r="AF102" s="70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69"/>
      <c r="BB102" s="69"/>
      <c r="BC102" s="69"/>
      <c r="BD102" s="69"/>
      <c r="BE102" s="69"/>
      <c r="BF102" s="69"/>
      <c r="BG102" s="69"/>
      <c r="BH102" s="69"/>
      <c r="BI102" s="69"/>
      <c r="BJ102" s="79"/>
      <c r="BK102" s="69"/>
      <c r="BL102" s="69"/>
    </row>
    <row r="103" spans="1:64" ht="15.75" customHeight="1" x14ac:dyDescent="0.2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72"/>
      <c r="N103" s="69"/>
      <c r="O103" s="69"/>
      <c r="P103" s="69"/>
      <c r="Q103" s="69"/>
      <c r="R103" s="69"/>
      <c r="S103" s="69"/>
      <c r="T103" s="69"/>
      <c r="U103" s="137"/>
      <c r="V103" s="69"/>
      <c r="W103" s="69"/>
      <c r="X103" s="69"/>
      <c r="Y103" s="69"/>
      <c r="Z103" s="69"/>
      <c r="AA103" s="69"/>
      <c r="AB103" s="69"/>
      <c r="AC103" s="69"/>
      <c r="AD103" s="69"/>
      <c r="AE103" s="70"/>
      <c r="AF103" s="70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69"/>
      <c r="BB103" s="69"/>
      <c r="BC103" s="69"/>
      <c r="BD103" s="69"/>
      <c r="BE103" s="69"/>
      <c r="BF103" s="69"/>
      <c r="BG103" s="69"/>
      <c r="BH103" s="69"/>
      <c r="BI103" s="69"/>
      <c r="BJ103" s="79"/>
      <c r="BK103" s="69"/>
      <c r="BL103" s="69"/>
    </row>
    <row r="104" spans="1:64" ht="15.75" customHeight="1" x14ac:dyDescent="0.2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72"/>
      <c r="N104" s="69"/>
      <c r="O104" s="69"/>
      <c r="P104" s="69"/>
      <c r="Q104" s="69"/>
      <c r="R104" s="69"/>
      <c r="S104" s="69"/>
      <c r="T104" s="69"/>
      <c r="U104" s="137"/>
      <c r="V104" s="69"/>
      <c r="W104" s="69"/>
      <c r="X104" s="69"/>
      <c r="Y104" s="69"/>
      <c r="Z104" s="69"/>
      <c r="AA104" s="69"/>
      <c r="AB104" s="69"/>
      <c r="AC104" s="69"/>
      <c r="AD104" s="69"/>
      <c r="AE104" s="70"/>
      <c r="AF104" s="70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69"/>
      <c r="BB104" s="69"/>
      <c r="BC104" s="69"/>
      <c r="BD104" s="69"/>
      <c r="BE104" s="69"/>
      <c r="BF104" s="69"/>
      <c r="BG104" s="69"/>
      <c r="BH104" s="69"/>
      <c r="BI104" s="69"/>
      <c r="BJ104" s="79"/>
      <c r="BK104" s="69"/>
      <c r="BL104" s="69"/>
    </row>
    <row r="105" spans="1:64" ht="15.75" customHeight="1" x14ac:dyDescent="0.2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72"/>
      <c r="N105" s="69"/>
      <c r="O105" s="69"/>
      <c r="P105" s="69"/>
      <c r="Q105" s="69"/>
      <c r="R105" s="69"/>
      <c r="S105" s="69"/>
      <c r="T105" s="69"/>
      <c r="U105" s="137"/>
      <c r="V105" s="69"/>
      <c r="W105" s="69"/>
      <c r="X105" s="69"/>
      <c r="Y105" s="69"/>
      <c r="Z105" s="69"/>
      <c r="AA105" s="69"/>
      <c r="AB105" s="69"/>
      <c r="AC105" s="69"/>
      <c r="AD105" s="69"/>
      <c r="AE105" s="70"/>
      <c r="AF105" s="70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69"/>
      <c r="BB105" s="69"/>
      <c r="BC105" s="69"/>
      <c r="BD105" s="69"/>
      <c r="BE105" s="69"/>
      <c r="BF105" s="69"/>
      <c r="BG105" s="69"/>
      <c r="BH105" s="69"/>
      <c r="BI105" s="69"/>
      <c r="BJ105" s="79"/>
      <c r="BK105" s="69"/>
      <c r="BL105" s="69"/>
    </row>
    <row r="106" spans="1:64" ht="15.75" customHeight="1" x14ac:dyDescent="0.2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72"/>
      <c r="N106" s="69"/>
      <c r="O106" s="69"/>
      <c r="P106" s="69"/>
      <c r="Q106" s="69"/>
      <c r="R106" s="69"/>
      <c r="S106" s="69"/>
      <c r="T106" s="69"/>
      <c r="U106" s="137"/>
      <c r="V106" s="69"/>
      <c r="W106" s="69"/>
      <c r="X106" s="69"/>
      <c r="Y106" s="69"/>
      <c r="Z106" s="69"/>
      <c r="AA106" s="69"/>
      <c r="AB106" s="69"/>
      <c r="AC106" s="69"/>
      <c r="AD106" s="69"/>
      <c r="AE106" s="70"/>
      <c r="AF106" s="70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69"/>
      <c r="BB106" s="69"/>
      <c r="BC106" s="69"/>
      <c r="BD106" s="69"/>
      <c r="BE106" s="69"/>
      <c r="BF106" s="69"/>
      <c r="BG106" s="69"/>
      <c r="BH106" s="69"/>
      <c r="BI106" s="69"/>
      <c r="BJ106" s="79"/>
      <c r="BK106" s="69"/>
      <c r="BL106" s="69"/>
    </row>
    <row r="107" spans="1:64" ht="15.75" customHeight="1" x14ac:dyDescent="0.2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72"/>
      <c r="N107" s="69"/>
      <c r="O107" s="69"/>
      <c r="P107" s="69"/>
      <c r="Q107" s="69"/>
      <c r="R107" s="69"/>
      <c r="S107" s="69"/>
      <c r="T107" s="69"/>
      <c r="U107" s="137"/>
      <c r="V107" s="69"/>
      <c r="W107" s="69"/>
      <c r="X107" s="69"/>
      <c r="Y107" s="69"/>
      <c r="Z107" s="69"/>
      <c r="AA107" s="69"/>
      <c r="AB107" s="69"/>
      <c r="AC107" s="69"/>
      <c r="AD107" s="69"/>
      <c r="AE107" s="70"/>
      <c r="AF107" s="70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69"/>
      <c r="BB107" s="69"/>
      <c r="BC107" s="69"/>
      <c r="BD107" s="69"/>
      <c r="BE107" s="69"/>
      <c r="BF107" s="69"/>
      <c r="BG107" s="69"/>
      <c r="BH107" s="69"/>
      <c r="BI107" s="69"/>
      <c r="BJ107" s="79"/>
      <c r="BK107" s="69"/>
      <c r="BL107" s="69"/>
    </row>
    <row r="108" spans="1:64" ht="15.75" customHeight="1" x14ac:dyDescent="0.2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72"/>
      <c r="N108" s="69"/>
      <c r="O108" s="69"/>
      <c r="P108" s="69"/>
      <c r="Q108" s="69"/>
      <c r="R108" s="69"/>
      <c r="S108" s="69"/>
      <c r="T108" s="69"/>
      <c r="U108" s="137"/>
      <c r="V108" s="69"/>
      <c r="W108" s="69"/>
      <c r="X108" s="69"/>
      <c r="Y108" s="69"/>
      <c r="Z108" s="69"/>
      <c r="AA108" s="69"/>
      <c r="AB108" s="69"/>
      <c r="AC108" s="69"/>
      <c r="AD108" s="69"/>
      <c r="AE108" s="70"/>
      <c r="AF108" s="70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69"/>
      <c r="BB108" s="69"/>
      <c r="BC108" s="69"/>
      <c r="BD108" s="69"/>
      <c r="BE108" s="69"/>
      <c r="BF108" s="69"/>
      <c r="BG108" s="69"/>
      <c r="BH108" s="69"/>
      <c r="BI108" s="69"/>
      <c r="BJ108" s="79"/>
      <c r="BK108" s="69"/>
      <c r="BL108" s="69"/>
    </row>
    <row r="109" spans="1:64" ht="15.75" customHeight="1" x14ac:dyDescent="0.2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72"/>
      <c r="N109" s="69"/>
      <c r="O109" s="69"/>
      <c r="P109" s="69"/>
      <c r="Q109" s="69"/>
      <c r="R109" s="69"/>
      <c r="S109" s="69"/>
      <c r="T109" s="69"/>
      <c r="U109" s="137"/>
      <c r="V109" s="69"/>
      <c r="W109" s="69"/>
      <c r="X109" s="69"/>
      <c r="Y109" s="69"/>
      <c r="Z109" s="69"/>
      <c r="AA109" s="69"/>
      <c r="AB109" s="69"/>
      <c r="AC109" s="69"/>
      <c r="AD109" s="69"/>
      <c r="AE109" s="70"/>
      <c r="AF109" s="70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69"/>
      <c r="BB109" s="69"/>
      <c r="BC109" s="69"/>
      <c r="BD109" s="69"/>
      <c r="BE109" s="69"/>
      <c r="BF109" s="69"/>
      <c r="BG109" s="69"/>
      <c r="BH109" s="69"/>
      <c r="BI109" s="69"/>
      <c r="BJ109" s="79"/>
      <c r="BK109" s="69"/>
      <c r="BL109" s="69"/>
    </row>
    <row r="110" spans="1:64" ht="15.75" customHeight="1" x14ac:dyDescent="0.2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72"/>
      <c r="N110" s="69"/>
      <c r="O110" s="69"/>
      <c r="P110" s="69"/>
      <c r="Q110" s="69"/>
      <c r="R110" s="69"/>
      <c r="S110" s="69"/>
      <c r="T110" s="69"/>
      <c r="U110" s="137"/>
      <c r="V110" s="69"/>
      <c r="W110" s="69"/>
      <c r="X110" s="69"/>
      <c r="Y110" s="69"/>
      <c r="Z110" s="69"/>
      <c r="AA110" s="69"/>
      <c r="AB110" s="69"/>
      <c r="AC110" s="69"/>
      <c r="AD110" s="69"/>
      <c r="AE110" s="70"/>
      <c r="AF110" s="70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69"/>
      <c r="BB110" s="69"/>
      <c r="BC110" s="69"/>
      <c r="BD110" s="69"/>
      <c r="BE110" s="69"/>
      <c r="BF110" s="69"/>
      <c r="BG110" s="69"/>
      <c r="BH110" s="69"/>
      <c r="BI110" s="69"/>
      <c r="BJ110" s="79"/>
      <c r="BK110" s="69"/>
      <c r="BL110" s="69"/>
    </row>
    <row r="111" spans="1:64" ht="15.75" customHeight="1" x14ac:dyDescent="0.2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72"/>
      <c r="N111" s="69"/>
      <c r="O111" s="69"/>
      <c r="P111" s="69"/>
      <c r="Q111" s="69"/>
      <c r="R111" s="69"/>
      <c r="S111" s="69"/>
      <c r="T111" s="69"/>
      <c r="U111" s="137"/>
      <c r="V111" s="69"/>
      <c r="W111" s="69"/>
      <c r="X111" s="69"/>
      <c r="Y111" s="69"/>
      <c r="Z111" s="69"/>
      <c r="AA111" s="69"/>
      <c r="AB111" s="69"/>
      <c r="AC111" s="69"/>
      <c r="AD111" s="69"/>
      <c r="AE111" s="70"/>
      <c r="AF111" s="70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69"/>
      <c r="BB111" s="69"/>
      <c r="BC111" s="69"/>
      <c r="BD111" s="69"/>
      <c r="BE111" s="69"/>
      <c r="BF111" s="69"/>
      <c r="BG111" s="69"/>
      <c r="BH111" s="69"/>
      <c r="BI111" s="69"/>
      <c r="BJ111" s="79"/>
      <c r="BK111" s="69"/>
      <c r="BL111" s="69"/>
    </row>
    <row r="112" spans="1:64" ht="15.75" customHeight="1" x14ac:dyDescent="0.2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72"/>
      <c r="N112" s="69"/>
      <c r="O112" s="69"/>
      <c r="P112" s="69"/>
      <c r="Q112" s="69"/>
      <c r="R112" s="69"/>
      <c r="S112" s="69"/>
      <c r="T112" s="69"/>
      <c r="U112" s="137"/>
      <c r="V112" s="69"/>
      <c r="W112" s="69"/>
      <c r="X112" s="69"/>
      <c r="Y112" s="69"/>
      <c r="Z112" s="69"/>
      <c r="AA112" s="69"/>
      <c r="AB112" s="69"/>
      <c r="AC112" s="69"/>
      <c r="AD112" s="69"/>
      <c r="AE112" s="70"/>
      <c r="AF112" s="70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69"/>
      <c r="BB112" s="69"/>
      <c r="BC112" s="69"/>
      <c r="BD112" s="69"/>
      <c r="BE112" s="69"/>
      <c r="BF112" s="69"/>
      <c r="BG112" s="69"/>
      <c r="BH112" s="69"/>
      <c r="BI112" s="69"/>
      <c r="BJ112" s="79"/>
      <c r="BK112" s="69"/>
      <c r="BL112" s="69"/>
    </row>
    <row r="113" spans="1:64" ht="15.75" customHeight="1" x14ac:dyDescent="0.2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72"/>
      <c r="N113" s="69"/>
      <c r="O113" s="69"/>
      <c r="P113" s="69"/>
      <c r="Q113" s="69"/>
      <c r="R113" s="69"/>
      <c r="S113" s="69"/>
      <c r="T113" s="69"/>
      <c r="U113" s="137"/>
      <c r="V113" s="69"/>
      <c r="W113" s="69"/>
      <c r="X113" s="69"/>
      <c r="Y113" s="69"/>
      <c r="Z113" s="69"/>
      <c r="AA113" s="69"/>
      <c r="AB113" s="69"/>
      <c r="AC113" s="69"/>
      <c r="AD113" s="69"/>
      <c r="AE113" s="70"/>
      <c r="AF113" s="70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69"/>
      <c r="BB113" s="69"/>
      <c r="BC113" s="69"/>
      <c r="BD113" s="69"/>
      <c r="BE113" s="69"/>
      <c r="BF113" s="69"/>
      <c r="BG113" s="69"/>
      <c r="BH113" s="69"/>
      <c r="BI113" s="69"/>
      <c r="BJ113" s="79"/>
      <c r="BK113" s="69"/>
      <c r="BL113" s="69"/>
    </row>
    <row r="114" spans="1:64" ht="15.75" customHeight="1" x14ac:dyDescent="0.2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72"/>
      <c r="N114" s="69"/>
      <c r="O114" s="69"/>
      <c r="P114" s="69"/>
      <c r="Q114" s="69"/>
      <c r="R114" s="69"/>
      <c r="S114" s="69"/>
      <c r="T114" s="69"/>
      <c r="U114" s="137"/>
      <c r="V114" s="69"/>
      <c r="W114" s="69"/>
      <c r="X114" s="69"/>
      <c r="Y114" s="69"/>
      <c r="Z114" s="69"/>
      <c r="AA114" s="69"/>
      <c r="AB114" s="69"/>
      <c r="AC114" s="69"/>
      <c r="AD114" s="69"/>
      <c r="AE114" s="70"/>
      <c r="AF114" s="70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69"/>
      <c r="BB114" s="69"/>
      <c r="BC114" s="69"/>
      <c r="BD114" s="69"/>
      <c r="BE114" s="69"/>
      <c r="BF114" s="69"/>
      <c r="BG114" s="69"/>
      <c r="BH114" s="69"/>
      <c r="BI114" s="69"/>
      <c r="BJ114" s="79"/>
      <c r="BK114" s="69"/>
      <c r="BL114" s="69"/>
    </row>
    <row r="115" spans="1:64" ht="15.75" customHeight="1" x14ac:dyDescent="0.2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72"/>
      <c r="N115" s="69"/>
      <c r="O115" s="69"/>
      <c r="P115" s="69"/>
      <c r="Q115" s="69"/>
      <c r="R115" s="69"/>
      <c r="S115" s="69"/>
      <c r="T115" s="69"/>
      <c r="U115" s="137"/>
      <c r="V115" s="69"/>
      <c r="W115" s="69"/>
      <c r="X115" s="69"/>
      <c r="Y115" s="69"/>
      <c r="Z115" s="69"/>
      <c r="AA115" s="69"/>
      <c r="AB115" s="69"/>
      <c r="AC115" s="69"/>
      <c r="AD115" s="69"/>
      <c r="AE115" s="70"/>
      <c r="AF115" s="70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69"/>
      <c r="BB115" s="69"/>
      <c r="BC115" s="69"/>
      <c r="BD115" s="69"/>
      <c r="BE115" s="69"/>
      <c r="BF115" s="69"/>
      <c r="BG115" s="69"/>
      <c r="BH115" s="69"/>
      <c r="BI115" s="69"/>
      <c r="BJ115" s="79"/>
      <c r="BK115" s="69"/>
      <c r="BL115" s="69"/>
    </row>
    <row r="116" spans="1:64" ht="15.75" customHeight="1" x14ac:dyDescent="0.2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72"/>
      <c r="N116" s="69"/>
      <c r="O116" s="69"/>
      <c r="P116" s="69"/>
      <c r="Q116" s="69"/>
      <c r="R116" s="69"/>
      <c r="S116" s="69"/>
      <c r="T116" s="69"/>
      <c r="U116" s="137"/>
      <c r="V116" s="69"/>
      <c r="W116" s="69"/>
      <c r="X116" s="69"/>
      <c r="Y116" s="69"/>
      <c r="Z116" s="69"/>
      <c r="AA116" s="69"/>
      <c r="AB116" s="69"/>
      <c r="AC116" s="69"/>
      <c r="AD116" s="69"/>
      <c r="AE116" s="70"/>
      <c r="AF116" s="70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69"/>
      <c r="BB116" s="69"/>
      <c r="BC116" s="69"/>
      <c r="BD116" s="69"/>
      <c r="BE116" s="69"/>
      <c r="BF116" s="69"/>
      <c r="BG116" s="69"/>
      <c r="BH116" s="69"/>
      <c r="BI116" s="69"/>
      <c r="BJ116" s="79"/>
      <c r="BK116" s="69"/>
      <c r="BL116" s="69"/>
    </row>
    <row r="117" spans="1:64" ht="15.75" customHeight="1" x14ac:dyDescent="0.2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72"/>
      <c r="N117" s="69"/>
      <c r="O117" s="69"/>
      <c r="P117" s="69"/>
      <c r="Q117" s="69"/>
      <c r="R117" s="69"/>
      <c r="S117" s="69"/>
      <c r="T117" s="69"/>
      <c r="U117" s="137"/>
      <c r="V117" s="69"/>
      <c r="W117" s="69"/>
      <c r="X117" s="69"/>
      <c r="Y117" s="69"/>
      <c r="Z117" s="69"/>
      <c r="AA117" s="69"/>
      <c r="AB117" s="69"/>
      <c r="AC117" s="69"/>
      <c r="AD117" s="69"/>
      <c r="AE117" s="70"/>
      <c r="AF117" s="70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69"/>
      <c r="BB117" s="69"/>
      <c r="BC117" s="69"/>
      <c r="BD117" s="69"/>
      <c r="BE117" s="69"/>
      <c r="BF117" s="69"/>
      <c r="BG117" s="69"/>
      <c r="BH117" s="69"/>
      <c r="BI117" s="69"/>
      <c r="BJ117" s="79"/>
      <c r="BK117" s="69"/>
      <c r="BL117" s="69"/>
    </row>
    <row r="118" spans="1:64" ht="15.75" customHeight="1" x14ac:dyDescent="0.2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72"/>
      <c r="N118" s="69"/>
      <c r="O118" s="69"/>
      <c r="P118" s="69"/>
      <c r="Q118" s="69"/>
      <c r="R118" s="69"/>
      <c r="S118" s="69"/>
      <c r="T118" s="69"/>
      <c r="U118" s="137"/>
      <c r="V118" s="69"/>
      <c r="W118" s="69"/>
      <c r="X118" s="69"/>
      <c r="Y118" s="69"/>
      <c r="Z118" s="69"/>
      <c r="AA118" s="69"/>
      <c r="AB118" s="69"/>
      <c r="AC118" s="69"/>
      <c r="AD118" s="69"/>
      <c r="AE118" s="70"/>
      <c r="AF118" s="70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69"/>
      <c r="BB118" s="69"/>
      <c r="BC118" s="69"/>
      <c r="BD118" s="69"/>
      <c r="BE118" s="69"/>
      <c r="BF118" s="69"/>
      <c r="BG118" s="69"/>
      <c r="BH118" s="69"/>
      <c r="BI118" s="69"/>
      <c r="BJ118" s="79"/>
      <c r="BK118" s="69"/>
      <c r="BL118" s="69"/>
    </row>
    <row r="119" spans="1:64" ht="15.75" customHeight="1" x14ac:dyDescent="0.2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72"/>
      <c r="N119" s="69"/>
      <c r="O119" s="69"/>
      <c r="P119" s="69"/>
      <c r="Q119" s="69"/>
      <c r="R119" s="69"/>
      <c r="S119" s="69"/>
      <c r="T119" s="69"/>
      <c r="U119" s="137"/>
      <c r="V119" s="69"/>
      <c r="W119" s="69"/>
      <c r="X119" s="69"/>
      <c r="Y119" s="69"/>
      <c r="Z119" s="69"/>
      <c r="AA119" s="69"/>
      <c r="AB119" s="69"/>
      <c r="AC119" s="69"/>
      <c r="AD119" s="69"/>
      <c r="AE119" s="70"/>
      <c r="AF119" s="70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69"/>
      <c r="BB119" s="69"/>
      <c r="BC119" s="69"/>
      <c r="BD119" s="69"/>
      <c r="BE119" s="69"/>
      <c r="BF119" s="69"/>
      <c r="BG119" s="69"/>
      <c r="BH119" s="69"/>
      <c r="BI119" s="69"/>
      <c r="BJ119" s="79"/>
      <c r="BK119" s="69"/>
      <c r="BL119" s="69"/>
    </row>
    <row r="120" spans="1:64" ht="15.75" customHeight="1" x14ac:dyDescent="0.2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72"/>
      <c r="N120" s="69"/>
      <c r="O120" s="69"/>
      <c r="P120" s="69"/>
      <c r="Q120" s="69"/>
      <c r="R120" s="69"/>
      <c r="S120" s="69"/>
      <c r="T120" s="69"/>
      <c r="U120" s="137"/>
      <c r="V120" s="69"/>
      <c r="W120" s="69"/>
      <c r="X120" s="69"/>
      <c r="Y120" s="69"/>
      <c r="Z120" s="69"/>
      <c r="AA120" s="69"/>
      <c r="AB120" s="69"/>
      <c r="AC120" s="69"/>
      <c r="AD120" s="69"/>
      <c r="AE120" s="70"/>
      <c r="AF120" s="70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69"/>
      <c r="BB120" s="69"/>
      <c r="BC120" s="69"/>
      <c r="BD120" s="69"/>
      <c r="BE120" s="69"/>
      <c r="BF120" s="69"/>
      <c r="BG120" s="69"/>
      <c r="BH120" s="69"/>
      <c r="BI120" s="69"/>
      <c r="BJ120" s="79"/>
      <c r="BK120" s="69"/>
      <c r="BL120" s="69"/>
    </row>
    <row r="121" spans="1:64" ht="15.75" customHeight="1" x14ac:dyDescent="0.2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72"/>
      <c r="N121" s="69"/>
      <c r="O121" s="69"/>
      <c r="P121" s="69"/>
      <c r="Q121" s="69"/>
      <c r="R121" s="69"/>
      <c r="S121" s="69"/>
      <c r="T121" s="69"/>
      <c r="U121" s="137"/>
      <c r="V121" s="69"/>
      <c r="W121" s="69"/>
      <c r="X121" s="69"/>
      <c r="Y121" s="69"/>
      <c r="Z121" s="69"/>
      <c r="AA121" s="69"/>
      <c r="AB121" s="69"/>
      <c r="AC121" s="69"/>
      <c r="AD121" s="69"/>
      <c r="AE121" s="70"/>
      <c r="AF121" s="70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69"/>
      <c r="BB121" s="69"/>
      <c r="BC121" s="69"/>
      <c r="BD121" s="69"/>
      <c r="BE121" s="69"/>
      <c r="BF121" s="69"/>
      <c r="BG121" s="69"/>
      <c r="BH121" s="69"/>
      <c r="BI121" s="69"/>
      <c r="BJ121" s="79"/>
      <c r="BK121" s="69"/>
      <c r="BL121" s="69"/>
    </row>
    <row r="122" spans="1:64" ht="15.75" customHeight="1" x14ac:dyDescent="0.2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72"/>
      <c r="N122" s="69"/>
      <c r="O122" s="69"/>
      <c r="P122" s="69"/>
      <c r="Q122" s="69"/>
      <c r="R122" s="69"/>
      <c r="S122" s="69"/>
      <c r="T122" s="69"/>
      <c r="U122" s="137"/>
      <c r="V122" s="69"/>
      <c r="W122" s="69"/>
      <c r="X122" s="69"/>
      <c r="Y122" s="69"/>
      <c r="Z122" s="69"/>
      <c r="AA122" s="69"/>
      <c r="AB122" s="69"/>
      <c r="AC122" s="69"/>
      <c r="AD122" s="69"/>
      <c r="AE122" s="70"/>
      <c r="AF122" s="70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69"/>
      <c r="BB122" s="69"/>
      <c r="BC122" s="69"/>
      <c r="BD122" s="69"/>
      <c r="BE122" s="69"/>
      <c r="BF122" s="69"/>
      <c r="BG122" s="69"/>
      <c r="BH122" s="69"/>
      <c r="BI122" s="69"/>
      <c r="BJ122" s="79"/>
      <c r="BK122" s="69"/>
      <c r="BL122" s="69"/>
    </row>
    <row r="123" spans="1:64" ht="15.75" customHeight="1" x14ac:dyDescent="0.2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72"/>
      <c r="N123" s="69"/>
      <c r="O123" s="69"/>
      <c r="P123" s="69"/>
      <c r="Q123" s="69"/>
      <c r="R123" s="69"/>
      <c r="S123" s="69"/>
      <c r="T123" s="69"/>
      <c r="U123" s="137"/>
      <c r="V123" s="69"/>
      <c r="W123" s="69"/>
      <c r="X123" s="69"/>
      <c r="Y123" s="69"/>
      <c r="Z123" s="69"/>
      <c r="AA123" s="69"/>
      <c r="AB123" s="69"/>
      <c r="AC123" s="69"/>
      <c r="AD123" s="69"/>
      <c r="AE123" s="70"/>
      <c r="AF123" s="70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69"/>
      <c r="BB123" s="69"/>
      <c r="BC123" s="69"/>
      <c r="BD123" s="69"/>
      <c r="BE123" s="69"/>
      <c r="BF123" s="69"/>
      <c r="BG123" s="69"/>
      <c r="BH123" s="69"/>
      <c r="BI123" s="69"/>
      <c r="BJ123" s="79"/>
      <c r="BK123" s="69"/>
      <c r="BL123" s="69"/>
    </row>
    <row r="124" spans="1:64" ht="15.75" customHeight="1" x14ac:dyDescent="0.2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72"/>
      <c r="N124" s="69"/>
      <c r="O124" s="69"/>
      <c r="P124" s="69"/>
      <c r="Q124" s="69"/>
      <c r="R124" s="69"/>
      <c r="S124" s="69"/>
      <c r="T124" s="69"/>
      <c r="U124" s="137"/>
      <c r="V124" s="69"/>
      <c r="W124" s="69"/>
      <c r="X124" s="69"/>
      <c r="Y124" s="69"/>
      <c r="Z124" s="69"/>
      <c r="AA124" s="69"/>
      <c r="AB124" s="69"/>
      <c r="AC124" s="69"/>
      <c r="AD124" s="69"/>
      <c r="AE124" s="70"/>
      <c r="AF124" s="70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69"/>
      <c r="BB124" s="69"/>
      <c r="BC124" s="69"/>
      <c r="BD124" s="69"/>
      <c r="BE124" s="69"/>
      <c r="BF124" s="69"/>
      <c r="BG124" s="69"/>
      <c r="BH124" s="69"/>
      <c r="BI124" s="69"/>
      <c r="BJ124" s="79"/>
      <c r="BK124" s="69"/>
      <c r="BL124" s="69"/>
    </row>
    <row r="125" spans="1:64" ht="15.75" customHeight="1" x14ac:dyDescent="0.2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72"/>
      <c r="N125" s="69"/>
      <c r="O125" s="69"/>
      <c r="P125" s="69"/>
      <c r="Q125" s="69"/>
      <c r="R125" s="69"/>
      <c r="S125" s="69"/>
      <c r="T125" s="69"/>
      <c r="U125" s="137"/>
      <c r="V125" s="69"/>
      <c r="W125" s="69"/>
      <c r="X125" s="69"/>
      <c r="Y125" s="69"/>
      <c r="Z125" s="69"/>
      <c r="AA125" s="69"/>
      <c r="AB125" s="69"/>
      <c r="AC125" s="69"/>
      <c r="AD125" s="69"/>
      <c r="AE125" s="70"/>
      <c r="AF125" s="70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69"/>
      <c r="BB125" s="69"/>
      <c r="BC125" s="69"/>
      <c r="BD125" s="69"/>
      <c r="BE125" s="69"/>
      <c r="BF125" s="69"/>
      <c r="BG125" s="69"/>
      <c r="BH125" s="69"/>
      <c r="BI125" s="69"/>
      <c r="BJ125" s="79"/>
      <c r="BK125" s="69"/>
      <c r="BL125" s="69"/>
    </row>
    <row r="126" spans="1:64" ht="15.75" customHeight="1" x14ac:dyDescent="0.2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72"/>
      <c r="N126" s="69"/>
      <c r="O126" s="69"/>
      <c r="P126" s="69"/>
      <c r="Q126" s="69"/>
      <c r="R126" s="69"/>
      <c r="S126" s="69"/>
      <c r="T126" s="69"/>
      <c r="U126" s="137"/>
      <c r="V126" s="69"/>
      <c r="W126" s="69"/>
      <c r="X126" s="69"/>
      <c r="Y126" s="69"/>
      <c r="Z126" s="69"/>
      <c r="AA126" s="69"/>
      <c r="AB126" s="69"/>
      <c r="AC126" s="69"/>
      <c r="AD126" s="69"/>
      <c r="AE126" s="70"/>
      <c r="AF126" s="70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69"/>
      <c r="BB126" s="69"/>
      <c r="BC126" s="69"/>
      <c r="BD126" s="69"/>
      <c r="BE126" s="69"/>
      <c r="BF126" s="69"/>
      <c r="BG126" s="69"/>
      <c r="BH126" s="69"/>
      <c r="BI126" s="69"/>
      <c r="BJ126" s="79"/>
      <c r="BK126" s="69"/>
      <c r="BL126" s="69"/>
    </row>
    <row r="127" spans="1:64" ht="15.75" customHeight="1" x14ac:dyDescent="0.2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72"/>
      <c r="N127" s="69"/>
      <c r="O127" s="69"/>
      <c r="P127" s="69"/>
      <c r="Q127" s="69"/>
      <c r="R127" s="69"/>
      <c r="S127" s="69"/>
      <c r="T127" s="69"/>
      <c r="U127" s="137"/>
      <c r="V127" s="69"/>
      <c r="W127" s="69"/>
      <c r="X127" s="69"/>
      <c r="Y127" s="69"/>
      <c r="Z127" s="69"/>
      <c r="AA127" s="69"/>
      <c r="AB127" s="69"/>
      <c r="AC127" s="69"/>
      <c r="AD127" s="69"/>
      <c r="AE127" s="70"/>
      <c r="AF127" s="70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69"/>
      <c r="BB127" s="69"/>
      <c r="BC127" s="69"/>
      <c r="BD127" s="69"/>
      <c r="BE127" s="69"/>
      <c r="BF127" s="69"/>
      <c r="BG127" s="69"/>
      <c r="BH127" s="69"/>
      <c r="BI127" s="69"/>
      <c r="BJ127" s="79"/>
      <c r="BK127" s="69"/>
      <c r="BL127" s="69"/>
    </row>
    <row r="128" spans="1:64" ht="15.75" customHeight="1" x14ac:dyDescent="0.2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72"/>
      <c r="N128" s="69"/>
      <c r="O128" s="69"/>
      <c r="P128" s="69"/>
      <c r="Q128" s="69"/>
      <c r="R128" s="69"/>
      <c r="S128" s="69"/>
      <c r="T128" s="69"/>
      <c r="U128" s="137"/>
      <c r="V128" s="69"/>
      <c r="W128" s="69"/>
      <c r="X128" s="69"/>
      <c r="Y128" s="69"/>
      <c r="Z128" s="69"/>
      <c r="AA128" s="69"/>
      <c r="AB128" s="69"/>
      <c r="AC128" s="69"/>
      <c r="AD128" s="69"/>
      <c r="AE128" s="70"/>
      <c r="AF128" s="70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69"/>
      <c r="BB128" s="69"/>
      <c r="BC128" s="69"/>
      <c r="BD128" s="69"/>
      <c r="BE128" s="69"/>
      <c r="BF128" s="69"/>
      <c r="BG128" s="69"/>
      <c r="BH128" s="69"/>
      <c r="BI128" s="69"/>
      <c r="BJ128" s="79"/>
      <c r="BK128" s="69"/>
      <c r="BL128" s="69"/>
    </row>
    <row r="129" spans="1:64" ht="15.75" customHeight="1" x14ac:dyDescent="0.2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72"/>
      <c r="N129" s="69"/>
      <c r="O129" s="69"/>
      <c r="P129" s="69"/>
      <c r="Q129" s="69"/>
      <c r="R129" s="69"/>
      <c r="S129" s="69"/>
      <c r="T129" s="69"/>
      <c r="U129" s="137"/>
      <c r="V129" s="69"/>
      <c r="W129" s="69"/>
      <c r="X129" s="69"/>
      <c r="Y129" s="69"/>
      <c r="Z129" s="69"/>
      <c r="AA129" s="69"/>
      <c r="AB129" s="69"/>
      <c r="AC129" s="69"/>
      <c r="AD129" s="69"/>
      <c r="AE129" s="70"/>
      <c r="AF129" s="70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69"/>
      <c r="BB129" s="69"/>
      <c r="BC129" s="69"/>
      <c r="BD129" s="69"/>
      <c r="BE129" s="69"/>
      <c r="BF129" s="69"/>
      <c r="BG129" s="69"/>
      <c r="BH129" s="69"/>
      <c r="BI129" s="69"/>
      <c r="BJ129" s="79"/>
      <c r="BK129" s="69"/>
      <c r="BL129" s="69"/>
    </row>
    <row r="130" spans="1:64" ht="15.75" customHeight="1" x14ac:dyDescent="0.2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72"/>
      <c r="N130" s="69"/>
      <c r="O130" s="69"/>
      <c r="P130" s="69"/>
      <c r="Q130" s="69"/>
      <c r="R130" s="69"/>
      <c r="S130" s="69"/>
      <c r="T130" s="69"/>
      <c r="U130" s="137"/>
      <c r="V130" s="69"/>
      <c r="W130" s="69"/>
      <c r="X130" s="69"/>
      <c r="Y130" s="69"/>
      <c r="Z130" s="69"/>
      <c r="AA130" s="69"/>
      <c r="AB130" s="69"/>
      <c r="AC130" s="69"/>
      <c r="AD130" s="69"/>
      <c r="AE130" s="70"/>
      <c r="AF130" s="70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69"/>
      <c r="BB130" s="69"/>
      <c r="BC130" s="69"/>
      <c r="BD130" s="69"/>
      <c r="BE130" s="69"/>
      <c r="BF130" s="69"/>
      <c r="BG130" s="69"/>
      <c r="BH130" s="69"/>
      <c r="BI130" s="69"/>
      <c r="BJ130" s="79"/>
      <c r="BK130" s="69"/>
      <c r="BL130" s="69"/>
    </row>
    <row r="131" spans="1:64" ht="15.75" customHeight="1" x14ac:dyDescent="0.2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72"/>
      <c r="N131" s="69"/>
      <c r="O131" s="69"/>
      <c r="P131" s="69"/>
      <c r="Q131" s="69"/>
      <c r="R131" s="69"/>
      <c r="S131" s="69"/>
      <c r="T131" s="69"/>
      <c r="U131" s="137"/>
      <c r="V131" s="69"/>
      <c r="W131" s="69"/>
      <c r="X131" s="69"/>
      <c r="Y131" s="69"/>
      <c r="Z131" s="69"/>
      <c r="AA131" s="69"/>
      <c r="AB131" s="69"/>
      <c r="AC131" s="69"/>
      <c r="AD131" s="69"/>
      <c r="AE131" s="70"/>
      <c r="AF131" s="70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69"/>
      <c r="BB131" s="69"/>
      <c r="BC131" s="69"/>
      <c r="BD131" s="69"/>
      <c r="BE131" s="69"/>
      <c r="BF131" s="69"/>
      <c r="BG131" s="69"/>
      <c r="BH131" s="69"/>
      <c r="BI131" s="69"/>
      <c r="BJ131" s="79"/>
      <c r="BK131" s="69"/>
      <c r="BL131" s="69"/>
    </row>
    <row r="132" spans="1:64" ht="15.75" customHeight="1" x14ac:dyDescent="0.2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72"/>
      <c r="N132" s="69"/>
      <c r="O132" s="69"/>
      <c r="P132" s="69"/>
      <c r="Q132" s="69"/>
      <c r="R132" s="69"/>
      <c r="S132" s="69"/>
      <c r="T132" s="69"/>
      <c r="U132" s="137"/>
      <c r="V132" s="69"/>
      <c r="W132" s="69"/>
      <c r="X132" s="69"/>
      <c r="Y132" s="69"/>
      <c r="Z132" s="69"/>
      <c r="AA132" s="69"/>
      <c r="AB132" s="69"/>
      <c r="AC132" s="69"/>
      <c r="AD132" s="69"/>
      <c r="AE132" s="70"/>
      <c r="AF132" s="70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69"/>
      <c r="BB132" s="69"/>
      <c r="BC132" s="69"/>
      <c r="BD132" s="69"/>
      <c r="BE132" s="69"/>
      <c r="BF132" s="69"/>
      <c r="BG132" s="69"/>
      <c r="BH132" s="69"/>
      <c r="BI132" s="69"/>
      <c r="BJ132" s="79"/>
      <c r="BK132" s="69"/>
      <c r="BL132" s="69"/>
    </row>
    <row r="133" spans="1:64" ht="15.75" customHeight="1" x14ac:dyDescent="0.2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72"/>
      <c r="N133" s="69"/>
      <c r="O133" s="69"/>
      <c r="P133" s="69"/>
      <c r="Q133" s="69"/>
      <c r="R133" s="69"/>
      <c r="S133" s="69"/>
      <c r="T133" s="69"/>
      <c r="U133" s="137"/>
      <c r="V133" s="69"/>
      <c r="W133" s="69"/>
      <c r="X133" s="69"/>
      <c r="Y133" s="69"/>
      <c r="Z133" s="69"/>
      <c r="AA133" s="69"/>
      <c r="AB133" s="69"/>
      <c r="AC133" s="69"/>
      <c r="AD133" s="69"/>
      <c r="AE133" s="70"/>
      <c r="AF133" s="70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69"/>
      <c r="BB133" s="69"/>
      <c r="BC133" s="69"/>
      <c r="BD133" s="69"/>
      <c r="BE133" s="69"/>
      <c r="BF133" s="69"/>
      <c r="BG133" s="69"/>
      <c r="BH133" s="69"/>
      <c r="BI133" s="69"/>
      <c r="BJ133" s="79"/>
      <c r="BK133" s="69"/>
      <c r="BL133" s="69"/>
    </row>
    <row r="134" spans="1:64" ht="15.75" customHeight="1" x14ac:dyDescent="0.2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72"/>
      <c r="N134" s="69"/>
      <c r="O134" s="69"/>
      <c r="P134" s="69"/>
      <c r="Q134" s="69"/>
      <c r="R134" s="69"/>
      <c r="S134" s="69"/>
      <c r="T134" s="69"/>
      <c r="U134" s="137"/>
      <c r="V134" s="69"/>
      <c r="W134" s="69"/>
      <c r="X134" s="69"/>
      <c r="Y134" s="69"/>
      <c r="Z134" s="69"/>
      <c r="AA134" s="69"/>
      <c r="AB134" s="69"/>
      <c r="AC134" s="69"/>
      <c r="AD134" s="69"/>
      <c r="AE134" s="70"/>
      <c r="AF134" s="70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69"/>
      <c r="BB134" s="69"/>
      <c r="BC134" s="69"/>
      <c r="BD134" s="69"/>
      <c r="BE134" s="69"/>
      <c r="BF134" s="69"/>
      <c r="BG134" s="69"/>
      <c r="BH134" s="69"/>
      <c r="BI134" s="69"/>
      <c r="BJ134" s="79"/>
      <c r="BK134" s="69"/>
      <c r="BL134" s="69"/>
    </row>
    <row r="135" spans="1:64" ht="15.75" customHeight="1" x14ac:dyDescent="0.2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72"/>
      <c r="N135" s="69"/>
      <c r="O135" s="69"/>
      <c r="P135" s="69"/>
      <c r="Q135" s="69"/>
      <c r="R135" s="69"/>
      <c r="S135" s="69"/>
      <c r="T135" s="69"/>
      <c r="U135" s="137"/>
      <c r="V135" s="69"/>
      <c r="W135" s="69"/>
      <c r="X135" s="69"/>
      <c r="Y135" s="69"/>
      <c r="Z135" s="69"/>
      <c r="AA135" s="69"/>
      <c r="AB135" s="69"/>
      <c r="AC135" s="69"/>
      <c r="AD135" s="69"/>
      <c r="AE135" s="70"/>
      <c r="AF135" s="70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69"/>
      <c r="BB135" s="69"/>
      <c r="BC135" s="69"/>
      <c r="BD135" s="69"/>
      <c r="BE135" s="69"/>
      <c r="BF135" s="69"/>
      <c r="BG135" s="69"/>
      <c r="BH135" s="69"/>
      <c r="BI135" s="69"/>
      <c r="BJ135" s="79"/>
      <c r="BK135" s="69"/>
      <c r="BL135" s="69"/>
    </row>
    <row r="136" spans="1:64" ht="15.75" customHeight="1" x14ac:dyDescent="0.2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72"/>
      <c r="N136" s="69"/>
      <c r="O136" s="69"/>
      <c r="P136" s="69"/>
      <c r="Q136" s="69"/>
      <c r="R136" s="69"/>
      <c r="S136" s="69"/>
      <c r="T136" s="69"/>
      <c r="U136" s="137"/>
      <c r="V136" s="69"/>
      <c r="W136" s="69"/>
      <c r="X136" s="69"/>
      <c r="Y136" s="69"/>
      <c r="Z136" s="69"/>
      <c r="AA136" s="69"/>
      <c r="AB136" s="69"/>
      <c r="AC136" s="69"/>
      <c r="AD136" s="69"/>
      <c r="AE136" s="70"/>
      <c r="AF136" s="70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69"/>
      <c r="BB136" s="69"/>
      <c r="BC136" s="69"/>
      <c r="BD136" s="69"/>
      <c r="BE136" s="69"/>
      <c r="BF136" s="69"/>
      <c r="BG136" s="69"/>
      <c r="BH136" s="69"/>
      <c r="BI136" s="69"/>
      <c r="BJ136" s="79"/>
      <c r="BK136" s="69"/>
      <c r="BL136" s="69"/>
    </row>
    <row r="137" spans="1:64" ht="15.75" customHeight="1" x14ac:dyDescent="0.2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72"/>
      <c r="N137" s="69"/>
      <c r="O137" s="69"/>
      <c r="P137" s="69"/>
      <c r="Q137" s="69"/>
      <c r="R137" s="69"/>
      <c r="S137" s="69"/>
      <c r="T137" s="69"/>
      <c r="U137" s="137"/>
      <c r="V137" s="69"/>
      <c r="W137" s="69"/>
      <c r="X137" s="69"/>
      <c r="Y137" s="69"/>
      <c r="Z137" s="69"/>
      <c r="AA137" s="69"/>
      <c r="AB137" s="69"/>
      <c r="AC137" s="69"/>
      <c r="AD137" s="69"/>
      <c r="AE137" s="70"/>
      <c r="AF137" s="70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69"/>
      <c r="BB137" s="69"/>
      <c r="BC137" s="69"/>
      <c r="BD137" s="69"/>
      <c r="BE137" s="69"/>
      <c r="BF137" s="69"/>
      <c r="BG137" s="69"/>
      <c r="BH137" s="69"/>
      <c r="BI137" s="69"/>
      <c r="BJ137" s="79"/>
      <c r="BK137" s="69"/>
      <c r="BL137" s="69"/>
    </row>
    <row r="138" spans="1:64" ht="15.75" customHeight="1" x14ac:dyDescent="0.2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72"/>
      <c r="N138" s="69"/>
      <c r="O138" s="69"/>
      <c r="P138" s="69"/>
      <c r="Q138" s="69"/>
      <c r="R138" s="69"/>
      <c r="S138" s="69"/>
      <c r="T138" s="69"/>
      <c r="U138" s="137"/>
      <c r="V138" s="69"/>
      <c r="W138" s="69"/>
      <c r="X138" s="69"/>
      <c r="Y138" s="69"/>
      <c r="Z138" s="69"/>
      <c r="AA138" s="69"/>
      <c r="AB138" s="69"/>
      <c r="AC138" s="69"/>
      <c r="AD138" s="69"/>
      <c r="AE138" s="70"/>
      <c r="AF138" s="70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69"/>
      <c r="BB138" s="69"/>
      <c r="BC138" s="69"/>
      <c r="BD138" s="69"/>
      <c r="BE138" s="69"/>
      <c r="BF138" s="69"/>
      <c r="BG138" s="69"/>
      <c r="BH138" s="69"/>
      <c r="BI138" s="69"/>
      <c r="BJ138" s="79"/>
      <c r="BK138" s="69"/>
      <c r="BL138" s="69"/>
    </row>
    <row r="139" spans="1:64" ht="15.75" customHeight="1" x14ac:dyDescent="0.2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72"/>
      <c r="N139" s="69"/>
      <c r="O139" s="69"/>
      <c r="P139" s="69"/>
      <c r="Q139" s="69"/>
      <c r="R139" s="69"/>
      <c r="S139" s="69"/>
      <c r="T139" s="69"/>
      <c r="U139" s="137"/>
      <c r="V139" s="69"/>
      <c r="W139" s="69"/>
      <c r="X139" s="69"/>
      <c r="Y139" s="69"/>
      <c r="Z139" s="69"/>
      <c r="AA139" s="69"/>
      <c r="AB139" s="69"/>
      <c r="AC139" s="69"/>
      <c r="AD139" s="69"/>
      <c r="AE139" s="70"/>
      <c r="AF139" s="70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69"/>
      <c r="BB139" s="69"/>
      <c r="BC139" s="69"/>
      <c r="BD139" s="69"/>
      <c r="BE139" s="69"/>
      <c r="BF139" s="69"/>
      <c r="BG139" s="69"/>
      <c r="BH139" s="69"/>
      <c r="BI139" s="69"/>
      <c r="BJ139" s="79"/>
      <c r="BK139" s="69"/>
      <c r="BL139" s="69"/>
    </row>
    <row r="140" spans="1:64" ht="15.75" customHeight="1" x14ac:dyDescent="0.2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72"/>
      <c r="N140" s="69"/>
      <c r="O140" s="69"/>
      <c r="P140" s="69"/>
      <c r="Q140" s="69"/>
      <c r="R140" s="69"/>
      <c r="S140" s="69"/>
      <c r="T140" s="69"/>
      <c r="U140" s="137"/>
      <c r="V140" s="69"/>
      <c r="W140" s="69"/>
      <c r="X140" s="69"/>
      <c r="Y140" s="69"/>
      <c r="Z140" s="69"/>
      <c r="AA140" s="69"/>
      <c r="AB140" s="69"/>
      <c r="AC140" s="69"/>
      <c r="AD140" s="69"/>
      <c r="AE140" s="70"/>
      <c r="AF140" s="70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69"/>
      <c r="BB140" s="69"/>
      <c r="BC140" s="69"/>
      <c r="BD140" s="69"/>
      <c r="BE140" s="69"/>
      <c r="BF140" s="69"/>
      <c r="BG140" s="69"/>
      <c r="BH140" s="69"/>
      <c r="BI140" s="69"/>
      <c r="BJ140" s="79"/>
      <c r="BK140" s="69"/>
      <c r="BL140" s="69"/>
    </row>
    <row r="141" spans="1:64" ht="15.75" customHeight="1" x14ac:dyDescent="0.2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72"/>
      <c r="N141" s="69"/>
      <c r="O141" s="69"/>
      <c r="P141" s="69"/>
      <c r="Q141" s="69"/>
      <c r="R141" s="69"/>
      <c r="S141" s="69"/>
      <c r="T141" s="69"/>
      <c r="U141" s="137"/>
      <c r="V141" s="69"/>
      <c r="W141" s="69"/>
      <c r="X141" s="69"/>
      <c r="Y141" s="69"/>
      <c r="Z141" s="69"/>
      <c r="AA141" s="69"/>
      <c r="AB141" s="69"/>
      <c r="AC141" s="69"/>
      <c r="AD141" s="69"/>
      <c r="AE141" s="70"/>
      <c r="AF141" s="70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69"/>
      <c r="BB141" s="69"/>
      <c r="BC141" s="69"/>
      <c r="BD141" s="69"/>
      <c r="BE141" s="69"/>
      <c r="BF141" s="69"/>
      <c r="BG141" s="69"/>
      <c r="BH141" s="69"/>
      <c r="BI141" s="69"/>
      <c r="BJ141" s="79"/>
      <c r="BK141" s="69"/>
      <c r="BL141" s="69"/>
    </row>
    <row r="142" spans="1:64" ht="15.75" customHeight="1" x14ac:dyDescent="0.2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72"/>
      <c r="N142" s="69"/>
      <c r="O142" s="69"/>
      <c r="P142" s="69"/>
      <c r="Q142" s="69"/>
      <c r="R142" s="69"/>
      <c r="S142" s="69"/>
      <c r="T142" s="69"/>
      <c r="U142" s="137"/>
      <c r="V142" s="69"/>
      <c r="W142" s="69"/>
      <c r="X142" s="69"/>
      <c r="Y142" s="69"/>
      <c r="Z142" s="69"/>
      <c r="AA142" s="69"/>
      <c r="AB142" s="69"/>
      <c r="AC142" s="69"/>
      <c r="AD142" s="69"/>
      <c r="AE142" s="70"/>
      <c r="AF142" s="70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69"/>
      <c r="BB142" s="69"/>
      <c r="BC142" s="69"/>
      <c r="BD142" s="69"/>
      <c r="BE142" s="69"/>
      <c r="BF142" s="69"/>
      <c r="BG142" s="69"/>
      <c r="BH142" s="69"/>
      <c r="BI142" s="69"/>
      <c r="BJ142" s="79"/>
      <c r="BK142" s="69"/>
      <c r="BL142" s="69"/>
    </row>
    <row r="143" spans="1:64" ht="15.75" customHeight="1" x14ac:dyDescent="0.2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72"/>
      <c r="N143" s="69"/>
      <c r="O143" s="69"/>
      <c r="P143" s="69"/>
      <c r="Q143" s="69"/>
      <c r="R143" s="69"/>
      <c r="S143" s="69"/>
      <c r="T143" s="69"/>
      <c r="U143" s="137"/>
      <c r="V143" s="69"/>
      <c r="W143" s="69"/>
      <c r="X143" s="69"/>
      <c r="Y143" s="69"/>
      <c r="Z143" s="69"/>
      <c r="AA143" s="69"/>
      <c r="AB143" s="69"/>
      <c r="AC143" s="69"/>
      <c r="AD143" s="69"/>
      <c r="AE143" s="70"/>
      <c r="AF143" s="70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69"/>
      <c r="BB143" s="69"/>
      <c r="BC143" s="69"/>
      <c r="BD143" s="69"/>
      <c r="BE143" s="69"/>
      <c r="BF143" s="69"/>
      <c r="BG143" s="69"/>
      <c r="BH143" s="69"/>
      <c r="BI143" s="69"/>
      <c r="BJ143" s="79"/>
      <c r="BK143" s="69"/>
      <c r="BL143" s="69"/>
    </row>
    <row r="144" spans="1:64" ht="15.75" customHeight="1" x14ac:dyDescent="0.2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72"/>
      <c r="N144" s="69"/>
      <c r="O144" s="69"/>
      <c r="P144" s="69"/>
      <c r="Q144" s="69"/>
      <c r="R144" s="69"/>
      <c r="S144" s="69"/>
      <c r="T144" s="69"/>
      <c r="U144" s="137"/>
      <c r="V144" s="69"/>
      <c r="W144" s="69"/>
      <c r="X144" s="69"/>
      <c r="Y144" s="69"/>
      <c r="Z144" s="69"/>
      <c r="AA144" s="69"/>
      <c r="AB144" s="69"/>
      <c r="AC144" s="69"/>
      <c r="AD144" s="69"/>
      <c r="AE144" s="70"/>
      <c r="AF144" s="70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69"/>
      <c r="BB144" s="69"/>
      <c r="BC144" s="69"/>
      <c r="BD144" s="69"/>
      <c r="BE144" s="69"/>
      <c r="BF144" s="69"/>
      <c r="BG144" s="69"/>
      <c r="BH144" s="69"/>
      <c r="BI144" s="69"/>
      <c r="BJ144" s="79"/>
      <c r="BK144" s="69"/>
      <c r="BL144" s="69"/>
    </row>
    <row r="145" spans="1:64" ht="15.75" customHeight="1" x14ac:dyDescent="0.2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72"/>
      <c r="N145" s="69"/>
      <c r="O145" s="69"/>
      <c r="P145" s="69"/>
      <c r="Q145" s="69"/>
      <c r="R145" s="69"/>
      <c r="S145" s="69"/>
      <c r="T145" s="69"/>
      <c r="U145" s="137"/>
      <c r="V145" s="69"/>
      <c r="W145" s="69"/>
      <c r="X145" s="69"/>
      <c r="Y145" s="69"/>
      <c r="Z145" s="69"/>
      <c r="AA145" s="69"/>
      <c r="AB145" s="69"/>
      <c r="AC145" s="69"/>
      <c r="AD145" s="69"/>
      <c r="AE145" s="70"/>
      <c r="AF145" s="70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69"/>
      <c r="BB145" s="69"/>
      <c r="BC145" s="69"/>
      <c r="BD145" s="69"/>
      <c r="BE145" s="69"/>
      <c r="BF145" s="69"/>
      <c r="BG145" s="69"/>
      <c r="BH145" s="69"/>
      <c r="BI145" s="69"/>
      <c r="BJ145" s="79"/>
      <c r="BK145" s="69"/>
      <c r="BL145" s="69"/>
    </row>
    <row r="146" spans="1:64" ht="15.75" customHeight="1" x14ac:dyDescent="0.2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72"/>
      <c r="N146" s="69"/>
      <c r="O146" s="69"/>
      <c r="P146" s="69"/>
      <c r="Q146" s="69"/>
      <c r="R146" s="69"/>
      <c r="S146" s="69"/>
      <c r="T146" s="69"/>
      <c r="U146" s="137"/>
      <c r="V146" s="69"/>
      <c r="W146" s="69"/>
      <c r="X146" s="69"/>
      <c r="Y146" s="69"/>
      <c r="Z146" s="69"/>
      <c r="AA146" s="69"/>
      <c r="AB146" s="69"/>
      <c r="AC146" s="69"/>
      <c r="AD146" s="69"/>
      <c r="AE146" s="70"/>
      <c r="AF146" s="70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69"/>
      <c r="BB146" s="69"/>
      <c r="BC146" s="69"/>
      <c r="BD146" s="69"/>
      <c r="BE146" s="69"/>
      <c r="BF146" s="69"/>
      <c r="BG146" s="69"/>
      <c r="BH146" s="69"/>
      <c r="BI146" s="69"/>
      <c r="BJ146" s="79"/>
      <c r="BK146" s="69"/>
      <c r="BL146" s="69"/>
    </row>
    <row r="147" spans="1:64" ht="15.75" customHeight="1" x14ac:dyDescent="0.2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72"/>
      <c r="N147" s="69"/>
      <c r="O147" s="69"/>
      <c r="P147" s="69"/>
      <c r="Q147" s="69"/>
      <c r="R147" s="69"/>
      <c r="S147" s="69"/>
      <c r="T147" s="69"/>
      <c r="U147" s="137"/>
      <c r="V147" s="69"/>
      <c r="W147" s="69"/>
      <c r="X147" s="69"/>
      <c r="Y147" s="69"/>
      <c r="Z147" s="69"/>
      <c r="AA147" s="69"/>
      <c r="AB147" s="69"/>
      <c r="AC147" s="69"/>
      <c r="AD147" s="69"/>
      <c r="AE147" s="70"/>
      <c r="AF147" s="70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69"/>
      <c r="BB147" s="69"/>
      <c r="BC147" s="69"/>
      <c r="BD147" s="69"/>
      <c r="BE147" s="69"/>
      <c r="BF147" s="69"/>
      <c r="BG147" s="69"/>
      <c r="BH147" s="69"/>
      <c r="BI147" s="69"/>
      <c r="BJ147" s="79"/>
      <c r="BK147" s="69"/>
      <c r="BL147" s="69"/>
    </row>
    <row r="148" spans="1:64" ht="15.75" customHeight="1" x14ac:dyDescent="0.2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72"/>
      <c r="N148" s="69"/>
      <c r="O148" s="69"/>
      <c r="P148" s="69"/>
      <c r="Q148" s="69"/>
      <c r="R148" s="69"/>
      <c r="S148" s="69"/>
      <c r="T148" s="69"/>
      <c r="U148" s="137"/>
      <c r="V148" s="69"/>
      <c r="W148" s="69"/>
      <c r="X148" s="69"/>
      <c r="Y148" s="69"/>
      <c r="Z148" s="69"/>
      <c r="AA148" s="69"/>
      <c r="AB148" s="69"/>
      <c r="AC148" s="69"/>
      <c r="AD148" s="69"/>
      <c r="AE148" s="70"/>
      <c r="AF148" s="70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69"/>
      <c r="BB148" s="69"/>
      <c r="BC148" s="69"/>
      <c r="BD148" s="69"/>
      <c r="BE148" s="69"/>
      <c r="BF148" s="69"/>
      <c r="BG148" s="69"/>
      <c r="BH148" s="69"/>
      <c r="BI148" s="69"/>
      <c r="BJ148" s="79"/>
      <c r="BK148" s="69"/>
      <c r="BL148" s="69"/>
    </row>
    <row r="149" spans="1:64" ht="15.75" customHeight="1" x14ac:dyDescent="0.2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72"/>
      <c r="N149" s="69"/>
      <c r="O149" s="69"/>
      <c r="P149" s="69"/>
      <c r="Q149" s="69"/>
      <c r="R149" s="69"/>
      <c r="S149" s="69"/>
      <c r="T149" s="69"/>
      <c r="U149" s="137"/>
      <c r="V149" s="69"/>
      <c r="W149" s="69"/>
      <c r="X149" s="69"/>
      <c r="Y149" s="69"/>
      <c r="Z149" s="69"/>
      <c r="AA149" s="69"/>
      <c r="AB149" s="69"/>
      <c r="AC149" s="69"/>
      <c r="AD149" s="69"/>
      <c r="AE149" s="70"/>
      <c r="AF149" s="70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69"/>
      <c r="BB149" s="69"/>
      <c r="BC149" s="69"/>
      <c r="BD149" s="69"/>
      <c r="BE149" s="69"/>
      <c r="BF149" s="69"/>
      <c r="BG149" s="69"/>
      <c r="BH149" s="69"/>
      <c r="BI149" s="69"/>
      <c r="BJ149" s="79"/>
      <c r="BK149" s="69"/>
      <c r="BL149" s="69"/>
    </row>
    <row r="150" spans="1:64" ht="15.75" customHeight="1" x14ac:dyDescent="0.2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72"/>
      <c r="N150" s="69"/>
      <c r="O150" s="69"/>
      <c r="P150" s="69"/>
      <c r="Q150" s="69"/>
      <c r="R150" s="69"/>
      <c r="S150" s="69"/>
      <c r="T150" s="69"/>
      <c r="U150" s="137"/>
      <c r="V150" s="69"/>
      <c r="W150" s="69"/>
      <c r="X150" s="69"/>
      <c r="Y150" s="69"/>
      <c r="Z150" s="69"/>
      <c r="AA150" s="69"/>
      <c r="AB150" s="69"/>
      <c r="AC150" s="69"/>
      <c r="AD150" s="69"/>
      <c r="AE150" s="70"/>
      <c r="AF150" s="70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69"/>
      <c r="BB150" s="69"/>
      <c r="BC150" s="69"/>
      <c r="BD150" s="69"/>
      <c r="BE150" s="69"/>
      <c r="BF150" s="69"/>
      <c r="BG150" s="69"/>
      <c r="BH150" s="69"/>
      <c r="BI150" s="69"/>
      <c r="BJ150" s="79"/>
      <c r="BK150" s="69"/>
      <c r="BL150" s="69"/>
    </row>
    <row r="151" spans="1:64" ht="15.75" customHeight="1" x14ac:dyDescent="0.2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72"/>
      <c r="N151" s="69"/>
      <c r="O151" s="69"/>
      <c r="P151" s="69"/>
      <c r="Q151" s="69"/>
      <c r="R151" s="69"/>
      <c r="S151" s="69"/>
      <c r="T151" s="69"/>
      <c r="U151" s="137"/>
      <c r="V151" s="69"/>
      <c r="W151" s="69"/>
      <c r="X151" s="69"/>
      <c r="Y151" s="69"/>
      <c r="Z151" s="69"/>
      <c r="AA151" s="69"/>
      <c r="AB151" s="69"/>
      <c r="AC151" s="69"/>
      <c r="AD151" s="69"/>
      <c r="AE151" s="70"/>
      <c r="AF151" s="70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69"/>
      <c r="BB151" s="69"/>
      <c r="BC151" s="69"/>
      <c r="BD151" s="69"/>
      <c r="BE151" s="69"/>
      <c r="BF151" s="69"/>
      <c r="BG151" s="69"/>
      <c r="BH151" s="69"/>
      <c r="BI151" s="69"/>
      <c r="BJ151" s="79"/>
      <c r="BK151" s="69"/>
      <c r="BL151" s="69"/>
    </row>
    <row r="152" spans="1:64" ht="15.75" customHeight="1" x14ac:dyDescent="0.2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72"/>
      <c r="N152" s="69"/>
      <c r="O152" s="69"/>
      <c r="P152" s="69"/>
      <c r="Q152" s="69"/>
      <c r="R152" s="69"/>
      <c r="S152" s="69"/>
      <c r="T152" s="69"/>
      <c r="U152" s="137"/>
      <c r="V152" s="69"/>
      <c r="W152" s="69"/>
      <c r="X152" s="69"/>
      <c r="Y152" s="69"/>
      <c r="Z152" s="69"/>
      <c r="AA152" s="69"/>
      <c r="AB152" s="69"/>
      <c r="AC152" s="69"/>
      <c r="AD152" s="69"/>
      <c r="AE152" s="70"/>
      <c r="AF152" s="70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69"/>
      <c r="BB152" s="69"/>
      <c r="BC152" s="69"/>
      <c r="BD152" s="69"/>
      <c r="BE152" s="69"/>
      <c r="BF152" s="69"/>
      <c r="BG152" s="69"/>
      <c r="BH152" s="69"/>
      <c r="BI152" s="69"/>
      <c r="BJ152" s="79"/>
      <c r="BK152" s="69"/>
      <c r="BL152" s="69"/>
    </row>
    <row r="153" spans="1:64" ht="15.75" customHeight="1" x14ac:dyDescent="0.2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72"/>
      <c r="N153" s="69"/>
      <c r="O153" s="69"/>
      <c r="P153" s="69"/>
      <c r="Q153" s="69"/>
      <c r="R153" s="69"/>
      <c r="S153" s="69"/>
      <c r="T153" s="69"/>
      <c r="U153" s="137"/>
      <c r="V153" s="69"/>
      <c r="W153" s="69"/>
      <c r="X153" s="69"/>
      <c r="Y153" s="69"/>
      <c r="Z153" s="69"/>
      <c r="AA153" s="69"/>
      <c r="AB153" s="69"/>
      <c r="AC153" s="69"/>
      <c r="AD153" s="69"/>
      <c r="AE153" s="70"/>
      <c r="AF153" s="70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69"/>
      <c r="BB153" s="69"/>
      <c r="BC153" s="69"/>
      <c r="BD153" s="69"/>
      <c r="BE153" s="69"/>
      <c r="BF153" s="69"/>
      <c r="BG153" s="69"/>
      <c r="BH153" s="69"/>
      <c r="BI153" s="69"/>
      <c r="BJ153" s="79"/>
      <c r="BK153" s="69"/>
      <c r="BL153" s="69"/>
    </row>
    <row r="154" spans="1:64" ht="15.75" customHeight="1" x14ac:dyDescent="0.2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72"/>
      <c r="N154" s="69"/>
      <c r="O154" s="69"/>
      <c r="P154" s="69"/>
      <c r="Q154" s="69"/>
      <c r="R154" s="69"/>
      <c r="S154" s="69"/>
      <c r="T154" s="69"/>
      <c r="U154" s="137"/>
      <c r="V154" s="69"/>
      <c r="W154" s="69"/>
      <c r="X154" s="69"/>
      <c r="Y154" s="69"/>
      <c r="Z154" s="69"/>
      <c r="AA154" s="69"/>
      <c r="AB154" s="69"/>
      <c r="AC154" s="69"/>
      <c r="AD154" s="69"/>
      <c r="AE154" s="70"/>
      <c r="AF154" s="70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69"/>
      <c r="BB154" s="69"/>
      <c r="BC154" s="69"/>
      <c r="BD154" s="69"/>
      <c r="BE154" s="69"/>
      <c r="BF154" s="69"/>
      <c r="BG154" s="69"/>
      <c r="BH154" s="69"/>
      <c r="BI154" s="69"/>
      <c r="BJ154" s="79"/>
      <c r="BK154" s="69"/>
      <c r="BL154" s="69"/>
    </row>
    <row r="155" spans="1:64" ht="15.75" customHeight="1" x14ac:dyDescent="0.2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72"/>
      <c r="N155" s="69"/>
      <c r="O155" s="69"/>
      <c r="P155" s="69"/>
      <c r="Q155" s="69"/>
      <c r="R155" s="69"/>
      <c r="S155" s="69"/>
      <c r="T155" s="69"/>
      <c r="U155" s="137"/>
      <c r="V155" s="69"/>
      <c r="W155" s="69"/>
      <c r="X155" s="69"/>
      <c r="Y155" s="69"/>
      <c r="Z155" s="69"/>
      <c r="AA155" s="69"/>
      <c r="AB155" s="69"/>
      <c r="AC155" s="69"/>
      <c r="AD155" s="69"/>
      <c r="AE155" s="70"/>
      <c r="AF155" s="70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69"/>
      <c r="BB155" s="69"/>
      <c r="BC155" s="69"/>
      <c r="BD155" s="69"/>
      <c r="BE155" s="69"/>
      <c r="BF155" s="69"/>
      <c r="BG155" s="69"/>
      <c r="BH155" s="69"/>
      <c r="BI155" s="69"/>
      <c r="BJ155" s="79"/>
      <c r="BK155" s="69"/>
      <c r="BL155" s="69"/>
    </row>
    <row r="156" spans="1:64" ht="15.75" customHeight="1" x14ac:dyDescent="0.2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72"/>
      <c r="N156" s="69"/>
      <c r="O156" s="69"/>
      <c r="P156" s="69"/>
      <c r="Q156" s="69"/>
      <c r="R156" s="69"/>
      <c r="S156" s="69"/>
      <c r="T156" s="69"/>
      <c r="U156" s="137"/>
      <c r="V156" s="69"/>
      <c r="W156" s="69"/>
      <c r="X156" s="69"/>
      <c r="Y156" s="69"/>
      <c r="Z156" s="69"/>
      <c r="AA156" s="69"/>
      <c r="AB156" s="69"/>
      <c r="AC156" s="69"/>
      <c r="AD156" s="69"/>
      <c r="AE156" s="70"/>
      <c r="AF156" s="70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69"/>
      <c r="BB156" s="69"/>
      <c r="BC156" s="69"/>
      <c r="BD156" s="69"/>
      <c r="BE156" s="69"/>
      <c r="BF156" s="69"/>
      <c r="BG156" s="69"/>
      <c r="BH156" s="69"/>
      <c r="BI156" s="69"/>
      <c r="BJ156" s="79"/>
      <c r="BK156" s="69"/>
      <c r="BL156" s="69"/>
    </row>
    <row r="157" spans="1:64" ht="15.75" customHeight="1" x14ac:dyDescent="0.2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72"/>
      <c r="N157" s="69"/>
      <c r="O157" s="69"/>
      <c r="P157" s="69"/>
      <c r="Q157" s="69"/>
      <c r="R157" s="69"/>
      <c r="S157" s="69"/>
      <c r="T157" s="69"/>
      <c r="U157" s="137"/>
      <c r="V157" s="69"/>
      <c r="W157" s="69"/>
      <c r="X157" s="69"/>
      <c r="Y157" s="69"/>
      <c r="Z157" s="69"/>
      <c r="AA157" s="69"/>
      <c r="AB157" s="69"/>
      <c r="AC157" s="69"/>
      <c r="AD157" s="69"/>
      <c r="AE157" s="70"/>
      <c r="AF157" s="70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69"/>
      <c r="BB157" s="69"/>
      <c r="BC157" s="69"/>
      <c r="BD157" s="69"/>
      <c r="BE157" s="69"/>
      <c r="BF157" s="69"/>
      <c r="BG157" s="69"/>
      <c r="BH157" s="69"/>
      <c r="BI157" s="69"/>
      <c r="BJ157" s="79"/>
      <c r="BK157" s="69"/>
      <c r="BL157" s="69"/>
    </row>
    <row r="158" spans="1:64" ht="15.75" customHeight="1" x14ac:dyDescent="0.2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72"/>
      <c r="N158" s="69"/>
      <c r="O158" s="69"/>
      <c r="P158" s="69"/>
      <c r="Q158" s="69"/>
      <c r="R158" s="69"/>
      <c r="S158" s="69"/>
      <c r="T158" s="69"/>
      <c r="U158" s="137"/>
      <c r="V158" s="69"/>
      <c r="W158" s="69"/>
      <c r="X158" s="69"/>
      <c r="Y158" s="69"/>
      <c r="Z158" s="69"/>
      <c r="AA158" s="69"/>
      <c r="AB158" s="69"/>
      <c r="AC158" s="69"/>
      <c r="AD158" s="69"/>
      <c r="AE158" s="70"/>
      <c r="AF158" s="70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69"/>
      <c r="BB158" s="69"/>
      <c r="BC158" s="69"/>
      <c r="BD158" s="69"/>
      <c r="BE158" s="69"/>
      <c r="BF158" s="69"/>
      <c r="BG158" s="69"/>
      <c r="BH158" s="69"/>
      <c r="BI158" s="69"/>
      <c r="BJ158" s="79"/>
      <c r="BK158" s="69"/>
      <c r="BL158" s="69"/>
    </row>
    <row r="159" spans="1:64" ht="15.75" customHeight="1" x14ac:dyDescent="0.2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72"/>
      <c r="N159" s="69"/>
      <c r="O159" s="69"/>
      <c r="P159" s="69"/>
      <c r="Q159" s="69"/>
      <c r="R159" s="69"/>
      <c r="S159" s="69"/>
      <c r="T159" s="69"/>
      <c r="U159" s="137"/>
      <c r="V159" s="69"/>
      <c r="W159" s="69"/>
      <c r="X159" s="69"/>
      <c r="Y159" s="69"/>
      <c r="Z159" s="69"/>
      <c r="AA159" s="69"/>
      <c r="AB159" s="69"/>
      <c r="AC159" s="69"/>
      <c r="AD159" s="69"/>
      <c r="AE159" s="70"/>
      <c r="AF159" s="70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69"/>
      <c r="BB159" s="69"/>
      <c r="BC159" s="69"/>
      <c r="BD159" s="69"/>
      <c r="BE159" s="69"/>
      <c r="BF159" s="69"/>
      <c r="BG159" s="69"/>
      <c r="BH159" s="69"/>
      <c r="BI159" s="69"/>
      <c r="BJ159" s="79"/>
      <c r="BK159" s="69"/>
      <c r="BL159" s="69"/>
    </row>
    <row r="160" spans="1:64" ht="15.75" customHeight="1" x14ac:dyDescent="0.2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72"/>
      <c r="N160" s="69"/>
      <c r="O160" s="69"/>
      <c r="P160" s="69"/>
      <c r="Q160" s="69"/>
      <c r="R160" s="69"/>
      <c r="S160" s="69"/>
      <c r="T160" s="69"/>
      <c r="U160" s="137"/>
      <c r="V160" s="69"/>
      <c r="W160" s="69"/>
      <c r="X160" s="69"/>
      <c r="Y160" s="69"/>
      <c r="Z160" s="69"/>
      <c r="AA160" s="69"/>
      <c r="AB160" s="69"/>
      <c r="AC160" s="69"/>
      <c r="AD160" s="69"/>
      <c r="AE160" s="70"/>
      <c r="AF160" s="70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69"/>
      <c r="BB160" s="69"/>
      <c r="BC160" s="69"/>
      <c r="BD160" s="69"/>
      <c r="BE160" s="69"/>
      <c r="BF160" s="69"/>
      <c r="BG160" s="69"/>
      <c r="BH160" s="69"/>
      <c r="BI160" s="69"/>
      <c r="BJ160" s="79"/>
      <c r="BK160" s="69"/>
      <c r="BL160" s="69"/>
    </row>
    <row r="161" spans="1:64" ht="15.75" customHeight="1" x14ac:dyDescent="0.2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72"/>
      <c r="N161" s="69"/>
      <c r="O161" s="69"/>
      <c r="P161" s="69"/>
      <c r="Q161" s="69"/>
      <c r="R161" s="69"/>
      <c r="S161" s="69"/>
      <c r="T161" s="69"/>
      <c r="U161" s="137"/>
      <c r="V161" s="69"/>
      <c r="W161" s="69"/>
      <c r="X161" s="69"/>
      <c r="Y161" s="69"/>
      <c r="Z161" s="69"/>
      <c r="AA161" s="69"/>
      <c r="AB161" s="69"/>
      <c r="AC161" s="69"/>
      <c r="AD161" s="69"/>
      <c r="AE161" s="70"/>
      <c r="AF161" s="70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69"/>
      <c r="BB161" s="69"/>
      <c r="BC161" s="69"/>
      <c r="BD161" s="69"/>
      <c r="BE161" s="69"/>
      <c r="BF161" s="69"/>
      <c r="BG161" s="69"/>
      <c r="BH161" s="69"/>
      <c r="BI161" s="69"/>
      <c r="BJ161" s="79"/>
      <c r="BK161" s="69"/>
      <c r="BL161" s="69"/>
    </row>
    <row r="162" spans="1:64" ht="15.75" customHeight="1" x14ac:dyDescent="0.2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72"/>
      <c r="N162" s="69"/>
      <c r="O162" s="69"/>
      <c r="P162" s="69"/>
      <c r="Q162" s="69"/>
      <c r="R162" s="69"/>
      <c r="S162" s="69"/>
      <c r="T162" s="69"/>
      <c r="U162" s="137"/>
      <c r="V162" s="69"/>
      <c r="W162" s="69"/>
      <c r="X162" s="69"/>
      <c r="Y162" s="69"/>
      <c r="Z162" s="69"/>
      <c r="AA162" s="69"/>
      <c r="AB162" s="69"/>
      <c r="AC162" s="69"/>
      <c r="AD162" s="69"/>
      <c r="AE162" s="70"/>
      <c r="AF162" s="70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69"/>
      <c r="BB162" s="69"/>
      <c r="BC162" s="69"/>
      <c r="BD162" s="69"/>
      <c r="BE162" s="69"/>
      <c r="BF162" s="69"/>
      <c r="BG162" s="69"/>
      <c r="BH162" s="69"/>
      <c r="BI162" s="69"/>
      <c r="BJ162" s="79"/>
      <c r="BK162" s="69"/>
      <c r="BL162" s="69"/>
    </row>
    <row r="163" spans="1:64" ht="15.75" customHeight="1" x14ac:dyDescent="0.2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72"/>
      <c r="N163" s="69"/>
      <c r="O163" s="69"/>
      <c r="P163" s="69"/>
      <c r="Q163" s="69"/>
      <c r="R163" s="69"/>
      <c r="S163" s="69"/>
      <c r="T163" s="69"/>
      <c r="U163" s="137"/>
      <c r="V163" s="69"/>
      <c r="W163" s="69"/>
      <c r="X163" s="69"/>
      <c r="Y163" s="69"/>
      <c r="Z163" s="69"/>
      <c r="AA163" s="69"/>
      <c r="AB163" s="69"/>
      <c r="AC163" s="69"/>
      <c r="AD163" s="69"/>
      <c r="AE163" s="70"/>
      <c r="AF163" s="70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69"/>
      <c r="BB163" s="69"/>
      <c r="BC163" s="69"/>
      <c r="BD163" s="69"/>
      <c r="BE163" s="69"/>
      <c r="BF163" s="69"/>
      <c r="BG163" s="69"/>
      <c r="BH163" s="69"/>
      <c r="BI163" s="69"/>
      <c r="BJ163" s="79"/>
      <c r="BK163" s="69"/>
      <c r="BL163" s="69"/>
    </row>
    <row r="164" spans="1:64" ht="15.75" customHeight="1" x14ac:dyDescent="0.2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72"/>
      <c r="N164" s="69"/>
      <c r="O164" s="69"/>
      <c r="P164" s="69"/>
      <c r="Q164" s="69"/>
      <c r="R164" s="69"/>
      <c r="S164" s="69"/>
      <c r="T164" s="69"/>
      <c r="U164" s="137"/>
      <c r="V164" s="69"/>
      <c r="W164" s="69"/>
      <c r="X164" s="69"/>
      <c r="Y164" s="69"/>
      <c r="Z164" s="69"/>
      <c r="AA164" s="69"/>
      <c r="AB164" s="69"/>
      <c r="AC164" s="69"/>
      <c r="AD164" s="69"/>
      <c r="AE164" s="70"/>
      <c r="AF164" s="70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69"/>
      <c r="BB164" s="69"/>
      <c r="BC164" s="69"/>
      <c r="BD164" s="69"/>
      <c r="BE164" s="69"/>
      <c r="BF164" s="69"/>
      <c r="BG164" s="69"/>
      <c r="BH164" s="69"/>
      <c r="BI164" s="69"/>
      <c r="BJ164" s="79"/>
      <c r="BK164" s="69"/>
      <c r="BL164" s="69"/>
    </row>
    <row r="165" spans="1:64" ht="15.75" customHeight="1" x14ac:dyDescent="0.2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72"/>
      <c r="N165" s="69"/>
      <c r="O165" s="69"/>
      <c r="P165" s="69"/>
      <c r="Q165" s="69"/>
      <c r="R165" s="69"/>
      <c r="S165" s="69"/>
      <c r="T165" s="69"/>
      <c r="U165" s="137"/>
      <c r="V165" s="69"/>
      <c r="W165" s="69"/>
      <c r="X165" s="69"/>
      <c r="Y165" s="69"/>
      <c r="Z165" s="69"/>
      <c r="AA165" s="69"/>
      <c r="AB165" s="69"/>
      <c r="AC165" s="69"/>
      <c r="AD165" s="69"/>
      <c r="AE165" s="70"/>
      <c r="AF165" s="70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69"/>
      <c r="BB165" s="69"/>
      <c r="BC165" s="69"/>
      <c r="BD165" s="69"/>
      <c r="BE165" s="69"/>
      <c r="BF165" s="69"/>
      <c r="BG165" s="69"/>
      <c r="BH165" s="69"/>
      <c r="BI165" s="69"/>
      <c r="BJ165" s="79"/>
      <c r="BK165" s="69"/>
      <c r="BL165" s="69"/>
    </row>
    <row r="166" spans="1:64" ht="15.75" customHeight="1" x14ac:dyDescent="0.2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72"/>
      <c r="N166" s="69"/>
      <c r="O166" s="69"/>
      <c r="P166" s="69"/>
      <c r="Q166" s="69"/>
      <c r="R166" s="69"/>
      <c r="S166" s="69"/>
      <c r="T166" s="69"/>
      <c r="U166" s="137"/>
      <c r="V166" s="69"/>
      <c r="W166" s="69"/>
      <c r="X166" s="69"/>
      <c r="Y166" s="69"/>
      <c r="Z166" s="69"/>
      <c r="AA166" s="69"/>
      <c r="AB166" s="69"/>
      <c r="AC166" s="69"/>
      <c r="AD166" s="69"/>
      <c r="AE166" s="70"/>
      <c r="AF166" s="70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69"/>
      <c r="BB166" s="69"/>
      <c r="BC166" s="69"/>
      <c r="BD166" s="69"/>
      <c r="BE166" s="69"/>
      <c r="BF166" s="69"/>
      <c r="BG166" s="69"/>
      <c r="BH166" s="69"/>
      <c r="BI166" s="69"/>
      <c r="BJ166" s="79"/>
      <c r="BK166" s="69"/>
      <c r="BL166" s="69"/>
    </row>
    <row r="167" spans="1:64" ht="15.75" customHeight="1" x14ac:dyDescent="0.2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72"/>
      <c r="N167" s="69"/>
      <c r="O167" s="69"/>
      <c r="P167" s="69"/>
      <c r="Q167" s="69"/>
      <c r="R167" s="69"/>
      <c r="S167" s="69"/>
      <c r="T167" s="69"/>
      <c r="U167" s="137"/>
      <c r="V167" s="69"/>
      <c r="W167" s="69"/>
      <c r="X167" s="69"/>
      <c r="Y167" s="69"/>
      <c r="Z167" s="69"/>
      <c r="AA167" s="69"/>
      <c r="AB167" s="69"/>
      <c r="AC167" s="69"/>
      <c r="AD167" s="69"/>
      <c r="AE167" s="70"/>
      <c r="AF167" s="70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69"/>
      <c r="BB167" s="69"/>
      <c r="BC167" s="69"/>
      <c r="BD167" s="69"/>
      <c r="BE167" s="69"/>
      <c r="BF167" s="69"/>
      <c r="BG167" s="69"/>
      <c r="BH167" s="69"/>
      <c r="BI167" s="69"/>
      <c r="BJ167" s="79"/>
      <c r="BK167" s="69"/>
      <c r="BL167" s="69"/>
    </row>
    <row r="168" spans="1:64" ht="15.75" customHeight="1" x14ac:dyDescent="0.2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72"/>
      <c r="N168" s="69"/>
      <c r="O168" s="69"/>
      <c r="P168" s="69"/>
      <c r="Q168" s="69"/>
      <c r="R168" s="69"/>
      <c r="S168" s="69"/>
      <c r="T168" s="69"/>
      <c r="U168" s="137"/>
      <c r="V168" s="69"/>
      <c r="W168" s="69"/>
      <c r="X168" s="69"/>
      <c r="Y168" s="69"/>
      <c r="Z168" s="69"/>
      <c r="AA168" s="69"/>
      <c r="AB168" s="69"/>
      <c r="AC168" s="69"/>
      <c r="AD168" s="69"/>
      <c r="AE168" s="70"/>
      <c r="AF168" s="70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69"/>
      <c r="BB168" s="69"/>
      <c r="BC168" s="69"/>
      <c r="BD168" s="69"/>
      <c r="BE168" s="69"/>
      <c r="BF168" s="69"/>
      <c r="BG168" s="69"/>
      <c r="BH168" s="69"/>
      <c r="BI168" s="69"/>
      <c r="BJ168" s="79"/>
      <c r="BK168" s="69"/>
      <c r="BL168" s="69"/>
    </row>
    <row r="169" spans="1:64" ht="15.75" customHeight="1" x14ac:dyDescent="0.2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72"/>
      <c r="N169" s="69"/>
      <c r="O169" s="69"/>
      <c r="P169" s="69"/>
      <c r="Q169" s="69"/>
      <c r="R169" s="69"/>
      <c r="S169" s="69"/>
      <c r="T169" s="69"/>
      <c r="U169" s="137"/>
      <c r="V169" s="69"/>
      <c r="W169" s="69"/>
      <c r="X169" s="69"/>
      <c r="Y169" s="69"/>
      <c r="Z169" s="69"/>
      <c r="AA169" s="69"/>
      <c r="AB169" s="69"/>
      <c r="AC169" s="69"/>
      <c r="AD169" s="69"/>
      <c r="AE169" s="70"/>
      <c r="AF169" s="70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69"/>
      <c r="BB169" s="69"/>
      <c r="BC169" s="69"/>
      <c r="BD169" s="69"/>
      <c r="BE169" s="69"/>
      <c r="BF169" s="69"/>
      <c r="BG169" s="69"/>
      <c r="BH169" s="69"/>
      <c r="BI169" s="69"/>
      <c r="BJ169" s="79"/>
      <c r="BK169" s="69"/>
      <c r="BL169" s="69"/>
    </row>
    <row r="170" spans="1:64" ht="15.75" customHeight="1" x14ac:dyDescent="0.2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72"/>
      <c r="N170" s="69"/>
      <c r="O170" s="69"/>
      <c r="P170" s="69"/>
      <c r="Q170" s="69"/>
      <c r="R170" s="69"/>
      <c r="S170" s="69"/>
      <c r="T170" s="69"/>
      <c r="U170" s="137"/>
      <c r="V170" s="69"/>
      <c r="W170" s="69"/>
      <c r="X170" s="69"/>
      <c r="Y170" s="69"/>
      <c r="Z170" s="69"/>
      <c r="AA170" s="69"/>
      <c r="AB170" s="69"/>
      <c r="AC170" s="69"/>
      <c r="AD170" s="69"/>
      <c r="AE170" s="70"/>
      <c r="AF170" s="70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69"/>
      <c r="BB170" s="69"/>
      <c r="BC170" s="69"/>
      <c r="BD170" s="69"/>
      <c r="BE170" s="69"/>
      <c r="BF170" s="69"/>
      <c r="BG170" s="69"/>
      <c r="BH170" s="69"/>
      <c r="BI170" s="69"/>
      <c r="BJ170" s="79"/>
      <c r="BK170" s="69"/>
      <c r="BL170" s="69"/>
    </row>
    <row r="171" spans="1:64" ht="15.75" customHeight="1" x14ac:dyDescent="0.2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72"/>
      <c r="N171" s="69"/>
      <c r="O171" s="69"/>
      <c r="P171" s="69"/>
      <c r="Q171" s="69"/>
      <c r="R171" s="69"/>
      <c r="S171" s="69"/>
      <c r="T171" s="69"/>
      <c r="U171" s="137"/>
      <c r="V171" s="69"/>
      <c r="W171" s="69"/>
      <c r="X171" s="69"/>
      <c r="Y171" s="69"/>
      <c r="Z171" s="69"/>
      <c r="AA171" s="69"/>
      <c r="AB171" s="69"/>
      <c r="AC171" s="69"/>
      <c r="AD171" s="69"/>
      <c r="AE171" s="70"/>
      <c r="AF171" s="70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69"/>
      <c r="BB171" s="69"/>
      <c r="BC171" s="69"/>
      <c r="BD171" s="69"/>
      <c r="BE171" s="69"/>
      <c r="BF171" s="69"/>
      <c r="BG171" s="69"/>
      <c r="BH171" s="69"/>
      <c r="BI171" s="69"/>
      <c r="BJ171" s="79"/>
      <c r="BK171" s="69"/>
      <c r="BL171" s="69"/>
    </row>
    <row r="172" spans="1:64" ht="15.75" customHeight="1" x14ac:dyDescent="0.2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72"/>
      <c r="N172" s="69"/>
      <c r="O172" s="69"/>
      <c r="P172" s="69"/>
      <c r="Q172" s="69"/>
      <c r="R172" s="69"/>
      <c r="S172" s="69"/>
      <c r="T172" s="69"/>
      <c r="U172" s="137"/>
      <c r="V172" s="69"/>
      <c r="W172" s="69"/>
      <c r="X172" s="69"/>
      <c r="Y172" s="69"/>
      <c r="Z172" s="69"/>
      <c r="AA172" s="69"/>
      <c r="AB172" s="69"/>
      <c r="AC172" s="69"/>
      <c r="AD172" s="69"/>
      <c r="AE172" s="70"/>
      <c r="AF172" s="70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69"/>
      <c r="BB172" s="69"/>
      <c r="BC172" s="69"/>
      <c r="BD172" s="69"/>
      <c r="BE172" s="69"/>
      <c r="BF172" s="69"/>
      <c r="BG172" s="69"/>
      <c r="BH172" s="69"/>
      <c r="BI172" s="69"/>
      <c r="BJ172" s="79"/>
      <c r="BK172" s="69"/>
      <c r="BL172" s="69"/>
    </row>
    <row r="173" spans="1:64" ht="15.75" customHeight="1" x14ac:dyDescent="0.2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72"/>
      <c r="N173" s="69"/>
      <c r="O173" s="69"/>
      <c r="P173" s="69"/>
      <c r="Q173" s="69"/>
      <c r="R173" s="69"/>
      <c r="S173" s="69"/>
      <c r="T173" s="69"/>
      <c r="U173" s="137"/>
      <c r="V173" s="69"/>
      <c r="W173" s="69"/>
      <c r="X173" s="69"/>
      <c r="Y173" s="69"/>
      <c r="Z173" s="69"/>
      <c r="AA173" s="69"/>
      <c r="AB173" s="69"/>
      <c r="AC173" s="69"/>
      <c r="AD173" s="69"/>
      <c r="AE173" s="70"/>
      <c r="AF173" s="70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69"/>
      <c r="BB173" s="69"/>
      <c r="BC173" s="69"/>
      <c r="BD173" s="69"/>
      <c r="BE173" s="69"/>
      <c r="BF173" s="69"/>
      <c r="BG173" s="69"/>
      <c r="BH173" s="69"/>
      <c r="BI173" s="69"/>
      <c r="BJ173" s="79"/>
      <c r="BK173" s="69"/>
      <c r="BL173" s="69"/>
    </row>
    <row r="174" spans="1:64" ht="15.75" customHeight="1" x14ac:dyDescent="0.2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72"/>
      <c r="N174" s="69"/>
      <c r="O174" s="69"/>
      <c r="P174" s="69"/>
      <c r="Q174" s="69"/>
      <c r="R174" s="69"/>
      <c r="S174" s="69"/>
      <c r="T174" s="69"/>
      <c r="U174" s="137"/>
      <c r="V174" s="69"/>
      <c r="W174" s="69"/>
      <c r="X174" s="69"/>
      <c r="Y174" s="69"/>
      <c r="Z174" s="69"/>
      <c r="AA174" s="69"/>
      <c r="AB174" s="69"/>
      <c r="AC174" s="69"/>
      <c r="AD174" s="69"/>
      <c r="AE174" s="70"/>
      <c r="AF174" s="70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69"/>
      <c r="BB174" s="69"/>
      <c r="BC174" s="69"/>
      <c r="BD174" s="69"/>
      <c r="BE174" s="69"/>
      <c r="BF174" s="69"/>
      <c r="BG174" s="69"/>
      <c r="BH174" s="69"/>
      <c r="BI174" s="69"/>
      <c r="BJ174" s="79"/>
      <c r="BK174" s="69"/>
      <c r="BL174" s="69"/>
    </row>
    <row r="175" spans="1:64" ht="15.75" customHeight="1" x14ac:dyDescent="0.2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72"/>
      <c r="N175" s="69"/>
      <c r="O175" s="69"/>
      <c r="P175" s="69"/>
      <c r="Q175" s="69"/>
      <c r="R175" s="69"/>
      <c r="S175" s="69"/>
      <c r="T175" s="69"/>
      <c r="U175" s="137"/>
      <c r="V175" s="69"/>
      <c r="W175" s="69"/>
      <c r="X175" s="69"/>
      <c r="Y175" s="69"/>
      <c r="Z175" s="69"/>
      <c r="AA175" s="69"/>
      <c r="AB175" s="69"/>
      <c r="AC175" s="69"/>
      <c r="AD175" s="69"/>
      <c r="AE175" s="70"/>
      <c r="AF175" s="70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69"/>
      <c r="BB175" s="69"/>
      <c r="BC175" s="69"/>
      <c r="BD175" s="69"/>
      <c r="BE175" s="69"/>
      <c r="BF175" s="69"/>
      <c r="BG175" s="69"/>
      <c r="BH175" s="69"/>
      <c r="BI175" s="69"/>
      <c r="BJ175" s="79"/>
      <c r="BK175" s="69"/>
      <c r="BL175" s="69"/>
    </row>
    <row r="176" spans="1:64" ht="15.75" customHeight="1" x14ac:dyDescent="0.2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72"/>
      <c r="N176" s="69"/>
      <c r="O176" s="69"/>
      <c r="P176" s="69"/>
      <c r="Q176" s="69"/>
      <c r="R176" s="69"/>
      <c r="S176" s="69"/>
      <c r="T176" s="69"/>
      <c r="U176" s="137"/>
      <c r="V176" s="69"/>
      <c r="W176" s="69"/>
      <c r="X176" s="69"/>
      <c r="Y176" s="69"/>
      <c r="Z176" s="69"/>
      <c r="AA176" s="69"/>
      <c r="AB176" s="69"/>
      <c r="AC176" s="69"/>
      <c r="AD176" s="69"/>
      <c r="AE176" s="70"/>
      <c r="AF176" s="70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69"/>
      <c r="BB176" s="69"/>
      <c r="BC176" s="69"/>
      <c r="BD176" s="69"/>
      <c r="BE176" s="69"/>
      <c r="BF176" s="69"/>
      <c r="BG176" s="69"/>
      <c r="BH176" s="69"/>
      <c r="BI176" s="69"/>
      <c r="BJ176" s="79"/>
      <c r="BK176" s="69"/>
      <c r="BL176" s="69"/>
    </row>
    <row r="177" spans="1:64" ht="15.75" customHeight="1" x14ac:dyDescent="0.2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72"/>
      <c r="N177" s="69"/>
      <c r="O177" s="69"/>
      <c r="P177" s="69"/>
      <c r="Q177" s="69"/>
      <c r="R177" s="69"/>
      <c r="S177" s="69"/>
      <c r="T177" s="69"/>
      <c r="U177" s="137"/>
      <c r="V177" s="69"/>
      <c r="W177" s="69"/>
      <c r="X177" s="69"/>
      <c r="Y177" s="69"/>
      <c r="Z177" s="69"/>
      <c r="AA177" s="69"/>
      <c r="AB177" s="69"/>
      <c r="AC177" s="69"/>
      <c r="AD177" s="69"/>
      <c r="AE177" s="70"/>
      <c r="AF177" s="70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69"/>
      <c r="BB177" s="69"/>
      <c r="BC177" s="69"/>
      <c r="BD177" s="69"/>
      <c r="BE177" s="69"/>
      <c r="BF177" s="69"/>
      <c r="BG177" s="69"/>
      <c r="BH177" s="69"/>
      <c r="BI177" s="69"/>
      <c r="BJ177" s="79"/>
      <c r="BK177" s="69"/>
      <c r="BL177" s="69"/>
    </row>
    <row r="178" spans="1:64" ht="15.75" customHeight="1" x14ac:dyDescent="0.2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72"/>
      <c r="N178" s="69"/>
      <c r="O178" s="69"/>
      <c r="P178" s="69"/>
      <c r="Q178" s="69"/>
      <c r="R178" s="69"/>
      <c r="S178" s="69"/>
      <c r="T178" s="69"/>
      <c r="U178" s="137"/>
      <c r="V178" s="69"/>
      <c r="W178" s="69"/>
      <c r="X178" s="69"/>
      <c r="Y178" s="69"/>
      <c r="Z178" s="69"/>
      <c r="AA178" s="69"/>
      <c r="AB178" s="69"/>
      <c r="AC178" s="69"/>
      <c r="AD178" s="69"/>
      <c r="AE178" s="70"/>
      <c r="AF178" s="70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69"/>
      <c r="BB178" s="69"/>
      <c r="BC178" s="69"/>
      <c r="BD178" s="69"/>
      <c r="BE178" s="69"/>
      <c r="BF178" s="69"/>
      <c r="BG178" s="69"/>
      <c r="BH178" s="69"/>
      <c r="BI178" s="69"/>
      <c r="BJ178" s="79"/>
      <c r="BK178" s="69"/>
      <c r="BL178" s="69"/>
    </row>
    <row r="179" spans="1:64" ht="15.75" customHeight="1" x14ac:dyDescent="0.2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72"/>
      <c r="N179" s="69"/>
      <c r="O179" s="69"/>
      <c r="P179" s="69"/>
      <c r="Q179" s="69"/>
      <c r="R179" s="69"/>
      <c r="S179" s="69"/>
      <c r="T179" s="69"/>
      <c r="U179" s="137"/>
      <c r="V179" s="69"/>
      <c r="W179" s="69"/>
      <c r="X179" s="69"/>
      <c r="Y179" s="69"/>
      <c r="Z179" s="69"/>
      <c r="AA179" s="69"/>
      <c r="AB179" s="69"/>
      <c r="AC179" s="69"/>
      <c r="AD179" s="69"/>
      <c r="AE179" s="70"/>
      <c r="AF179" s="70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69"/>
      <c r="BB179" s="69"/>
      <c r="BC179" s="69"/>
      <c r="BD179" s="69"/>
      <c r="BE179" s="69"/>
      <c r="BF179" s="69"/>
      <c r="BG179" s="69"/>
      <c r="BH179" s="69"/>
      <c r="BI179" s="69"/>
      <c r="BJ179" s="79"/>
      <c r="BK179" s="69"/>
      <c r="BL179" s="69"/>
    </row>
    <row r="180" spans="1:64" ht="15.75" customHeight="1" x14ac:dyDescent="0.2"/>
    <row r="181" spans="1:64" ht="15.75" customHeight="1" x14ac:dyDescent="0.2"/>
    <row r="182" spans="1:64" ht="15.75" customHeight="1" x14ac:dyDescent="0.2"/>
    <row r="183" spans="1:64" ht="15.75" customHeight="1" x14ac:dyDescent="0.2"/>
    <row r="184" spans="1:64" ht="15.75" customHeight="1" x14ac:dyDescent="0.2"/>
    <row r="185" spans="1:64" ht="15.75" customHeight="1" x14ac:dyDescent="0.2"/>
    <row r="186" spans="1:64" ht="15.75" customHeight="1" x14ac:dyDescent="0.2"/>
    <row r="187" spans="1:64" ht="15.75" customHeight="1" x14ac:dyDescent="0.2"/>
    <row r="188" spans="1:64" ht="15.75" customHeight="1" x14ac:dyDescent="0.2"/>
    <row r="189" spans="1:64" ht="15.75" customHeight="1" x14ac:dyDescent="0.2"/>
    <row r="190" spans="1:64" ht="15.75" customHeight="1" x14ac:dyDescent="0.2"/>
    <row r="191" spans="1:64" ht="15.75" customHeight="1" x14ac:dyDescent="0.2"/>
    <row r="192" spans="1:64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ustomSheetViews>
    <customSheetView guid="{40002010-3390-4901-95C7-35699C29F282}" filter="1" showAutoFilter="1">
      <pageMargins left="0.7" right="0.7" top="0.75" bottom="0.75" header="0.3" footer="0.3"/>
      <autoFilter ref="B6:BL29" xr:uid="{D8F4F839-AD7C-46CA-98FA-8B511B261316}"/>
    </customSheetView>
  </customSheetViews>
  <mergeCells count="12">
    <mergeCell ref="BB4:BB5"/>
    <mergeCell ref="BC4:BC5"/>
    <mergeCell ref="E4:E5"/>
    <mergeCell ref="L4:L5"/>
    <mergeCell ref="M4:U4"/>
    <mergeCell ref="V4:AZ4"/>
    <mergeCell ref="BA4:BA5"/>
    <mergeCell ref="BD4:BH4"/>
    <mergeCell ref="BI4:BI5"/>
    <mergeCell ref="BJ4:BJ5"/>
    <mergeCell ref="BK4:BK5"/>
    <mergeCell ref="BL4:BL5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BD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7109375" defaultRowHeight="15" customHeight="1" x14ac:dyDescent="0.2"/>
  <cols>
    <col min="1" max="2" width="5.28515625" customWidth="1"/>
    <col min="3" max="3" width="19.7109375" customWidth="1"/>
    <col min="4" max="4" width="19.42578125" customWidth="1"/>
    <col min="5" max="5" width="8.7109375" hidden="1" customWidth="1"/>
    <col min="6" max="6" width="12.7109375" hidden="1" customWidth="1"/>
    <col min="7" max="7" width="10.42578125" hidden="1" customWidth="1"/>
    <col min="8" max="8" width="9.7109375" hidden="1" customWidth="1"/>
    <col min="9" max="10" width="12.7109375" hidden="1" customWidth="1"/>
    <col min="11" max="11" width="10.42578125" hidden="1" customWidth="1"/>
    <col min="12" max="12" width="14.140625" customWidth="1"/>
    <col min="13" max="13" width="14.140625" hidden="1" customWidth="1"/>
    <col min="14" max="44" width="4.28515625" customWidth="1"/>
    <col min="45" max="45" width="8.28515625" customWidth="1"/>
    <col min="46" max="46" width="7.7109375" customWidth="1"/>
    <col min="47" max="47" width="7" customWidth="1"/>
    <col min="48" max="49" width="5.7109375" customWidth="1"/>
    <col min="50" max="50" width="8.28515625" customWidth="1"/>
    <col min="51" max="51" width="8.42578125" customWidth="1"/>
    <col min="52" max="52" width="6.28515625" customWidth="1"/>
    <col min="53" max="53" width="7.85546875" customWidth="1"/>
    <col min="54" max="54" width="7.42578125" customWidth="1"/>
    <col min="55" max="55" width="12.85546875" customWidth="1"/>
    <col min="56" max="56" width="15.140625" customWidth="1"/>
  </cols>
  <sheetData>
    <row r="1" spans="1:56" ht="23.25" customHeight="1" x14ac:dyDescent="0.25">
      <c r="A1" s="68"/>
      <c r="B1" s="68" t="s">
        <v>2338</v>
      </c>
      <c r="C1" s="138"/>
      <c r="D1" s="70"/>
      <c r="E1" s="70"/>
      <c r="F1" s="70"/>
      <c r="G1" s="71"/>
      <c r="H1" s="71"/>
      <c r="I1" s="70"/>
      <c r="J1" s="70"/>
      <c r="K1" s="70"/>
      <c r="L1" s="70"/>
      <c r="M1" s="70"/>
      <c r="N1" s="73"/>
      <c r="O1" s="69" t="s">
        <v>2305</v>
      </c>
      <c r="P1" s="69"/>
      <c r="Q1" s="69"/>
      <c r="S1" s="129"/>
      <c r="T1" s="69" t="s">
        <v>2339</v>
      </c>
      <c r="U1" s="69"/>
      <c r="V1" s="69"/>
      <c r="W1" s="69"/>
      <c r="Y1" s="74"/>
      <c r="Z1" s="69" t="s">
        <v>2306</v>
      </c>
      <c r="AA1" s="69"/>
      <c r="AB1" s="69"/>
      <c r="AC1" s="69"/>
      <c r="AD1" s="69"/>
      <c r="AE1" s="120"/>
      <c r="AF1" s="69" t="s">
        <v>2340</v>
      </c>
      <c r="AH1" s="75"/>
      <c r="AI1" s="76"/>
      <c r="AJ1" s="76"/>
      <c r="AK1" s="69" t="s">
        <v>2341</v>
      </c>
      <c r="AL1" s="76"/>
      <c r="AM1" s="76"/>
      <c r="AN1" s="76"/>
      <c r="AO1" s="69"/>
      <c r="AP1" s="67"/>
      <c r="AQ1" s="69"/>
      <c r="AR1" s="69"/>
      <c r="AS1" s="69"/>
      <c r="AT1" s="69"/>
      <c r="AU1" s="69"/>
      <c r="AV1" s="79"/>
      <c r="AW1" s="79"/>
      <c r="AX1" s="79"/>
      <c r="AY1" s="79"/>
      <c r="AZ1" s="79"/>
      <c r="BA1" s="69"/>
      <c r="BB1" s="79"/>
      <c r="BC1" s="69"/>
      <c r="BD1" s="69"/>
    </row>
    <row r="2" spans="1:56" ht="21.75" hidden="1" customHeight="1" x14ac:dyDescent="0.2">
      <c r="A2" s="69">
        <v>1</v>
      </c>
      <c r="B2" s="69">
        <f t="shared" ref="B2:E2" si="0">1+A2</f>
        <v>2</v>
      </c>
      <c r="C2" s="138">
        <f t="shared" si="0"/>
        <v>3</v>
      </c>
      <c r="D2" s="69">
        <f t="shared" si="0"/>
        <v>4</v>
      </c>
      <c r="E2" s="69">
        <f t="shared" si="0"/>
        <v>5</v>
      </c>
      <c r="F2" s="69"/>
      <c r="G2" s="69">
        <f t="shared" ref="G2:L2" si="1">1+F2</f>
        <v>1</v>
      </c>
      <c r="H2" s="69">
        <f t="shared" si="1"/>
        <v>2</v>
      </c>
      <c r="I2" s="69">
        <f t="shared" si="1"/>
        <v>3</v>
      </c>
      <c r="J2" s="69">
        <f t="shared" si="1"/>
        <v>4</v>
      </c>
      <c r="K2" s="69">
        <f t="shared" si="1"/>
        <v>5</v>
      </c>
      <c r="L2" s="69">
        <f t="shared" si="1"/>
        <v>6</v>
      </c>
      <c r="M2" s="69"/>
      <c r="N2" s="81">
        <v>30</v>
      </c>
      <c r="O2" s="80">
        <v>31</v>
      </c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>
        <v>32</v>
      </c>
      <c r="AF2" s="80">
        <v>33</v>
      </c>
      <c r="AG2" s="81">
        <v>34</v>
      </c>
      <c r="AH2" s="80">
        <v>35</v>
      </c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69">
        <f>1+AI2</f>
        <v>1</v>
      </c>
      <c r="AT2" s="69">
        <f t="shared" ref="AT2:AV2" si="2">1+AS2</f>
        <v>2</v>
      </c>
      <c r="AU2" s="69">
        <f t="shared" si="2"/>
        <v>3</v>
      </c>
      <c r="AV2" s="69">
        <f t="shared" si="2"/>
        <v>4</v>
      </c>
      <c r="AW2" s="85"/>
      <c r="AX2" s="84"/>
      <c r="AY2" s="83"/>
      <c r="AZ2" s="83"/>
      <c r="BA2" s="83"/>
      <c r="BB2" s="85"/>
      <c r="BC2" s="83"/>
      <c r="BD2" s="83"/>
    </row>
    <row r="3" spans="1:56" ht="18" hidden="1" customHeight="1" x14ac:dyDescent="0.2">
      <c r="A3" s="81"/>
      <c r="B3" s="81"/>
      <c r="C3" s="139"/>
      <c r="D3" s="81"/>
      <c r="E3" s="81"/>
      <c r="F3" s="81"/>
      <c r="G3" s="81"/>
      <c r="H3" s="81"/>
      <c r="I3" s="81"/>
      <c r="J3" s="81"/>
      <c r="K3" s="81"/>
      <c r="L3" s="81"/>
      <c r="M3" s="81"/>
      <c r="N3" s="80">
        <v>27</v>
      </c>
      <c r="O3" s="81">
        <v>28</v>
      </c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>
        <v>29</v>
      </c>
      <c r="AF3" s="81">
        <v>30</v>
      </c>
      <c r="AG3" s="80">
        <v>31</v>
      </c>
      <c r="AH3" s="81">
        <v>32</v>
      </c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1"/>
      <c r="AT3" s="81"/>
      <c r="AU3" s="81"/>
      <c r="AV3" s="81"/>
      <c r="AW3" s="140"/>
      <c r="AX3" s="81"/>
      <c r="AY3" s="81"/>
      <c r="AZ3" s="81"/>
      <c r="BA3" s="81"/>
      <c r="BB3" s="81"/>
      <c r="BC3" s="81"/>
      <c r="BD3" s="69"/>
    </row>
    <row r="4" spans="1:56" ht="17.25" customHeight="1" x14ac:dyDescent="0.2">
      <c r="A4" s="87" t="s">
        <v>2308</v>
      </c>
      <c r="B4" s="87" t="s">
        <v>915</v>
      </c>
      <c r="C4" s="141" t="s">
        <v>2155</v>
      </c>
      <c r="D4" s="89" t="s">
        <v>5</v>
      </c>
      <c r="E4" s="336" t="s">
        <v>2309</v>
      </c>
      <c r="F4" s="89"/>
      <c r="G4" s="90" t="s">
        <v>2310</v>
      </c>
      <c r="H4" s="90" t="s">
        <v>2311</v>
      </c>
      <c r="I4" s="89" t="s">
        <v>2312</v>
      </c>
      <c r="J4" s="89" t="s">
        <v>2313</v>
      </c>
      <c r="K4" s="89" t="s">
        <v>2314</v>
      </c>
      <c r="L4" s="337" t="s">
        <v>2342</v>
      </c>
      <c r="M4" s="142"/>
      <c r="N4" s="339" t="s">
        <v>2343</v>
      </c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20"/>
      <c r="AR4" s="143"/>
      <c r="AS4" s="332" t="s">
        <v>2318</v>
      </c>
      <c r="AT4" s="332" t="s">
        <v>2319</v>
      </c>
      <c r="AU4" s="335" t="s">
        <v>913</v>
      </c>
      <c r="AV4" s="331" t="s">
        <v>2320</v>
      </c>
      <c r="AW4" s="319"/>
      <c r="AX4" s="319"/>
      <c r="AY4" s="319"/>
      <c r="AZ4" s="320"/>
      <c r="BA4" s="332" t="s">
        <v>2321</v>
      </c>
      <c r="BB4" s="332" t="s">
        <v>2322</v>
      </c>
      <c r="BC4" s="333" t="s">
        <v>2344</v>
      </c>
      <c r="BD4" s="334" t="s">
        <v>2324</v>
      </c>
    </row>
    <row r="5" spans="1:56" ht="33" customHeight="1" x14ac:dyDescent="0.2">
      <c r="A5" s="91" t="s">
        <v>2325</v>
      </c>
      <c r="B5" s="91" t="s">
        <v>915</v>
      </c>
      <c r="C5" s="144"/>
      <c r="D5" s="91" t="s">
        <v>5</v>
      </c>
      <c r="E5" s="317"/>
      <c r="F5" s="91"/>
      <c r="G5" s="92"/>
      <c r="H5" s="92"/>
      <c r="I5" s="91"/>
      <c r="J5" s="91"/>
      <c r="K5" s="91"/>
      <c r="L5" s="317"/>
      <c r="M5" s="145"/>
      <c r="N5" s="96">
        <f>L5+1</f>
        <v>1</v>
      </c>
      <c r="O5" s="96">
        <f t="shared" ref="O5:AR5" si="3">N5+1</f>
        <v>2</v>
      </c>
      <c r="P5" s="96">
        <f t="shared" si="3"/>
        <v>3</v>
      </c>
      <c r="Q5" s="96">
        <f t="shared" si="3"/>
        <v>4</v>
      </c>
      <c r="R5" s="146">
        <f t="shared" si="3"/>
        <v>5</v>
      </c>
      <c r="S5" s="146">
        <f t="shared" si="3"/>
        <v>6</v>
      </c>
      <c r="T5" s="96">
        <f t="shared" si="3"/>
        <v>7</v>
      </c>
      <c r="U5" s="96">
        <f t="shared" si="3"/>
        <v>8</v>
      </c>
      <c r="V5" s="96">
        <f t="shared" si="3"/>
        <v>9</v>
      </c>
      <c r="W5" s="96">
        <f t="shared" si="3"/>
        <v>10</v>
      </c>
      <c r="X5" s="96">
        <f t="shared" si="3"/>
        <v>11</v>
      </c>
      <c r="Y5" s="146">
        <f t="shared" si="3"/>
        <v>12</v>
      </c>
      <c r="Z5" s="146">
        <f t="shared" si="3"/>
        <v>13</v>
      </c>
      <c r="AA5" s="96">
        <f t="shared" si="3"/>
        <v>14</v>
      </c>
      <c r="AB5" s="96">
        <f t="shared" si="3"/>
        <v>15</v>
      </c>
      <c r="AC5" s="96">
        <f t="shared" si="3"/>
        <v>16</v>
      </c>
      <c r="AD5" s="96">
        <f t="shared" si="3"/>
        <v>17</v>
      </c>
      <c r="AE5" s="96">
        <f t="shared" si="3"/>
        <v>18</v>
      </c>
      <c r="AF5" s="146">
        <f t="shared" si="3"/>
        <v>19</v>
      </c>
      <c r="AG5" s="146">
        <f t="shared" si="3"/>
        <v>20</v>
      </c>
      <c r="AH5" s="96">
        <f t="shared" si="3"/>
        <v>21</v>
      </c>
      <c r="AI5" s="96">
        <f t="shared" si="3"/>
        <v>22</v>
      </c>
      <c r="AJ5" s="96">
        <f t="shared" si="3"/>
        <v>23</v>
      </c>
      <c r="AK5" s="96">
        <f t="shared" si="3"/>
        <v>24</v>
      </c>
      <c r="AL5" s="96">
        <f t="shared" si="3"/>
        <v>25</v>
      </c>
      <c r="AM5" s="146">
        <f t="shared" si="3"/>
        <v>26</v>
      </c>
      <c r="AN5" s="146">
        <f t="shared" si="3"/>
        <v>27</v>
      </c>
      <c r="AO5" s="96">
        <f t="shared" si="3"/>
        <v>28</v>
      </c>
      <c r="AP5" s="96">
        <f t="shared" si="3"/>
        <v>29</v>
      </c>
      <c r="AQ5" s="96">
        <f t="shared" si="3"/>
        <v>30</v>
      </c>
      <c r="AR5" s="96">
        <f t="shared" si="3"/>
        <v>31</v>
      </c>
      <c r="AS5" s="317"/>
      <c r="AT5" s="317"/>
      <c r="AU5" s="317"/>
      <c r="AV5" s="97" t="s">
        <v>19</v>
      </c>
      <c r="AW5" s="98" t="s">
        <v>16</v>
      </c>
      <c r="AX5" s="98" t="s">
        <v>2326</v>
      </c>
      <c r="AY5" s="99" t="s">
        <v>2327</v>
      </c>
      <c r="AZ5" s="100" t="s">
        <v>2328</v>
      </c>
      <c r="BA5" s="317"/>
      <c r="BB5" s="317"/>
      <c r="BC5" s="317"/>
      <c r="BD5" s="317"/>
    </row>
    <row r="6" spans="1:56" ht="15.75" customHeight="1" x14ac:dyDescent="0.2">
      <c r="A6" s="101"/>
      <c r="B6" s="102"/>
      <c r="C6" s="147"/>
      <c r="D6" s="102"/>
      <c r="E6" s="103"/>
      <c r="F6" s="102"/>
      <c r="G6" s="104"/>
      <c r="H6" s="105"/>
      <c r="I6" s="102"/>
      <c r="J6" s="102"/>
      <c r="K6" s="102"/>
      <c r="L6" s="103"/>
      <c r="M6" s="148"/>
      <c r="N6" s="107">
        <v>7</v>
      </c>
      <c r="O6" s="107">
        <f t="shared" ref="O6:AR6" si="4">N6+4</f>
        <v>11</v>
      </c>
      <c r="P6" s="107">
        <f t="shared" si="4"/>
        <v>15</v>
      </c>
      <c r="Q6" s="107">
        <f t="shared" si="4"/>
        <v>19</v>
      </c>
      <c r="R6" s="107">
        <f t="shared" si="4"/>
        <v>23</v>
      </c>
      <c r="S6" s="107">
        <f t="shared" si="4"/>
        <v>27</v>
      </c>
      <c r="T6" s="107">
        <f t="shared" si="4"/>
        <v>31</v>
      </c>
      <c r="U6" s="107">
        <f t="shared" si="4"/>
        <v>35</v>
      </c>
      <c r="V6" s="107">
        <f t="shared" si="4"/>
        <v>39</v>
      </c>
      <c r="W6" s="107">
        <f t="shared" si="4"/>
        <v>43</v>
      </c>
      <c r="X6" s="107">
        <f t="shared" si="4"/>
        <v>47</v>
      </c>
      <c r="Y6" s="107">
        <f t="shared" si="4"/>
        <v>51</v>
      </c>
      <c r="Z6" s="107">
        <f t="shared" si="4"/>
        <v>55</v>
      </c>
      <c r="AA6" s="107">
        <f t="shared" si="4"/>
        <v>59</v>
      </c>
      <c r="AB6" s="107">
        <f t="shared" si="4"/>
        <v>63</v>
      </c>
      <c r="AC6" s="107">
        <f t="shared" si="4"/>
        <v>67</v>
      </c>
      <c r="AD6" s="107">
        <f t="shared" si="4"/>
        <v>71</v>
      </c>
      <c r="AE6" s="107">
        <f t="shared" si="4"/>
        <v>75</v>
      </c>
      <c r="AF6" s="107">
        <f t="shared" si="4"/>
        <v>79</v>
      </c>
      <c r="AG6" s="107">
        <f t="shared" si="4"/>
        <v>83</v>
      </c>
      <c r="AH6" s="107">
        <f t="shared" si="4"/>
        <v>87</v>
      </c>
      <c r="AI6" s="107">
        <f t="shared" si="4"/>
        <v>91</v>
      </c>
      <c r="AJ6" s="107">
        <f t="shared" si="4"/>
        <v>95</v>
      </c>
      <c r="AK6" s="107">
        <f t="shared" si="4"/>
        <v>99</v>
      </c>
      <c r="AL6" s="107">
        <f t="shared" si="4"/>
        <v>103</v>
      </c>
      <c r="AM6" s="107">
        <f t="shared" si="4"/>
        <v>107</v>
      </c>
      <c r="AN6" s="107">
        <f t="shared" si="4"/>
        <v>111</v>
      </c>
      <c r="AO6" s="107">
        <f t="shared" si="4"/>
        <v>115</v>
      </c>
      <c r="AP6" s="107">
        <f t="shared" si="4"/>
        <v>119</v>
      </c>
      <c r="AQ6" s="107">
        <f t="shared" si="4"/>
        <v>123</v>
      </c>
      <c r="AR6" s="107">
        <f t="shared" si="4"/>
        <v>127</v>
      </c>
      <c r="AS6" s="108"/>
      <c r="AT6" s="103"/>
      <c r="AU6" s="109"/>
      <c r="AV6" s="133"/>
      <c r="AW6" s="149"/>
      <c r="AX6" s="149"/>
      <c r="AY6" s="149"/>
      <c r="AZ6" s="149"/>
      <c r="BA6" s="103"/>
      <c r="BB6" s="111"/>
      <c r="BC6" s="103"/>
      <c r="BD6" s="103"/>
    </row>
    <row r="7" spans="1:56" ht="15.75" customHeight="1" x14ac:dyDescent="0.2">
      <c r="A7" s="112">
        <v>215</v>
      </c>
      <c r="B7" s="113" t="s">
        <v>41</v>
      </c>
      <c r="C7" s="114" t="s">
        <v>42</v>
      </c>
      <c r="D7" s="113" t="s">
        <v>2345</v>
      </c>
      <c r="E7" s="115">
        <v>0</v>
      </c>
      <c r="F7" s="116"/>
      <c r="G7" s="117">
        <v>42842</v>
      </c>
      <c r="H7" s="118"/>
      <c r="I7" s="116" t="s">
        <v>2346</v>
      </c>
      <c r="J7" s="117">
        <v>42917</v>
      </c>
      <c r="K7" s="116" t="s">
        <v>28</v>
      </c>
      <c r="L7" s="115"/>
      <c r="M7" s="115">
        <v>0</v>
      </c>
      <c r="N7" s="119">
        <v>8</v>
      </c>
      <c r="O7" s="119">
        <v>8</v>
      </c>
      <c r="P7" s="119">
        <v>8</v>
      </c>
      <c r="Q7" s="119">
        <v>8</v>
      </c>
      <c r="R7" s="119"/>
      <c r="S7" s="119"/>
      <c r="T7" s="119">
        <v>8</v>
      </c>
      <c r="U7" s="119">
        <v>8</v>
      </c>
      <c r="V7" s="119">
        <v>8</v>
      </c>
      <c r="W7" s="119">
        <v>8</v>
      </c>
      <c r="X7" s="119">
        <v>8</v>
      </c>
      <c r="Y7" s="119"/>
      <c r="Z7" s="119"/>
      <c r="AA7" s="119">
        <v>8</v>
      </c>
      <c r="AB7" s="119">
        <v>8</v>
      </c>
      <c r="AC7" s="119">
        <v>8</v>
      </c>
      <c r="AD7" s="119">
        <v>8</v>
      </c>
      <c r="AE7" s="119">
        <v>8</v>
      </c>
      <c r="AF7" s="119"/>
      <c r="AG7" s="119"/>
      <c r="AH7" s="119">
        <v>8</v>
      </c>
      <c r="AI7" s="119">
        <v>8</v>
      </c>
      <c r="AJ7" s="119">
        <v>8</v>
      </c>
      <c r="AK7" s="119">
        <v>8</v>
      </c>
      <c r="AL7" s="119">
        <v>8</v>
      </c>
      <c r="AM7" s="119"/>
      <c r="AN7" s="119"/>
      <c r="AO7" s="119">
        <v>8</v>
      </c>
      <c r="AP7" s="119">
        <v>8</v>
      </c>
      <c r="AQ7" s="119">
        <v>8</v>
      </c>
      <c r="AR7" s="119">
        <v>8</v>
      </c>
      <c r="AS7" s="121">
        <f t="shared" ref="AS7:AS47" si="5">SUM($N7:$AR7)</f>
        <v>184</v>
      </c>
      <c r="AT7" s="122">
        <f t="shared" ref="AT7:AT47" si="6">ROUND($AS7/8,1)</f>
        <v>23</v>
      </c>
      <c r="AU7" s="123"/>
      <c r="AV7" s="133"/>
      <c r="AW7" s="149"/>
      <c r="AX7" s="124"/>
      <c r="AY7" s="126"/>
      <c r="AZ7" s="124"/>
      <c r="BA7" s="122">
        <f t="shared" ref="BA7:BA47" si="7">ROUND(SUM(AT7:AX7),1)</f>
        <v>23</v>
      </c>
      <c r="BB7" s="127"/>
      <c r="BC7" s="122">
        <f t="shared" ref="BC7:BC47" si="8">$L7-$AV7</f>
        <v>0</v>
      </c>
      <c r="BD7" s="103"/>
    </row>
    <row r="8" spans="1:56" ht="15.75" customHeight="1" x14ac:dyDescent="0.2">
      <c r="A8" s="112">
        <v>146</v>
      </c>
      <c r="B8" s="113" t="s">
        <v>412</v>
      </c>
      <c r="C8" s="114" t="s">
        <v>413</v>
      </c>
      <c r="D8" s="113" t="s">
        <v>2345</v>
      </c>
      <c r="E8" s="115">
        <v>0</v>
      </c>
      <c r="F8" s="116"/>
      <c r="G8" s="117">
        <v>43325</v>
      </c>
      <c r="H8" s="118"/>
      <c r="I8" s="116" t="s">
        <v>2346</v>
      </c>
      <c r="J8" s="117">
        <v>43386</v>
      </c>
      <c r="K8" s="116" t="s">
        <v>28</v>
      </c>
      <c r="L8" s="115"/>
      <c r="M8" s="115">
        <v>0</v>
      </c>
      <c r="N8" s="119">
        <v>8</v>
      </c>
      <c r="O8" s="119">
        <v>8</v>
      </c>
      <c r="P8" s="119">
        <v>8</v>
      </c>
      <c r="Q8" s="119">
        <v>8</v>
      </c>
      <c r="R8" s="119"/>
      <c r="S8" s="119"/>
      <c r="T8" s="119">
        <v>8</v>
      </c>
      <c r="U8" s="119">
        <v>8</v>
      </c>
      <c r="V8" s="119">
        <v>8</v>
      </c>
      <c r="W8" s="119">
        <v>8</v>
      </c>
      <c r="X8" s="119">
        <v>8</v>
      </c>
      <c r="Y8" s="119"/>
      <c r="Z8" s="119"/>
      <c r="AA8" s="119">
        <v>8</v>
      </c>
      <c r="AB8" s="119">
        <v>8</v>
      </c>
      <c r="AC8" s="119">
        <v>8</v>
      </c>
      <c r="AD8" s="119">
        <v>8</v>
      </c>
      <c r="AE8" s="119">
        <v>8</v>
      </c>
      <c r="AF8" s="119"/>
      <c r="AG8" s="119"/>
      <c r="AH8" s="119">
        <v>8</v>
      </c>
      <c r="AI8" s="119">
        <v>8</v>
      </c>
      <c r="AJ8" s="119">
        <v>8</v>
      </c>
      <c r="AK8" s="119">
        <v>8</v>
      </c>
      <c r="AL8" s="119">
        <v>8</v>
      </c>
      <c r="AM8" s="119"/>
      <c r="AN8" s="119"/>
      <c r="AO8" s="119">
        <v>8</v>
      </c>
      <c r="AP8" s="119">
        <v>8</v>
      </c>
      <c r="AQ8" s="119">
        <v>8</v>
      </c>
      <c r="AR8" s="119">
        <v>8</v>
      </c>
      <c r="AS8" s="121">
        <f t="shared" si="5"/>
        <v>184</v>
      </c>
      <c r="AT8" s="122">
        <f t="shared" si="6"/>
        <v>23</v>
      </c>
      <c r="AU8" s="123"/>
      <c r="AV8" s="133"/>
      <c r="AW8" s="149"/>
      <c r="AX8" s="124"/>
      <c r="AY8" s="126"/>
      <c r="AZ8" s="124"/>
      <c r="BA8" s="122">
        <f t="shared" si="7"/>
        <v>23</v>
      </c>
      <c r="BB8" s="127"/>
      <c r="BC8" s="122">
        <f t="shared" si="8"/>
        <v>0</v>
      </c>
      <c r="BD8" s="103"/>
    </row>
    <row r="9" spans="1:56" ht="15.75" customHeight="1" x14ac:dyDescent="0.2">
      <c r="A9" s="112">
        <v>10</v>
      </c>
      <c r="B9" s="113" t="s">
        <v>29</v>
      </c>
      <c r="C9" s="114" t="s">
        <v>30</v>
      </c>
      <c r="D9" s="113" t="s">
        <v>2345</v>
      </c>
      <c r="E9" s="115">
        <v>0</v>
      </c>
      <c r="F9" s="116"/>
      <c r="G9" s="117">
        <v>42479</v>
      </c>
      <c r="H9" s="118"/>
      <c r="I9" s="116" t="s">
        <v>2346</v>
      </c>
      <c r="J9" s="117">
        <v>42479</v>
      </c>
      <c r="K9" s="116" t="s">
        <v>28</v>
      </c>
      <c r="L9" s="115"/>
      <c r="M9" s="115">
        <v>0</v>
      </c>
      <c r="N9" s="119">
        <v>8</v>
      </c>
      <c r="O9" s="119">
        <v>8</v>
      </c>
      <c r="P9" s="119">
        <v>8</v>
      </c>
      <c r="Q9" s="119">
        <v>8</v>
      </c>
      <c r="R9" s="119"/>
      <c r="S9" s="119"/>
      <c r="T9" s="119">
        <v>8</v>
      </c>
      <c r="U9" s="119">
        <v>8</v>
      </c>
      <c r="V9" s="119">
        <v>8</v>
      </c>
      <c r="W9" s="119">
        <v>8</v>
      </c>
      <c r="X9" s="119">
        <v>8</v>
      </c>
      <c r="Y9" s="119"/>
      <c r="Z9" s="119"/>
      <c r="AA9" s="119">
        <v>8</v>
      </c>
      <c r="AB9" s="119">
        <v>8</v>
      </c>
      <c r="AC9" s="119">
        <v>8</v>
      </c>
      <c r="AD9" s="119">
        <v>8</v>
      </c>
      <c r="AE9" s="119">
        <v>8</v>
      </c>
      <c r="AF9" s="119"/>
      <c r="AG9" s="119"/>
      <c r="AH9" s="119">
        <v>8</v>
      </c>
      <c r="AI9" s="119">
        <v>8</v>
      </c>
      <c r="AJ9" s="119">
        <v>8</v>
      </c>
      <c r="AK9" s="119">
        <v>8</v>
      </c>
      <c r="AL9" s="119">
        <v>8</v>
      </c>
      <c r="AM9" s="119"/>
      <c r="AN9" s="119"/>
      <c r="AO9" s="119">
        <v>8</v>
      </c>
      <c r="AP9" s="119">
        <v>8</v>
      </c>
      <c r="AQ9" s="119">
        <v>8</v>
      </c>
      <c r="AR9" s="119">
        <v>8</v>
      </c>
      <c r="AS9" s="121">
        <f t="shared" si="5"/>
        <v>184</v>
      </c>
      <c r="AT9" s="122">
        <f t="shared" si="6"/>
        <v>23</v>
      </c>
      <c r="AU9" s="123"/>
      <c r="AV9" s="133"/>
      <c r="AW9" s="149"/>
      <c r="AX9" s="124"/>
      <c r="AY9" s="126"/>
      <c r="AZ9" s="124"/>
      <c r="BA9" s="122">
        <f t="shared" si="7"/>
        <v>23</v>
      </c>
      <c r="BB9" s="127"/>
      <c r="BC9" s="122">
        <f t="shared" si="8"/>
        <v>0</v>
      </c>
      <c r="BD9" s="103"/>
    </row>
    <row r="10" spans="1:56" ht="15.75" customHeight="1" x14ac:dyDescent="0.2">
      <c r="A10" s="112">
        <v>832</v>
      </c>
      <c r="B10" s="113" t="s">
        <v>692</v>
      </c>
      <c r="C10" s="113" t="s">
        <v>693</v>
      </c>
      <c r="D10" s="113" t="s">
        <v>2274</v>
      </c>
      <c r="E10" s="115">
        <v>13.5</v>
      </c>
      <c r="F10" s="116"/>
      <c r="G10" s="117">
        <v>44298</v>
      </c>
      <c r="H10" s="118"/>
      <c r="I10" s="116" t="s">
        <v>2346</v>
      </c>
      <c r="J10" s="117">
        <v>44419</v>
      </c>
      <c r="K10" s="116" t="s">
        <v>28</v>
      </c>
      <c r="L10" s="115">
        <v>17</v>
      </c>
      <c r="M10" s="115">
        <v>16</v>
      </c>
      <c r="N10" s="150" t="s">
        <v>2347</v>
      </c>
      <c r="O10" s="150" t="s">
        <v>2347</v>
      </c>
      <c r="P10" s="150" t="s">
        <v>2347</v>
      </c>
      <c r="Q10" s="150" t="s">
        <v>2347</v>
      </c>
      <c r="R10" s="119"/>
      <c r="S10" s="119"/>
      <c r="T10" s="150" t="s">
        <v>2347</v>
      </c>
      <c r="U10" s="150" t="s">
        <v>2347</v>
      </c>
      <c r="V10" s="150" t="s">
        <v>2347</v>
      </c>
      <c r="W10" s="150" t="s">
        <v>2347</v>
      </c>
      <c r="X10" s="150" t="s">
        <v>2347</v>
      </c>
      <c r="Y10" s="119"/>
      <c r="Z10" s="119"/>
      <c r="AA10" s="150" t="s">
        <v>2347</v>
      </c>
      <c r="AB10" s="150" t="s">
        <v>2347</v>
      </c>
      <c r="AC10" s="150" t="s">
        <v>2347</v>
      </c>
      <c r="AD10" s="150" t="s">
        <v>2347</v>
      </c>
      <c r="AE10" s="74">
        <v>8</v>
      </c>
      <c r="AF10" s="119"/>
      <c r="AG10" s="119"/>
      <c r="AH10" s="150" t="s">
        <v>2347</v>
      </c>
      <c r="AI10" s="150" t="s">
        <v>2347</v>
      </c>
      <c r="AJ10" s="150" t="s">
        <v>2347</v>
      </c>
      <c r="AK10" s="150" t="s">
        <v>2347</v>
      </c>
      <c r="AL10" s="74">
        <v>8</v>
      </c>
      <c r="AM10" s="119"/>
      <c r="AN10" s="119"/>
      <c r="AO10" s="150" t="s">
        <v>2347</v>
      </c>
      <c r="AP10" s="150" t="s">
        <v>2347</v>
      </c>
      <c r="AQ10" s="151" t="s">
        <v>2347</v>
      </c>
      <c r="AR10" s="151" t="s">
        <v>2347</v>
      </c>
      <c r="AS10" s="121">
        <f t="shared" si="5"/>
        <v>16</v>
      </c>
      <c r="AT10" s="122">
        <f t="shared" si="6"/>
        <v>2</v>
      </c>
      <c r="AU10" s="123"/>
      <c r="AV10" s="133"/>
      <c r="AW10" s="149"/>
      <c r="AX10" s="124"/>
      <c r="AY10" s="126"/>
      <c r="AZ10" s="124"/>
      <c r="BA10" s="122">
        <f t="shared" si="7"/>
        <v>2</v>
      </c>
      <c r="BB10" s="127"/>
      <c r="BC10" s="122">
        <f t="shared" si="8"/>
        <v>17</v>
      </c>
      <c r="BD10" s="103"/>
    </row>
    <row r="11" spans="1:56" ht="15.75" customHeight="1" x14ac:dyDescent="0.2">
      <c r="A11" s="112">
        <v>865</v>
      </c>
      <c r="B11" s="113" t="s">
        <v>700</v>
      </c>
      <c r="C11" s="113" t="s">
        <v>701</v>
      </c>
      <c r="D11" s="113" t="s">
        <v>2230</v>
      </c>
      <c r="E11" s="115">
        <v>15</v>
      </c>
      <c r="F11" s="116"/>
      <c r="G11" s="117">
        <v>44378</v>
      </c>
      <c r="H11" s="118"/>
      <c r="I11" s="116" t="s">
        <v>2346</v>
      </c>
      <c r="J11" s="117">
        <v>44505</v>
      </c>
      <c r="K11" s="116" t="s">
        <v>28</v>
      </c>
      <c r="L11" s="115">
        <v>11</v>
      </c>
      <c r="M11" s="115">
        <v>10</v>
      </c>
      <c r="N11" s="129">
        <v>8</v>
      </c>
      <c r="O11" s="129">
        <v>8</v>
      </c>
      <c r="P11" s="129">
        <v>8</v>
      </c>
      <c r="Q11" s="129">
        <v>8</v>
      </c>
      <c r="R11" s="119"/>
      <c r="S11" s="119"/>
      <c r="T11" s="129">
        <v>8</v>
      </c>
      <c r="U11" s="129">
        <v>8</v>
      </c>
      <c r="V11" s="129">
        <v>8</v>
      </c>
      <c r="W11" s="129">
        <v>8</v>
      </c>
      <c r="X11" s="129">
        <v>8</v>
      </c>
      <c r="Y11" s="119"/>
      <c r="Z11" s="119"/>
      <c r="AA11" s="129">
        <v>8</v>
      </c>
      <c r="AB11" s="129">
        <v>8</v>
      </c>
      <c r="AC11" s="129">
        <v>8</v>
      </c>
      <c r="AD11" s="129">
        <v>8</v>
      </c>
      <c r="AE11" s="129">
        <v>8</v>
      </c>
      <c r="AF11" s="119"/>
      <c r="AG11" s="119"/>
      <c r="AH11" s="129">
        <v>8</v>
      </c>
      <c r="AI11" s="129">
        <v>8</v>
      </c>
      <c r="AJ11" s="129">
        <v>8</v>
      </c>
      <c r="AK11" s="129">
        <v>8</v>
      </c>
      <c r="AL11" s="129">
        <v>8</v>
      </c>
      <c r="AM11" s="119"/>
      <c r="AN11" s="119"/>
      <c r="AO11" s="129">
        <v>8</v>
      </c>
      <c r="AP11" s="129">
        <v>8</v>
      </c>
      <c r="AQ11" s="129">
        <v>8</v>
      </c>
      <c r="AR11" s="151" t="e">
        <f>VLOOKUP($B11,'[1]Chi tiết chấm công'!$A:$ET,AR$6,0)</f>
        <v>#N/A</v>
      </c>
      <c r="AS11" s="121" t="e">
        <f t="shared" si="5"/>
        <v>#N/A</v>
      </c>
      <c r="AT11" s="122" t="e">
        <f t="shared" si="6"/>
        <v>#N/A</v>
      </c>
      <c r="AU11" s="123"/>
      <c r="AV11" s="133"/>
      <c r="AW11" s="149"/>
      <c r="AX11" s="124"/>
      <c r="AY11" s="126"/>
      <c r="AZ11" s="124"/>
      <c r="BA11" s="122" t="e">
        <f t="shared" si="7"/>
        <v>#N/A</v>
      </c>
      <c r="BB11" s="127"/>
      <c r="BC11" s="122">
        <f t="shared" si="8"/>
        <v>11</v>
      </c>
      <c r="BD11" s="103"/>
    </row>
    <row r="12" spans="1:56" ht="15.75" customHeight="1" x14ac:dyDescent="0.2">
      <c r="A12" s="116">
        <v>333</v>
      </c>
      <c r="B12" s="113" t="s">
        <v>481</v>
      </c>
      <c r="C12" s="113" t="s">
        <v>482</v>
      </c>
      <c r="D12" s="113" t="s">
        <v>2230</v>
      </c>
      <c r="E12" s="115">
        <v>15.5</v>
      </c>
      <c r="F12" s="116"/>
      <c r="G12" s="117">
        <v>43640</v>
      </c>
      <c r="H12" s="118"/>
      <c r="I12" s="116" t="s">
        <v>2346</v>
      </c>
      <c r="J12" s="117">
        <v>44298</v>
      </c>
      <c r="K12" s="116" t="s">
        <v>28</v>
      </c>
      <c r="L12" s="115">
        <v>13</v>
      </c>
      <c r="M12" s="115">
        <v>12</v>
      </c>
      <c r="N12" s="150" t="s">
        <v>2347</v>
      </c>
      <c r="O12" s="150" t="s">
        <v>2347</v>
      </c>
      <c r="P12" s="74">
        <v>8</v>
      </c>
      <c r="Q12" s="150" t="e">
        <f>VLOOKUP($B12,'[1]Chi tiết chấm công'!$A:$ET,Q$6,0)</f>
        <v>#N/A</v>
      </c>
      <c r="R12" s="119"/>
      <c r="S12" s="119"/>
      <c r="T12" s="150" t="s">
        <v>2347</v>
      </c>
      <c r="U12" s="150" t="s">
        <v>2347</v>
      </c>
      <c r="V12" s="150" t="s">
        <v>2347</v>
      </c>
      <c r="W12" s="150" t="s">
        <v>2347</v>
      </c>
      <c r="X12" s="150" t="s">
        <v>2347</v>
      </c>
      <c r="Y12" s="119"/>
      <c r="Z12" s="119"/>
      <c r="AA12" s="73"/>
      <c r="AB12" s="150" t="s">
        <v>2347</v>
      </c>
      <c r="AC12" s="150" t="s">
        <v>2347</v>
      </c>
      <c r="AD12" s="74">
        <v>8</v>
      </c>
      <c r="AE12" s="74">
        <v>8</v>
      </c>
      <c r="AF12" s="119"/>
      <c r="AG12" s="119"/>
      <c r="AH12" s="150" t="s">
        <v>2347</v>
      </c>
      <c r="AI12" s="150" t="s">
        <v>2347</v>
      </c>
      <c r="AJ12" s="150" t="s">
        <v>2347</v>
      </c>
      <c r="AK12" s="150" t="s">
        <v>2347</v>
      </c>
      <c r="AL12" s="150" t="s">
        <v>2347</v>
      </c>
      <c r="AM12" s="119"/>
      <c r="AN12" s="119"/>
      <c r="AO12" s="150" t="s">
        <v>2347</v>
      </c>
      <c r="AP12" s="150" t="s">
        <v>2347</v>
      </c>
      <c r="AQ12" s="151" t="s">
        <v>2347</v>
      </c>
      <c r="AR12" s="151" t="s">
        <v>2347</v>
      </c>
      <c r="AS12" s="121" t="e">
        <f t="shared" si="5"/>
        <v>#N/A</v>
      </c>
      <c r="AT12" s="122" t="e">
        <f t="shared" si="6"/>
        <v>#N/A</v>
      </c>
      <c r="AU12" s="123"/>
      <c r="AV12" s="133">
        <v>1</v>
      </c>
      <c r="AW12" s="149"/>
      <c r="AX12" s="124"/>
      <c r="AY12" s="126"/>
      <c r="AZ12" s="124"/>
      <c r="BA12" s="122" t="e">
        <f t="shared" si="7"/>
        <v>#N/A</v>
      </c>
      <c r="BB12" s="127"/>
      <c r="BC12" s="122">
        <f t="shared" si="8"/>
        <v>12</v>
      </c>
      <c r="BD12" s="103"/>
    </row>
    <row r="13" spans="1:56" ht="15.75" customHeight="1" x14ac:dyDescent="0.2">
      <c r="A13" s="112">
        <v>656</v>
      </c>
      <c r="B13" s="113" t="s">
        <v>165</v>
      </c>
      <c r="C13" s="113" t="s">
        <v>166</v>
      </c>
      <c r="D13" s="113" t="s">
        <v>2230</v>
      </c>
      <c r="E13" s="115">
        <v>5</v>
      </c>
      <c r="F13" s="116"/>
      <c r="G13" s="117">
        <v>43892</v>
      </c>
      <c r="H13" s="118"/>
      <c r="I13" s="116" t="s">
        <v>2346</v>
      </c>
      <c r="J13" s="117">
        <v>43953</v>
      </c>
      <c r="K13" s="116" t="s">
        <v>28</v>
      </c>
      <c r="L13" s="115">
        <v>3</v>
      </c>
      <c r="M13" s="115">
        <v>2</v>
      </c>
      <c r="N13" s="150" t="s">
        <v>2347</v>
      </c>
      <c r="O13" s="150" t="s">
        <v>2347</v>
      </c>
      <c r="P13" s="150" t="s">
        <v>2347</v>
      </c>
      <c r="Q13" s="150" t="s">
        <v>2347</v>
      </c>
      <c r="R13" s="119"/>
      <c r="S13" s="119"/>
      <c r="T13" s="150" t="s">
        <v>2347</v>
      </c>
      <c r="U13" s="150" t="s">
        <v>2347</v>
      </c>
      <c r="V13" s="150" t="s">
        <v>2347</v>
      </c>
      <c r="W13" s="150" t="s">
        <v>2347</v>
      </c>
      <c r="X13" s="150" t="s">
        <v>2347</v>
      </c>
      <c r="Y13" s="119"/>
      <c r="Z13" s="119"/>
      <c r="AA13" s="150" t="e">
        <f>VLOOKUP($B13,'[1]Chi tiết chấm công'!$A:$ET,AA$6,0)</f>
        <v>#N/A</v>
      </c>
      <c r="AB13" s="74">
        <v>8</v>
      </c>
      <c r="AC13" s="150" t="s">
        <v>2347</v>
      </c>
      <c r="AD13" s="150" t="s">
        <v>2347</v>
      </c>
      <c r="AE13" s="150" t="s">
        <v>2347</v>
      </c>
      <c r="AF13" s="119"/>
      <c r="AG13" s="119"/>
      <c r="AH13" s="150" t="s">
        <v>2347</v>
      </c>
      <c r="AI13" s="150" t="s">
        <v>2347</v>
      </c>
      <c r="AJ13" s="150" t="s">
        <v>2347</v>
      </c>
      <c r="AK13" s="150" t="s">
        <v>2347</v>
      </c>
      <c r="AL13" s="152">
        <v>4</v>
      </c>
      <c r="AM13" s="119"/>
      <c r="AN13" s="119"/>
      <c r="AO13" s="150" t="s">
        <v>2347</v>
      </c>
      <c r="AP13" s="150" t="s">
        <v>2347</v>
      </c>
      <c r="AQ13" s="151" t="s">
        <v>2347</v>
      </c>
      <c r="AR13" s="151" t="s">
        <v>2347</v>
      </c>
      <c r="AS13" s="121" t="e">
        <f t="shared" si="5"/>
        <v>#N/A</v>
      </c>
      <c r="AT13" s="122" t="e">
        <f t="shared" si="6"/>
        <v>#N/A</v>
      </c>
      <c r="AU13" s="123"/>
      <c r="AV13" s="133">
        <v>0.5</v>
      </c>
      <c r="AW13" s="149"/>
      <c r="AX13" s="124"/>
      <c r="AY13" s="126"/>
      <c r="AZ13" s="124"/>
      <c r="BA13" s="122" t="e">
        <f t="shared" si="7"/>
        <v>#N/A</v>
      </c>
      <c r="BB13" s="127"/>
      <c r="BC13" s="122">
        <f t="shared" si="8"/>
        <v>2.5</v>
      </c>
      <c r="BD13" s="103"/>
    </row>
    <row r="14" spans="1:56" ht="15.75" customHeight="1" x14ac:dyDescent="0.2">
      <c r="A14" s="112">
        <v>180</v>
      </c>
      <c r="B14" s="113" t="s">
        <v>296</v>
      </c>
      <c r="C14" s="114" t="s">
        <v>297</v>
      </c>
      <c r="D14" s="113" t="s">
        <v>2167</v>
      </c>
      <c r="E14" s="115">
        <v>0</v>
      </c>
      <c r="F14" s="116"/>
      <c r="G14" s="117">
        <v>42348</v>
      </c>
      <c r="H14" s="118"/>
      <c r="I14" s="116" t="s">
        <v>2346</v>
      </c>
      <c r="J14" s="117">
        <v>42348</v>
      </c>
      <c r="K14" s="116" t="s">
        <v>28</v>
      </c>
      <c r="L14" s="115"/>
      <c r="M14" s="115">
        <v>0</v>
      </c>
      <c r="N14" s="119">
        <v>8</v>
      </c>
      <c r="O14" s="119">
        <v>8</v>
      </c>
      <c r="P14" s="119">
        <v>8</v>
      </c>
      <c r="Q14" s="119">
        <v>8</v>
      </c>
      <c r="R14" s="119"/>
      <c r="S14" s="119"/>
      <c r="T14" s="119">
        <v>8</v>
      </c>
      <c r="U14" s="119">
        <v>8</v>
      </c>
      <c r="V14" s="119">
        <v>8</v>
      </c>
      <c r="W14" s="119">
        <v>8</v>
      </c>
      <c r="X14" s="119">
        <v>8</v>
      </c>
      <c r="Y14" s="119"/>
      <c r="Z14" s="119"/>
      <c r="AA14" s="119">
        <v>8</v>
      </c>
      <c r="AB14" s="119">
        <v>8</v>
      </c>
      <c r="AC14" s="119">
        <v>8</v>
      </c>
      <c r="AD14" s="119">
        <v>8</v>
      </c>
      <c r="AE14" s="119">
        <v>8</v>
      </c>
      <c r="AF14" s="119"/>
      <c r="AG14" s="119"/>
      <c r="AH14" s="119">
        <v>8</v>
      </c>
      <c r="AI14" s="119">
        <v>8</v>
      </c>
      <c r="AJ14" s="119">
        <v>8</v>
      </c>
      <c r="AK14" s="119">
        <v>8</v>
      </c>
      <c r="AL14" s="119">
        <v>8</v>
      </c>
      <c r="AM14" s="119"/>
      <c r="AN14" s="119"/>
      <c r="AO14" s="119">
        <v>8</v>
      </c>
      <c r="AP14" s="119">
        <v>8</v>
      </c>
      <c r="AQ14" s="119">
        <v>8</v>
      </c>
      <c r="AR14" s="119">
        <v>8</v>
      </c>
      <c r="AS14" s="121">
        <f t="shared" si="5"/>
        <v>184</v>
      </c>
      <c r="AT14" s="122">
        <f t="shared" si="6"/>
        <v>23</v>
      </c>
      <c r="AU14" s="123"/>
      <c r="AV14" s="133"/>
      <c r="AW14" s="149"/>
      <c r="AX14" s="124"/>
      <c r="AY14" s="126"/>
      <c r="AZ14" s="124"/>
      <c r="BA14" s="122">
        <f t="shared" si="7"/>
        <v>23</v>
      </c>
      <c r="BB14" s="127"/>
      <c r="BC14" s="122">
        <f t="shared" si="8"/>
        <v>0</v>
      </c>
      <c r="BD14" s="103"/>
    </row>
    <row r="15" spans="1:56" ht="15.75" customHeight="1" x14ac:dyDescent="0.2">
      <c r="A15" s="112">
        <v>231</v>
      </c>
      <c r="B15" s="113" t="s">
        <v>408</v>
      </c>
      <c r="C15" s="114" t="s">
        <v>409</v>
      </c>
      <c r="D15" s="113" t="s">
        <v>285</v>
      </c>
      <c r="E15" s="115">
        <v>11</v>
      </c>
      <c r="F15" s="116"/>
      <c r="G15" s="117">
        <v>42751</v>
      </c>
      <c r="H15" s="118"/>
      <c r="I15" s="116" t="s">
        <v>2346</v>
      </c>
      <c r="J15" s="117">
        <v>42917</v>
      </c>
      <c r="K15" s="116" t="s">
        <v>28</v>
      </c>
      <c r="L15" s="115"/>
      <c r="M15" s="115">
        <v>0</v>
      </c>
      <c r="N15" s="119">
        <v>8</v>
      </c>
      <c r="O15" s="119">
        <v>8</v>
      </c>
      <c r="P15" s="119">
        <v>8</v>
      </c>
      <c r="Q15" s="119">
        <v>8</v>
      </c>
      <c r="R15" s="119"/>
      <c r="S15" s="119"/>
      <c r="T15" s="119">
        <v>8</v>
      </c>
      <c r="U15" s="119">
        <v>8</v>
      </c>
      <c r="V15" s="119">
        <v>8</v>
      </c>
      <c r="W15" s="119">
        <v>8</v>
      </c>
      <c r="X15" s="119">
        <v>8</v>
      </c>
      <c r="Y15" s="119"/>
      <c r="Z15" s="119"/>
      <c r="AA15" s="119">
        <v>8</v>
      </c>
      <c r="AB15" s="119">
        <v>8</v>
      </c>
      <c r="AC15" s="119">
        <v>8</v>
      </c>
      <c r="AD15" s="119">
        <v>8</v>
      </c>
      <c r="AE15" s="119">
        <v>8</v>
      </c>
      <c r="AF15" s="119"/>
      <c r="AG15" s="119"/>
      <c r="AH15" s="119">
        <v>8</v>
      </c>
      <c r="AI15" s="119">
        <v>8</v>
      </c>
      <c r="AJ15" s="119">
        <v>8</v>
      </c>
      <c r="AK15" s="119">
        <v>8</v>
      </c>
      <c r="AL15" s="119">
        <v>8</v>
      </c>
      <c r="AM15" s="119"/>
      <c r="AN15" s="119"/>
      <c r="AO15" s="119">
        <v>8</v>
      </c>
      <c r="AP15" s="119">
        <v>8</v>
      </c>
      <c r="AQ15" s="119">
        <v>8</v>
      </c>
      <c r="AR15" s="119">
        <v>8</v>
      </c>
      <c r="AS15" s="121">
        <f t="shared" si="5"/>
        <v>184</v>
      </c>
      <c r="AT15" s="122">
        <f t="shared" si="6"/>
        <v>23</v>
      </c>
      <c r="AU15" s="123"/>
      <c r="AV15" s="133"/>
      <c r="AW15" s="149"/>
      <c r="AX15" s="124"/>
      <c r="AY15" s="126"/>
      <c r="AZ15" s="124"/>
      <c r="BA15" s="122">
        <f t="shared" si="7"/>
        <v>23</v>
      </c>
      <c r="BB15" s="127"/>
      <c r="BC15" s="122">
        <f t="shared" si="8"/>
        <v>0</v>
      </c>
      <c r="BD15" s="103"/>
    </row>
    <row r="16" spans="1:56" ht="15.75" customHeight="1" x14ac:dyDescent="0.2">
      <c r="A16" s="112">
        <v>566</v>
      </c>
      <c r="B16" s="113" t="s">
        <v>431</v>
      </c>
      <c r="C16" s="113" t="s">
        <v>432</v>
      </c>
      <c r="D16" s="113" t="s">
        <v>285</v>
      </c>
      <c r="E16" s="115">
        <v>11.5</v>
      </c>
      <c r="F16" s="116"/>
      <c r="G16" s="117">
        <v>43801</v>
      </c>
      <c r="H16" s="118"/>
      <c r="I16" s="116" t="s">
        <v>2346</v>
      </c>
      <c r="J16" s="117">
        <v>43923</v>
      </c>
      <c r="K16" s="116" t="s">
        <v>28</v>
      </c>
      <c r="L16" s="115">
        <v>7</v>
      </c>
      <c r="M16" s="115">
        <v>6</v>
      </c>
      <c r="N16" s="73"/>
      <c r="O16" s="73"/>
      <c r="P16" s="73"/>
      <c r="Q16" s="73"/>
      <c r="R16" s="119"/>
      <c r="S16" s="119"/>
      <c r="T16" s="74">
        <v>8</v>
      </c>
      <c r="U16" s="74">
        <v>8</v>
      </c>
      <c r="V16" s="150" t="s">
        <v>2347</v>
      </c>
      <c r="W16" s="150" t="s">
        <v>2347</v>
      </c>
      <c r="X16" s="74">
        <v>8</v>
      </c>
      <c r="Y16" s="119"/>
      <c r="Z16" s="119"/>
      <c r="AA16" s="150" t="s">
        <v>2347</v>
      </c>
      <c r="AB16" s="74">
        <v>8</v>
      </c>
      <c r="AC16" s="150" t="s">
        <v>2347</v>
      </c>
      <c r="AD16" s="150" t="s">
        <v>2347</v>
      </c>
      <c r="AE16" s="150" t="s">
        <v>2347</v>
      </c>
      <c r="AF16" s="119"/>
      <c r="AG16" s="119"/>
      <c r="AH16" s="150" t="s">
        <v>2347</v>
      </c>
      <c r="AI16" s="150" t="s">
        <v>2347</v>
      </c>
      <c r="AJ16" s="150" t="s">
        <v>2347</v>
      </c>
      <c r="AK16" s="150" t="s">
        <v>2347</v>
      </c>
      <c r="AL16" s="150" t="s">
        <v>2347</v>
      </c>
      <c r="AM16" s="119"/>
      <c r="AN16" s="119"/>
      <c r="AO16" s="150" t="s">
        <v>2347</v>
      </c>
      <c r="AP16" s="150" t="s">
        <v>2347</v>
      </c>
      <c r="AQ16" s="151" t="s">
        <v>2347</v>
      </c>
      <c r="AR16" s="151" t="s">
        <v>2347</v>
      </c>
      <c r="AS16" s="121">
        <f t="shared" si="5"/>
        <v>32</v>
      </c>
      <c r="AT16" s="122">
        <f t="shared" si="6"/>
        <v>4</v>
      </c>
      <c r="AU16" s="123"/>
      <c r="AV16" s="133">
        <v>4</v>
      </c>
      <c r="AW16" s="149"/>
      <c r="AX16" s="124"/>
      <c r="AY16" s="126"/>
      <c r="AZ16" s="124"/>
      <c r="BA16" s="122">
        <f t="shared" si="7"/>
        <v>8</v>
      </c>
      <c r="BB16" s="127"/>
      <c r="BC16" s="122">
        <f t="shared" si="8"/>
        <v>3</v>
      </c>
      <c r="BD16" s="103"/>
    </row>
    <row r="17" spans="1:56" ht="15.75" customHeight="1" x14ac:dyDescent="0.2">
      <c r="A17" s="112">
        <v>684</v>
      </c>
      <c r="B17" s="113" t="s">
        <v>490</v>
      </c>
      <c r="C17" s="113" t="s">
        <v>491</v>
      </c>
      <c r="D17" s="113" t="s">
        <v>246</v>
      </c>
      <c r="E17" s="115">
        <v>15</v>
      </c>
      <c r="F17" s="116"/>
      <c r="G17" s="117">
        <v>43986</v>
      </c>
      <c r="H17" s="118"/>
      <c r="I17" s="116" t="s">
        <v>2346</v>
      </c>
      <c r="J17" s="117">
        <v>44256</v>
      </c>
      <c r="K17" s="116" t="s">
        <v>28</v>
      </c>
      <c r="L17" s="115">
        <v>14</v>
      </c>
      <c r="M17" s="115">
        <v>13</v>
      </c>
      <c r="N17" s="129">
        <v>8</v>
      </c>
      <c r="O17" s="74">
        <v>8</v>
      </c>
      <c r="P17" s="129">
        <v>8</v>
      </c>
      <c r="Q17" s="129">
        <v>8</v>
      </c>
      <c r="R17" s="119"/>
      <c r="S17" s="119"/>
      <c r="T17" s="74">
        <v>8</v>
      </c>
      <c r="U17" s="74">
        <v>8</v>
      </c>
      <c r="V17" s="150" t="e">
        <f>VLOOKUP($B17,'[1]Chi tiết chấm công'!$A:$ET,V$6,0)</f>
        <v>#N/A</v>
      </c>
      <c r="W17" s="74">
        <v>8</v>
      </c>
      <c r="X17" s="150" t="e">
        <f>VLOOKUP($B17,'[1]Chi tiết chấm công'!$A:$ET,X$6,0)</f>
        <v>#N/A</v>
      </c>
      <c r="Y17" s="119"/>
      <c r="Z17" s="119"/>
      <c r="AA17" s="150" t="s">
        <v>2347</v>
      </c>
      <c r="AB17" s="150" t="e">
        <f>VLOOKUP($B17,'[1]Chi tiết chấm công'!$A:$ET,AB$6,0)</f>
        <v>#N/A</v>
      </c>
      <c r="AC17" s="129">
        <v>8</v>
      </c>
      <c r="AD17" s="150" t="e">
        <f>VLOOKUP($B17,'[1]Chi tiết chấm công'!$A:$ET,AD$6,0)</f>
        <v>#N/A</v>
      </c>
      <c r="AE17" s="74">
        <v>8</v>
      </c>
      <c r="AF17" s="119"/>
      <c r="AG17" s="119"/>
      <c r="AH17" s="129">
        <v>8</v>
      </c>
      <c r="AI17" s="129">
        <v>8</v>
      </c>
      <c r="AJ17" s="74">
        <v>8</v>
      </c>
      <c r="AK17" s="150" t="e">
        <f>VLOOKUP($B17,'[1]Chi tiết chấm công'!$A:$ET,AK$6,0)</f>
        <v>#N/A</v>
      </c>
      <c r="AL17" s="74">
        <v>8</v>
      </c>
      <c r="AM17" s="119"/>
      <c r="AN17" s="119"/>
      <c r="AO17" s="150" t="s">
        <v>2347</v>
      </c>
      <c r="AP17" s="150" t="s">
        <v>2347</v>
      </c>
      <c r="AQ17" s="74">
        <v>8</v>
      </c>
      <c r="AR17" s="151" t="e">
        <f>VLOOKUP($B17,'[1]Chi tiết chấm công'!$A:$ET,AR$6,0)</f>
        <v>#N/A</v>
      </c>
      <c r="AS17" s="121" t="e">
        <f t="shared" si="5"/>
        <v>#N/A</v>
      </c>
      <c r="AT17" s="122" t="e">
        <f t="shared" si="6"/>
        <v>#N/A</v>
      </c>
      <c r="AU17" s="123"/>
      <c r="AV17" s="133"/>
      <c r="AW17" s="149"/>
      <c r="AX17" s="124"/>
      <c r="AY17" s="126"/>
      <c r="AZ17" s="124"/>
      <c r="BA17" s="122" t="e">
        <f t="shared" si="7"/>
        <v>#N/A</v>
      </c>
      <c r="BB17" s="127"/>
      <c r="BC17" s="122">
        <f t="shared" si="8"/>
        <v>14</v>
      </c>
      <c r="BD17" s="103"/>
    </row>
    <row r="18" spans="1:56" ht="15.75" customHeight="1" x14ac:dyDescent="0.2">
      <c r="A18" s="112">
        <v>960</v>
      </c>
      <c r="B18" s="113" t="s">
        <v>744</v>
      </c>
      <c r="C18" s="114" t="s">
        <v>745</v>
      </c>
      <c r="D18" s="113" t="s">
        <v>2199</v>
      </c>
      <c r="E18" s="115">
        <v>20</v>
      </c>
      <c r="F18" s="116"/>
      <c r="G18" s="117">
        <v>43634</v>
      </c>
      <c r="H18" s="118"/>
      <c r="I18" s="116" t="s">
        <v>2346</v>
      </c>
      <c r="J18" s="117">
        <v>43695</v>
      </c>
      <c r="K18" s="116" t="s">
        <v>28</v>
      </c>
      <c r="L18" s="115">
        <v>23</v>
      </c>
      <c r="M18" s="153">
        <v>22</v>
      </c>
      <c r="N18" s="119">
        <v>8</v>
      </c>
      <c r="O18" s="119">
        <v>8</v>
      </c>
      <c r="P18" s="119">
        <v>8</v>
      </c>
      <c r="Q18" s="119">
        <v>8</v>
      </c>
      <c r="R18" s="119"/>
      <c r="S18" s="119"/>
      <c r="T18" s="119">
        <v>8</v>
      </c>
      <c r="U18" s="119">
        <v>8</v>
      </c>
      <c r="V18" s="119">
        <v>8</v>
      </c>
      <c r="W18" s="119">
        <v>8</v>
      </c>
      <c r="X18" s="119">
        <v>8</v>
      </c>
      <c r="Y18" s="119"/>
      <c r="Z18" s="119"/>
      <c r="AA18" s="119">
        <v>8</v>
      </c>
      <c r="AB18" s="119">
        <v>8</v>
      </c>
      <c r="AC18" s="119">
        <v>8</v>
      </c>
      <c r="AD18" s="119">
        <v>8</v>
      </c>
      <c r="AE18" s="119">
        <v>8</v>
      </c>
      <c r="AF18" s="119"/>
      <c r="AG18" s="119"/>
      <c r="AH18" s="119">
        <v>8</v>
      </c>
      <c r="AI18" s="119">
        <v>8</v>
      </c>
      <c r="AJ18" s="119">
        <v>8</v>
      </c>
      <c r="AK18" s="119">
        <v>8</v>
      </c>
      <c r="AL18" s="119">
        <v>8</v>
      </c>
      <c r="AM18" s="119"/>
      <c r="AN18" s="119"/>
      <c r="AO18" s="119">
        <v>8</v>
      </c>
      <c r="AP18" s="119">
        <v>8</v>
      </c>
      <c r="AQ18" s="119">
        <v>8</v>
      </c>
      <c r="AR18" s="119">
        <v>8</v>
      </c>
      <c r="AS18" s="121">
        <f t="shared" si="5"/>
        <v>184</v>
      </c>
      <c r="AT18" s="122">
        <f t="shared" si="6"/>
        <v>23</v>
      </c>
      <c r="AU18" s="123"/>
      <c r="AV18" s="133"/>
      <c r="AW18" s="149"/>
      <c r="AX18" s="124"/>
      <c r="AY18" s="126"/>
      <c r="AZ18" s="124"/>
      <c r="BA18" s="122">
        <f t="shared" si="7"/>
        <v>23</v>
      </c>
      <c r="BB18" s="127"/>
      <c r="BC18" s="122">
        <f t="shared" si="8"/>
        <v>23</v>
      </c>
      <c r="BD18" s="103"/>
    </row>
    <row r="19" spans="1:56" ht="15.75" customHeight="1" x14ac:dyDescent="0.2">
      <c r="A19" s="112">
        <v>932</v>
      </c>
      <c r="B19" s="113" t="s">
        <v>879</v>
      </c>
      <c r="C19" s="113" t="s">
        <v>880</v>
      </c>
      <c r="D19" s="113" t="s">
        <v>2172</v>
      </c>
      <c r="E19" s="115">
        <v>7</v>
      </c>
      <c r="F19" s="116"/>
      <c r="G19" s="117">
        <v>44648</v>
      </c>
      <c r="H19" s="118"/>
      <c r="I19" s="116" t="s">
        <v>2346</v>
      </c>
      <c r="J19" s="117">
        <v>44740</v>
      </c>
      <c r="K19" s="116" t="s">
        <v>28</v>
      </c>
      <c r="L19" s="115">
        <v>8.5</v>
      </c>
      <c r="M19" s="115">
        <v>7.5</v>
      </c>
      <c r="N19" s="150" t="s">
        <v>2347</v>
      </c>
      <c r="O19" s="150" t="s">
        <v>2347</v>
      </c>
      <c r="P19" s="150" t="s">
        <v>2347</v>
      </c>
      <c r="Q19" s="150" t="s">
        <v>2347</v>
      </c>
      <c r="R19" s="119"/>
      <c r="S19" s="119"/>
      <c r="T19" s="150" t="s">
        <v>2347</v>
      </c>
      <c r="U19" s="150" t="s">
        <v>2347</v>
      </c>
      <c r="V19" s="150" t="s">
        <v>2347</v>
      </c>
      <c r="W19" s="150" t="s">
        <v>2347</v>
      </c>
      <c r="X19" s="150" t="s">
        <v>2347</v>
      </c>
      <c r="Y19" s="119"/>
      <c r="Z19" s="119"/>
      <c r="AA19" s="74">
        <v>8</v>
      </c>
      <c r="AB19" s="150" t="s">
        <v>2347</v>
      </c>
      <c r="AC19" s="150" t="s">
        <v>2347</v>
      </c>
      <c r="AD19" s="150" t="s">
        <v>2347</v>
      </c>
      <c r="AE19" s="150" t="s">
        <v>2347</v>
      </c>
      <c r="AF19" s="119"/>
      <c r="AG19" s="119"/>
      <c r="AH19" s="74">
        <v>8</v>
      </c>
      <c r="AI19" s="150" t="s">
        <v>2347</v>
      </c>
      <c r="AJ19" s="150" t="s">
        <v>2347</v>
      </c>
      <c r="AK19" s="150" t="s">
        <v>2347</v>
      </c>
      <c r="AL19" s="150" t="s">
        <v>2347</v>
      </c>
      <c r="AM19" s="119"/>
      <c r="AN19" s="119"/>
      <c r="AO19" s="150" t="s">
        <v>2347</v>
      </c>
      <c r="AP19" s="150" t="s">
        <v>2347</v>
      </c>
      <c r="AQ19" s="151" t="s">
        <v>2347</v>
      </c>
      <c r="AR19" s="151" t="s">
        <v>2347</v>
      </c>
      <c r="AS19" s="121">
        <f t="shared" si="5"/>
        <v>16</v>
      </c>
      <c r="AT19" s="122">
        <f t="shared" si="6"/>
        <v>2</v>
      </c>
      <c r="AU19" s="123"/>
      <c r="AV19" s="133"/>
      <c r="AW19" s="149"/>
      <c r="AX19" s="124"/>
      <c r="AY19" s="126"/>
      <c r="AZ19" s="124"/>
      <c r="BA19" s="122">
        <f t="shared" si="7"/>
        <v>2</v>
      </c>
      <c r="BB19" s="127"/>
      <c r="BC19" s="122">
        <f t="shared" si="8"/>
        <v>8.5</v>
      </c>
      <c r="BD19" s="103"/>
    </row>
    <row r="20" spans="1:56" ht="15.75" customHeight="1" x14ac:dyDescent="0.2">
      <c r="A20" s="112">
        <v>891</v>
      </c>
      <c r="B20" s="113" t="s">
        <v>793</v>
      </c>
      <c r="C20" s="113" t="s">
        <v>794</v>
      </c>
      <c r="D20" s="113" t="s">
        <v>2198</v>
      </c>
      <c r="E20" s="115">
        <v>7</v>
      </c>
      <c r="F20" s="116"/>
      <c r="G20" s="117">
        <v>44501</v>
      </c>
      <c r="H20" s="118"/>
      <c r="I20" s="116" t="s">
        <v>2346</v>
      </c>
      <c r="J20" s="117">
        <v>44774</v>
      </c>
      <c r="K20" s="116" t="s">
        <v>28</v>
      </c>
      <c r="L20" s="115">
        <v>1</v>
      </c>
      <c r="M20" s="115">
        <v>0</v>
      </c>
      <c r="N20" s="150" t="s">
        <v>2347</v>
      </c>
      <c r="O20" s="74">
        <v>8</v>
      </c>
      <c r="P20" s="150" t="e">
        <f>VLOOKUP($B20,'[1]Chi tiết chấm công'!$A:$ET,P$6,0)</f>
        <v>#N/A</v>
      </c>
      <c r="Q20" s="74">
        <v>8</v>
      </c>
      <c r="R20" s="119"/>
      <c r="S20" s="119"/>
      <c r="T20" s="150" t="s">
        <v>2347</v>
      </c>
      <c r="U20" s="74">
        <v>8</v>
      </c>
      <c r="V20" s="150" t="s">
        <v>2347</v>
      </c>
      <c r="W20" s="150" t="s">
        <v>2347</v>
      </c>
      <c r="X20" s="150" t="s">
        <v>2347</v>
      </c>
      <c r="Y20" s="119"/>
      <c r="Z20" s="119"/>
      <c r="AA20" s="150" t="s">
        <v>2347</v>
      </c>
      <c r="AB20" s="150" t="s">
        <v>2347</v>
      </c>
      <c r="AC20" s="150" t="s">
        <v>2347</v>
      </c>
      <c r="AD20" s="150" t="s">
        <v>2347</v>
      </c>
      <c r="AE20" s="74">
        <v>8</v>
      </c>
      <c r="AF20" s="119"/>
      <c r="AG20" s="119"/>
      <c r="AH20" s="74">
        <v>8</v>
      </c>
      <c r="AI20" s="129">
        <v>8</v>
      </c>
      <c r="AJ20" s="150" t="s">
        <v>2347</v>
      </c>
      <c r="AK20" s="150" t="s">
        <v>2347</v>
      </c>
      <c r="AL20" s="150" t="s">
        <v>2347</v>
      </c>
      <c r="AM20" s="119"/>
      <c r="AN20" s="119"/>
      <c r="AO20" s="74">
        <v>8</v>
      </c>
      <c r="AP20" s="150" t="s">
        <v>2347</v>
      </c>
      <c r="AQ20" s="151" t="s">
        <v>2347</v>
      </c>
      <c r="AR20" s="152"/>
      <c r="AS20" s="121" t="e">
        <f t="shared" si="5"/>
        <v>#N/A</v>
      </c>
      <c r="AT20" s="122" t="e">
        <f t="shared" si="6"/>
        <v>#N/A</v>
      </c>
      <c r="AU20" s="123"/>
      <c r="AV20" s="133">
        <v>1</v>
      </c>
      <c r="AW20" s="149"/>
      <c r="AX20" s="124"/>
      <c r="AY20" s="126"/>
      <c r="AZ20" s="124"/>
      <c r="BA20" s="122" t="e">
        <f t="shared" si="7"/>
        <v>#N/A</v>
      </c>
      <c r="BB20" s="127"/>
      <c r="BC20" s="122">
        <f t="shared" si="8"/>
        <v>0</v>
      </c>
      <c r="BD20" s="103"/>
    </row>
    <row r="21" spans="1:56" ht="15.75" customHeight="1" x14ac:dyDescent="0.2">
      <c r="A21" s="112">
        <v>339</v>
      </c>
      <c r="B21" s="113" t="s">
        <v>249</v>
      </c>
      <c r="C21" s="113" t="s">
        <v>250</v>
      </c>
      <c r="D21" s="113" t="s">
        <v>2198</v>
      </c>
      <c r="E21" s="115">
        <v>6.5</v>
      </c>
      <c r="F21" s="116"/>
      <c r="G21" s="117">
        <v>43661</v>
      </c>
      <c r="H21" s="118"/>
      <c r="I21" s="116" t="s">
        <v>2346</v>
      </c>
      <c r="J21" s="117">
        <v>43723</v>
      </c>
      <c r="K21" s="116" t="s">
        <v>28</v>
      </c>
      <c r="L21" s="115">
        <v>10.5</v>
      </c>
      <c r="M21" s="115">
        <v>9.5</v>
      </c>
      <c r="N21" s="150" t="s">
        <v>2347</v>
      </c>
      <c r="O21" s="150" t="s">
        <v>2347</v>
      </c>
      <c r="P21" s="150" t="s">
        <v>2347</v>
      </c>
      <c r="Q21" s="150" t="s">
        <v>2347</v>
      </c>
      <c r="R21" s="119"/>
      <c r="S21" s="119"/>
      <c r="T21" s="150" t="s">
        <v>2347</v>
      </c>
      <c r="U21" s="150" t="s">
        <v>2347</v>
      </c>
      <c r="V21" s="150" t="s">
        <v>2347</v>
      </c>
      <c r="W21" s="150" t="s">
        <v>2347</v>
      </c>
      <c r="X21" s="150" t="s">
        <v>2347</v>
      </c>
      <c r="Y21" s="119"/>
      <c r="Z21" s="119"/>
      <c r="AA21" s="150" t="s">
        <v>2347</v>
      </c>
      <c r="AB21" s="150" t="s">
        <v>2347</v>
      </c>
      <c r="AC21" s="74">
        <v>8</v>
      </c>
      <c r="AD21" s="129">
        <v>8</v>
      </c>
      <c r="AE21" s="150" t="e">
        <f>VLOOKUP($B21,'[1]Chi tiết chấm công'!$A:$ET,AE$6,0)</f>
        <v>#N/A</v>
      </c>
      <c r="AF21" s="119"/>
      <c r="AG21" s="119"/>
      <c r="AH21" s="150" t="s">
        <v>2347</v>
      </c>
      <c r="AI21" s="150" t="s">
        <v>2347</v>
      </c>
      <c r="AJ21" s="150" t="s">
        <v>2347</v>
      </c>
      <c r="AK21" s="150" t="s">
        <v>2347</v>
      </c>
      <c r="AL21" s="150" t="s">
        <v>2347</v>
      </c>
      <c r="AM21" s="119"/>
      <c r="AN21" s="119"/>
      <c r="AO21" s="150" t="s">
        <v>2347</v>
      </c>
      <c r="AP21" s="129">
        <v>8</v>
      </c>
      <c r="AQ21" s="151" t="s">
        <v>2347</v>
      </c>
      <c r="AR21" s="151" t="s">
        <v>2347</v>
      </c>
      <c r="AS21" s="121" t="e">
        <f t="shared" si="5"/>
        <v>#N/A</v>
      </c>
      <c r="AT21" s="122" t="e">
        <f t="shared" si="6"/>
        <v>#N/A</v>
      </c>
      <c r="AU21" s="123"/>
      <c r="AV21" s="133"/>
      <c r="AW21" s="149"/>
      <c r="AX21" s="124"/>
      <c r="AY21" s="126"/>
      <c r="AZ21" s="124"/>
      <c r="BA21" s="122" t="e">
        <f t="shared" si="7"/>
        <v>#N/A</v>
      </c>
      <c r="BB21" s="127"/>
      <c r="BC21" s="122">
        <f t="shared" si="8"/>
        <v>10.5</v>
      </c>
      <c r="BD21" s="103"/>
    </row>
    <row r="22" spans="1:56" ht="15.75" customHeight="1" x14ac:dyDescent="0.2">
      <c r="A22" s="112">
        <v>884</v>
      </c>
      <c r="B22" s="113" t="s">
        <v>769</v>
      </c>
      <c r="C22" s="113" t="s">
        <v>770</v>
      </c>
      <c r="D22" s="113" t="s">
        <v>124</v>
      </c>
      <c r="E22" s="115">
        <v>8</v>
      </c>
      <c r="F22" s="116"/>
      <c r="G22" s="117">
        <v>44455</v>
      </c>
      <c r="H22" s="118"/>
      <c r="I22" s="116" t="s">
        <v>2346</v>
      </c>
      <c r="J22" s="117">
        <v>44501</v>
      </c>
      <c r="K22" s="116" t="s">
        <v>28</v>
      </c>
      <c r="L22" s="115">
        <v>4.5</v>
      </c>
      <c r="M22" s="150">
        <v>3.5</v>
      </c>
      <c r="N22" s="129">
        <v>8</v>
      </c>
      <c r="O22" s="150" t="s">
        <v>2347</v>
      </c>
      <c r="P22" s="150" t="s">
        <v>2347</v>
      </c>
      <c r="Q22" s="150" t="s">
        <v>2347</v>
      </c>
      <c r="R22" s="119"/>
      <c r="S22" s="119"/>
      <c r="T22" s="150" t="s">
        <v>2347</v>
      </c>
      <c r="U22" s="152">
        <v>4</v>
      </c>
      <c r="V22" s="150" t="s">
        <v>2347</v>
      </c>
      <c r="W22" s="129" t="s">
        <v>2347</v>
      </c>
      <c r="X22" s="150" t="s">
        <v>2347</v>
      </c>
      <c r="Y22" s="119"/>
      <c r="Z22" s="119"/>
      <c r="AA22" s="150" t="s">
        <v>2347</v>
      </c>
      <c r="AB22" s="150" t="s">
        <v>2347</v>
      </c>
      <c r="AC22" s="150" t="s">
        <v>2347</v>
      </c>
      <c r="AD22" s="150" t="s">
        <v>2347</v>
      </c>
      <c r="AE22" s="150" t="s">
        <v>2347</v>
      </c>
      <c r="AF22" s="119"/>
      <c r="AG22" s="119"/>
      <c r="AH22" s="150" t="s">
        <v>2347</v>
      </c>
      <c r="AI22" s="150" t="s">
        <v>2347</v>
      </c>
      <c r="AJ22" s="150" t="s">
        <v>2347</v>
      </c>
      <c r="AK22" s="150" t="s">
        <v>2347</v>
      </c>
      <c r="AL22" s="150" t="s">
        <v>2347</v>
      </c>
      <c r="AM22" s="119"/>
      <c r="AN22" s="119"/>
      <c r="AO22" s="150" t="s">
        <v>2347</v>
      </c>
      <c r="AP22" s="150" t="s">
        <v>2347</v>
      </c>
      <c r="AQ22" s="151" t="s">
        <v>2347</v>
      </c>
      <c r="AR22" s="152">
        <v>4</v>
      </c>
      <c r="AS22" s="121">
        <f t="shared" si="5"/>
        <v>16</v>
      </c>
      <c r="AT22" s="122">
        <f t="shared" si="6"/>
        <v>2</v>
      </c>
      <c r="AU22" s="123"/>
      <c r="AV22" s="133">
        <v>0.5</v>
      </c>
      <c r="AW22" s="149"/>
      <c r="AX22" s="124"/>
      <c r="AY22" s="126"/>
      <c r="AZ22" s="124"/>
      <c r="BA22" s="122">
        <f t="shared" si="7"/>
        <v>2.5</v>
      </c>
      <c r="BB22" s="127"/>
      <c r="BC22" s="122">
        <f t="shared" si="8"/>
        <v>4</v>
      </c>
      <c r="BD22" s="103"/>
    </row>
    <row r="23" spans="1:56" ht="15.75" customHeight="1" x14ac:dyDescent="0.2">
      <c r="A23" s="112">
        <v>748</v>
      </c>
      <c r="B23" s="113" t="s">
        <v>539</v>
      </c>
      <c r="C23" s="114" t="s">
        <v>540</v>
      </c>
      <c r="D23" s="113" t="s">
        <v>2345</v>
      </c>
      <c r="E23" s="115">
        <v>0</v>
      </c>
      <c r="F23" s="116"/>
      <c r="G23" s="117">
        <v>44075</v>
      </c>
      <c r="H23" s="118"/>
      <c r="I23" s="116" t="s">
        <v>2346</v>
      </c>
      <c r="J23" s="117">
        <v>44105</v>
      </c>
      <c r="K23" s="116" t="s">
        <v>28</v>
      </c>
      <c r="L23" s="115"/>
      <c r="M23" s="115">
        <v>0</v>
      </c>
      <c r="N23" s="119">
        <v>8</v>
      </c>
      <c r="O23" s="119">
        <v>8</v>
      </c>
      <c r="P23" s="119">
        <v>8</v>
      </c>
      <c r="Q23" s="119">
        <v>8</v>
      </c>
      <c r="R23" s="119"/>
      <c r="S23" s="119"/>
      <c r="T23" s="119">
        <v>8</v>
      </c>
      <c r="U23" s="119">
        <v>8</v>
      </c>
      <c r="V23" s="119">
        <v>8</v>
      </c>
      <c r="W23" s="119">
        <v>8</v>
      </c>
      <c r="X23" s="119">
        <v>8</v>
      </c>
      <c r="Y23" s="119"/>
      <c r="Z23" s="119"/>
      <c r="AA23" s="119">
        <v>8</v>
      </c>
      <c r="AB23" s="119">
        <v>8</v>
      </c>
      <c r="AC23" s="119">
        <v>8</v>
      </c>
      <c r="AD23" s="119">
        <v>8</v>
      </c>
      <c r="AE23" s="119">
        <v>8</v>
      </c>
      <c r="AF23" s="119"/>
      <c r="AG23" s="119"/>
      <c r="AH23" s="119">
        <v>8</v>
      </c>
      <c r="AI23" s="119">
        <v>8</v>
      </c>
      <c r="AJ23" s="119">
        <v>8</v>
      </c>
      <c r="AK23" s="119">
        <v>8</v>
      </c>
      <c r="AL23" s="119">
        <v>8</v>
      </c>
      <c r="AM23" s="119"/>
      <c r="AN23" s="119"/>
      <c r="AO23" s="119">
        <v>8</v>
      </c>
      <c r="AP23" s="119">
        <v>8</v>
      </c>
      <c r="AQ23" s="119">
        <v>8</v>
      </c>
      <c r="AR23" s="119">
        <v>8</v>
      </c>
      <c r="AS23" s="121">
        <f t="shared" si="5"/>
        <v>184</v>
      </c>
      <c r="AT23" s="122">
        <f t="shared" si="6"/>
        <v>23</v>
      </c>
      <c r="AU23" s="123"/>
      <c r="AV23" s="133"/>
      <c r="AW23" s="149"/>
      <c r="AX23" s="124"/>
      <c r="AY23" s="126"/>
      <c r="AZ23" s="124"/>
      <c r="BA23" s="122">
        <f t="shared" si="7"/>
        <v>23</v>
      </c>
      <c r="BB23" s="127"/>
      <c r="BC23" s="122">
        <f t="shared" si="8"/>
        <v>0</v>
      </c>
      <c r="BD23" s="103"/>
    </row>
    <row r="24" spans="1:56" ht="15.75" customHeight="1" x14ac:dyDescent="0.2">
      <c r="A24" s="112">
        <v>8</v>
      </c>
      <c r="B24" s="113" t="s">
        <v>188</v>
      </c>
      <c r="C24" s="113" t="s">
        <v>189</v>
      </c>
      <c r="D24" s="113" t="s">
        <v>127</v>
      </c>
      <c r="E24" s="115">
        <v>20</v>
      </c>
      <c r="F24" s="116"/>
      <c r="G24" s="117">
        <v>41165</v>
      </c>
      <c r="H24" s="118"/>
      <c r="I24" s="116" t="s">
        <v>2346</v>
      </c>
      <c r="J24" s="117">
        <v>41165</v>
      </c>
      <c r="K24" s="116" t="s">
        <v>28</v>
      </c>
      <c r="L24" s="115">
        <v>19</v>
      </c>
      <c r="M24" s="115">
        <v>18</v>
      </c>
      <c r="N24" s="150" t="s">
        <v>2347</v>
      </c>
      <c r="O24" s="150" t="s">
        <v>2347</v>
      </c>
      <c r="P24" s="150" t="s">
        <v>2347</v>
      </c>
      <c r="Q24" s="150" t="s">
        <v>2347</v>
      </c>
      <c r="R24" s="119"/>
      <c r="S24" s="119"/>
      <c r="T24" s="150" t="s">
        <v>2347</v>
      </c>
      <c r="U24" s="150" t="s">
        <v>2347</v>
      </c>
      <c r="V24" s="150" t="s">
        <v>2347</v>
      </c>
      <c r="W24" s="150" t="s">
        <v>2347</v>
      </c>
      <c r="X24" s="74">
        <v>8</v>
      </c>
      <c r="Y24" s="119"/>
      <c r="Z24" s="119"/>
      <c r="AA24" s="150" t="s">
        <v>2347</v>
      </c>
      <c r="AB24" s="150" t="s">
        <v>2347</v>
      </c>
      <c r="AC24" s="150" t="s">
        <v>2347</v>
      </c>
      <c r="AD24" s="74">
        <v>8</v>
      </c>
      <c r="AE24" s="150" t="e">
        <f>VLOOKUP($B24,'[1]Chi tiết chấm công'!$A:$ET,AE$6,0)</f>
        <v>#N/A</v>
      </c>
      <c r="AF24" s="119"/>
      <c r="AG24" s="119"/>
      <c r="AH24" s="150" t="s">
        <v>2347</v>
      </c>
      <c r="AI24" s="150" t="s">
        <v>2347</v>
      </c>
      <c r="AJ24" s="150" t="s">
        <v>2347</v>
      </c>
      <c r="AK24" s="150" t="s">
        <v>2347</v>
      </c>
      <c r="AL24" s="150" t="s">
        <v>2347</v>
      </c>
      <c r="AM24" s="119"/>
      <c r="AN24" s="119"/>
      <c r="AO24" s="150" t="s">
        <v>2347</v>
      </c>
      <c r="AP24" s="150" t="s">
        <v>2347</v>
      </c>
      <c r="AQ24" s="151" t="s">
        <v>2347</v>
      </c>
      <c r="AR24" s="151" t="s">
        <v>2347</v>
      </c>
      <c r="AS24" s="121" t="e">
        <f t="shared" si="5"/>
        <v>#N/A</v>
      </c>
      <c r="AT24" s="122" t="e">
        <f t="shared" si="6"/>
        <v>#N/A</v>
      </c>
      <c r="AU24" s="123"/>
      <c r="AV24" s="133"/>
      <c r="AW24" s="149"/>
      <c r="AX24" s="124"/>
      <c r="AY24" s="133"/>
      <c r="AZ24" s="124"/>
      <c r="BA24" s="122" t="e">
        <f t="shared" si="7"/>
        <v>#N/A</v>
      </c>
      <c r="BB24" s="127"/>
      <c r="BC24" s="122">
        <f t="shared" si="8"/>
        <v>19</v>
      </c>
      <c r="BD24" s="103"/>
    </row>
    <row r="25" spans="1:56" ht="15.75" customHeight="1" x14ac:dyDescent="0.2">
      <c r="A25" s="112">
        <v>608</v>
      </c>
      <c r="B25" s="113" t="s">
        <v>486</v>
      </c>
      <c r="C25" s="113" t="s">
        <v>487</v>
      </c>
      <c r="D25" s="113" t="s">
        <v>2197</v>
      </c>
      <c r="E25" s="115">
        <v>4.5</v>
      </c>
      <c r="F25" s="116"/>
      <c r="G25" s="117">
        <v>43873</v>
      </c>
      <c r="H25" s="118"/>
      <c r="I25" s="116" t="s">
        <v>2346</v>
      </c>
      <c r="J25" s="117">
        <v>44490</v>
      </c>
      <c r="K25" s="116" t="s">
        <v>28</v>
      </c>
      <c r="L25" s="115">
        <v>1</v>
      </c>
      <c r="M25" s="154">
        <v>1</v>
      </c>
      <c r="N25" s="150" t="s">
        <v>2347</v>
      </c>
      <c r="O25" s="150" t="s">
        <v>2347</v>
      </c>
      <c r="P25" s="129">
        <v>8</v>
      </c>
      <c r="Q25" s="129">
        <v>8</v>
      </c>
      <c r="R25" s="119"/>
      <c r="S25" s="119"/>
      <c r="T25" s="129">
        <v>8</v>
      </c>
      <c r="U25" s="129">
        <v>8</v>
      </c>
      <c r="V25" s="150" t="s">
        <v>2347</v>
      </c>
      <c r="W25" s="150" t="s">
        <v>2347</v>
      </c>
      <c r="X25" s="150" t="s">
        <v>2347</v>
      </c>
      <c r="Y25" s="119"/>
      <c r="Z25" s="119"/>
      <c r="AA25" s="150" t="s">
        <v>2347</v>
      </c>
      <c r="AB25" s="150" t="s">
        <v>2347</v>
      </c>
      <c r="AC25" s="150" t="s">
        <v>2347</v>
      </c>
      <c r="AD25" s="150" t="s">
        <v>2347</v>
      </c>
      <c r="AE25" s="150" t="s">
        <v>2347</v>
      </c>
      <c r="AF25" s="119"/>
      <c r="AG25" s="119"/>
      <c r="AH25" s="150" t="s">
        <v>2347</v>
      </c>
      <c r="AI25" s="150" t="s">
        <v>2347</v>
      </c>
      <c r="AJ25" s="150" t="s">
        <v>2347</v>
      </c>
      <c r="AK25" s="150" t="s">
        <v>2347</v>
      </c>
      <c r="AL25" s="150" t="s">
        <v>2347</v>
      </c>
      <c r="AM25" s="119"/>
      <c r="AN25" s="119"/>
      <c r="AO25" s="150" t="s">
        <v>2347</v>
      </c>
      <c r="AP25" s="150" t="s">
        <v>2347</v>
      </c>
      <c r="AQ25" s="150" t="s">
        <v>2347</v>
      </c>
      <c r="AR25" s="150" t="s">
        <v>2347</v>
      </c>
      <c r="AS25" s="121">
        <f t="shared" si="5"/>
        <v>32</v>
      </c>
      <c r="AT25" s="122">
        <f t="shared" si="6"/>
        <v>4</v>
      </c>
      <c r="AU25" s="123"/>
      <c r="AV25" s="133"/>
      <c r="AW25" s="149"/>
      <c r="AX25" s="124"/>
      <c r="AY25" s="126"/>
      <c r="AZ25" s="124"/>
      <c r="BA25" s="122">
        <f t="shared" si="7"/>
        <v>4</v>
      </c>
      <c r="BB25" s="127"/>
      <c r="BC25" s="122">
        <f t="shared" si="8"/>
        <v>1</v>
      </c>
      <c r="BD25" s="103"/>
    </row>
    <row r="26" spans="1:56" ht="15.75" customHeight="1" x14ac:dyDescent="0.2">
      <c r="A26" s="112">
        <v>381</v>
      </c>
      <c r="B26" s="113" t="s">
        <v>417</v>
      </c>
      <c r="C26" s="113" t="s">
        <v>418</v>
      </c>
      <c r="D26" s="113" t="s">
        <v>2188</v>
      </c>
      <c r="E26" s="115">
        <v>10.5</v>
      </c>
      <c r="F26" s="116"/>
      <c r="G26" s="117">
        <v>43682</v>
      </c>
      <c r="H26" s="118"/>
      <c r="I26" s="116" t="s">
        <v>2346</v>
      </c>
      <c r="J26" s="117">
        <v>43743</v>
      </c>
      <c r="K26" s="116" t="s">
        <v>28</v>
      </c>
      <c r="L26" s="115">
        <v>3.5</v>
      </c>
      <c r="M26" s="154">
        <v>2.5</v>
      </c>
      <c r="N26" s="150" t="s">
        <v>2347</v>
      </c>
      <c r="O26" s="150" t="s">
        <v>2347</v>
      </c>
      <c r="P26" s="150" t="s">
        <v>2347</v>
      </c>
      <c r="Q26" s="150" t="s">
        <v>2347</v>
      </c>
      <c r="R26" s="119"/>
      <c r="S26" s="119"/>
      <c r="T26" s="150" t="s">
        <v>2347</v>
      </c>
      <c r="U26" s="150" t="s">
        <v>2347</v>
      </c>
      <c r="V26" s="150" t="s">
        <v>2347</v>
      </c>
      <c r="W26" s="150" t="s">
        <v>2347</v>
      </c>
      <c r="X26" s="150" t="s">
        <v>2347</v>
      </c>
      <c r="Y26" s="119"/>
      <c r="Z26" s="119"/>
      <c r="AA26" s="150" t="s">
        <v>2347</v>
      </c>
      <c r="AB26" s="150" t="s">
        <v>2347</v>
      </c>
      <c r="AC26" s="150" t="s">
        <v>2347</v>
      </c>
      <c r="AD26" s="150" t="s">
        <v>2347</v>
      </c>
      <c r="AE26" s="150" t="s">
        <v>2347</v>
      </c>
      <c r="AF26" s="119"/>
      <c r="AG26" s="119"/>
      <c r="AH26" s="150" t="s">
        <v>2347</v>
      </c>
      <c r="AI26" s="150" t="s">
        <v>2347</v>
      </c>
      <c r="AJ26" s="150" t="s">
        <v>2347</v>
      </c>
      <c r="AK26" s="150" t="s">
        <v>2347</v>
      </c>
      <c r="AL26" s="150" t="s">
        <v>2347</v>
      </c>
      <c r="AM26" s="119"/>
      <c r="AN26" s="119"/>
      <c r="AO26" s="129">
        <v>8</v>
      </c>
      <c r="AP26" s="129">
        <v>8</v>
      </c>
      <c r="AQ26" s="129">
        <v>8</v>
      </c>
      <c r="AR26" s="151" t="s">
        <v>2347</v>
      </c>
      <c r="AS26" s="121">
        <f t="shared" si="5"/>
        <v>24</v>
      </c>
      <c r="AT26" s="122">
        <f t="shared" si="6"/>
        <v>3</v>
      </c>
      <c r="AU26" s="123"/>
      <c r="AV26" s="133"/>
      <c r="AW26" s="149"/>
      <c r="AX26" s="124"/>
      <c r="AY26" s="126"/>
      <c r="AZ26" s="124"/>
      <c r="BA26" s="122">
        <f t="shared" si="7"/>
        <v>3</v>
      </c>
      <c r="BB26" s="127"/>
      <c r="BC26" s="122">
        <f t="shared" si="8"/>
        <v>3.5</v>
      </c>
      <c r="BD26" s="103"/>
    </row>
    <row r="27" spans="1:56" ht="15.75" customHeight="1" x14ac:dyDescent="0.2">
      <c r="A27" s="112">
        <v>223</v>
      </c>
      <c r="B27" s="113" t="s">
        <v>302</v>
      </c>
      <c r="C27" s="113" t="s">
        <v>303</v>
      </c>
      <c r="D27" s="113" t="s">
        <v>2188</v>
      </c>
      <c r="E27" s="115">
        <v>20</v>
      </c>
      <c r="F27" s="116"/>
      <c r="G27" s="117">
        <v>42881</v>
      </c>
      <c r="H27" s="118"/>
      <c r="I27" s="116" t="s">
        <v>2346</v>
      </c>
      <c r="J27" s="117">
        <v>42912</v>
      </c>
      <c r="K27" s="116" t="s">
        <v>28</v>
      </c>
      <c r="L27" s="115">
        <v>17</v>
      </c>
      <c r="M27" s="154">
        <v>16</v>
      </c>
      <c r="N27" s="150" t="s">
        <v>2347</v>
      </c>
      <c r="O27" s="150" t="s">
        <v>2347</v>
      </c>
      <c r="P27" s="150" t="s">
        <v>2347</v>
      </c>
      <c r="Q27" s="150" t="s">
        <v>2347</v>
      </c>
      <c r="R27" s="119"/>
      <c r="S27" s="119"/>
      <c r="T27" s="150" t="s">
        <v>2347</v>
      </c>
      <c r="U27" s="150" t="s">
        <v>2347</v>
      </c>
      <c r="V27" s="150" t="s">
        <v>2347</v>
      </c>
      <c r="W27" s="150" t="s">
        <v>2347</v>
      </c>
      <c r="X27" s="150" t="s">
        <v>2347</v>
      </c>
      <c r="Y27" s="119"/>
      <c r="Z27" s="119"/>
      <c r="AA27" s="150" t="s">
        <v>2347</v>
      </c>
      <c r="AB27" s="150" t="s">
        <v>2347</v>
      </c>
      <c r="AC27" s="150" t="s">
        <v>2347</v>
      </c>
      <c r="AD27" s="150" t="s">
        <v>2347</v>
      </c>
      <c r="AE27" s="150" t="s">
        <v>2347</v>
      </c>
      <c r="AF27" s="119"/>
      <c r="AG27" s="119"/>
      <c r="AH27" s="150" t="s">
        <v>2347</v>
      </c>
      <c r="AI27" s="150" t="s">
        <v>2347</v>
      </c>
      <c r="AJ27" s="150" t="s">
        <v>2347</v>
      </c>
      <c r="AK27" s="150" t="s">
        <v>2347</v>
      </c>
      <c r="AL27" s="150" t="s">
        <v>2347</v>
      </c>
      <c r="AM27" s="119"/>
      <c r="AN27" s="119"/>
      <c r="AO27" s="150" t="s">
        <v>2347</v>
      </c>
      <c r="AP27" s="150" t="s">
        <v>2347</v>
      </c>
      <c r="AQ27" s="152">
        <v>4</v>
      </c>
      <c r="AR27" s="151" t="s">
        <v>2347</v>
      </c>
      <c r="AS27" s="121">
        <f t="shared" si="5"/>
        <v>4</v>
      </c>
      <c r="AT27" s="122">
        <f t="shared" si="6"/>
        <v>0.5</v>
      </c>
      <c r="AU27" s="123"/>
      <c r="AV27" s="133">
        <v>0.5</v>
      </c>
      <c r="AW27" s="149"/>
      <c r="AX27" s="124"/>
      <c r="AY27" s="126"/>
      <c r="AZ27" s="124"/>
      <c r="BA27" s="122">
        <f t="shared" si="7"/>
        <v>1</v>
      </c>
      <c r="BB27" s="127"/>
      <c r="BC27" s="122">
        <f t="shared" si="8"/>
        <v>16.5</v>
      </c>
      <c r="BD27" s="103"/>
    </row>
    <row r="28" spans="1:56" ht="15.75" customHeight="1" x14ac:dyDescent="0.2">
      <c r="A28" s="112">
        <v>294</v>
      </c>
      <c r="B28" s="113" t="s">
        <v>330</v>
      </c>
      <c r="C28" s="113" t="s">
        <v>331</v>
      </c>
      <c r="D28" s="113" t="s">
        <v>2188</v>
      </c>
      <c r="E28" s="115">
        <v>19.5</v>
      </c>
      <c r="F28" s="116"/>
      <c r="G28" s="117">
        <v>43563</v>
      </c>
      <c r="H28" s="118"/>
      <c r="I28" s="116" t="s">
        <v>2346</v>
      </c>
      <c r="J28" s="117">
        <v>43624</v>
      </c>
      <c r="K28" s="116" t="s">
        <v>28</v>
      </c>
      <c r="L28" s="115">
        <v>11</v>
      </c>
      <c r="M28" s="154">
        <v>10</v>
      </c>
      <c r="N28" s="155" t="s">
        <v>2329</v>
      </c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21">
        <f t="shared" si="5"/>
        <v>0</v>
      </c>
      <c r="AT28" s="122">
        <f t="shared" si="6"/>
        <v>0</v>
      </c>
      <c r="AU28" s="123"/>
      <c r="AV28" s="133"/>
      <c r="AW28" s="149"/>
      <c r="AX28" s="124"/>
      <c r="AY28" s="126"/>
      <c r="AZ28" s="124"/>
      <c r="BA28" s="122">
        <f t="shared" si="7"/>
        <v>0</v>
      </c>
      <c r="BB28" s="127"/>
      <c r="BC28" s="122">
        <f t="shared" si="8"/>
        <v>11</v>
      </c>
      <c r="BD28" s="103"/>
    </row>
    <row r="29" spans="1:56" ht="15.75" customHeight="1" x14ac:dyDescent="0.2">
      <c r="A29" s="116">
        <v>784</v>
      </c>
      <c r="B29" s="113" t="s">
        <v>602</v>
      </c>
      <c r="C29" s="113" t="s">
        <v>603</v>
      </c>
      <c r="D29" s="113" t="s">
        <v>2188</v>
      </c>
      <c r="E29" s="115">
        <v>17.5</v>
      </c>
      <c r="F29" s="116"/>
      <c r="G29" s="117">
        <v>44123</v>
      </c>
      <c r="H29" s="118"/>
      <c r="I29" s="116" t="s">
        <v>2346</v>
      </c>
      <c r="J29" s="117">
        <v>44183</v>
      </c>
      <c r="K29" s="116" t="s">
        <v>28</v>
      </c>
      <c r="L29" s="115">
        <v>11.5</v>
      </c>
      <c r="M29" s="154">
        <v>10.5</v>
      </c>
      <c r="N29" s="150" t="e">
        <f>VLOOKUP($B29,'[1]Chi tiết chấm công'!$A:$ET,N$6,0)</f>
        <v>#N/A</v>
      </c>
      <c r="O29" s="74">
        <v>8</v>
      </c>
      <c r="P29" s="150" t="s">
        <v>2347</v>
      </c>
      <c r="Q29" s="150" t="s">
        <v>2347</v>
      </c>
      <c r="R29" s="119"/>
      <c r="S29" s="119"/>
      <c r="T29" s="74">
        <v>8</v>
      </c>
      <c r="U29" s="150" t="s">
        <v>2347</v>
      </c>
      <c r="V29" s="150" t="s">
        <v>2347</v>
      </c>
      <c r="W29" s="150" t="s">
        <v>2347</v>
      </c>
      <c r="X29" s="150" t="s">
        <v>2347</v>
      </c>
      <c r="Y29" s="119"/>
      <c r="Z29" s="119"/>
      <c r="AA29" s="150" t="s">
        <v>2347</v>
      </c>
      <c r="AB29" s="150" t="s">
        <v>2347</v>
      </c>
      <c r="AC29" s="150" t="s">
        <v>2347</v>
      </c>
      <c r="AD29" s="150" t="s">
        <v>2347</v>
      </c>
      <c r="AE29" s="150" t="s">
        <v>2347</v>
      </c>
      <c r="AF29" s="119"/>
      <c r="AG29" s="119"/>
      <c r="AH29" s="152"/>
      <c r="AI29" s="152"/>
      <c r="AJ29" s="152"/>
      <c r="AK29" s="150" t="s">
        <v>2347</v>
      </c>
      <c r="AL29" s="150" t="s">
        <v>2347</v>
      </c>
      <c r="AM29" s="119"/>
      <c r="AN29" s="119"/>
      <c r="AO29" s="150" t="s">
        <v>2347</v>
      </c>
      <c r="AP29" s="150" t="s">
        <v>2347</v>
      </c>
      <c r="AQ29" s="151" t="s">
        <v>2347</v>
      </c>
      <c r="AR29" s="151" t="s">
        <v>2347</v>
      </c>
      <c r="AS29" s="121" t="e">
        <f t="shared" si="5"/>
        <v>#N/A</v>
      </c>
      <c r="AT29" s="122" t="e">
        <f t="shared" si="6"/>
        <v>#N/A</v>
      </c>
      <c r="AU29" s="123"/>
      <c r="AV29" s="133">
        <v>3</v>
      </c>
      <c r="AW29" s="149"/>
      <c r="AX29" s="124"/>
      <c r="AY29" s="126"/>
      <c r="AZ29" s="124"/>
      <c r="BA29" s="122" t="e">
        <f t="shared" si="7"/>
        <v>#N/A</v>
      </c>
      <c r="BB29" s="127"/>
      <c r="BC29" s="122">
        <f t="shared" si="8"/>
        <v>8.5</v>
      </c>
      <c r="BD29" s="103"/>
    </row>
    <row r="30" spans="1:56" ht="15.75" customHeight="1" x14ac:dyDescent="0.2">
      <c r="A30" s="116">
        <v>950</v>
      </c>
      <c r="B30" s="113" t="s">
        <v>2137</v>
      </c>
      <c r="C30" s="114" t="s">
        <v>2138</v>
      </c>
      <c r="D30" s="113" t="s">
        <v>309</v>
      </c>
      <c r="E30" s="115">
        <v>0</v>
      </c>
      <c r="F30" s="116"/>
      <c r="G30" s="117">
        <v>44763</v>
      </c>
      <c r="H30" s="118"/>
      <c r="I30" s="116" t="s">
        <v>2346</v>
      </c>
      <c r="J30" s="117">
        <v>45108</v>
      </c>
      <c r="K30" s="116" t="s">
        <v>28</v>
      </c>
      <c r="L30" s="115"/>
      <c r="M30" s="154">
        <v>0</v>
      </c>
      <c r="N30" s="119">
        <v>8</v>
      </c>
      <c r="O30" s="119">
        <v>8</v>
      </c>
      <c r="P30" s="119">
        <v>8</v>
      </c>
      <c r="Q30" s="119">
        <v>8</v>
      </c>
      <c r="R30" s="119"/>
      <c r="S30" s="119"/>
      <c r="T30" s="119">
        <v>8</v>
      </c>
      <c r="U30" s="119">
        <v>8</v>
      </c>
      <c r="V30" s="119">
        <v>8</v>
      </c>
      <c r="W30" s="119">
        <v>8</v>
      </c>
      <c r="X30" s="119">
        <v>8</v>
      </c>
      <c r="Y30" s="119"/>
      <c r="Z30" s="119"/>
      <c r="AA30" s="119">
        <v>8</v>
      </c>
      <c r="AB30" s="119">
        <v>8</v>
      </c>
      <c r="AC30" s="119">
        <v>8</v>
      </c>
      <c r="AD30" s="119">
        <v>8</v>
      </c>
      <c r="AE30" s="119">
        <v>8</v>
      </c>
      <c r="AF30" s="119"/>
      <c r="AG30" s="119"/>
      <c r="AH30" s="119">
        <v>8</v>
      </c>
      <c r="AI30" s="119">
        <v>8</v>
      </c>
      <c r="AJ30" s="119">
        <v>8</v>
      </c>
      <c r="AK30" s="119">
        <v>8</v>
      </c>
      <c r="AL30" s="119">
        <v>8</v>
      </c>
      <c r="AM30" s="119"/>
      <c r="AN30" s="119"/>
      <c r="AO30" s="119">
        <v>8</v>
      </c>
      <c r="AP30" s="119">
        <v>8</v>
      </c>
      <c r="AQ30" s="119">
        <v>8</v>
      </c>
      <c r="AR30" s="119">
        <v>8</v>
      </c>
      <c r="AS30" s="121">
        <f t="shared" si="5"/>
        <v>184</v>
      </c>
      <c r="AT30" s="122">
        <f t="shared" si="6"/>
        <v>23</v>
      </c>
      <c r="AU30" s="123"/>
      <c r="AV30" s="133"/>
      <c r="AW30" s="149"/>
      <c r="AX30" s="124"/>
      <c r="AY30" s="126"/>
      <c r="AZ30" s="124"/>
      <c r="BA30" s="122">
        <f t="shared" si="7"/>
        <v>23</v>
      </c>
      <c r="BB30" s="127"/>
      <c r="BC30" s="122">
        <f t="shared" si="8"/>
        <v>0</v>
      </c>
      <c r="BD30" s="103"/>
    </row>
    <row r="31" spans="1:56" ht="15.75" customHeight="1" x14ac:dyDescent="0.2">
      <c r="A31" s="116">
        <v>886</v>
      </c>
      <c r="B31" s="113" t="s">
        <v>780</v>
      </c>
      <c r="C31" s="113" t="s">
        <v>781</v>
      </c>
      <c r="D31" s="113" t="s">
        <v>2197</v>
      </c>
      <c r="E31" s="115">
        <v>0</v>
      </c>
      <c r="F31" s="116"/>
      <c r="G31" s="117">
        <v>44777</v>
      </c>
      <c r="H31" s="118"/>
      <c r="I31" s="116" t="s">
        <v>2346</v>
      </c>
      <c r="J31" s="117">
        <v>45110</v>
      </c>
      <c r="K31" s="116" t="s">
        <v>28</v>
      </c>
      <c r="L31" s="115">
        <v>7</v>
      </c>
      <c r="M31" s="154">
        <v>6</v>
      </c>
      <c r="N31" s="150" t="s">
        <v>2347</v>
      </c>
      <c r="O31" s="74">
        <v>8</v>
      </c>
      <c r="P31" s="150" t="e">
        <f>VLOOKUP($B31,'[1]Chi tiết chấm công'!$A:$ET,P$6,0)</f>
        <v>#N/A</v>
      </c>
      <c r="Q31" s="74">
        <v>8</v>
      </c>
      <c r="R31" s="119"/>
      <c r="S31" s="119"/>
      <c r="T31" s="150" t="s">
        <v>2347</v>
      </c>
      <c r="U31" s="150" t="s">
        <v>2347</v>
      </c>
      <c r="V31" s="150" t="s">
        <v>2347</v>
      </c>
      <c r="W31" s="150" t="s">
        <v>2347</v>
      </c>
      <c r="X31" s="152"/>
      <c r="Y31" s="119"/>
      <c r="Z31" s="119"/>
      <c r="AA31" s="152"/>
      <c r="AB31" s="152"/>
      <c r="AC31" s="150" t="s">
        <v>2347</v>
      </c>
      <c r="AD31" s="150" t="s">
        <v>2347</v>
      </c>
      <c r="AE31" s="150" t="s">
        <v>2347</v>
      </c>
      <c r="AF31" s="119"/>
      <c r="AG31" s="119"/>
      <c r="AH31" s="150" t="s">
        <v>2347</v>
      </c>
      <c r="AI31" s="150" t="s">
        <v>2347</v>
      </c>
      <c r="AJ31" s="150" t="s">
        <v>2347</v>
      </c>
      <c r="AK31" s="150" t="s">
        <v>2347</v>
      </c>
      <c r="AL31" s="74">
        <v>8</v>
      </c>
      <c r="AM31" s="119"/>
      <c r="AN31" s="119"/>
      <c r="AO31" s="150" t="s">
        <v>2347</v>
      </c>
      <c r="AP31" s="150" t="s">
        <v>2347</v>
      </c>
      <c r="AQ31" s="151" t="s">
        <v>2347</v>
      </c>
      <c r="AR31" s="151" t="s">
        <v>2347</v>
      </c>
      <c r="AS31" s="121" t="e">
        <f t="shared" si="5"/>
        <v>#N/A</v>
      </c>
      <c r="AT31" s="122" t="e">
        <f t="shared" si="6"/>
        <v>#N/A</v>
      </c>
      <c r="AU31" s="123"/>
      <c r="AV31" s="133">
        <v>3</v>
      </c>
      <c r="AW31" s="149"/>
      <c r="AX31" s="124"/>
      <c r="AY31" s="126"/>
      <c r="AZ31" s="124"/>
      <c r="BA31" s="122" t="e">
        <f t="shared" si="7"/>
        <v>#N/A</v>
      </c>
      <c r="BB31" s="127"/>
      <c r="BC31" s="122">
        <f t="shared" si="8"/>
        <v>4</v>
      </c>
      <c r="BD31" s="103"/>
    </row>
    <row r="32" spans="1:56" ht="15.75" customHeight="1" x14ac:dyDescent="0.2">
      <c r="A32" s="116">
        <v>990</v>
      </c>
      <c r="B32" s="113" t="s">
        <v>1466</v>
      </c>
      <c r="C32" s="113" t="s">
        <v>2142</v>
      </c>
      <c r="D32" s="113" t="s">
        <v>124</v>
      </c>
      <c r="E32" s="115">
        <v>19.5</v>
      </c>
      <c r="F32" s="116"/>
      <c r="G32" s="117">
        <v>44816</v>
      </c>
      <c r="H32" s="118"/>
      <c r="I32" s="116" t="s">
        <v>2348</v>
      </c>
      <c r="J32" s="117"/>
      <c r="K32" s="116" t="s">
        <v>28</v>
      </c>
      <c r="L32" s="115">
        <v>7.5</v>
      </c>
      <c r="M32" s="154">
        <v>6.5</v>
      </c>
      <c r="N32" s="150" t="s">
        <v>2347</v>
      </c>
      <c r="O32" s="150" t="s">
        <v>2347</v>
      </c>
      <c r="P32" s="150" t="s">
        <v>2347</v>
      </c>
      <c r="Q32" s="150" t="s">
        <v>2347</v>
      </c>
      <c r="R32" s="119"/>
      <c r="S32" s="119"/>
      <c r="T32" s="150" t="e">
        <f>VLOOKUP($B32,'[1]Chi tiết chấm công'!$A:$ET,T$6,0)</f>
        <v>#N/A</v>
      </c>
      <c r="U32" s="129">
        <v>8</v>
      </c>
      <c r="V32" s="150" t="s">
        <v>2347</v>
      </c>
      <c r="W32" s="150" t="s">
        <v>2347</v>
      </c>
      <c r="X32" s="129">
        <v>8</v>
      </c>
      <c r="Y32" s="119"/>
      <c r="Z32" s="119"/>
      <c r="AA32" s="150" t="s">
        <v>2347</v>
      </c>
      <c r="AB32" s="150" t="s">
        <v>2347</v>
      </c>
      <c r="AC32" s="150" t="s">
        <v>2347</v>
      </c>
      <c r="AD32" s="129">
        <v>8</v>
      </c>
      <c r="AE32" s="150" t="e">
        <f>VLOOKUP($B32,'[1]Chi tiết chấm công'!$A:$ET,AE$6,0)</f>
        <v>#N/A</v>
      </c>
      <c r="AF32" s="119"/>
      <c r="AG32" s="119"/>
      <c r="AH32" s="150" t="e">
        <f>VLOOKUP($B32,'[1]Chi tiết chấm công'!$A:$ET,AH$6,0)</f>
        <v>#N/A</v>
      </c>
      <c r="AI32" s="129">
        <v>8</v>
      </c>
      <c r="AJ32" s="150" t="s">
        <v>2347</v>
      </c>
      <c r="AK32" s="150" t="s">
        <v>2347</v>
      </c>
      <c r="AL32" s="129">
        <v>8</v>
      </c>
      <c r="AM32" s="119"/>
      <c r="AN32" s="119"/>
      <c r="AO32" s="129">
        <v>8</v>
      </c>
      <c r="AP32" s="150" t="s">
        <v>2347</v>
      </c>
      <c r="AQ32" s="151" t="s">
        <v>2347</v>
      </c>
      <c r="AR32" s="151" t="s">
        <v>2347</v>
      </c>
      <c r="AS32" s="121" t="e">
        <f t="shared" si="5"/>
        <v>#N/A</v>
      </c>
      <c r="AT32" s="122" t="e">
        <f t="shared" si="6"/>
        <v>#N/A</v>
      </c>
      <c r="AU32" s="123"/>
      <c r="AV32" s="133"/>
      <c r="AW32" s="149"/>
      <c r="AX32" s="124"/>
      <c r="AY32" s="126"/>
      <c r="AZ32" s="124"/>
      <c r="BA32" s="122" t="e">
        <f t="shared" si="7"/>
        <v>#N/A</v>
      </c>
      <c r="BB32" s="127"/>
      <c r="BC32" s="122">
        <f t="shared" si="8"/>
        <v>7.5</v>
      </c>
      <c r="BD32" s="103"/>
    </row>
    <row r="33" spans="1:56" ht="15.75" customHeight="1" x14ac:dyDescent="0.2">
      <c r="A33" s="116">
        <v>1007</v>
      </c>
      <c r="B33" s="113" t="s">
        <v>2349</v>
      </c>
      <c r="C33" s="113" t="s">
        <v>2350</v>
      </c>
      <c r="D33" s="113" t="s">
        <v>2257</v>
      </c>
      <c r="E33" s="115"/>
      <c r="F33" s="116"/>
      <c r="G33" s="117">
        <v>44998</v>
      </c>
      <c r="H33" s="118"/>
      <c r="I33" s="116" t="s">
        <v>2346</v>
      </c>
      <c r="J33" s="117">
        <v>45058</v>
      </c>
      <c r="K33" s="116" t="s">
        <v>28</v>
      </c>
      <c r="L33" s="115">
        <v>5.5</v>
      </c>
      <c r="M33" s="154">
        <v>4.5</v>
      </c>
      <c r="N33" s="150" t="s">
        <v>2347</v>
      </c>
      <c r="O33" s="150" t="s">
        <v>2347</v>
      </c>
      <c r="P33" s="150" t="s">
        <v>2347</v>
      </c>
      <c r="Q33" s="150" t="s">
        <v>2347</v>
      </c>
      <c r="R33" s="119"/>
      <c r="S33" s="119"/>
      <c r="T33" s="150" t="s">
        <v>2347</v>
      </c>
      <c r="U33" s="150" t="s">
        <v>2347</v>
      </c>
      <c r="V33" s="150" t="s">
        <v>2347</v>
      </c>
      <c r="W33" s="150" t="s">
        <v>2347</v>
      </c>
      <c r="X33" s="150" t="s">
        <v>2347</v>
      </c>
      <c r="Y33" s="119"/>
      <c r="Z33" s="119"/>
      <c r="AA33" s="150" t="s">
        <v>2347</v>
      </c>
      <c r="AB33" s="150" t="s">
        <v>2347</v>
      </c>
      <c r="AC33" s="150" t="s">
        <v>2347</v>
      </c>
      <c r="AD33" s="150" t="s">
        <v>2347</v>
      </c>
      <c r="AE33" s="150" t="s">
        <v>2347</v>
      </c>
      <c r="AF33" s="119"/>
      <c r="AG33" s="119"/>
      <c r="AH33" s="150" t="s">
        <v>2347</v>
      </c>
      <c r="AI33" s="150" t="s">
        <v>2347</v>
      </c>
      <c r="AJ33" s="150" t="s">
        <v>2347</v>
      </c>
      <c r="AK33" s="150" t="s">
        <v>2347</v>
      </c>
      <c r="AL33" s="150" t="s">
        <v>2347</v>
      </c>
      <c r="AM33" s="119"/>
      <c r="AN33" s="119"/>
      <c r="AO33" s="150" t="s">
        <v>2347</v>
      </c>
      <c r="AP33" s="150" t="s">
        <v>2347</v>
      </c>
      <c r="AQ33" s="151" t="s">
        <v>2347</v>
      </c>
      <c r="AR33" s="151" t="s">
        <v>2347</v>
      </c>
      <c r="AS33" s="121">
        <f t="shared" si="5"/>
        <v>0</v>
      </c>
      <c r="AT33" s="122">
        <f t="shared" si="6"/>
        <v>0</v>
      </c>
      <c r="AU33" s="123"/>
      <c r="AV33" s="133"/>
      <c r="AW33" s="149"/>
      <c r="AX33" s="124"/>
      <c r="AY33" s="126"/>
      <c r="AZ33" s="124"/>
      <c r="BA33" s="122">
        <f t="shared" si="7"/>
        <v>0</v>
      </c>
      <c r="BB33" s="127"/>
      <c r="BC33" s="122">
        <f t="shared" si="8"/>
        <v>5.5</v>
      </c>
      <c r="BD33" s="103"/>
    </row>
    <row r="34" spans="1:56" ht="15.75" customHeight="1" x14ac:dyDescent="0.2">
      <c r="A34" s="112">
        <v>1012</v>
      </c>
      <c r="B34" s="113" t="s">
        <v>2351</v>
      </c>
      <c r="C34" s="113" t="s">
        <v>2352</v>
      </c>
      <c r="D34" s="113" t="s">
        <v>2337</v>
      </c>
      <c r="E34" s="115"/>
      <c r="F34" s="116"/>
      <c r="G34" s="117">
        <v>45033</v>
      </c>
      <c r="H34" s="118"/>
      <c r="I34" s="116" t="s">
        <v>2353</v>
      </c>
      <c r="J34" s="117"/>
      <c r="K34" s="116" t="s">
        <v>28</v>
      </c>
      <c r="L34" s="115"/>
      <c r="M34" s="115">
        <v>0</v>
      </c>
      <c r="N34" s="150" t="s">
        <v>2347</v>
      </c>
      <c r="O34" s="150" t="s">
        <v>2347</v>
      </c>
      <c r="P34" s="150" t="s">
        <v>2347</v>
      </c>
      <c r="Q34" s="74">
        <v>8</v>
      </c>
      <c r="R34" s="119"/>
      <c r="S34" s="119"/>
      <c r="T34" s="150" t="e">
        <f>VLOOKUP($A34,'[1]Chi tiết chấm công'!$A:$ET,T$6,0)</f>
        <v>#N/A</v>
      </c>
      <c r="U34" s="74">
        <v>8</v>
      </c>
      <c r="V34" s="150" t="s">
        <v>2347</v>
      </c>
      <c r="W34" s="150" t="s">
        <v>2347</v>
      </c>
      <c r="X34" s="150" t="s">
        <v>2347</v>
      </c>
      <c r="Y34" s="119"/>
      <c r="Z34" s="119"/>
      <c r="AA34" s="150" t="s">
        <v>2347</v>
      </c>
      <c r="AB34" s="150" t="s">
        <v>2347</v>
      </c>
      <c r="AC34" s="150" t="s">
        <v>2347</v>
      </c>
      <c r="AD34" s="150" t="s">
        <v>2347</v>
      </c>
      <c r="AE34" s="150" t="s">
        <v>2347</v>
      </c>
      <c r="AF34" s="119"/>
      <c r="AG34" s="119"/>
      <c r="AH34" s="150" t="s">
        <v>2347</v>
      </c>
      <c r="AI34" s="150" t="s">
        <v>2347</v>
      </c>
      <c r="AJ34" s="150" t="s">
        <v>2347</v>
      </c>
      <c r="AK34" s="150" t="s">
        <v>2347</v>
      </c>
      <c r="AL34" s="150" t="s">
        <v>2347</v>
      </c>
      <c r="AM34" s="119"/>
      <c r="AN34" s="119"/>
      <c r="AO34" s="74">
        <v>8</v>
      </c>
      <c r="AP34" s="74">
        <v>8</v>
      </c>
      <c r="AQ34" s="151" t="s">
        <v>2347</v>
      </c>
      <c r="AR34" s="151" t="s">
        <v>2347</v>
      </c>
      <c r="AS34" s="121" t="e">
        <f t="shared" si="5"/>
        <v>#N/A</v>
      </c>
      <c r="AT34" s="122" t="e">
        <f t="shared" si="6"/>
        <v>#N/A</v>
      </c>
      <c r="AU34" s="123"/>
      <c r="AV34" s="133"/>
      <c r="AW34" s="149"/>
      <c r="AX34" s="124"/>
      <c r="AY34" s="126"/>
      <c r="AZ34" s="124"/>
      <c r="BA34" s="122" t="e">
        <f t="shared" si="7"/>
        <v>#N/A</v>
      </c>
      <c r="BB34" s="127"/>
      <c r="BC34" s="122">
        <f t="shared" si="8"/>
        <v>0</v>
      </c>
      <c r="BD34" s="103"/>
    </row>
    <row r="35" spans="1:56" ht="15.75" customHeight="1" x14ac:dyDescent="0.2">
      <c r="A35" s="112">
        <v>1015</v>
      </c>
      <c r="B35" s="113" t="s">
        <v>2354</v>
      </c>
      <c r="C35" s="113" t="s">
        <v>2355</v>
      </c>
      <c r="D35" s="113" t="s">
        <v>2172</v>
      </c>
      <c r="E35" s="115"/>
      <c r="F35" s="116"/>
      <c r="G35" s="117">
        <v>44927</v>
      </c>
      <c r="H35" s="118"/>
      <c r="I35" s="116" t="s">
        <v>2346</v>
      </c>
      <c r="J35" s="117"/>
      <c r="K35" s="116" t="s">
        <v>28</v>
      </c>
      <c r="L35" s="115"/>
      <c r="M35" s="115">
        <v>0</v>
      </c>
      <c r="N35" s="119">
        <v>8</v>
      </c>
      <c r="O35" s="119">
        <v>8</v>
      </c>
      <c r="P35" s="119">
        <v>8</v>
      </c>
      <c r="Q35" s="119">
        <v>8</v>
      </c>
      <c r="R35" s="119"/>
      <c r="S35" s="119"/>
      <c r="T35" s="119">
        <v>8</v>
      </c>
      <c r="U35" s="119">
        <v>8</v>
      </c>
      <c r="V35" s="119">
        <v>8</v>
      </c>
      <c r="W35" s="119">
        <v>8</v>
      </c>
      <c r="X35" s="119">
        <v>8</v>
      </c>
      <c r="Y35" s="119"/>
      <c r="Z35" s="119"/>
      <c r="AA35" s="119">
        <v>8</v>
      </c>
      <c r="AB35" s="119">
        <v>8</v>
      </c>
      <c r="AC35" s="119">
        <v>8</v>
      </c>
      <c r="AD35" s="119">
        <v>8</v>
      </c>
      <c r="AE35" s="119">
        <v>8</v>
      </c>
      <c r="AF35" s="119"/>
      <c r="AG35" s="119"/>
      <c r="AH35" s="119">
        <v>8</v>
      </c>
      <c r="AI35" s="119">
        <v>8</v>
      </c>
      <c r="AJ35" s="119">
        <v>8</v>
      </c>
      <c r="AK35" s="119">
        <v>8</v>
      </c>
      <c r="AL35" s="119">
        <v>8</v>
      </c>
      <c r="AM35" s="119"/>
      <c r="AN35" s="119"/>
      <c r="AO35" s="119">
        <v>8</v>
      </c>
      <c r="AP35" s="119">
        <v>8</v>
      </c>
      <c r="AQ35" s="151">
        <v>8</v>
      </c>
      <c r="AR35" s="119">
        <v>8</v>
      </c>
      <c r="AS35" s="121">
        <f t="shared" si="5"/>
        <v>184</v>
      </c>
      <c r="AT35" s="122">
        <f t="shared" si="6"/>
        <v>23</v>
      </c>
      <c r="AU35" s="123"/>
      <c r="AV35" s="133"/>
      <c r="AW35" s="149"/>
      <c r="AX35" s="124"/>
      <c r="AY35" s="126"/>
      <c r="AZ35" s="124"/>
      <c r="BA35" s="122">
        <f t="shared" si="7"/>
        <v>23</v>
      </c>
      <c r="BB35" s="127"/>
      <c r="BC35" s="122">
        <f t="shared" si="8"/>
        <v>0</v>
      </c>
      <c r="BD35" s="103"/>
    </row>
    <row r="36" spans="1:56" ht="15.75" customHeight="1" x14ac:dyDescent="0.2">
      <c r="A36" s="112">
        <v>1010</v>
      </c>
      <c r="B36" s="113" t="s">
        <v>2356</v>
      </c>
      <c r="C36" s="113" t="s">
        <v>2357</v>
      </c>
      <c r="D36" s="113" t="s">
        <v>2358</v>
      </c>
      <c r="E36" s="115"/>
      <c r="F36" s="116"/>
      <c r="G36" s="117"/>
      <c r="H36" s="118"/>
      <c r="I36" s="116" t="s">
        <v>2359</v>
      </c>
      <c r="J36" s="117"/>
      <c r="K36" s="116" t="s">
        <v>28</v>
      </c>
      <c r="L36" s="115"/>
      <c r="M36" s="115">
        <v>0</v>
      </c>
      <c r="N36" s="119" t="s">
        <v>2347</v>
      </c>
      <c r="O36" s="119" t="s">
        <v>2347</v>
      </c>
      <c r="P36" s="119" t="s">
        <v>2347</v>
      </c>
      <c r="Q36" s="119" t="s">
        <v>2347</v>
      </c>
      <c r="R36" s="119"/>
      <c r="S36" s="119"/>
      <c r="T36" s="119" t="s">
        <v>2347</v>
      </c>
      <c r="U36" s="74">
        <v>8</v>
      </c>
      <c r="V36" s="119" t="s">
        <v>2347</v>
      </c>
      <c r="W36" s="119" t="s">
        <v>2347</v>
      </c>
      <c r="X36" s="74">
        <v>8</v>
      </c>
      <c r="Y36" s="119"/>
      <c r="Z36" s="119"/>
      <c r="AA36" s="119" t="s">
        <v>2347</v>
      </c>
      <c r="AB36" s="119" t="s">
        <v>2347</v>
      </c>
      <c r="AC36" s="119" t="s">
        <v>2347</v>
      </c>
      <c r="AD36" s="119" t="s">
        <v>2347</v>
      </c>
      <c r="AE36" s="119" t="s">
        <v>2347</v>
      </c>
      <c r="AF36" s="119"/>
      <c r="AG36" s="119"/>
      <c r="AH36" s="119" t="s">
        <v>2347</v>
      </c>
      <c r="AI36" s="119" t="s">
        <v>2347</v>
      </c>
      <c r="AJ36" s="119" t="s">
        <v>2347</v>
      </c>
      <c r="AK36" s="119" t="s">
        <v>2347</v>
      </c>
      <c r="AL36" s="119" t="s">
        <v>2347</v>
      </c>
      <c r="AM36" s="119"/>
      <c r="AN36" s="119"/>
      <c r="AO36" s="119" t="s">
        <v>2347</v>
      </c>
      <c r="AP36" s="74">
        <v>8</v>
      </c>
      <c r="AQ36" s="151" t="s">
        <v>2347</v>
      </c>
      <c r="AR36" s="151" t="s">
        <v>2347</v>
      </c>
      <c r="AS36" s="121">
        <f t="shared" si="5"/>
        <v>24</v>
      </c>
      <c r="AT36" s="122">
        <f t="shared" si="6"/>
        <v>3</v>
      </c>
      <c r="AU36" s="123"/>
      <c r="AV36" s="133"/>
      <c r="AW36" s="149"/>
      <c r="AX36" s="124"/>
      <c r="AY36" s="126"/>
      <c r="AZ36" s="124"/>
      <c r="BA36" s="122">
        <f t="shared" si="7"/>
        <v>3</v>
      </c>
      <c r="BB36" s="127"/>
      <c r="BC36" s="122">
        <f t="shared" si="8"/>
        <v>0</v>
      </c>
      <c r="BD36" s="103"/>
    </row>
    <row r="37" spans="1:56" ht="15.75" customHeight="1" x14ac:dyDescent="0.2">
      <c r="A37" s="112">
        <v>1011</v>
      </c>
      <c r="B37" s="113" t="s">
        <v>2360</v>
      </c>
      <c r="C37" s="113" t="s">
        <v>2361</v>
      </c>
      <c r="D37" s="113" t="s">
        <v>2358</v>
      </c>
      <c r="E37" s="115"/>
      <c r="F37" s="116"/>
      <c r="G37" s="117"/>
      <c r="H37" s="118"/>
      <c r="I37" s="116" t="s">
        <v>2353</v>
      </c>
      <c r="J37" s="117"/>
      <c r="K37" s="116" t="s">
        <v>28</v>
      </c>
      <c r="L37" s="115">
        <v>5</v>
      </c>
      <c r="M37" s="115">
        <v>0</v>
      </c>
      <c r="N37" s="119" t="s">
        <v>2347</v>
      </c>
      <c r="O37" s="119" t="s">
        <v>2347</v>
      </c>
      <c r="P37" s="119" t="s">
        <v>2347</v>
      </c>
      <c r="Q37" s="74">
        <v>8</v>
      </c>
      <c r="R37" s="119"/>
      <c r="S37" s="119"/>
      <c r="T37" s="119" t="s">
        <v>2347</v>
      </c>
      <c r="U37" s="119" t="s">
        <v>2347</v>
      </c>
      <c r="V37" s="119" t="s">
        <v>2347</v>
      </c>
      <c r="W37" s="119" t="s">
        <v>2347</v>
      </c>
      <c r="X37" s="74">
        <v>8</v>
      </c>
      <c r="Y37" s="119"/>
      <c r="Z37" s="119"/>
      <c r="AA37" s="119" t="s">
        <v>2347</v>
      </c>
      <c r="AB37" s="119" t="s">
        <v>2347</v>
      </c>
      <c r="AC37" s="74">
        <v>8</v>
      </c>
      <c r="AD37" s="119" t="s">
        <v>2347</v>
      </c>
      <c r="AE37" s="119" t="s">
        <v>2347</v>
      </c>
      <c r="AF37" s="119"/>
      <c r="AG37" s="119"/>
      <c r="AH37" s="119" t="s">
        <v>2347</v>
      </c>
      <c r="AI37" s="119" t="s">
        <v>2347</v>
      </c>
      <c r="AJ37" s="119" t="s">
        <v>2347</v>
      </c>
      <c r="AK37" s="74">
        <v>8</v>
      </c>
      <c r="AL37" s="119" t="e">
        <f>VLOOKUP($A37,'[1]Chi tiết chấm công'!$A:$ET,AL$6,0)</f>
        <v>#N/A</v>
      </c>
      <c r="AM37" s="119"/>
      <c r="AN37" s="119"/>
      <c r="AO37" s="119" t="s">
        <v>2347</v>
      </c>
      <c r="AP37" s="119" t="s">
        <v>2347</v>
      </c>
      <c r="AQ37" s="151" t="s">
        <v>2347</v>
      </c>
      <c r="AR37" s="151" t="s">
        <v>2347</v>
      </c>
      <c r="AS37" s="121" t="e">
        <f t="shared" si="5"/>
        <v>#N/A</v>
      </c>
      <c r="AT37" s="122" t="e">
        <f t="shared" si="6"/>
        <v>#N/A</v>
      </c>
      <c r="AU37" s="123"/>
      <c r="AV37" s="133"/>
      <c r="AW37" s="149"/>
      <c r="AX37" s="124"/>
      <c r="AY37" s="126"/>
      <c r="AZ37" s="124"/>
      <c r="BA37" s="122" t="e">
        <f t="shared" si="7"/>
        <v>#N/A</v>
      </c>
      <c r="BB37" s="127"/>
      <c r="BC37" s="122">
        <f t="shared" si="8"/>
        <v>5</v>
      </c>
      <c r="BD37" s="103"/>
    </row>
    <row r="38" spans="1:56" ht="15.75" customHeight="1" x14ac:dyDescent="0.2">
      <c r="A38" s="112"/>
      <c r="B38" s="113" t="s">
        <v>2362</v>
      </c>
      <c r="C38" s="113" t="s">
        <v>2363</v>
      </c>
      <c r="D38" s="113" t="s">
        <v>2337</v>
      </c>
      <c r="E38" s="115"/>
      <c r="F38" s="116"/>
      <c r="G38" s="117">
        <v>45050</v>
      </c>
      <c r="H38" s="118"/>
      <c r="I38" s="116" t="s">
        <v>2346</v>
      </c>
      <c r="J38" s="117">
        <v>45110</v>
      </c>
      <c r="K38" s="116" t="s">
        <v>28</v>
      </c>
      <c r="L38" s="115">
        <v>2</v>
      </c>
      <c r="M38" s="115">
        <v>1</v>
      </c>
      <c r="N38" s="129" t="s">
        <v>2347</v>
      </c>
      <c r="O38" s="129" t="s">
        <v>2347</v>
      </c>
      <c r="P38" s="129">
        <v>8</v>
      </c>
      <c r="Q38" s="129">
        <v>8</v>
      </c>
      <c r="R38" s="119" t="s">
        <v>2347</v>
      </c>
      <c r="S38" s="119" t="s">
        <v>2347</v>
      </c>
      <c r="T38" s="129" t="s">
        <v>2347</v>
      </c>
      <c r="U38" s="129" t="s">
        <v>2347</v>
      </c>
      <c r="V38" s="129" t="s">
        <v>2347</v>
      </c>
      <c r="W38" s="129" t="s">
        <v>2347</v>
      </c>
      <c r="X38" s="129" t="s">
        <v>2347</v>
      </c>
      <c r="Y38" s="119" t="s">
        <v>2347</v>
      </c>
      <c r="Z38" s="119" t="s">
        <v>2347</v>
      </c>
      <c r="AA38" s="129" t="s">
        <v>2347</v>
      </c>
      <c r="AB38" s="129" t="s">
        <v>2347</v>
      </c>
      <c r="AC38" s="129">
        <v>8</v>
      </c>
      <c r="AD38" s="129" t="s">
        <v>2347</v>
      </c>
      <c r="AE38" s="129" t="s">
        <v>2347</v>
      </c>
      <c r="AF38" s="119" t="s">
        <v>2347</v>
      </c>
      <c r="AG38" s="119" t="s">
        <v>2347</v>
      </c>
      <c r="AH38" s="129" t="s">
        <v>2347</v>
      </c>
      <c r="AI38" s="129" t="s">
        <v>2347</v>
      </c>
      <c r="AJ38" s="129">
        <v>8</v>
      </c>
      <c r="AK38" s="129">
        <v>8</v>
      </c>
      <c r="AL38" s="129" t="s">
        <v>2347</v>
      </c>
      <c r="AM38" s="119" t="s">
        <v>2347</v>
      </c>
      <c r="AN38" s="119" t="s">
        <v>2347</v>
      </c>
      <c r="AO38" s="129" t="s">
        <v>2347</v>
      </c>
      <c r="AP38" s="129">
        <v>8</v>
      </c>
      <c r="AQ38" s="129">
        <v>8</v>
      </c>
      <c r="AR38" s="151" t="e">
        <f>VLOOKUP($B38,'[1]Chi tiết chấm công'!$A:$ET,AR$6,0)</f>
        <v>#N/A</v>
      </c>
      <c r="AS38" s="121" t="e">
        <f t="shared" si="5"/>
        <v>#N/A</v>
      </c>
      <c r="AT38" s="122" t="e">
        <f t="shared" si="6"/>
        <v>#N/A</v>
      </c>
      <c r="AU38" s="123"/>
      <c r="AV38" s="133"/>
      <c r="AW38" s="149"/>
      <c r="AX38" s="124"/>
      <c r="AY38" s="126"/>
      <c r="AZ38" s="124"/>
      <c r="BA38" s="122" t="e">
        <f t="shared" si="7"/>
        <v>#N/A</v>
      </c>
      <c r="BB38" s="127"/>
      <c r="BC38" s="122">
        <f t="shared" si="8"/>
        <v>2</v>
      </c>
      <c r="BD38" s="103"/>
    </row>
    <row r="39" spans="1:56" ht="15.75" customHeight="1" x14ac:dyDescent="0.2">
      <c r="A39" s="112">
        <v>1000</v>
      </c>
      <c r="B39" s="113" t="s">
        <v>2364</v>
      </c>
      <c r="C39" s="113" t="s">
        <v>2365</v>
      </c>
      <c r="D39" s="113" t="s">
        <v>2197</v>
      </c>
      <c r="E39" s="115"/>
      <c r="F39" s="116"/>
      <c r="G39" s="117">
        <v>45054</v>
      </c>
      <c r="H39" s="118"/>
      <c r="I39" s="116" t="s">
        <v>2346</v>
      </c>
      <c r="J39" s="117">
        <v>45114</v>
      </c>
      <c r="K39" s="116" t="s">
        <v>28</v>
      </c>
      <c r="L39" s="115">
        <v>3</v>
      </c>
      <c r="M39" s="115">
        <v>2</v>
      </c>
      <c r="N39" s="119" t="s">
        <v>2347</v>
      </c>
      <c r="O39" s="119" t="s">
        <v>2347</v>
      </c>
      <c r="P39" s="119" t="s">
        <v>2347</v>
      </c>
      <c r="Q39" s="119" t="s">
        <v>2347</v>
      </c>
      <c r="R39" s="119"/>
      <c r="S39" s="119"/>
      <c r="T39" s="119" t="s">
        <v>2347</v>
      </c>
      <c r="U39" s="119" t="s">
        <v>2347</v>
      </c>
      <c r="V39" s="119" t="s">
        <v>2347</v>
      </c>
      <c r="W39" s="119" t="s">
        <v>2347</v>
      </c>
      <c r="X39" s="119" t="s">
        <v>2347</v>
      </c>
      <c r="Y39" s="119"/>
      <c r="Z39" s="119"/>
      <c r="AA39" s="119" t="s">
        <v>2347</v>
      </c>
      <c r="AB39" s="119" t="s">
        <v>2347</v>
      </c>
      <c r="AC39" s="119" t="s">
        <v>2347</v>
      </c>
      <c r="AD39" s="119" t="s">
        <v>2347</v>
      </c>
      <c r="AE39" s="119" t="s">
        <v>2347</v>
      </c>
      <c r="AF39" s="119"/>
      <c r="AG39" s="119"/>
      <c r="AH39" s="152">
        <v>4</v>
      </c>
      <c r="AI39" s="119" t="s">
        <v>2347</v>
      </c>
      <c r="AJ39" s="119" t="s">
        <v>2347</v>
      </c>
      <c r="AK39" s="119" t="s">
        <v>2347</v>
      </c>
      <c r="AL39" s="119" t="s">
        <v>2347</v>
      </c>
      <c r="AM39" s="119"/>
      <c r="AN39" s="119"/>
      <c r="AO39" s="119" t="e">
        <f>VLOOKUP($A39,'[1]Chi tiết chấm công'!$A:$ET,AO$6,0)</f>
        <v>#N/A</v>
      </c>
      <c r="AP39" s="152">
        <v>4</v>
      </c>
      <c r="AQ39" s="151" t="s">
        <v>2347</v>
      </c>
      <c r="AR39" s="151" t="s">
        <v>2347</v>
      </c>
      <c r="AS39" s="121" t="e">
        <f t="shared" si="5"/>
        <v>#N/A</v>
      </c>
      <c r="AT39" s="122" t="e">
        <f t="shared" si="6"/>
        <v>#N/A</v>
      </c>
      <c r="AU39" s="123"/>
      <c r="AV39" s="133">
        <v>1</v>
      </c>
      <c r="AW39" s="149"/>
      <c r="AX39" s="124"/>
      <c r="AY39" s="126"/>
      <c r="AZ39" s="124"/>
      <c r="BA39" s="122" t="e">
        <f t="shared" si="7"/>
        <v>#N/A</v>
      </c>
      <c r="BB39" s="127"/>
      <c r="BC39" s="122">
        <f t="shared" si="8"/>
        <v>2</v>
      </c>
      <c r="BD39" s="103"/>
    </row>
    <row r="40" spans="1:56" ht="15.75" customHeight="1" x14ac:dyDescent="0.2">
      <c r="A40" s="116">
        <v>1019</v>
      </c>
      <c r="B40" s="113" t="s">
        <v>2366</v>
      </c>
      <c r="C40" s="113" t="s">
        <v>2367</v>
      </c>
      <c r="D40" s="113" t="s">
        <v>2368</v>
      </c>
      <c r="E40" s="115"/>
      <c r="F40" s="116"/>
      <c r="G40" s="117">
        <v>45068</v>
      </c>
      <c r="H40" s="118"/>
      <c r="I40" s="116" t="s">
        <v>2353</v>
      </c>
      <c r="J40" s="117"/>
      <c r="K40" s="116" t="s">
        <v>28</v>
      </c>
      <c r="L40" s="115">
        <v>2.5</v>
      </c>
      <c r="M40" s="115">
        <v>1.5</v>
      </c>
      <c r="N40" s="129" t="s">
        <v>2347</v>
      </c>
      <c r="O40" s="129" t="s">
        <v>2347</v>
      </c>
      <c r="P40" s="129" t="s">
        <v>2347</v>
      </c>
      <c r="Q40" s="129" t="s">
        <v>2347</v>
      </c>
      <c r="R40" s="119"/>
      <c r="S40" s="119"/>
      <c r="T40" s="129" t="s">
        <v>2347</v>
      </c>
      <c r="U40" s="129" t="s">
        <v>2347</v>
      </c>
      <c r="V40" s="129" t="s">
        <v>2347</v>
      </c>
      <c r="W40" s="74">
        <v>8</v>
      </c>
      <c r="X40" s="74">
        <v>8</v>
      </c>
      <c r="Y40" s="119"/>
      <c r="Z40" s="119"/>
      <c r="AA40" s="74">
        <v>8</v>
      </c>
      <c r="AB40" s="129" t="e">
        <f>VLOOKUP($A40,'[1]Chi tiết chấm công'!$A:$ET,AB$6,0)</f>
        <v>#N/A</v>
      </c>
      <c r="AC40" s="74">
        <v>8</v>
      </c>
      <c r="AD40" s="74">
        <v>8</v>
      </c>
      <c r="AE40" s="74">
        <v>8</v>
      </c>
      <c r="AF40" s="119"/>
      <c r="AG40" s="119"/>
      <c r="AH40" s="74">
        <v>8</v>
      </c>
      <c r="AI40" s="74">
        <v>8</v>
      </c>
      <c r="AJ40" s="74">
        <v>8</v>
      </c>
      <c r="AK40" s="74">
        <v>8</v>
      </c>
      <c r="AL40" s="74">
        <v>8</v>
      </c>
      <c r="AM40" s="119"/>
      <c r="AN40" s="119"/>
      <c r="AO40" s="74">
        <v>8</v>
      </c>
      <c r="AP40" s="74">
        <v>8</v>
      </c>
      <c r="AQ40" s="129" t="s">
        <v>2347</v>
      </c>
      <c r="AR40" s="151" t="s">
        <v>2347</v>
      </c>
      <c r="AS40" s="121" t="e">
        <f t="shared" si="5"/>
        <v>#N/A</v>
      </c>
      <c r="AT40" s="122" t="e">
        <f t="shared" si="6"/>
        <v>#N/A</v>
      </c>
      <c r="AU40" s="123"/>
      <c r="AV40" s="133"/>
      <c r="AW40" s="149"/>
      <c r="AX40" s="124"/>
      <c r="AY40" s="126"/>
      <c r="AZ40" s="124"/>
      <c r="BA40" s="122" t="e">
        <f t="shared" si="7"/>
        <v>#N/A</v>
      </c>
      <c r="BB40" s="127"/>
      <c r="BC40" s="122">
        <f t="shared" si="8"/>
        <v>2.5</v>
      </c>
      <c r="BD40" s="103"/>
    </row>
    <row r="41" spans="1:56" ht="15.75" customHeight="1" x14ac:dyDescent="0.2">
      <c r="A41" s="116"/>
      <c r="B41" s="113" t="s">
        <v>1644</v>
      </c>
      <c r="C41" s="114" t="s">
        <v>1645</v>
      </c>
      <c r="D41" s="113" t="s">
        <v>2369</v>
      </c>
      <c r="E41" s="115"/>
      <c r="F41" s="116"/>
      <c r="G41" s="117">
        <v>45078</v>
      </c>
      <c r="H41" s="118"/>
      <c r="I41" s="116" t="s">
        <v>2346</v>
      </c>
      <c r="J41" s="117"/>
      <c r="K41" s="116" t="s">
        <v>28</v>
      </c>
      <c r="L41" s="115">
        <v>3</v>
      </c>
      <c r="M41" s="115">
        <v>0</v>
      </c>
      <c r="N41" s="119">
        <v>8</v>
      </c>
      <c r="O41" s="119">
        <v>8</v>
      </c>
      <c r="P41" s="119">
        <v>8</v>
      </c>
      <c r="Q41" s="119">
        <v>8</v>
      </c>
      <c r="R41" s="119"/>
      <c r="S41" s="119"/>
      <c r="T41" s="119">
        <v>8</v>
      </c>
      <c r="U41" s="119">
        <v>8</v>
      </c>
      <c r="V41" s="119">
        <v>8</v>
      </c>
      <c r="W41" s="119">
        <v>8</v>
      </c>
      <c r="X41" s="119">
        <v>8</v>
      </c>
      <c r="Y41" s="119"/>
      <c r="Z41" s="119"/>
      <c r="AA41" s="119">
        <v>8</v>
      </c>
      <c r="AB41" s="119">
        <v>8</v>
      </c>
      <c r="AC41" s="119">
        <v>8</v>
      </c>
      <c r="AD41" s="119">
        <v>8</v>
      </c>
      <c r="AE41" s="119">
        <v>8</v>
      </c>
      <c r="AF41" s="119"/>
      <c r="AG41" s="119"/>
      <c r="AH41" s="119">
        <v>8</v>
      </c>
      <c r="AI41" s="119">
        <v>8</v>
      </c>
      <c r="AJ41" s="119">
        <v>8</v>
      </c>
      <c r="AK41" s="119">
        <v>8</v>
      </c>
      <c r="AL41" s="119">
        <v>8</v>
      </c>
      <c r="AM41" s="119"/>
      <c r="AN41" s="119"/>
      <c r="AO41" s="119">
        <v>8</v>
      </c>
      <c r="AP41" s="119">
        <v>8</v>
      </c>
      <c r="AQ41" s="119">
        <v>8</v>
      </c>
      <c r="AR41" s="119">
        <v>8</v>
      </c>
      <c r="AS41" s="121">
        <f t="shared" si="5"/>
        <v>184</v>
      </c>
      <c r="AT41" s="122">
        <f t="shared" si="6"/>
        <v>23</v>
      </c>
      <c r="AU41" s="123"/>
      <c r="AV41" s="133"/>
      <c r="AW41" s="149"/>
      <c r="AX41" s="124"/>
      <c r="AY41" s="126"/>
      <c r="AZ41" s="124"/>
      <c r="BA41" s="122">
        <f t="shared" si="7"/>
        <v>23</v>
      </c>
      <c r="BB41" s="127"/>
      <c r="BC41" s="122">
        <f t="shared" si="8"/>
        <v>3</v>
      </c>
      <c r="BD41" s="103"/>
    </row>
    <row r="42" spans="1:56" ht="15.75" customHeight="1" x14ac:dyDescent="0.2">
      <c r="A42" s="116">
        <v>1023</v>
      </c>
      <c r="B42" s="113" t="s">
        <v>2370</v>
      </c>
      <c r="C42" s="113" t="s">
        <v>90</v>
      </c>
      <c r="D42" s="113" t="s">
        <v>2172</v>
      </c>
      <c r="E42" s="115"/>
      <c r="F42" s="116"/>
      <c r="G42" s="117">
        <v>45083</v>
      </c>
      <c r="H42" s="118"/>
      <c r="I42" s="116" t="s">
        <v>2353</v>
      </c>
      <c r="J42" s="117"/>
      <c r="K42" s="116" t="s">
        <v>28</v>
      </c>
      <c r="L42" s="115"/>
      <c r="M42" s="115">
        <v>0</v>
      </c>
      <c r="N42" s="74">
        <v>8</v>
      </c>
      <c r="O42" s="74">
        <v>8</v>
      </c>
      <c r="P42" s="119" t="s">
        <v>2347</v>
      </c>
      <c r="Q42" s="119" t="s">
        <v>2347</v>
      </c>
      <c r="R42" s="119"/>
      <c r="S42" s="119"/>
      <c r="T42" s="119" t="s">
        <v>2347</v>
      </c>
      <c r="U42" s="119" t="s">
        <v>2347</v>
      </c>
      <c r="V42" s="119" t="s">
        <v>2347</v>
      </c>
      <c r="W42" s="119" t="s">
        <v>2347</v>
      </c>
      <c r="X42" s="119" t="s">
        <v>2347</v>
      </c>
      <c r="Y42" s="119"/>
      <c r="Z42" s="119"/>
      <c r="AA42" s="119" t="s">
        <v>2347</v>
      </c>
      <c r="AB42" s="119" t="s">
        <v>2347</v>
      </c>
      <c r="AC42" s="119" t="s">
        <v>2347</v>
      </c>
      <c r="AD42" s="119" t="s">
        <v>2347</v>
      </c>
      <c r="AE42" s="119" t="s">
        <v>2347</v>
      </c>
      <c r="AF42" s="119"/>
      <c r="AG42" s="119"/>
      <c r="AH42" s="119" t="s">
        <v>2347</v>
      </c>
      <c r="AI42" s="119" t="s">
        <v>2347</v>
      </c>
      <c r="AJ42" s="119" t="s">
        <v>2347</v>
      </c>
      <c r="AK42" s="119" t="s">
        <v>2347</v>
      </c>
      <c r="AL42" s="119" t="s">
        <v>2347</v>
      </c>
      <c r="AM42" s="119"/>
      <c r="AN42" s="119"/>
      <c r="AO42" s="119" t="s">
        <v>2347</v>
      </c>
      <c r="AP42" s="119" t="s">
        <v>2347</v>
      </c>
      <c r="AQ42" s="119" t="s">
        <v>2347</v>
      </c>
      <c r="AR42" s="119" t="s">
        <v>2347</v>
      </c>
      <c r="AS42" s="121">
        <f t="shared" si="5"/>
        <v>16</v>
      </c>
      <c r="AT42" s="122">
        <f t="shared" si="6"/>
        <v>2</v>
      </c>
      <c r="AU42" s="123"/>
      <c r="AV42" s="133"/>
      <c r="AW42" s="149"/>
      <c r="AX42" s="124"/>
      <c r="AY42" s="126"/>
      <c r="AZ42" s="124"/>
      <c r="BA42" s="122">
        <f t="shared" si="7"/>
        <v>2</v>
      </c>
      <c r="BB42" s="127"/>
      <c r="BC42" s="122">
        <f t="shared" si="8"/>
        <v>0</v>
      </c>
      <c r="BD42" s="103"/>
    </row>
    <row r="43" spans="1:56" ht="15.75" customHeight="1" x14ac:dyDescent="0.2">
      <c r="A43" s="116">
        <v>1025</v>
      </c>
      <c r="B43" s="113" t="s">
        <v>2371</v>
      </c>
      <c r="C43" s="113" t="s">
        <v>2372</v>
      </c>
      <c r="D43" s="113" t="s">
        <v>2230</v>
      </c>
      <c r="E43" s="115"/>
      <c r="F43" s="116"/>
      <c r="G43" s="117">
        <v>45105</v>
      </c>
      <c r="H43" s="118"/>
      <c r="I43" s="116" t="s">
        <v>2353</v>
      </c>
      <c r="J43" s="117"/>
      <c r="K43" s="116" t="s">
        <v>28</v>
      </c>
      <c r="L43" s="115">
        <v>2</v>
      </c>
      <c r="M43" s="115">
        <v>0</v>
      </c>
      <c r="N43" s="119" t="s">
        <v>2347</v>
      </c>
      <c r="O43" s="119" t="s">
        <v>2347</v>
      </c>
      <c r="P43" s="119" t="s">
        <v>2347</v>
      </c>
      <c r="Q43" s="119" t="s">
        <v>2347</v>
      </c>
      <c r="R43" s="119"/>
      <c r="S43" s="119"/>
      <c r="T43" s="119" t="s">
        <v>2347</v>
      </c>
      <c r="U43" s="119" t="s">
        <v>2347</v>
      </c>
      <c r="V43" s="119" t="s">
        <v>2347</v>
      </c>
      <c r="W43" s="119" t="s">
        <v>2347</v>
      </c>
      <c r="X43" s="74">
        <v>8</v>
      </c>
      <c r="Y43" s="119"/>
      <c r="Z43" s="119"/>
      <c r="AA43" s="119" t="s">
        <v>2347</v>
      </c>
      <c r="AB43" s="119" t="s">
        <v>2347</v>
      </c>
      <c r="AC43" s="119" t="s">
        <v>2347</v>
      </c>
      <c r="AD43" s="119" t="s">
        <v>2347</v>
      </c>
      <c r="AE43" s="119" t="s">
        <v>2347</v>
      </c>
      <c r="AF43" s="119"/>
      <c r="AG43" s="119"/>
      <c r="AH43" s="119" t="s">
        <v>2347</v>
      </c>
      <c r="AI43" s="119" t="s">
        <v>2347</v>
      </c>
      <c r="AJ43" s="119" t="s">
        <v>2347</v>
      </c>
      <c r="AK43" s="119" t="s">
        <v>2347</v>
      </c>
      <c r="AL43" s="119" t="s">
        <v>2347</v>
      </c>
      <c r="AM43" s="119"/>
      <c r="AN43" s="119"/>
      <c r="AO43" s="119" t="s">
        <v>2347</v>
      </c>
      <c r="AP43" s="119" t="s">
        <v>2347</v>
      </c>
      <c r="AQ43" s="151" t="s">
        <v>2347</v>
      </c>
      <c r="AR43" s="151" t="s">
        <v>2347</v>
      </c>
      <c r="AS43" s="121">
        <f t="shared" si="5"/>
        <v>8</v>
      </c>
      <c r="AT43" s="122">
        <f t="shared" si="6"/>
        <v>1</v>
      </c>
      <c r="AU43" s="123"/>
      <c r="AV43" s="133"/>
      <c r="AW43" s="149"/>
      <c r="AX43" s="124"/>
      <c r="AY43" s="126"/>
      <c r="AZ43" s="124"/>
      <c r="BA43" s="122">
        <f t="shared" si="7"/>
        <v>1</v>
      </c>
      <c r="BB43" s="127"/>
      <c r="BC43" s="122">
        <f t="shared" si="8"/>
        <v>2</v>
      </c>
      <c r="BD43" s="103"/>
    </row>
    <row r="44" spans="1:56" ht="15.75" customHeight="1" x14ac:dyDescent="0.2">
      <c r="A44" s="116">
        <v>1026</v>
      </c>
      <c r="B44" s="113" t="s">
        <v>2373</v>
      </c>
      <c r="C44" s="113" t="s">
        <v>2374</v>
      </c>
      <c r="D44" s="113" t="s">
        <v>2368</v>
      </c>
      <c r="E44" s="115"/>
      <c r="F44" s="116"/>
      <c r="G44" s="117">
        <v>45119</v>
      </c>
      <c r="H44" s="118"/>
      <c r="I44" s="116" t="s">
        <v>2353</v>
      </c>
      <c r="J44" s="117"/>
      <c r="K44" s="116" t="s">
        <v>28</v>
      </c>
      <c r="L44" s="115"/>
      <c r="M44" s="115">
        <v>0</v>
      </c>
      <c r="N44" s="119" t="s">
        <v>2347</v>
      </c>
      <c r="O44" s="119" t="s">
        <v>2347</v>
      </c>
      <c r="P44" s="119" t="s">
        <v>2347</v>
      </c>
      <c r="Q44" s="119" t="s">
        <v>2347</v>
      </c>
      <c r="R44" s="119"/>
      <c r="S44" s="119"/>
      <c r="T44" s="119" t="s">
        <v>2347</v>
      </c>
      <c r="U44" s="119" t="s">
        <v>2347</v>
      </c>
      <c r="V44" s="74">
        <v>8</v>
      </c>
      <c r="W44" s="119" t="s">
        <v>2347</v>
      </c>
      <c r="X44" s="119" t="s">
        <v>2347</v>
      </c>
      <c r="Y44" s="119"/>
      <c r="Z44" s="119"/>
      <c r="AA44" s="119" t="s">
        <v>2347</v>
      </c>
      <c r="AB44" s="119" t="s">
        <v>2347</v>
      </c>
      <c r="AC44" s="119" t="s">
        <v>2347</v>
      </c>
      <c r="AD44" s="119" t="s">
        <v>2347</v>
      </c>
      <c r="AE44" s="119" t="s">
        <v>2347</v>
      </c>
      <c r="AF44" s="119"/>
      <c r="AG44" s="119"/>
      <c r="AH44" s="119" t="e">
        <f>VLOOKUP($B44,'[1]Chi tiết chấm công'!$A:$ET,AH$6,0)</f>
        <v>#N/A</v>
      </c>
      <c r="AI44" s="74">
        <v>8</v>
      </c>
      <c r="AJ44" s="74">
        <v>8</v>
      </c>
      <c r="AK44" s="74">
        <v>8</v>
      </c>
      <c r="AL44" s="119" t="e">
        <f>VLOOKUP($B44,'[1]Chi tiết chấm công'!$A:$ET,AL$6,0)</f>
        <v>#N/A</v>
      </c>
      <c r="AM44" s="119"/>
      <c r="AN44" s="119"/>
      <c r="AO44" s="119" t="s">
        <v>2347</v>
      </c>
      <c r="AP44" s="119" t="s">
        <v>2347</v>
      </c>
      <c r="AQ44" s="151" t="s">
        <v>2347</v>
      </c>
      <c r="AR44" s="151" t="s">
        <v>2347</v>
      </c>
      <c r="AS44" s="121" t="e">
        <f t="shared" si="5"/>
        <v>#N/A</v>
      </c>
      <c r="AT44" s="122" t="e">
        <f t="shared" si="6"/>
        <v>#N/A</v>
      </c>
      <c r="AU44" s="123"/>
      <c r="AV44" s="133"/>
      <c r="AW44" s="149"/>
      <c r="AX44" s="124"/>
      <c r="AY44" s="126"/>
      <c r="AZ44" s="124"/>
      <c r="BA44" s="122" t="e">
        <f t="shared" si="7"/>
        <v>#N/A</v>
      </c>
      <c r="BB44" s="127"/>
      <c r="BC44" s="122">
        <f t="shared" si="8"/>
        <v>0</v>
      </c>
      <c r="BD44" s="103"/>
    </row>
    <row r="45" spans="1:56" ht="15.75" customHeight="1" x14ac:dyDescent="0.2">
      <c r="A45" s="116">
        <v>1027</v>
      </c>
      <c r="B45" s="113" t="s">
        <v>2375</v>
      </c>
      <c r="C45" s="113" t="s">
        <v>2376</v>
      </c>
      <c r="D45" s="113" t="s">
        <v>124</v>
      </c>
      <c r="E45" s="115"/>
      <c r="F45" s="116"/>
      <c r="G45" s="117">
        <v>45119</v>
      </c>
      <c r="H45" s="118"/>
      <c r="I45" s="116" t="s">
        <v>2353</v>
      </c>
      <c r="J45" s="117"/>
      <c r="K45" s="116" t="s">
        <v>28</v>
      </c>
      <c r="L45" s="115"/>
      <c r="M45" s="115">
        <v>0</v>
      </c>
      <c r="N45" s="150">
        <v>4</v>
      </c>
      <c r="O45" s="150">
        <v>4</v>
      </c>
      <c r="P45" s="150">
        <v>4</v>
      </c>
      <c r="Q45" s="150">
        <v>4</v>
      </c>
      <c r="R45" s="119"/>
      <c r="S45" s="119"/>
      <c r="T45" s="150">
        <v>4</v>
      </c>
      <c r="U45" s="150">
        <v>4</v>
      </c>
      <c r="V45" s="150">
        <v>4</v>
      </c>
      <c r="W45" s="150">
        <v>4</v>
      </c>
      <c r="X45" s="150">
        <v>4</v>
      </c>
      <c r="Y45" s="119"/>
      <c r="Z45" s="119"/>
      <c r="AA45" s="150">
        <v>4</v>
      </c>
      <c r="AB45" s="150">
        <v>4</v>
      </c>
      <c r="AC45" s="150">
        <v>4</v>
      </c>
      <c r="AD45" s="150">
        <v>4</v>
      </c>
      <c r="AE45" s="150">
        <v>4</v>
      </c>
      <c r="AF45" s="119"/>
      <c r="AG45" s="119"/>
      <c r="AH45" s="150">
        <v>4</v>
      </c>
      <c r="AI45" s="150">
        <v>4</v>
      </c>
      <c r="AJ45" s="150">
        <v>4</v>
      </c>
      <c r="AK45" s="150">
        <v>4</v>
      </c>
      <c r="AL45" s="150">
        <v>4</v>
      </c>
      <c r="AM45" s="119"/>
      <c r="AN45" s="119"/>
      <c r="AO45" s="150">
        <v>4</v>
      </c>
      <c r="AP45" s="150">
        <v>4</v>
      </c>
      <c r="AQ45" s="151">
        <v>4</v>
      </c>
      <c r="AR45" s="151">
        <v>4</v>
      </c>
      <c r="AS45" s="121">
        <f t="shared" si="5"/>
        <v>92</v>
      </c>
      <c r="AT45" s="122">
        <f t="shared" si="6"/>
        <v>11.5</v>
      </c>
      <c r="AU45" s="123"/>
      <c r="AV45" s="133"/>
      <c r="AW45" s="149"/>
      <c r="AX45" s="124"/>
      <c r="AY45" s="126"/>
      <c r="AZ45" s="124"/>
      <c r="BA45" s="122">
        <f t="shared" si="7"/>
        <v>11.5</v>
      </c>
      <c r="BB45" s="127"/>
      <c r="BC45" s="122">
        <f t="shared" si="8"/>
        <v>0</v>
      </c>
      <c r="BD45" s="103"/>
    </row>
    <row r="46" spans="1:56" ht="15.75" customHeight="1" x14ac:dyDescent="0.2">
      <c r="A46" s="116">
        <v>1028</v>
      </c>
      <c r="B46" s="113" t="s">
        <v>2377</v>
      </c>
      <c r="C46" s="113" t="s">
        <v>2378</v>
      </c>
      <c r="D46" s="113" t="s">
        <v>2230</v>
      </c>
      <c r="E46" s="115"/>
      <c r="F46" s="116"/>
      <c r="G46" s="117"/>
      <c r="H46" s="118"/>
      <c r="I46" s="116"/>
      <c r="J46" s="117"/>
      <c r="K46" s="116"/>
      <c r="L46" s="115"/>
      <c r="M46" s="115"/>
      <c r="N46" s="150"/>
      <c r="O46" s="150"/>
      <c r="P46" s="150"/>
      <c r="Q46" s="150"/>
      <c r="R46" s="119"/>
      <c r="S46" s="119"/>
      <c r="T46" s="150"/>
      <c r="U46" s="150">
        <v>4</v>
      </c>
      <c r="V46" s="150">
        <v>4</v>
      </c>
      <c r="W46" s="150">
        <v>4</v>
      </c>
      <c r="X46" s="100"/>
      <c r="Y46" s="119"/>
      <c r="Z46" s="119"/>
      <c r="AA46" s="150">
        <v>4</v>
      </c>
      <c r="AB46" s="150">
        <v>4</v>
      </c>
      <c r="AC46" s="150"/>
      <c r="AD46" s="150">
        <v>4</v>
      </c>
      <c r="AE46" s="150">
        <v>4</v>
      </c>
      <c r="AF46" s="119"/>
      <c r="AG46" s="119"/>
      <c r="AH46" s="150">
        <v>4</v>
      </c>
      <c r="AI46" s="150">
        <v>4</v>
      </c>
      <c r="AJ46" s="150">
        <v>4</v>
      </c>
      <c r="AK46" s="150">
        <v>4</v>
      </c>
      <c r="AL46" s="150">
        <v>4</v>
      </c>
      <c r="AM46" s="119"/>
      <c r="AN46" s="119"/>
      <c r="AO46" s="150">
        <v>4</v>
      </c>
      <c r="AP46" s="150">
        <v>4</v>
      </c>
      <c r="AQ46" s="151">
        <v>4</v>
      </c>
      <c r="AR46" s="151">
        <v>4</v>
      </c>
      <c r="AS46" s="121">
        <f t="shared" si="5"/>
        <v>64</v>
      </c>
      <c r="AT46" s="122">
        <f t="shared" si="6"/>
        <v>8</v>
      </c>
      <c r="AU46" s="123"/>
      <c r="AV46" s="133"/>
      <c r="AW46" s="149"/>
      <c r="AX46" s="124"/>
      <c r="AY46" s="126"/>
      <c r="AZ46" s="124">
        <v>1</v>
      </c>
      <c r="BA46" s="122">
        <f t="shared" si="7"/>
        <v>8</v>
      </c>
      <c r="BB46" s="127"/>
      <c r="BC46" s="122">
        <f t="shared" si="8"/>
        <v>0</v>
      </c>
      <c r="BD46" s="103"/>
    </row>
    <row r="47" spans="1:56" ht="15.75" customHeight="1" x14ac:dyDescent="0.2">
      <c r="A47" s="116">
        <v>1029</v>
      </c>
      <c r="B47" s="113" t="s">
        <v>2379</v>
      </c>
      <c r="C47" s="113" t="s">
        <v>2380</v>
      </c>
      <c r="D47" s="113" t="s">
        <v>246</v>
      </c>
      <c r="E47" s="115"/>
      <c r="F47" s="116"/>
      <c r="G47" s="117"/>
      <c r="H47" s="118"/>
      <c r="I47" s="116"/>
      <c r="J47" s="117"/>
      <c r="K47" s="116"/>
      <c r="L47" s="115"/>
      <c r="M47" s="115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50">
        <v>8</v>
      </c>
      <c r="AP47" s="129">
        <v>8</v>
      </c>
      <c r="AQ47" s="151" t="s">
        <v>2347</v>
      </c>
      <c r="AR47" s="151" t="s">
        <v>2347</v>
      </c>
      <c r="AS47" s="121">
        <f t="shared" si="5"/>
        <v>16</v>
      </c>
      <c r="AT47" s="122">
        <f t="shared" si="6"/>
        <v>2</v>
      </c>
      <c r="AU47" s="123"/>
      <c r="AV47" s="133"/>
      <c r="AW47" s="149"/>
      <c r="AX47" s="124"/>
      <c r="AY47" s="126"/>
      <c r="AZ47" s="124"/>
      <c r="BA47" s="122">
        <f t="shared" si="7"/>
        <v>2</v>
      </c>
      <c r="BB47" s="127"/>
      <c r="BC47" s="122">
        <f t="shared" si="8"/>
        <v>0</v>
      </c>
      <c r="BD47" s="103"/>
    </row>
    <row r="48" spans="1:56" ht="15.75" customHeight="1" x14ac:dyDescent="0.2">
      <c r="A48" s="69"/>
      <c r="B48" s="67"/>
      <c r="C48" s="156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69"/>
      <c r="AT48" s="69"/>
      <c r="AU48" s="69"/>
      <c r="AV48" s="69"/>
      <c r="AW48" s="79"/>
      <c r="AX48" s="69"/>
      <c r="AY48" s="69"/>
      <c r="AZ48" s="69"/>
      <c r="BA48" s="69"/>
      <c r="BB48" s="79"/>
      <c r="BC48" s="69"/>
      <c r="BD48" s="69"/>
    </row>
    <row r="49" spans="1:56" ht="15.75" customHeight="1" x14ac:dyDescent="0.2">
      <c r="A49" s="69"/>
      <c r="B49" s="67"/>
      <c r="C49" s="156" t="s">
        <v>2381</v>
      </c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E49" s="69"/>
      <c r="AF49" s="69"/>
      <c r="AG49" s="69"/>
      <c r="AH49" s="69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69"/>
      <c r="AT49" s="69"/>
      <c r="AU49" s="69"/>
      <c r="AV49" s="69"/>
      <c r="AW49" s="79"/>
      <c r="AX49" s="69"/>
      <c r="AY49" s="69"/>
      <c r="AZ49" s="69"/>
      <c r="BA49" s="69"/>
      <c r="BB49" s="79"/>
      <c r="BC49" s="69"/>
      <c r="BD49" s="69"/>
    </row>
    <row r="50" spans="1:56" ht="15.75" customHeight="1" x14ac:dyDescent="0.2">
      <c r="A50" s="69"/>
      <c r="B50" s="67"/>
      <c r="C50" s="156" t="s">
        <v>2382</v>
      </c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69"/>
      <c r="AT50" s="69"/>
      <c r="AU50" s="69"/>
      <c r="AV50" s="69"/>
      <c r="AW50" s="79"/>
      <c r="AX50" s="69"/>
      <c r="AY50" s="69"/>
      <c r="AZ50" s="69"/>
      <c r="BA50" s="69"/>
      <c r="BB50" s="79"/>
      <c r="BC50" s="69"/>
      <c r="BD50" s="69"/>
    </row>
    <row r="51" spans="1:56" ht="15.75" customHeight="1" x14ac:dyDescent="0.2">
      <c r="A51" s="69"/>
      <c r="B51" s="67"/>
      <c r="C51" s="156" t="s">
        <v>2383</v>
      </c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69"/>
      <c r="AT51" s="69"/>
      <c r="AU51" s="69"/>
      <c r="AV51" s="69"/>
      <c r="AW51" s="79"/>
      <c r="AX51" s="69"/>
      <c r="AY51" s="69"/>
      <c r="AZ51" s="69"/>
      <c r="BA51" s="69"/>
      <c r="BB51" s="79"/>
      <c r="BC51" s="69"/>
      <c r="BD51" s="69"/>
    </row>
    <row r="52" spans="1:56" ht="15.75" customHeight="1" x14ac:dyDescent="0.2">
      <c r="A52" s="69"/>
      <c r="B52" s="67"/>
      <c r="C52" s="156" t="s">
        <v>2384</v>
      </c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69"/>
      <c r="AT52" s="69"/>
      <c r="AU52" s="69"/>
      <c r="AV52" s="69"/>
      <c r="AW52" s="79"/>
      <c r="AX52" s="69"/>
      <c r="AY52" s="69"/>
      <c r="AZ52" s="69"/>
      <c r="BA52" s="69"/>
      <c r="BB52" s="79"/>
      <c r="BC52" s="69"/>
      <c r="BD52" s="69"/>
    </row>
    <row r="53" spans="1:56" ht="15.75" customHeight="1" x14ac:dyDescent="0.2">
      <c r="A53" s="69"/>
      <c r="B53" s="67"/>
      <c r="C53" s="156" t="s">
        <v>2385</v>
      </c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69"/>
      <c r="AT53" s="69"/>
      <c r="AU53" s="69"/>
      <c r="AV53" s="69"/>
      <c r="AW53" s="79"/>
      <c r="AX53" s="69"/>
      <c r="AY53" s="69"/>
      <c r="AZ53" s="69"/>
      <c r="BA53" s="69"/>
      <c r="BB53" s="79"/>
      <c r="BC53" s="69"/>
      <c r="BD53" s="69"/>
    </row>
    <row r="54" spans="1:56" ht="15.75" customHeight="1" x14ac:dyDescent="0.2">
      <c r="A54" s="69"/>
      <c r="B54" s="67"/>
      <c r="C54" s="156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69"/>
      <c r="AT54" s="69"/>
      <c r="AU54" s="69"/>
      <c r="AV54" s="69"/>
      <c r="AW54" s="79"/>
      <c r="AX54" s="69"/>
      <c r="AY54" s="69"/>
      <c r="AZ54" s="69"/>
      <c r="BA54" s="69"/>
      <c r="BB54" s="79"/>
      <c r="BC54" s="69"/>
      <c r="BD54" s="69"/>
    </row>
    <row r="55" spans="1:56" ht="15.75" customHeight="1" x14ac:dyDescent="0.2">
      <c r="A55" s="69"/>
      <c r="B55" s="67"/>
      <c r="C55" s="156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69"/>
      <c r="AT55" s="69"/>
      <c r="AU55" s="69"/>
      <c r="AV55" s="69"/>
      <c r="AW55" s="79"/>
      <c r="AX55" s="69"/>
      <c r="AY55" s="69"/>
      <c r="AZ55" s="69"/>
      <c r="BA55" s="69"/>
      <c r="BB55" s="79"/>
      <c r="BC55" s="69"/>
      <c r="BD55" s="69"/>
    </row>
    <row r="56" spans="1:56" ht="15.75" customHeight="1" x14ac:dyDescent="0.2">
      <c r="A56" s="69"/>
      <c r="B56" s="67"/>
      <c r="C56" s="156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69"/>
      <c r="AT56" s="69"/>
      <c r="AU56" s="69"/>
      <c r="AV56" s="69"/>
      <c r="AW56" s="79"/>
      <c r="AX56" s="69"/>
      <c r="AY56" s="69"/>
      <c r="AZ56" s="69"/>
      <c r="BA56" s="69"/>
      <c r="BB56" s="79"/>
      <c r="BC56" s="69"/>
      <c r="BD56" s="69"/>
    </row>
    <row r="57" spans="1:56" ht="15.75" customHeight="1" x14ac:dyDescent="0.2">
      <c r="A57" s="69"/>
      <c r="B57" s="67"/>
      <c r="C57" s="156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69"/>
      <c r="AT57" s="69"/>
      <c r="AU57" s="69"/>
      <c r="AV57" s="69"/>
      <c r="AW57" s="79"/>
      <c r="AX57" s="69"/>
      <c r="AY57" s="69"/>
      <c r="AZ57" s="69"/>
      <c r="BA57" s="69"/>
      <c r="BB57" s="79"/>
      <c r="BC57" s="69"/>
      <c r="BD57" s="69"/>
    </row>
    <row r="58" spans="1:56" ht="15.75" customHeight="1" x14ac:dyDescent="0.2">
      <c r="A58" s="69"/>
      <c r="B58" s="67"/>
      <c r="C58" s="156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69"/>
      <c r="AT58" s="69"/>
      <c r="AU58" s="69"/>
      <c r="AV58" s="69"/>
      <c r="AW58" s="79"/>
      <c r="AX58" s="69"/>
      <c r="AY58" s="69"/>
      <c r="AZ58" s="69"/>
      <c r="BA58" s="69"/>
      <c r="BB58" s="79"/>
      <c r="BC58" s="69"/>
      <c r="BD58" s="69"/>
    </row>
    <row r="59" spans="1:56" ht="15.75" customHeight="1" x14ac:dyDescent="0.2">
      <c r="A59" s="69"/>
      <c r="B59" s="67"/>
      <c r="C59" s="156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69"/>
      <c r="AT59" s="69"/>
      <c r="AU59" s="69"/>
      <c r="AV59" s="69"/>
      <c r="AW59" s="79"/>
      <c r="AX59" s="69"/>
      <c r="AY59" s="69"/>
      <c r="AZ59" s="69"/>
      <c r="BA59" s="69"/>
      <c r="BB59" s="79"/>
      <c r="BC59" s="69"/>
      <c r="BD59" s="69"/>
    </row>
    <row r="60" spans="1:56" ht="15.75" customHeight="1" x14ac:dyDescent="0.2">
      <c r="A60" s="69"/>
      <c r="B60" s="67"/>
      <c r="C60" s="156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69"/>
      <c r="AT60" s="69"/>
      <c r="AU60" s="69"/>
      <c r="AV60" s="69"/>
      <c r="AW60" s="79"/>
      <c r="AX60" s="69"/>
      <c r="AY60" s="69"/>
      <c r="AZ60" s="69"/>
      <c r="BA60" s="69"/>
      <c r="BB60" s="79"/>
      <c r="BC60" s="69"/>
      <c r="BD60" s="69"/>
    </row>
    <row r="61" spans="1:56" ht="15.75" customHeight="1" x14ac:dyDescent="0.2">
      <c r="A61" s="69"/>
      <c r="B61" s="67"/>
      <c r="C61" s="156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69"/>
      <c r="AT61" s="69"/>
      <c r="AU61" s="69"/>
      <c r="AV61" s="69"/>
      <c r="AW61" s="79"/>
      <c r="AX61" s="69"/>
      <c r="AY61" s="69"/>
      <c r="AZ61" s="69"/>
      <c r="BA61" s="69"/>
      <c r="BB61" s="79"/>
      <c r="BC61" s="69"/>
      <c r="BD61" s="69"/>
    </row>
    <row r="62" spans="1:56" ht="15.75" customHeight="1" x14ac:dyDescent="0.2">
      <c r="A62" s="69"/>
      <c r="B62" s="67"/>
      <c r="C62" s="156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69"/>
      <c r="AT62" s="69"/>
      <c r="AU62" s="69"/>
      <c r="AV62" s="69"/>
      <c r="AW62" s="79"/>
      <c r="AX62" s="69"/>
      <c r="AY62" s="69"/>
      <c r="AZ62" s="69"/>
      <c r="BA62" s="69"/>
      <c r="BB62" s="79"/>
      <c r="BC62" s="69"/>
      <c r="BD62" s="69"/>
    </row>
    <row r="63" spans="1:56" ht="15.75" customHeight="1" x14ac:dyDescent="0.2">
      <c r="A63" s="69"/>
      <c r="B63" s="67"/>
      <c r="C63" s="156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69"/>
      <c r="AT63" s="69"/>
      <c r="AU63" s="69"/>
      <c r="AV63" s="69"/>
      <c r="AW63" s="79"/>
      <c r="AX63" s="69"/>
      <c r="AY63" s="69"/>
      <c r="AZ63" s="69"/>
      <c r="BA63" s="69"/>
      <c r="BB63" s="79"/>
      <c r="BC63" s="69"/>
      <c r="BD63" s="69"/>
    </row>
    <row r="64" spans="1:56" ht="15.75" customHeight="1" x14ac:dyDescent="0.2">
      <c r="A64" s="69"/>
      <c r="B64" s="67"/>
      <c r="C64" s="156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69"/>
      <c r="AT64" s="69"/>
      <c r="AU64" s="69"/>
      <c r="AV64" s="69"/>
      <c r="AW64" s="79"/>
      <c r="AX64" s="69"/>
      <c r="AY64" s="69"/>
      <c r="AZ64" s="69"/>
      <c r="BA64" s="69"/>
      <c r="BB64" s="79"/>
      <c r="BC64" s="69"/>
      <c r="BD64" s="69"/>
    </row>
    <row r="65" spans="1:56" ht="15.75" customHeight="1" x14ac:dyDescent="0.2">
      <c r="A65" s="69"/>
      <c r="B65" s="67"/>
      <c r="C65" s="156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69"/>
      <c r="AT65" s="69"/>
      <c r="AU65" s="69"/>
      <c r="AV65" s="69"/>
      <c r="AW65" s="79"/>
      <c r="AX65" s="69"/>
      <c r="AY65" s="69"/>
      <c r="AZ65" s="69"/>
      <c r="BA65" s="69"/>
      <c r="BB65" s="79"/>
      <c r="BC65" s="69"/>
      <c r="BD65" s="69"/>
    </row>
    <row r="66" spans="1:56" ht="15.75" customHeight="1" x14ac:dyDescent="0.2">
      <c r="A66" s="69"/>
      <c r="B66" s="67"/>
      <c r="C66" s="156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69"/>
      <c r="AT66" s="69"/>
      <c r="AU66" s="69"/>
      <c r="AV66" s="69"/>
      <c r="AW66" s="79"/>
      <c r="AX66" s="69"/>
      <c r="AY66" s="69"/>
      <c r="AZ66" s="69"/>
      <c r="BA66" s="69"/>
      <c r="BB66" s="79"/>
      <c r="BC66" s="69"/>
      <c r="BD66" s="69"/>
    </row>
    <row r="67" spans="1:56" ht="15.75" customHeight="1" x14ac:dyDescent="0.2">
      <c r="A67" s="69"/>
      <c r="B67" s="67"/>
      <c r="C67" s="156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69"/>
      <c r="AT67" s="69"/>
      <c r="AU67" s="69"/>
      <c r="AV67" s="69"/>
      <c r="AW67" s="79"/>
      <c r="AX67" s="69"/>
      <c r="AY67" s="69"/>
      <c r="AZ67" s="69"/>
      <c r="BA67" s="69"/>
      <c r="BB67" s="79"/>
      <c r="BC67" s="69"/>
      <c r="BD67" s="69"/>
    </row>
    <row r="68" spans="1:56" ht="15.75" customHeight="1" x14ac:dyDescent="0.2">
      <c r="A68" s="69"/>
      <c r="B68" s="67"/>
      <c r="C68" s="156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69"/>
      <c r="AT68" s="69"/>
      <c r="AU68" s="69"/>
      <c r="AV68" s="69"/>
      <c r="AW68" s="79"/>
      <c r="AX68" s="69"/>
      <c r="AY68" s="69"/>
      <c r="AZ68" s="69"/>
      <c r="BA68" s="69"/>
      <c r="BB68" s="79"/>
      <c r="BC68" s="69"/>
      <c r="BD68" s="69"/>
    </row>
    <row r="69" spans="1:56" ht="15.75" customHeight="1" x14ac:dyDescent="0.2">
      <c r="A69" s="69"/>
      <c r="B69" s="67"/>
      <c r="C69" s="156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69"/>
      <c r="AT69" s="69"/>
      <c r="AU69" s="69"/>
      <c r="AV69" s="69"/>
      <c r="AW69" s="79"/>
      <c r="AX69" s="69"/>
      <c r="AY69" s="69"/>
      <c r="AZ69" s="69"/>
      <c r="BA69" s="69"/>
      <c r="BB69" s="79"/>
      <c r="BC69" s="69"/>
      <c r="BD69" s="69"/>
    </row>
    <row r="70" spans="1:56" ht="15.75" customHeight="1" x14ac:dyDescent="0.2">
      <c r="A70" s="69"/>
      <c r="B70" s="69"/>
      <c r="C70" s="138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69"/>
      <c r="AT70" s="69"/>
      <c r="AU70" s="69"/>
      <c r="AV70" s="69"/>
      <c r="AW70" s="79"/>
      <c r="AX70" s="69"/>
      <c r="AY70" s="69"/>
      <c r="AZ70" s="69"/>
      <c r="BA70" s="69"/>
      <c r="BB70" s="79"/>
      <c r="BC70" s="69"/>
      <c r="BD70" s="69"/>
    </row>
    <row r="71" spans="1:56" ht="15.75" customHeight="1" x14ac:dyDescent="0.2">
      <c r="A71" s="69"/>
      <c r="B71" s="69"/>
      <c r="C71" s="138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69"/>
      <c r="AT71" s="69"/>
      <c r="AU71" s="69"/>
      <c r="AV71" s="69"/>
      <c r="AW71" s="79"/>
      <c r="AX71" s="69"/>
      <c r="AY71" s="69"/>
      <c r="AZ71" s="69"/>
      <c r="BA71" s="69"/>
      <c r="BB71" s="79"/>
      <c r="BC71" s="69"/>
      <c r="BD71" s="69"/>
    </row>
    <row r="72" spans="1:56" ht="15.75" customHeight="1" x14ac:dyDescent="0.2">
      <c r="A72" s="69"/>
      <c r="B72" s="69"/>
      <c r="C72" s="138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69"/>
      <c r="AT72" s="69"/>
      <c r="AU72" s="69"/>
      <c r="AV72" s="69"/>
      <c r="AW72" s="79"/>
      <c r="AX72" s="69"/>
      <c r="AY72" s="69"/>
      <c r="AZ72" s="69"/>
      <c r="BA72" s="69"/>
      <c r="BB72" s="79"/>
      <c r="BC72" s="69"/>
      <c r="BD72" s="69"/>
    </row>
    <row r="73" spans="1:56" ht="15.75" customHeight="1" x14ac:dyDescent="0.2">
      <c r="A73" s="69"/>
      <c r="B73" s="69"/>
      <c r="C73" s="138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69"/>
      <c r="AT73" s="69"/>
      <c r="AU73" s="69"/>
      <c r="AV73" s="69"/>
      <c r="AW73" s="79"/>
      <c r="AX73" s="69"/>
      <c r="AY73" s="69"/>
      <c r="AZ73" s="69"/>
      <c r="BA73" s="69"/>
      <c r="BB73" s="79"/>
      <c r="BC73" s="69"/>
      <c r="BD73" s="69"/>
    </row>
    <row r="74" spans="1:56" ht="15.75" customHeight="1" x14ac:dyDescent="0.2">
      <c r="A74" s="69"/>
      <c r="B74" s="69"/>
      <c r="C74" s="138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69"/>
      <c r="AT74" s="69"/>
      <c r="AU74" s="69"/>
      <c r="AV74" s="69"/>
      <c r="AW74" s="79"/>
      <c r="AX74" s="69"/>
      <c r="AY74" s="69"/>
      <c r="AZ74" s="69"/>
      <c r="BA74" s="69"/>
      <c r="BB74" s="79"/>
      <c r="BC74" s="69"/>
      <c r="BD74" s="69"/>
    </row>
    <row r="75" spans="1:56" ht="15.75" customHeight="1" x14ac:dyDescent="0.2">
      <c r="A75" s="69"/>
      <c r="B75" s="69"/>
      <c r="C75" s="138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69"/>
      <c r="AT75" s="69"/>
      <c r="AU75" s="69"/>
      <c r="AV75" s="69"/>
      <c r="AW75" s="79"/>
      <c r="AX75" s="69"/>
      <c r="AY75" s="69"/>
      <c r="AZ75" s="69"/>
      <c r="BA75" s="69"/>
      <c r="BB75" s="79"/>
      <c r="BC75" s="69"/>
      <c r="BD75" s="69"/>
    </row>
    <row r="76" spans="1:56" ht="15.75" customHeight="1" x14ac:dyDescent="0.2">
      <c r="A76" s="69"/>
      <c r="B76" s="69"/>
      <c r="C76" s="138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69"/>
      <c r="AT76" s="69"/>
      <c r="AU76" s="69"/>
      <c r="AV76" s="69"/>
      <c r="AW76" s="79"/>
      <c r="AX76" s="69"/>
      <c r="AY76" s="69"/>
      <c r="AZ76" s="69"/>
      <c r="BA76" s="69"/>
      <c r="BB76" s="79"/>
      <c r="BC76" s="69"/>
      <c r="BD76" s="69"/>
    </row>
    <row r="77" spans="1:56" ht="15.75" customHeight="1" x14ac:dyDescent="0.2">
      <c r="A77" s="69"/>
      <c r="B77" s="69"/>
      <c r="C77" s="138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69"/>
      <c r="AT77" s="69"/>
      <c r="AU77" s="69"/>
      <c r="AV77" s="69"/>
      <c r="AW77" s="79"/>
      <c r="AX77" s="69"/>
      <c r="AY77" s="69"/>
      <c r="AZ77" s="69"/>
      <c r="BA77" s="69"/>
      <c r="BB77" s="79"/>
      <c r="BC77" s="69"/>
      <c r="BD77" s="69"/>
    </row>
    <row r="78" spans="1:56" ht="15.75" customHeight="1" x14ac:dyDescent="0.2">
      <c r="A78" s="69"/>
      <c r="B78" s="69"/>
      <c r="C78" s="138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69"/>
      <c r="AT78" s="69"/>
      <c r="AU78" s="69"/>
      <c r="AV78" s="69"/>
      <c r="AW78" s="79"/>
      <c r="AX78" s="69"/>
      <c r="AY78" s="69"/>
      <c r="AZ78" s="69"/>
      <c r="BA78" s="69"/>
      <c r="BB78" s="79"/>
      <c r="BC78" s="69"/>
      <c r="BD78" s="69"/>
    </row>
    <row r="79" spans="1:56" ht="15.75" customHeight="1" x14ac:dyDescent="0.2">
      <c r="A79" s="69"/>
      <c r="B79" s="69"/>
      <c r="C79" s="138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69"/>
      <c r="AT79" s="69"/>
      <c r="AU79" s="69"/>
      <c r="AV79" s="69"/>
      <c r="AW79" s="79"/>
      <c r="AX79" s="69"/>
      <c r="AY79" s="69"/>
      <c r="AZ79" s="69"/>
      <c r="BA79" s="69"/>
      <c r="BB79" s="79"/>
      <c r="BC79" s="69"/>
      <c r="BD79" s="69"/>
    </row>
    <row r="80" spans="1:56" ht="15.75" customHeight="1" x14ac:dyDescent="0.2">
      <c r="A80" s="69"/>
      <c r="B80" s="69"/>
      <c r="C80" s="138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69"/>
      <c r="AT80" s="69"/>
      <c r="AU80" s="69"/>
      <c r="AV80" s="69"/>
      <c r="AW80" s="79"/>
      <c r="AX80" s="69"/>
      <c r="AY80" s="69"/>
      <c r="AZ80" s="69"/>
      <c r="BA80" s="69"/>
      <c r="BB80" s="79"/>
      <c r="BC80" s="69"/>
      <c r="BD80" s="69"/>
    </row>
    <row r="81" spans="1:56" ht="15.75" customHeight="1" x14ac:dyDescent="0.2">
      <c r="A81" s="69"/>
      <c r="B81" s="69"/>
      <c r="C81" s="138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69"/>
      <c r="AT81" s="69"/>
      <c r="AU81" s="69"/>
      <c r="AV81" s="69"/>
      <c r="AW81" s="79"/>
      <c r="AX81" s="69"/>
      <c r="AY81" s="69"/>
      <c r="AZ81" s="69"/>
      <c r="BA81" s="69"/>
      <c r="BB81" s="79"/>
      <c r="BC81" s="69"/>
      <c r="BD81" s="69"/>
    </row>
    <row r="82" spans="1:56" ht="15.75" customHeight="1" x14ac:dyDescent="0.2">
      <c r="A82" s="69"/>
      <c r="B82" s="69"/>
      <c r="C82" s="138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69"/>
      <c r="AT82" s="69"/>
      <c r="AU82" s="69"/>
      <c r="AV82" s="69"/>
      <c r="AW82" s="79"/>
      <c r="AX82" s="69"/>
      <c r="AY82" s="69"/>
      <c r="AZ82" s="69"/>
      <c r="BA82" s="69"/>
      <c r="BB82" s="79"/>
      <c r="BC82" s="69"/>
      <c r="BD82" s="69"/>
    </row>
    <row r="83" spans="1:56" ht="15.75" customHeight="1" x14ac:dyDescent="0.2">
      <c r="A83" s="69"/>
      <c r="B83" s="69"/>
      <c r="C83" s="138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69"/>
      <c r="AT83" s="69"/>
      <c r="AU83" s="69"/>
      <c r="AV83" s="69"/>
      <c r="AW83" s="79"/>
      <c r="AX83" s="69"/>
      <c r="AY83" s="69"/>
      <c r="AZ83" s="69"/>
      <c r="BA83" s="69"/>
      <c r="BB83" s="79"/>
      <c r="BC83" s="69"/>
      <c r="BD83" s="69"/>
    </row>
    <row r="84" spans="1:56" ht="15.75" customHeight="1" x14ac:dyDescent="0.2">
      <c r="A84" s="69"/>
      <c r="B84" s="69"/>
      <c r="C84" s="138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69"/>
      <c r="AT84" s="69"/>
      <c r="AU84" s="69"/>
      <c r="AV84" s="69"/>
      <c r="AW84" s="79"/>
      <c r="AX84" s="69"/>
      <c r="AY84" s="69"/>
      <c r="AZ84" s="69"/>
      <c r="BA84" s="69"/>
      <c r="BB84" s="79"/>
      <c r="BC84" s="69"/>
      <c r="BD84" s="69"/>
    </row>
    <row r="85" spans="1:56" ht="15.75" customHeight="1" x14ac:dyDescent="0.2">
      <c r="A85" s="69"/>
      <c r="B85" s="69"/>
      <c r="C85" s="138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69"/>
      <c r="AT85" s="69"/>
      <c r="AU85" s="69"/>
      <c r="AV85" s="69"/>
      <c r="AW85" s="79"/>
      <c r="AX85" s="69"/>
      <c r="AY85" s="69"/>
      <c r="AZ85" s="69"/>
      <c r="BA85" s="69"/>
      <c r="BB85" s="79"/>
      <c r="BC85" s="69"/>
      <c r="BD85" s="69"/>
    </row>
    <row r="86" spans="1:56" ht="15.75" customHeight="1" x14ac:dyDescent="0.2">
      <c r="A86" s="69"/>
      <c r="B86" s="69"/>
      <c r="C86" s="138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69"/>
      <c r="AT86" s="69"/>
      <c r="AU86" s="69"/>
      <c r="AV86" s="69"/>
      <c r="AW86" s="79"/>
      <c r="AX86" s="69"/>
      <c r="AY86" s="69"/>
      <c r="AZ86" s="69"/>
      <c r="BA86" s="69"/>
      <c r="BB86" s="79"/>
      <c r="BC86" s="69"/>
      <c r="BD86" s="69"/>
    </row>
    <row r="87" spans="1:56" ht="15.75" customHeight="1" x14ac:dyDescent="0.2">
      <c r="A87" s="69"/>
      <c r="B87" s="69"/>
      <c r="C87" s="138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69"/>
      <c r="AT87" s="69"/>
      <c r="AU87" s="69"/>
      <c r="AV87" s="69"/>
      <c r="AW87" s="79"/>
      <c r="AX87" s="69"/>
      <c r="AY87" s="69"/>
      <c r="AZ87" s="69"/>
      <c r="BA87" s="69"/>
      <c r="BB87" s="79"/>
      <c r="BC87" s="69"/>
      <c r="BD87" s="69"/>
    </row>
    <row r="88" spans="1:56" ht="15.75" customHeight="1" x14ac:dyDescent="0.2">
      <c r="A88" s="69"/>
      <c r="B88" s="69"/>
      <c r="C88" s="138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69"/>
      <c r="AT88" s="69"/>
      <c r="AU88" s="69"/>
      <c r="AV88" s="69"/>
      <c r="AW88" s="79"/>
      <c r="AX88" s="69"/>
      <c r="AY88" s="69"/>
      <c r="AZ88" s="69"/>
      <c r="BA88" s="69"/>
      <c r="BB88" s="79"/>
      <c r="BC88" s="69"/>
      <c r="BD88" s="69"/>
    </row>
    <row r="89" spans="1:56" ht="15.75" customHeight="1" x14ac:dyDescent="0.2">
      <c r="A89" s="69"/>
      <c r="B89" s="69"/>
      <c r="C89" s="138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69"/>
      <c r="AT89" s="69"/>
      <c r="AU89" s="69"/>
      <c r="AV89" s="69"/>
      <c r="AW89" s="79"/>
      <c r="AX89" s="69"/>
      <c r="AY89" s="69"/>
      <c r="AZ89" s="69"/>
      <c r="BA89" s="69"/>
      <c r="BB89" s="79"/>
      <c r="BC89" s="69"/>
      <c r="BD89" s="69"/>
    </row>
    <row r="90" spans="1:56" ht="15.75" customHeight="1" x14ac:dyDescent="0.2">
      <c r="A90" s="69"/>
      <c r="B90" s="69"/>
      <c r="C90" s="138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69"/>
      <c r="AT90" s="69"/>
      <c r="AU90" s="69"/>
      <c r="AV90" s="69"/>
      <c r="AW90" s="79"/>
      <c r="AX90" s="69"/>
      <c r="AY90" s="69"/>
      <c r="AZ90" s="69"/>
      <c r="BA90" s="69"/>
      <c r="BB90" s="79"/>
      <c r="BC90" s="69"/>
      <c r="BD90" s="69"/>
    </row>
    <row r="91" spans="1:56" ht="15.75" customHeight="1" x14ac:dyDescent="0.2">
      <c r="A91" s="69"/>
      <c r="B91" s="69"/>
      <c r="C91" s="138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69"/>
      <c r="AT91" s="69"/>
      <c r="AU91" s="69"/>
      <c r="AV91" s="69"/>
      <c r="AW91" s="79"/>
      <c r="AX91" s="69"/>
      <c r="AY91" s="69"/>
      <c r="AZ91" s="69"/>
      <c r="BA91" s="69"/>
      <c r="BB91" s="79"/>
      <c r="BC91" s="69"/>
      <c r="BD91" s="69"/>
    </row>
    <row r="92" spans="1:56" ht="15.75" customHeight="1" x14ac:dyDescent="0.2">
      <c r="A92" s="69"/>
      <c r="B92" s="69"/>
      <c r="C92" s="138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69"/>
      <c r="AT92" s="69"/>
      <c r="AU92" s="69"/>
      <c r="AV92" s="69"/>
      <c r="AW92" s="79"/>
      <c r="AX92" s="69"/>
      <c r="AY92" s="69"/>
      <c r="AZ92" s="69"/>
      <c r="BA92" s="69"/>
      <c r="BB92" s="79"/>
      <c r="BC92" s="69"/>
      <c r="BD92" s="69"/>
    </row>
    <row r="93" spans="1:56" ht="15.75" customHeight="1" x14ac:dyDescent="0.2">
      <c r="A93" s="69"/>
      <c r="B93" s="69"/>
      <c r="C93" s="138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69"/>
      <c r="AT93" s="69"/>
      <c r="AU93" s="69"/>
      <c r="AV93" s="69"/>
      <c r="AW93" s="79"/>
      <c r="AX93" s="69"/>
      <c r="AY93" s="69"/>
      <c r="AZ93" s="69"/>
      <c r="BA93" s="69"/>
      <c r="BB93" s="79"/>
      <c r="BC93" s="69"/>
      <c r="BD93" s="69"/>
    </row>
    <row r="94" spans="1:56" ht="15.75" customHeight="1" x14ac:dyDescent="0.2">
      <c r="A94" s="69"/>
      <c r="B94" s="69"/>
      <c r="C94" s="138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69"/>
      <c r="AT94" s="69"/>
      <c r="AU94" s="69"/>
      <c r="AV94" s="69"/>
      <c r="AW94" s="79"/>
      <c r="AX94" s="69"/>
      <c r="AY94" s="69"/>
      <c r="AZ94" s="69"/>
      <c r="BA94" s="69"/>
      <c r="BB94" s="79"/>
      <c r="BC94" s="69"/>
      <c r="BD94" s="69"/>
    </row>
    <row r="95" spans="1:56" ht="15.75" customHeight="1" x14ac:dyDescent="0.2">
      <c r="A95" s="69"/>
      <c r="B95" s="69"/>
      <c r="C95" s="138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69"/>
      <c r="AT95" s="69"/>
      <c r="AU95" s="69"/>
      <c r="AV95" s="69"/>
      <c r="AW95" s="79"/>
      <c r="AX95" s="69"/>
      <c r="AY95" s="69"/>
      <c r="AZ95" s="69"/>
      <c r="BA95" s="69"/>
      <c r="BB95" s="79"/>
      <c r="BC95" s="69"/>
      <c r="BD95" s="69"/>
    </row>
    <row r="96" spans="1:56" ht="15.75" customHeight="1" x14ac:dyDescent="0.2">
      <c r="A96" s="69"/>
      <c r="B96" s="69"/>
      <c r="C96" s="138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69"/>
      <c r="AT96" s="69"/>
      <c r="AU96" s="69"/>
      <c r="AV96" s="69"/>
      <c r="AW96" s="79"/>
      <c r="AX96" s="69"/>
      <c r="AY96" s="69"/>
      <c r="AZ96" s="69"/>
      <c r="BA96" s="69"/>
      <c r="BB96" s="79"/>
      <c r="BC96" s="69"/>
      <c r="BD96" s="69"/>
    </row>
    <row r="97" spans="1:56" ht="15.75" customHeight="1" x14ac:dyDescent="0.2">
      <c r="A97" s="69"/>
      <c r="B97" s="69"/>
      <c r="C97" s="138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69"/>
      <c r="AT97" s="69"/>
      <c r="AU97" s="69"/>
      <c r="AV97" s="69"/>
      <c r="AW97" s="79"/>
      <c r="AX97" s="69"/>
      <c r="AY97" s="69"/>
      <c r="AZ97" s="69"/>
      <c r="BA97" s="69"/>
      <c r="BB97" s="79"/>
      <c r="BC97" s="69"/>
      <c r="BD97" s="69"/>
    </row>
    <row r="98" spans="1:56" ht="15.75" customHeight="1" x14ac:dyDescent="0.2">
      <c r="A98" s="69"/>
      <c r="B98" s="69"/>
      <c r="C98" s="138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69"/>
      <c r="AT98" s="69"/>
      <c r="AU98" s="69"/>
      <c r="AV98" s="69"/>
      <c r="AW98" s="79"/>
      <c r="AX98" s="69"/>
      <c r="AY98" s="69"/>
      <c r="AZ98" s="69"/>
      <c r="BA98" s="69"/>
      <c r="BB98" s="79"/>
      <c r="BC98" s="69"/>
      <c r="BD98" s="69"/>
    </row>
    <row r="99" spans="1:56" ht="15.75" customHeight="1" x14ac:dyDescent="0.2">
      <c r="A99" s="69"/>
      <c r="B99" s="69"/>
      <c r="C99" s="138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69"/>
      <c r="AT99" s="69"/>
      <c r="AU99" s="69"/>
      <c r="AV99" s="69"/>
      <c r="AW99" s="79"/>
      <c r="AX99" s="69"/>
      <c r="AY99" s="69"/>
      <c r="AZ99" s="69"/>
      <c r="BA99" s="69"/>
      <c r="BB99" s="79"/>
      <c r="BC99" s="69"/>
      <c r="BD99" s="69"/>
    </row>
    <row r="100" spans="1:56" ht="15.75" customHeight="1" x14ac:dyDescent="0.2">
      <c r="A100" s="69"/>
      <c r="B100" s="69"/>
      <c r="C100" s="138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69"/>
      <c r="AT100" s="69"/>
      <c r="AU100" s="69"/>
      <c r="AV100" s="69"/>
      <c r="AW100" s="79"/>
      <c r="AX100" s="69"/>
      <c r="AY100" s="69"/>
      <c r="AZ100" s="69"/>
      <c r="BA100" s="69"/>
      <c r="BB100" s="79"/>
      <c r="BC100" s="69"/>
      <c r="BD100" s="69"/>
    </row>
    <row r="101" spans="1:56" ht="15.75" customHeight="1" x14ac:dyDescent="0.2">
      <c r="A101" s="69"/>
      <c r="B101" s="69"/>
      <c r="C101" s="138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69"/>
      <c r="AT101" s="69"/>
      <c r="AU101" s="69"/>
      <c r="AV101" s="69"/>
      <c r="AW101" s="79"/>
      <c r="AX101" s="69"/>
      <c r="AY101" s="69"/>
      <c r="AZ101" s="69"/>
      <c r="BA101" s="69"/>
      <c r="BB101" s="79"/>
      <c r="BC101" s="69"/>
      <c r="BD101" s="69"/>
    </row>
    <row r="102" spans="1:56" ht="15.75" customHeight="1" x14ac:dyDescent="0.2">
      <c r="A102" s="69"/>
      <c r="B102" s="69"/>
      <c r="C102" s="138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69"/>
      <c r="AT102" s="69"/>
      <c r="AU102" s="69"/>
      <c r="AV102" s="69"/>
      <c r="AW102" s="79"/>
      <c r="AX102" s="69"/>
      <c r="AY102" s="69"/>
      <c r="AZ102" s="69"/>
      <c r="BA102" s="69"/>
      <c r="BB102" s="79"/>
      <c r="BC102" s="69"/>
      <c r="BD102" s="69"/>
    </row>
    <row r="103" spans="1:56" ht="15.75" customHeight="1" x14ac:dyDescent="0.2">
      <c r="A103" s="69"/>
      <c r="B103" s="69"/>
      <c r="C103" s="138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69"/>
      <c r="AT103" s="69"/>
      <c r="AU103" s="69"/>
      <c r="AV103" s="69"/>
      <c r="AW103" s="79"/>
      <c r="AX103" s="69"/>
      <c r="AY103" s="69"/>
      <c r="AZ103" s="69"/>
      <c r="BA103" s="69"/>
      <c r="BB103" s="79"/>
      <c r="BC103" s="69"/>
      <c r="BD103" s="69"/>
    </row>
    <row r="104" spans="1:56" ht="15.75" customHeight="1" x14ac:dyDescent="0.2">
      <c r="A104" s="69"/>
      <c r="B104" s="69"/>
      <c r="C104" s="138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69"/>
      <c r="AT104" s="69"/>
      <c r="AU104" s="69"/>
      <c r="AV104" s="69"/>
      <c r="AW104" s="79"/>
      <c r="AX104" s="69"/>
      <c r="AY104" s="69"/>
      <c r="AZ104" s="69"/>
      <c r="BA104" s="69"/>
      <c r="BB104" s="79"/>
      <c r="BC104" s="69"/>
      <c r="BD104" s="69"/>
    </row>
    <row r="105" spans="1:56" ht="15.75" customHeight="1" x14ac:dyDescent="0.2">
      <c r="A105" s="69"/>
      <c r="B105" s="69"/>
      <c r="C105" s="138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69"/>
      <c r="AT105" s="69"/>
      <c r="AU105" s="69"/>
      <c r="AV105" s="69"/>
      <c r="AW105" s="79"/>
      <c r="AX105" s="69"/>
      <c r="AY105" s="69"/>
      <c r="AZ105" s="69"/>
      <c r="BA105" s="69"/>
      <c r="BB105" s="79"/>
      <c r="BC105" s="69"/>
      <c r="BD105" s="69"/>
    </row>
    <row r="106" spans="1:56" ht="15.75" customHeight="1" x14ac:dyDescent="0.2">
      <c r="A106" s="69"/>
      <c r="B106" s="69"/>
      <c r="C106" s="138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69"/>
      <c r="AT106" s="69"/>
      <c r="AU106" s="69"/>
      <c r="AV106" s="69"/>
      <c r="AW106" s="79"/>
      <c r="AX106" s="69"/>
      <c r="AY106" s="69"/>
      <c r="AZ106" s="69"/>
      <c r="BA106" s="69"/>
      <c r="BB106" s="79"/>
      <c r="BC106" s="69"/>
      <c r="BD106" s="69"/>
    </row>
    <row r="107" spans="1:56" ht="15.75" customHeight="1" x14ac:dyDescent="0.2">
      <c r="A107" s="69"/>
      <c r="B107" s="69"/>
      <c r="C107" s="138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69"/>
      <c r="AT107" s="69"/>
      <c r="AU107" s="69"/>
      <c r="AV107" s="69"/>
      <c r="AW107" s="79"/>
      <c r="AX107" s="69"/>
      <c r="AY107" s="69"/>
      <c r="AZ107" s="69"/>
      <c r="BA107" s="69"/>
      <c r="BB107" s="79"/>
      <c r="BC107" s="69"/>
      <c r="BD107" s="69"/>
    </row>
    <row r="108" spans="1:56" ht="15.75" customHeight="1" x14ac:dyDescent="0.2">
      <c r="A108" s="69"/>
      <c r="B108" s="69"/>
      <c r="C108" s="138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69"/>
      <c r="AT108" s="69"/>
      <c r="AU108" s="69"/>
      <c r="AV108" s="69"/>
      <c r="AW108" s="79"/>
      <c r="AX108" s="69"/>
      <c r="AY108" s="69"/>
      <c r="AZ108" s="69"/>
      <c r="BA108" s="69"/>
      <c r="BB108" s="79"/>
      <c r="BC108" s="69"/>
      <c r="BD108" s="69"/>
    </row>
    <row r="109" spans="1:56" ht="15.75" customHeight="1" x14ac:dyDescent="0.2">
      <c r="A109" s="69"/>
      <c r="B109" s="69"/>
      <c r="C109" s="138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69"/>
      <c r="AT109" s="69"/>
      <c r="AU109" s="69"/>
      <c r="AV109" s="69"/>
      <c r="AW109" s="79"/>
      <c r="AX109" s="69"/>
      <c r="AY109" s="69"/>
      <c r="AZ109" s="69"/>
      <c r="BA109" s="69"/>
      <c r="BB109" s="79"/>
      <c r="BC109" s="69"/>
      <c r="BD109" s="69"/>
    </row>
    <row r="110" spans="1:56" ht="15.75" customHeight="1" x14ac:dyDescent="0.2">
      <c r="A110" s="69"/>
      <c r="B110" s="69"/>
      <c r="C110" s="138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69"/>
      <c r="AT110" s="69"/>
      <c r="AU110" s="69"/>
      <c r="AV110" s="69"/>
      <c r="AW110" s="79"/>
      <c r="AX110" s="69"/>
      <c r="AY110" s="69"/>
      <c r="AZ110" s="69"/>
      <c r="BA110" s="69"/>
      <c r="BB110" s="79"/>
      <c r="BC110" s="69"/>
      <c r="BD110" s="69"/>
    </row>
    <row r="111" spans="1:56" ht="15.75" customHeight="1" x14ac:dyDescent="0.2">
      <c r="A111" s="69"/>
      <c r="B111" s="69"/>
      <c r="C111" s="138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69"/>
      <c r="AT111" s="69"/>
      <c r="AU111" s="69"/>
      <c r="AV111" s="69"/>
      <c r="AW111" s="79"/>
      <c r="AX111" s="69"/>
      <c r="AY111" s="69"/>
      <c r="AZ111" s="69"/>
      <c r="BA111" s="69"/>
      <c r="BB111" s="79"/>
      <c r="BC111" s="69"/>
      <c r="BD111" s="69"/>
    </row>
    <row r="112" spans="1:56" ht="15.75" customHeight="1" x14ac:dyDescent="0.2">
      <c r="A112" s="69"/>
      <c r="B112" s="69"/>
      <c r="C112" s="138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69"/>
      <c r="AT112" s="69"/>
      <c r="AU112" s="69"/>
      <c r="AV112" s="69"/>
      <c r="AW112" s="79"/>
      <c r="AX112" s="69"/>
      <c r="AY112" s="69"/>
      <c r="AZ112" s="69"/>
      <c r="BA112" s="69"/>
      <c r="BB112" s="79"/>
      <c r="BC112" s="69"/>
      <c r="BD112" s="69"/>
    </row>
    <row r="113" spans="1:56" ht="15.75" customHeight="1" x14ac:dyDescent="0.2">
      <c r="A113" s="69"/>
      <c r="B113" s="69"/>
      <c r="C113" s="138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69"/>
      <c r="AT113" s="69"/>
      <c r="AU113" s="69"/>
      <c r="AV113" s="69"/>
      <c r="AW113" s="79"/>
      <c r="AX113" s="69"/>
      <c r="AY113" s="69"/>
      <c r="AZ113" s="69"/>
      <c r="BA113" s="69"/>
      <c r="BB113" s="79"/>
      <c r="BC113" s="69"/>
      <c r="BD113" s="69"/>
    </row>
    <row r="114" spans="1:56" ht="15.75" customHeight="1" x14ac:dyDescent="0.2">
      <c r="A114" s="69"/>
      <c r="B114" s="69"/>
      <c r="C114" s="138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69"/>
      <c r="AT114" s="69"/>
      <c r="AU114" s="69"/>
      <c r="AV114" s="69"/>
      <c r="AW114" s="79"/>
      <c r="AX114" s="69"/>
      <c r="AY114" s="69"/>
      <c r="AZ114" s="69"/>
      <c r="BA114" s="69"/>
      <c r="BB114" s="79"/>
      <c r="BC114" s="69"/>
      <c r="BD114" s="69"/>
    </row>
    <row r="115" spans="1:56" ht="15.75" customHeight="1" x14ac:dyDescent="0.2">
      <c r="A115" s="69"/>
      <c r="B115" s="69"/>
      <c r="C115" s="138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69"/>
      <c r="AT115" s="69"/>
      <c r="AU115" s="69"/>
      <c r="AV115" s="69"/>
      <c r="AW115" s="79"/>
      <c r="AX115" s="69"/>
      <c r="AY115" s="69"/>
      <c r="AZ115" s="69"/>
      <c r="BA115" s="69"/>
      <c r="BB115" s="79"/>
      <c r="BC115" s="69"/>
      <c r="BD115" s="69"/>
    </row>
    <row r="116" spans="1:56" ht="15.75" customHeight="1" x14ac:dyDescent="0.2">
      <c r="A116" s="69"/>
      <c r="B116" s="69"/>
      <c r="C116" s="138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69"/>
      <c r="AT116" s="69"/>
      <c r="AU116" s="69"/>
      <c r="AV116" s="69"/>
      <c r="AW116" s="79"/>
      <c r="AX116" s="69"/>
      <c r="AY116" s="69"/>
      <c r="AZ116" s="69"/>
      <c r="BA116" s="69"/>
      <c r="BB116" s="79"/>
      <c r="BC116" s="69"/>
      <c r="BD116" s="69"/>
    </row>
    <row r="117" spans="1:56" ht="15.75" customHeight="1" x14ac:dyDescent="0.2">
      <c r="A117" s="69"/>
      <c r="B117" s="69"/>
      <c r="C117" s="138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69"/>
      <c r="AT117" s="69"/>
      <c r="AU117" s="69"/>
      <c r="AV117" s="69"/>
      <c r="AW117" s="79"/>
      <c r="AX117" s="69"/>
      <c r="AY117" s="69"/>
      <c r="AZ117" s="69"/>
      <c r="BA117" s="69"/>
      <c r="BB117" s="79"/>
      <c r="BC117" s="69"/>
      <c r="BD117" s="69"/>
    </row>
    <row r="118" spans="1:56" ht="15.75" customHeight="1" x14ac:dyDescent="0.2">
      <c r="A118" s="69"/>
      <c r="B118" s="69"/>
      <c r="C118" s="138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69"/>
      <c r="AT118" s="69"/>
      <c r="AU118" s="69"/>
      <c r="AV118" s="69"/>
      <c r="AW118" s="79"/>
      <c r="AX118" s="69"/>
      <c r="AY118" s="69"/>
      <c r="AZ118" s="69"/>
      <c r="BA118" s="69"/>
      <c r="BB118" s="79"/>
      <c r="BC118" s="69"/>
      <c r="BD118" s="69"/>
    </row>
    <row r="119" spans="1:56" ht="15.75" customHeight="1" x14ac:dyDescent="0.2">
      <c r="A119" s="69"/>
      <c r="B119" s="69"/>
      <c r="C119" s="138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69"/>
      <c r="AT119" s="69"/>
      <c r="AU119" s="69"/>
      <c r="AV119" s="69"/>
      <c r="AW119" s="79"/>
      <c r="AX119" s="69"/>
      <c r="AY119" s="69"/>
      <c r="AZ119" s="69"/>
      <c r="BA119" s="69"/>
      <c r="BB119" s="79"/>
      <c r="BC119" s="69"/>
      <c r="BD119" s="69"/>
    </row>
    <row r="120" spans="1:56" ht="15.75" customHeight="1" x14ac:dyDescent="0.2">
      <c r="A120" s="69"/>
      <c r="B120" s="69"/>
      <c r="C120" s="138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69"/>
      <c r="AT120" s="69"/>
      <c r="AU120" s="69"/>
      <c r="AV120" s="69"/>
      <c r="AW120" s="79"/>
      <c r="AX120" s="69"/>
      <c r="AY120" s="69"/>
      <c r="AZ120" s="69"/>
      <c r="BA120" s="69"/>
      <c r="BB120" s="79"/>
      <c r="BC120" s="69"/>
      <c r="BD120" s="69"/>
    </row>
    <row r="121" spans="1:56" ht="15.75" customHeight="1" x14ac:dyDescent="0.2">
      <c r="A121" s="69"/>
      <c r="B121" s="69"/>
      <c r="C121" s="138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69"/>
      <c r="AT121" s="69"/>
      <c r="AU121" s="69"/>
      <c r="AV121" s="69"/>
      <c r="AW121" s="79"/>
      <c r="AX121" s="69"/>
      <c r="AY121" s="69"/>
      <c r="AZ121" s="69"/>
      <c r="BA121" s="69"/>
      <c r="BB121" s="79"/>
      <c r="BC121" s="69"/>
      <c r="BD121" s="69"/>
    </row>
    <row r="122" spans="1:56" ht="15.75" customHeight="1" x14ac:dyDescent="0.2">
      <c r="A122" s="69"/>
      <c r="B122" s="69"/>
      <c r="C122" s="138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69"/>
      <c r="AT122" s="69"/>
      <c r="AU122" s="69"/>
      <c r="AV122" s="69"/>
      <c r="AW122" s="79"/>
      <c r="AX122" s="69"/>
      <c r="AY122" s="69"/>
      <c r="AZ122" s="69"/>
      <c r="BA122" s="69"/>
      <c r="BB122" s="79"/>
      <c r="BC122" s="69"/>
      <c r="BD122" s="69"/>
    </row>
    <row r="123" spans="1:56" ht="15.75" customHeight="1" x14ac:dyDescent="0.2">
      <c r="A123" s="69"/>
      <c r="B123" s="69"/>
      <c r="C123" s="138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69"/>
      <c r="AT123" s="69"/>
      <c r="AU123" s="69"/>
      <c r="AV123" s="69"/>
      <c r="AW123" s="79"/>
      <c r="AX123" s="69"/>
      <c r="AY123" s="69"/>
      <c r="AZ123" s="69"/>
      <c r="BA123" s="69"/>
      <c r="BB123" s="79"/>
      <c r="BC123" s="69"/>
      <c r="BD123" s="69"/>
    </row>
    <row r="124" spans="1:56" ht="15.75" customHeight="1" x14ac:dyDescent="0.2">
      <c r="A124" s="69"/>
      <c r="B124" s="69"/>
      <c r="C124" s="138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69"/>
      <c r="AT124" s="69"/>
      <c r="AU124" s="69"/>
      <c r="AV124" s="69"/>
      <c r="AW124" s="79"/>
      <c r="AX124" s="69"/>
      <c r="AY124" s="69"/>
      <c r="AZ124" s="69"/>
      <c r="BA124" s="69"/>
      <c r="BB124" s="79"/>
      <c r="BC124" s="69"/>
      <c r="BD124" s="69"/>
    </row>
    <row r="125" spans="1:56" ht="15.75" customHeight="1" x14ac:dyDescent="0.2">
      <c r="A125" s="69"/>
      <c r="B125" s="69"/>
      <c r="C125" s="138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69"/>
      <c r="AT125" s="69"/>
      <c r="AU125" s="69"/>
      <c r="AV125" s="69"/>
      <c r="AW125" s="79"/>
      <c r="AX125" s="69"/>
      <c r="AY125" s="69"/>
      <c r="AZ125" s="69"/>
      <c r="BA125" s="69"/>
      <c r="BB125" s="79"/>
      <c r="BC125" s="69"/>
      <c r="BD125" s="69"/>
    </row>
    <row r="126" spans="1:56" ht="15.75" customHeight="1" x14ac:dyDescent="0.2">
      <c r="A126" s="69"/>
      <c r="B126" s="69"/>
      <c r="C126" s="138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69"/>
      <c r="AT126" s="69"/>
      <c r="AU126" s="69"/>
      <c r="AV126" s="69"/>
      <c r="AW126" s="79"/>
      <c r="AX126" s="69"/>
      <c r="AY126" s="69"/>
      <c r="AZ126" s="69"/>
      <c r="BA126" s="69"/>
      <c r="BB126" s="79"/>
      <c r="BC126" s="69"/>
      <c r="BD126" s="69"/>
    </row>
    <row r="127" spans="1:56" ht="15.75" customHeight="1" x14ac:dyDescent="0.2">
      <c r="A127" s="69"/>
      <c r="B127" s="69"/>
      <c r="C127" s="138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69"/>
      <c r="AT127" s="69"/>
      <c r="AU127" s="69"/>
      <c r="AV127" s="69"/>
      <c r="AW127" s="79"/>
      <c r="AX127" s="69"/>
      <c r="AY127" s="69"/>
      <c r="AZ127" s="69"/>
      <c r="BA127" s="69"/>
      <c r="BB127" s="79"/>
      <c r="BC127" s="69"/>
      <c r="BD127" s="69"/>
    </row>
    <row r="128" spans="1:56" ht="15.75" customHeight="1" x14ac:dyDescent="0.2">
      <c r="A128" s="69"/>
      <c r="B128" s="69"/>
      <c r="C128" s="138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69"/>
      <c r="AT128" s="69"/>
      <c r="AU128" s="69"/>
      <c r="AV128" s="69"/>
      <c r="AW128" s="79"/>
      <c r="AX128" s="69"/>
      <c r="AY128" s="69"/>
      <c r="AZ128" s="69"/>
      <c r="BA128" s="69"/>
      <c r="BB128" s="79"/>
      <c r="BC128" s="69"/>
      <c r="BD128" s="69"/>
    </row>
    <row r="129" spans="1:56" ht="15.75" customHeight="1" x14ac:dyDescent="0.2">
      <c r="A129" s="69"/>
      <c r="B129" s="69"/>
      <c r="C129" s="138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69"/>
      <c r="AT129" s="69"/>
      <c r="AU129" s="69"/>
      <c r="AV129" s="69"/>
      <c r="AW129" s="79"/>
      <c r="AX129" s="69"/>
      <c r="AY129" s="69"/>
      <c r="AZ129" s="69"/>
      <c r="BA129" s="69"/>
      <c r="BB129" s="79"/>
      <c r="BC129" s="69"/>
      <c r="BD129" s="69"/>
    </row>
    <row r="130" spans="1:56" ht="15.75" customHeight="1" x14ac:dyDescent="0.2">
      <c r="A130" s="69"/>
      <c r="B130" s="69"/>
      <c r="C130" s="138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69"/>
      <c r="AT130" s="69"/>
      <c r="AU130" s="69"/>
      <c r="AV130" s="69"/>
      <c r="AW130" s="79"/>
      <c r="AX130" s="69"/>
      <c r="AY130" s="69"/>
      <c r="AZ130" s="69"/>
      <c r="BA130" s="69"/>
      <c r="BB130" s="79"/>
      <c r="BC130" s="69"/>
      <c r="BD130" s="69"/>
    </row>
    <row r="131" spans="1:56" ht="15.75" customHeight="1" x14ac:dyDescent="0.2">
      <c r="A131" s="69"/>
      <c r="B131" s="69"/>
      <c r="C131" s="138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69"/>
      <c r="AT131" s="69"/>
      <c r="AU131" s="69"/>
      <c r="AV131" s="69"/>
      <c r="AW131" s="79"/>
      <c r="AX131" s="69"/>
      <c r="AY131" s="69"/>
      <c r="AZ131" s="69"/>
      <c r="BA131" s="69"/>
      <c r="BB131" s="79"/>
      <c r="BC131" s="69"/>
      <c r="BD131" s="69"/>
    </row>
    <row r="132" spans="1:56" ht="15.75" customHeight="1" x14ac:dyDescent="0.2">
      <c r="A132" s="69"/>
      <c r="B132" s="69"/>
      <c r="C132" s="138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69"/>
      <c r="AT132" s="69"/>
      <c r="AU132" s="69"/>
      <c r="AV132" s="69"/>
      <c r="AW132" s="79"/>
      <c r="AX132" s="69"/>
      <c r="AY132" s="69"/>
      <c r="AZ132" s="69"/>
      <c r="BA132" s="69"/>
      <c r="BB132" s="79"/>
      <c r="BC132" s="69"/>
      <c r="BD132" s="69"/>
    </row>
    <row r="133" spans="1:56" ht="15.75" customHeight="1" x14ac:dyDescent="0.2">
      <c r="A133" s="69"/>
      <c r="B133" s="69"/>
      <c r="C133" s="138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69"/>
      <c r="AT133" s="69"/>
      <c r="AU133" s="69"/>
      <c r="AV133" s="69"/>
      <c r="AW133" s="79"/>
      <c r="AX133" s="69"/>
      <c r="AY133" s="69"/>
      <c r="AZ133" s="69"/>
      <c r="BA133" s="69"/>
      <c r="BB133" s="79"/>
      <c r="BC133" s="69"/>
      <c r="BD133" s="69"/>
    </row>
    <row r="134" spans="1:56" ht="15.75" customHeight="1" x14ac:dyDescent="0.2">
      <c r="A134" s="69"/>
      <c r="B134" s="69"/>
      <c r="C134" s="138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69"/>
      <c r="AT134" s="69"/>
      <c r="AU134" s="69"/>
      <c r="AV134" s="69"/>
      <c r="AW134" s="79"/>
      <c r="AX134" s="69"/>
      <c r="AY134" s="69"/>
      <c r="AZ134" s="69"/>
      <c r="BA134" s="69"/>
      <c r="BB134" s="79"/>
      <c r="BC134" s="69"/>
      <c r="BD134" s="69"/>
    </row>
    <row r="135" spans="1:56" ht="15.75" customHeight="1" x14ac:dyDescent="0.2">
      <c r="A135" s="69"/>
      <c r="B135" s="69"/>
      <c r="C135" s="138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69"/>
      <c r="AT135" s="69"/>
      <c r="AU135" s="69"/>
      <c r="AV135" s="69"/>
      <c r="AW135" s="79"/>
      <c r="AX135" s="69"/>
      <c r="AY135" s="69"/>
      <c r="AZ135" s="69"/>
      <c r="BA135" s="69"/>
      <c r="BB135" s="79"/>
      <c r="BC135" s="69"/>
      <c r="BD135" s="69"/>
    </row>
    <row r="136" spans="1:56" ht="15.75" customHeight="1" x14ac:dyDescent="0.2">
      <c r="A136" s="69"/>
      <c r="B136" s="69"/>
      <c r="C136" s="138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69"/>
      <c r="AT136" s="69"/>
      <c r="AU136" s="69"/>
      <c r="AV136" s="69"/>
      <c r="AW136" s="79"/>
      <c r="AX136" s="69"/>
      <c r="AY136" s="69"/>
      <c r="AZ136" s="69"/>
      <c r="BA136" s="69"/>
      <c r="BB136" s="79"/>
      <c r="BC136" s="69"/>
      <c r="BD136" s="69"/>
    </row>
    <row r="137" spans="1:56" ht="15.75" customHeight="1" x14ac:dyDescent="0.2">
      <c r="A137" s="69"/>
      <c r="B137" s="69"/>
      <c r="C137" s="138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69"/>
      <c r="AT137" s="69"/>
      <c r="AU137" s="69"/>
      <c r="AV137" s="69"/>
      <c r="AW137" s="79"/>
      <c r="AX137" s="69"/>
      <c r="AY137" s="69"/>
      <c r="AZ137" s="69"/>
      <c r="BA137" s="69"/>
      <c r="BB137" s="79"/>
      <c r="BC137" s="69"/>
      <c r="BD137" s="69"/>
    </row>
    <row r="138" spans="1:56" ht="15.75" customHeight="1" x14ac:dyDescent="0.2">
      <c r="A138" s="69"/>
      <c r="B138" s="69"/>
      <c r="C138" s="138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69"/>
      <c r="AT138" s="69"/>
      <c r="AU138" s="69"/>
      <c r="AV138" s="69"/>
      <c r="AW138" s="79"/>
      <c r="AX138" s="69"/>
      <c r="AY138" s="69"/>
      <c r="AZ138" s="69"/>
      <c r="BA138" s="69"/>
      <c r="BB138" s="79"/>
      <c r="BC138" s="69"/>
      <c r="BD138" s="69"/>
    </row>
    <row r="139" spans="1:56" ht="15.75" customHeight="1" x14ac:dyDescent="0.2">
      <c r="A139" s="69"/>
      <c r="B139" s="69"/>
      <c r="C139" s="138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69"/>
      <c r="AT139" s="69"/>
      <c r="AU139" s="69"/>
      <c r="AV139" s="69"/>
      <c r="AW139" s="79"/>
      <c r="AX139" s="69"/>
      <c r="AY139" s="69"/>
      <c r="AZ139" s="69"/>
      <c r="BA139" s="69"/>
      <c r="BB139" s="79"/>
      <c r="BC139" s="69"/>
      <c r="BD139" s="69"/>
    </row>
    <row r="140" spans="1:56" ht="15.75" customHeight="1" x14ac:dyDescent="0.2">
      <c r="A140" s="69"/>
      <c r="B140" s="69"/>
      <c r="C140" s="138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69"/>
      <c r="AT140" s="69"/>
      <c r="AU140" s="69"/>
      <c r="AV140" s="69"/>
      <c r="AW140" s="79"/>
      <c r="AX140" s="69"/>
      <c r="AY140" s="69"/>
      <c r="AZ140" s="69"/>
      <c r="BA140" s="69"/>
      <c r="BB140" s="79"/>
      <c r="BC140" s="69"/>
      <c r="BD140" s="69"/>
    </row>
    <row r="141" spans="1:56" ht="15.75" customHeight="1" x14ac:dyDescent="0.2">
      <c r="A141" s="69"/>
      <c r="B141" s="69"/>
      <c r="C141" s="138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69"/>
      <c r="AT141" s="69"/>
      <c r="AU141" s="69"/>
      <c r="AV141" s="69"/>
      <c r="AW141" s="79"/>
      <c r="AX141" s="69"/>
      <c r="AY141" s="69"/>
      <c r="AZ141" s="69"/>
      <c r="BA141" s="69"/>
      <c r="BB141" s="79"/>
      <c r="BC141" s="69"/>
      <c r="BD141" s="69"/>
    </row>
    <row r="142" spans="1:56" ht="15.75" customHeight="1" x14ac:dyDescent="0.2">
      <c r="A142" s="69"/>
      <c r="B142" s="69"/>
      <c r="C142" s="138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69"/>
      <c r="AT142" s="69"/>
      <c r="AU142" s="69"/>
      <c r="AV142" s="69"/>
      <c r="AW142" s="79"/>
      <c r="AX142" s="69"/>
      <c r="AY142" s="69"/>
      <c r="AZ142" s="69"/>
      <c r="BA142" s="69"/>
      <c r="BB142" s="79"/>
      <c r="BC142" s="69"/>
      <c r="BD142" s="69"/>
    </row>
    <row r="143" spans="1:56" ht="15.75" customHeight="1" x14ac:dyDescent="0.2">
      <c r="A143" s="69"/>
      <c r="B143" s="69"/>
      <c r="C143" s="138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69"/>
      <c r="AT143" s="69"/>
      <c r="AU143" s="69"/>
      <c r="AV143" s="69"/>
      <c r="AW143" s="79"/>
      <c r="AX143" s="69"/>
      <c r="AY143" s="69"/>
      <c r="AZ143" s="69"/>
      <c r="BA143" s="69"/>
      <c r="BB143" s="79"/>
      <c r="BC143" s="69"/>
      <c r="BD143" s="69"/>
    </row>
    <row r="144" spans="1:56" ht="15.75" customHeight="1" x14ac:dyDescent="0.2">
      <c r="A144" s="69"/>
      <c r="B144" s="69"/>
      <c r="C144" s="138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69"/>
      <c r="AT144" s="69"/>
      <c r="AU144" s="69"/>
      <c r="AV144" s="69"/>
      <c r="AW144" s="79"/>
      <c r="AX144" s="69"/>
      <c r="AY144" s="69"/>
      <c r="AZ144" s="69"/>
      <c r="BA144" s="69"/>
      <c r="BB144" s="79"/>
      <c r="BC144" s="69"/>
      <c r="BD144" s="69"/>
    </row>
    <row r="145" spans="1:56" ht="15.75" customHeight="1" x14ac:dyDescent="0.2">
      <c r="A145" s="69"/>
      <c r="B145" s="69"/>
      <c r="C145" s="138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69"/>
      <c r="AT145" s="69"/>
      <c r="AU145" s="69"/>
      <c r="AV145" s="69"/>
      <c r="AW145" s="79"/>
      <c r="AX145" s="69"/>
      <c r="AY145" s="69"/>
      <c r="AZ145" s="69"/>
      <c r="BA145" s="69"/>
      <c r="BB145" s="79"/>
      <c r="BC145" s="69"/>
      <c r="BD145" s="69"/>
    </row>
    <row r="146" spans="1:56" ht="15.75" customHeight="1" x14ac:dyDescent="0.2">
      <c r="A146" s="69"/>
      <c r="B146" s="69"/>
      <c r="C146" s="138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69"/>
      <c r="AT146" s="69"/>
      <c r="AU146" s="69"/>
      <c r="AV146" s="69"/>
      <c r="AW146" s="79"/>
      <c r="AX146" s="69"/>
      <c r="AY146" s="69"/>
      <c r="AZ146" s="69"/>
      <c r="BA146" s="69"/>
      <c r="BB146" s="79"/>
      <c r="BC146" s="69"/>
      <c r="BD146" s="69"/>
    </row>
    <row r="147" spans="1:56" ht="15.75" customHeight="1" x14ac:dyDescent="0.2">
      <c r="A147" s="69"/>
      <c r="B147" s="69"/>
      <c r="C147" s="138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69"/>
      <c r="AT147" s="69"/>
      <c r="AU147" s="69"/>
      <c r="AV147" s="69"/>
      <c r="AW147" s="79"/>
      <c r="AX147" s="69"/>
      <c r="AY147" s="69"/>
      <c r="AZ147" s="69"/>
      <c r="BA147" s="69"/>
      <c r="BB147" s="79"/>
      <c r="BC147" s="69"/>
      <c r="BD147" s="69"/>
    </row>
    <row r="148" spans="1:56" ht="15.75" customHeight="1" x14ac:dyDescent="0.2">
      <c r="A148" s="69"/>
      <c r="B148" s="69"/>
      <c r="C148" s="138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69"/>
      <c r="AT148" s="69"/>
      <c r="AU148" s="69"/>
      <c r="AV148" s="69"/>
      <c r="AW148" s="79"/>
      <c r="AX148" s="69"/>
      <c r="AY148" s="69"/>
      <c r="AZ148" s="69"/>
      <c r="BA148" s="69"/>
      <c r="BB148" s="79"/>
      <c r="BC148" s="69"/>
      <c r="BD148" s="69"/>
    </row>
    <row r="149" spans="1:56" ht="15.75" customHeight="1" x14ac:dyDescent="0.2">
      <c r="A149" s="69"/>
      <c r="B149" s="69"/>
      <c r="C149" s="138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69"/>
      <c r="AT149" s="69"/>
      <c r="AU149" s="69"/>
      <c r="AV149" s="69"/>
      <c r="AW149" s="79"/>
      <c r="AX149" s="69"/>
      <c r="AY149" s="69"/>
      <c r="AZ149" s="69"/>
      <c r="BA149" s="69"/>
      <c r="BB149" s="79"/>
      <c r="BC149" s="69"/>
      <c r="BD149" s="69"/>
    </row>
    <row r="150" spans="1:56" ht="15.75" customHeight="1" x14ac:dyDescent="0.2">
      <c r="A150" s="69"/>
      <c r="B150" s="69"/>
      <c r="C150" s="138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69"/>
      <c r="AT150" s="69"/>
      <c r="AU150" s="69"/>
      <c r="AV150" s="69"/>
      <c r="AW150" s="79"/>
      <c r="AX150" s="69"/>
      <c r="AY150" s="69"/>
      <c r="AZ150" s="69"/>
      <c r="BA150" s="69"/>
      <c r="BB150" s="79"/>
      <c r="BC150" s="69"/>
      <c r="BD150" s="69"/>
    </row>
    <row r="151" spans="1:56" ht="15.75" customHeight="1" x14ac:dyDescent="0.2">
      <c r="A151" s="69"/>
      <c r="B151" s="69"/>
      <c r="C151" s="138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69"/>
      <c r="AT151" s="69"/>
      <c r="AU151" s="69"/>
      <c r="AV151" s="69"/>
      <c r="AW151" s="79"/>
      <c r="AX151" s="69"/>
      <c r="AY151" s="69"/>
      <c r="AZ151" s="69"/>
      <c r="BA151" s="69"/>
      <c r="BB151" s="79"/>
      <c r="BC151" s="69"/>
      <c r="BD151" s="69"/>
    </row>
    <row r="152" spans="1:56" ht="15.75" customHeight="1" x14ac:dyDescent="0.2">
      <c r="A152" s="69"/>
      <c r="B152" s="69"/>
      <c r="C152" s="138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69"/>
      <c r="AT152" s="69"/>
      <c r="AU152" s="69"/>
      <c r="AV152" s="69"/>
      <c r="AW152" s="79"/>
      <c r="AX152" s="69"/>
      <c r="AY152" s="69"/>
      <c r="AZ152" s="69"/>
      <c r="BA152" s="69"/>
      <c r="BB152" s="79"/>
      <c r="BC152" s="69"/>
      <c r="BD152" s="69"/>
    </row>
    <row r="153" spans="1:56" ht="15.75" customHeight="1" x14ac:dyDescent="0.2">
      <c r="A153" s="69"/>
      <c r="B153" s="69"/>
      <c r="C153" s="138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69"/>
      <c r="AT153" s="69"/>
      <c r="AU153" s="69"/>
      <c r="AV153" s="69"/>
      <c r="AW153" s="79"/>
      <c r="AX153" s="69"/>
      <c r="AY153" s="69"/>
      <c r="AZ153" s="69"/>
      <c r="BA153" s="69"/>
      <c r="BB153" s="79"/>
      <c r="BC153" s="69"/>
      <c r="BD153" s="69"/>
    </row>
    <row r="154" spans="1:56" ht="15.75" customHeight="1" x14ac:dyDescent="0.2">
      <c r="A154" s="69"/>
      <c r="B154" s="69"/>
      <c r="C154" s="138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69"/>
      <c r="AT154" s="69"/>
      <c r="AU154" s="69"/>
      <c r="AV154" s="69"/>
      <c r="AW154" s="79"/>
      <c r="AX154" s="69"/>
      <c r="AY154" s="69"/>
      <c r="AZ154" s="69"/>
      <c r="BA154" s="69"/>
      <c r="BB154" s="79"/>
      <c r="BC154" s="69"/>
      <c r="BD154" s="69"/>
    </row>
    <row r="155" spans="1:56" ht="15.75" customHeight="1" x14ac:dyDescent="0.2">
      <c r="A155" s="69"/>
      <c r="B155" s="69"/>
      <c r="C155" s="138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69"/>
      <c r="AT155" s="69"/>
      <c r="AU155" s="69"/>
      <c r="AV155" s="69"/>
      <c r="AW155" s="79"/>
      <c r="AX155" s="69"/>
      <c r="AY155" s="69"/>
      <c r="AZ155" s="69"/>
      <c r="BA155" s="69"/>
      <c r="BB155" s="79"/>
      <c r="BC155" s="69"/>
      <c r="BD155" s="69"/>
    </row>
    <row r="156" spans="1:56" ht="15.75" customHeight="1" x14ac:dyDescent="0.2">
      <c r="A156" s="69"/>
      <c r="B156" s="69"/>
      <c r="C156" s="138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69"/>
      <c r="AT156" s="69"/>
      <c r="AU156" s="69"/>
      <c r="AV156" s="69"/>
      <c r="AW156" s="79"/>
      <c r="AX156" s="69"/>
      <c r="AY156" s="69"/>
      <c r="AZ156" s="69"/>
      <c r="BA156" s="69"/>
      <c r="BB156" s="79"/>
      <c r="BC156" s="69"/>
      <c r="BD156" s="69"/>
    </row>
    <row r="157" spans="1:56" ht="15.75" customHeight="1" x14ac:dyDescent="0.2">
      <c r="A157" s="69"/>
      <c r="B157" s="69"/>
      <c r="C157" s="138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69"/>
      <c r="AT157" s="69"/>
      <c r="AU157" s="69"/>
      <c r="AV157" s="69"/>
      <c r="AW157" s="79"/>
      <c r="AX157" s="69"/>
      <c r="AY157" s="69"/>
      <c r="AZ157" s="69"/>
      <c r="BA157" s="69"/>
      <c r="BB157" s="79"/>
      <c r="BC157" s="69"/>
      <c r="BD157" s="69"/>
    </row>
    <row r="158" spans="1:56" ht="15.75" customHeight="1" x14ac:dyDescent="0.2">
      <c r="A158" s="69"/>
      <c r="B158" s="69"/>
      <c r="C158" s="138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69"/>
      <c r="AT158" s="69"/>
      <c r="AU158" s="69"/>
      <c r="AV158" s="69"/>
      <c r="AW158" s="79"/>
      <c r="AX158" s="69"/>
      <c r="AY158" s="69"/>
      <c r="AZ158" s="69"/>
      <c r="BA158" s="69"/>
      <c r="BB158" s="79"/>
      <c r="BC158" s="69"/>
      <c r="BD158" s="69"/>
    </row>
    <row r="159" spans="1:56" ht="15.75" customHeight="1" x14ac:dyDescent="0.2">
      <c r="A159" s="69"/>
      <c r="B159" s="69"/>
      <c r="C159" s="138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69"/>
      <c r="AT159" s="69"/>
      <c r="AU159" s="69"/>
      <c r="AV159" s="69"/>
      <c r="AW159" s="79"/>
      <c r="AX159" s="69"/>
      <c r="AY159" s="69"/>
      <c r="AZ159" s="69"/>
      <c r="BA159" s="69"/>
      <c r="BB159" s="79"/>
      <c r="BC159" s="69"/>
      <c r="BD159" s="69"/>
    </row>
    <row r="160" spans="1:56" ht="15.75" customHeight="1" x14ac:dyDescent="0.2">
      <c r="A160" s="69"/>
      <c r="B160" s="69"/>
      <c r="C160" s="138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69"/>
      <c r="AT160" s="69"/>
      <c r="AU160" s="69"/>
      <c r="AV160" s="69"/>
      <c r="AW160" s="79"/>
      <c r="AX160" s="69"/>
      <c r="AY160" s="69"/>
      <c r="AZ160" s="69"/>
      <c r="BA160" s="69"/>
      <c r="BB160" s="79"/>
      <c r="BC160" s="69"/>
      <c r="BD160" s="69"/>
    </row>
    <row r="161" spans="1:56" ht="15.75" customHeight="1" x14ac:dyDescent="0.2">
      <c r="A161" s="69"/>
      <c r="B161" s="69"/>
      <c r="C161" s="138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69"/>
      <c r="AT161" s="69"/>
      <c r="AU161" s="69"/>
      <c r="AV161" s="69"/>
      <c r="AW161" s="79"/>
      <c r="AX161" s="69"/>
      <c r="AY161" s="69"/>
      <c r="AZ161" s="69"/>
      <c r="BA161" s="69"/>
      <c r="BB161" s="79"/>
      <c r="BC161" s="69"/>
      <c r="BD161" s="69"/>
    </row>
    <row r="162" spans="1:56" ht="15.75" customHeight="1" x14ac:dyDescent="0.2">
      <c r="A162" s="69"/>
      <c r="B162" s="69"/>
      <c r="C162" s="138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69"/>
      <c r="AT162" s="69"/>
      <c r="AU162" s="69"/>
      <c r="AV162" s="69"/>
      <c r="AW162" s="79"/>
      <c r="AX162" s="69"/>
      <c r="AY162" s="69"/>
      <c r="AZ162" s="69"/>
      <c r="BA162" s="69"/>
      <c r="BB162" s="79"/>
      <c r="BC162" s="69"/>
      <c r="BD162" s="69"/>
    </row>
    <row r="163" spans="1:56" ht="15.75" customHeight="1" x14ac:dyDescent="0.2">
      <c r="A163" s="69"/>
      <c r="B163" s="69"/>
      <c r="C163" s="138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69"/>
      <c r="AT163" s="69"/>
      <c r="AU163" s="69"/>
      <c r="AV163" s="69"/>
      <c r="AW163" s="79"/>
      <c r="AX163" s="69"/>
      <c r="AY163" s="69"/>
      <c r="AZ163" s="69"/>
      <c r="BA163" s="69"/>
      <c r="BB163" s="79"/>
      <c r="BC163" s="69"/>
      <c r="BD163" s="69"/>
    </row>
    <row r="164" spans="1:56" ht="15.75" customHeight="1" x14ac:dyDescent="0.2">
      <c r="A164" s="69"/>
      <c r="B164" s="69"/>
      <c r="C164" s="138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69"/>
      <c r="AT164" s="69"/>
      <c r="AU164" s="69"/>
      <c r="AV164" s="69"/>
      <c r="AW164" s="79"/>
      <c r="AX164" s="69"/>
      <c r="AY164" s="69"/>
      <c r="AZ164" s="69"/>
      <c r="BA164" s="69"/>
      <c r="BB164" s="79"/>
      <c r="BC164" s="69"/>
      <c r="BD164" s="69"/>
    </row>
    <row r="165" spans="1:56" ht="15.75" customHeight="1" x14ac:dyDescent="0.2">
      <c r="A165" s="69"/>
      <c r="B165" s="69"/>
      <c r="C165" s="138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69"/>
      <c r="AT165" s="69"/>
      <c r="AU165" s="69"/>
      <c r="AV165" s="69"/>
      <c r="AW165" s="79"/>
      <c r="AX165" s="69"/>
      <c r="AY165" s="69"/>
      <c r="AZ165" s="69"/>
      <c r="BA165" s="69"/>
      <c r="BB165" s="79"/>
      <c r="BC165" s="69"/>
      <c r="BD165" s="69"/>
    </row>
    <row r="166" spans="1:56" ht="15.75" customHeight="1" x14ac:dyDescent="0.2"/>
    <row r="167" spans="1:56" ht="15.75" customHeight="1" x14ac:dyDescent="0.2"/>
    <row r="168" spans="1:56" ht="15.75" customHeight="1" x14ac:dyDescent="0.2"/>
    <row r="169" spans="1:56" ht="15.75" customHeight="1" x14ac:dyDescent="0.2"/>
    <row r="170" spans="1:56" ht="15.75" customHeight="1" x14ac:dyDescent="0.2"/>
    <row r="171" spans="1:56" ht="15.75" customHeight="1" x14ac:dyDescent="0.2"/>
    <row r="172" spans="1:56" ht="15.75" customHeight="1" x14ac:dyDescent="0.2"/>
    <row r="173" spans="1:56" ht="15.75" customHeight="1" x14ac:dyDescent="0.2"/>
    <row r="174" spans="1:56" ht="15.75" customHeight="1" x14ac:dyDescent="0.2"/>
    <row r="175" spans="1:56" ht="15.75" customHeight="1" x14ac:dyDescent="0.2"/>
    <row r="176" spans="1:5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ustomSheetViews>
    <customSheetView guid="{40002010-3390-4901-95C7-35699C29F282}" filter="1" showAutoFilter="1">
      <pageMargins left="0.7" right="0.7" top="0.75" bottom="0.75" header="0.3" footer="0.3"/>
      <autoFilter ref="B6:BD22" xr:uid="{728D5AF2-17DA-43AC-83F7-B65CA7AB7BA1}">
        <filterColumn colId="2">
          <filters>
            <filter val="AdFlex - BOM"/>
            <filter val="AdFlex - CPI - BUD"/>
            <filter val="AdFlex - CPI - Sale Admin"/>
            <filter val="AdFlex - Investment"/>
            <filter val="AdFlex - Support - Kỹ thuật"/>
          </filters>
        </filterColumn>
      </autoFilter>
    </customSheetView>
  </customSheetViews>
  <mergeCells count="11">
    <mergeCell ref="BA4:BA5"/>
    <mergeCell ref="BB4:BB5"/>
    <mergeCell ref="BC4:BC5"/>
    <mergeCell ref="BD4:BD5"/>
    <mergeCell ref="E4:E5"/>
    <mergeCell ref="L4:L5"/>
    <mergeCell ref="N4:AQ4"/>
    <mergeCell ref="AS4:AS5"/>
    <mergeCell ref="AT4:AT5"/>
    <mergeCell ref="AU4:AU5"/>
    <mergeCell ref="AV4:AZ4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outlinePr summaryBelow="0" summaryRight="0"/>
  </sheetPr>
  <dimension ref="A1:CU299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ColWidth="12.7109375" defaultRowHeight="15" customHeight="1" x14ac:dyDescent="0.2"/>
  <cols>
    <col min="1" max="1" width="12.7109375" customWidth="1"/>
    <col min="2" max="2" width="24" customWidth="1"/>
    <col min="3" max="6" width="12.7109375" customWidth="1"/>
  </cols>
  <sheetData>
    <row r="1" spans="1:99" ht="15.75" customHeight="1" x14ac:dyDescent="0.2">
      <c r="A1" s="1">
        <v>1</v>
      </c>
      <c r="B1" s="1">
        <v>2</v>
      </c>
      <c r="C1" s="1">
        <f>B1+1</f>
        <v>3</v>
      </c>
      <c r="D1" s="1">
        <f t="shared" ref="D1:CU1" si="0">1+C1</f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  <c r="CM1" s="1">
        <f t="shared" si="0"/>
        <v>91</v>
      </c>
      <c r="CN1" s="1">
        <f t="shared" si="0"/>
        <v>92</v>
      </c>
      <c r="CO1" s="1">
        <f t="shared" si="0"/>
        <v>93</v>
      </c>
      <c r="CP1" s="1">
        <f t="shared" si="0"/>
        <v>94</v>
      </c>
      <c r="CQ1" s="1">
        <f t="shared" si="0"/>
        <v>95</v>
      </c>
      <c r="CR1" s="1">
        <f t="shared" si="0"/>
        <v>96</v>
      </c>
      <c r="CS1" s="1">
        <f t="shared" si="0"/>
        <v>97</v>
      </c>
      <c r="CT1" s="1">
        <f t="shared" si="0"/>
        <v>98</v>
      </c>
      <c r="CU1" s="1">
        <f t="shared" si="0"/>
        <v>99</v>
      </c>
    </row>
    <row r="2" spans="1:99" ht="15.75" customHeight="1" x14ac:dyDescent="0.2">
      <c r="A2" s="1" t="s">
        <v>2386</v>
      </c>
      <c r="B2" s="1" t="s">
        <v>2387</v>
      </c>
      <c r="C2" s="1" t="s">
        <v>2388</v>
      </c>
      <c r="D2" s="1" t="s">
        <v>2389</v>
      </c>
      <c r="E2" s="1"/>
      <c r="F2" s="1"/>
      <c r="G2" s="157"/>
      <c r="H2" s="1" t="s">
        <v>2390</v>
      </c>
      <c r="I2" s="1"/>
      <c r="J2" s="1"/>
      <c r="K2" s="157"/>
      <c r="L2" s="1" t="s">
        <v>2391</v>
      </c>
      <c r="M2" s="1"/>
      <c r="N2" s="1"/>
      <c r="O2" s="157"/>
      <c r="P2" s="1" t="s">
        <v>2392</v>
      </c>
      <c r="Q2" s="1"/>
      <c r="R2" s="1"/>
      <c r="S2" s="157"/>
      <c r="T2" s="1" t="s">
        <v>2393</v>
      </c>
      <c r="U2" s="1"/>
      <c r="V2" s="1"/>
      <c r="W2" s="157"/>
      <c r="X2" s="1" t="s">
        <v>2394</v>
      </c>
      <c r="Y2" s="1"/>
      <c r="Z2" s="1"/>
      <c r="AA2" s="157"/>
      <c r="AB2" s="1" t="s">
        <v>2395</v>
      </c>
      <c r="AC2" s="1"/>
      <c r="AD2" s="1"/>
      <c r="AE2" s="157"/>
      <c r="AF2" s="1" t="s">
        <v>2396</v>
      </c>
      <c r="AG2" s="1"/>
      <c r="AH2" s="1"/>
      <c r="AI2" s="157"/>
      <c r="AJ2" s="1" t="s">
        <v>2397</v>
      </c>
      <c r="AK2" s="1"/>
      <c r="AL2" s="1"/>
      <c r="AM2" s="157"/>
      <c r="AN2" s="158">
        <v>44927</v>
      </c>
      <c r="AO2" s="1"/>
      <c r="AP2" s="1"/>
      <c r="AQ2" s="157"/>
      <c r="AR2" s="158">
        <v>44958</v>
      </c>
      <c r="AS2" s="1"/>
      <c r="AT2" s="1"/>
      <c r="AU2" s="157"/>
      <c r="AV2" s="158">
        <v>44986</v>
      </c>
      <c r="AW2" s="1"/>
      <c r="AX2" s="1"/>
      <c r="AY2" s="1"/>
      <c r="AZ2" s="158">
        <v>45017</v>
      </c>
      <c r="BA2" s="1"/>
      <c r="BB2" s="1"/>
      <c r="BC2" s="1"/>
      <c r="BD2" s="158">
        <v>45047</v>
      </c>
      <c r="BE2" s="1"/>
      <c r="BF2" s="1"/>
      <c r="BG2" s="1"/>
      <c r="BH2" s="158">
        <v>45078</v>
      </c>
      <c r="BI2" s="1"/>
      <c r="BJ2" s="1"/>
      <c r="BK2" s="1"/>
      <c r="BL2" s="158">
        <v>45108</v>
      </c>
      <c r="BM2" s="1"/>
      <c r="BN2" s="1"/>
      <c r="BO2" s="1"/>
      <c r="BP2" s="158">
        <v>45139</v>
      </c>
      <c r="BQ2" s="1"/>
      <c r="BR2" s="1"/>
      <c r="BS2" s="1"/>
      <c r="BT2" s="158">
        <v>45170</v>
      </c>
      <c r="BU2" s="1"/>
      <c r="BV2" s="1"/>
      <c r="BW2" s="1"/>
      <c r="BX2" s="158">
        <v>45200</v>
      </c>
      <c r="BY2" s="1"/>
      <c r="BZ2" s="1"/>
      <c r="CA2" s="1"/>
      <c r="CB2" s="158">
        <v>45231</v>
      </c>
      <c r="CC2" s="1"/>
      <c r="CD2" s="1"/>
      <c r="CE2" s="1"/>
      <c r="CF2" s="158">
        <v>45261</v>
      </c>
      <c r="CG2" s="1"/>
      <c r="CH2" s="1"/>
      <c r="CI2" s="1"/>
      <c r="CJ2" s="1" t="s">
        <v>2398</v>
      </c>
      <c r="CK2" s="1"/>
      <c r="CL2" s="1"/>
      <c r="CM2" s="1"/>
      <c r="CN2" s="1" t="s">
        <v>2399</v>
      </c>
      <c r="CO2" s="1"/>
      <c r="CP2" s="1"/>
      <c r="CQ2" s="1"/>
      <c r="CR2" s="1" t="s">
        <v>2400</v>
      </c>
      <c r="CS2" s="1"/>
      <c r="CT2" s="1"/>
      <c r="CU2" s="1"/>
    </row>
    <row r="3" spans="1:99" ht="15.75" customHeight="1" x14ac:dyDescent="0.2">
      <c r="A3" s="1"/>
      <c r="B3" s="1"/>
      <c r="C3" s="1"/>
      <c r="D3" s="1" t="s">
        <v>2401</v>
      </c>
      <c r="E3" s="1" t="s">
        <v>2402</v>
      </c>
      <c r="F3" s="1" t="s">
        <v>2403</v>
      </c>
      <c r="G3" s="1" t="s">
        <v>2404</v>
      </c>
      <c r="H3" s="1" t="s">
        <v>2401</v>
      </c>
      <c r="I3" s="1" t="s">
        <v>2402</v>
      </c>
      <c r="J3" s="1" t="s">
        <v>2403</v>
      </c>
      <c r="K3" s="1" t="s">
        <v>2404</v>
      </c>
      <c r="L3" s="1" t="s">
        <v>2401</v>
      </c>
      <c r="M3" s="1" t="s">
        <v>2402</v>
      </c>
      <c r="N3" s="1" t="s">
        <v>2403</v>
      </c>
      <c r="O3" s="1" t="s">
        <v>2404</v>
      </c>
      <c r="P3" s="1" t="s">
        <v>2401</v>
      </c>
      <c r="Q3" s="1" t="s">
        <v>2402</v>
      </c>
      <c r="R3" s="1" t="s">
        <v>2403</v>
      </c>
      <c r="S3" s="1" t="s">
        <v>2404</v>
      </c>
      <c r="T3" s="1" t="s">
        <v>2401</v>
      </c>
      <c r="U3" s="1" t="s">
        <v>2402</v>
      </c>
      <c r="V3" s="1" t="s">
        <v>2403</v>
      </c>
      <c r="W3" s="1" t="s">
        <v>2404</v>
      </c>
      <c r="X3" s="1" t="s">
        <v>2401</v>
      </c>
      <c r="Y3" s="1" t="s">
        <v>2402</v>
      </c>
      <c r="Z3" s="1" t="s">
        <v>2403</v>
      </c>
      <c r="AA3" s="1" t="s">
        <v>2404</v>
      </c>
      <c r="AB3" s="1" t="s">
        <v>2401</v>
      </c>
      <c r="AC3" s="1" t="s">
        <v>2402</v>
      </c>
      <c r="AD3" s="1" t="s">
        <v>2403</v>
      </c>
      <c r="AE3" s="1" t="s">
        <v>2404</v>
      </c>
      <c r="AF3" s="1" t="s">
        <v>2401</v>
      </c>
      <c r="AG3" s="1" t="s">
        <v>2402</v>
      </c>
      <c r="AH3" s="1" t="s">
        <v>2403</v>
      </c>
      <c r="AI3" s="1" t="s">
        <v>2404</v>
      </c>
      <c r="AJ3" s="1" t="s">
        <v>2401</v>
      </c>
      <c r="AK3" s="1" t="s">
        <v>2402</v>
      </c>
      <c r="AL3" s="1" t="s">
        <v>2403</v>
      </c>
      <c r="AM3" s="1" t="s">
        <v>2404</v>
      </c>
      <c r="AN3" s="1" t="s">
        <v>2401</v>
      </c>
      <c r="AO3" s="1" t="s">
        <v>2402</v>
      </c>
      <c r="AP3" s="1" t="s">
        <v>2403</v>
      </c>
      <c r="AQ3" s="1" t="s">
        <v>2404</v>
      </c>
      <c r="AR3" s="1" t="s">
        <v>2401</v>
      </c>
      <c r="AS3" s="1" t="s">
        <v>2402</v>
      </c>
      <c r="AT3" s="1" t="s">
        <v>2403</v>
      </c>
      <c r="AU3" s="1" t="s">
        <v>2404</v>
      </c>
      <c r="AV3" s="1" t="s">
        <v>2401</v>
      </c>
      <c r="AW3" s="1" t="s">
        <v>2402</v>
      </c>
      <c r="AX3" s="1" t="s">
        <v>2403</v>
      </c>
      <c r="AY3" s="1" t="s">
        <v>2404</v>
      </c>
      <c r="AZ3" s="1" t="s">
        <v>2401</v>
      </c>
      <c r="BA3" s="1" t="s">
        <v>2402</v>
      </c>
      <c r="BB3" s="1" t="s">
        <v>2403</v>
      </c>
      <c r="BC3" s="1" t="s">
        <v>2404</v>
      </c>
      <c r="BD3" s="1" t="s">
        <v>2401</v>
      </c>
      <c r="BE3" s="1" t="s">
        <v>2402</v>
      </c>
      <c r="BF3" s="1" t="s">
        <v>2403</v>
      </c>
      <c r="BG3" s="1" t="s">
        <v>2404</v>
      </c>
      <c r="BH3" s="1" t="s">
        <v>2401</v>
      </c>
      <c r="BI3" s="1" t="s">
        <v>2402</v>
      </c>
      <c r="BJ3" s="1" t="s">
        <v>2403</v>
      </c>
      <c r="BK3" s="1" t="s">
        <v>2404</v>
      </c>
      <c r="BL3" s="1" t="s">
        <v>2401</v>
      </c>
      <c r="BM3" s="1" t="s">
        <v>2402</v>
      </c>
      <c r="BN3" s="1" t="s">
        <v>2403</v>
      </c>
      <c r="BO3" s="1" t="s">
        <v>2404</v>
      </c>
      <c r="BP3" s="1" t="s">
        <v>2401</v>
      </c>
      <c r="BQ3" s="1" t="s">
        <v>2402</v>
      </c>
      <c r="BR3" s="1" t="s">
        <v>2403</v>
      </c>
      <c r="BS3" s="1" t="s">
        <v>2404</v>
      </c>
      <c r="BT3" s="1" t="s">
        <v>2401</v>
      </c>
      <c r="BU3" s="1" t="s">
        <v>2402</v>
      </c>
      <c r="BV3" s="1" t="s">
        <v>2403</v>
      </c>
      <c r="BW3" s="1" t="s">
        <v>2404</v>
      </c>
      <c r="BX3" s="1" t="s">
        <v>2401</v>
      </c>
      <c r="BY3" s="1" t="s">
        <v>2402</v>
      </c>
      <c r="BZ3" s="1" t="s">
        <v>2403</v>
      </c>
      <c r="CA3" s="1" t="s">
        <v>2404</v>
      </c>
      <c r="CB3" s="1" t="s">
        <v>2401</v>
      </c>
      <c r="CC3" s="1" t="s">
        <v>2402</v>
      </c>
      <c r="CD3" s="1" t="s">
        <v>2403</v>
      </c>
      <c r="CE3" s="1" t="s">
        <v>2404</v>
      </c>
      <c r="CF3" s="1" t="s">
        <v>2401</v>
      </c>
      <c r="CG3" s="1" t="s">
        <v>2402</v>
      </c>
      <c r="CH3" s="1" t="s">
        <v>2403</v>
      </c>
      <c r="CI3" s="1" t="s">
        <v>2404</v>
      </c>
      <c r="CJ3" s="1" t="s">
        <v>2401</v>
      </c>
      <c r="CK3" s="1" t="s">
        <v>2402</v>
      </c>
      <c r="CL3" s="1" t="s">
        <v>2403</v>
      </c>
      <c r="CM3" s="1" t="s">
        <v>2404</v>
      </c>
      <c r="CN3" s="1" t="s">
        <v>2401</v>
      </c>
      <c r="CO3" s="1" t="s">
        <v>2402</v>
      </c>
      <c r="CP3" s="1" t="s">
        <v>2403</v>
      </c>
      <c r="CQ3" s="1" t="s">
        <v>2404</v>
      </c>
      <c r="CR3" s="1" t="s">
        <v>2401</v>
      </c>
      <c r="CS3" s="1" t="s">
        <v>2402</v>
      </c>
      <c r="CT3" s="1" t="s">
        <v>2403</v>
      </c>
      <c r="CU3" s="1" t="s">
        <v>2404</v>
      </c>
    </row>
    <row r="4" spans="1:99" ht="15.75" customHeight="1" x14ac:dyDescent="0.2">
      <c r="A4" s="1" t="s">
        <v>2331</v>
      </c>
      <c r="B4" s="1" t="s">
        <v>2332</v>
      </c>
      <c r="C4" s="1"/>
      <c r="D4" s="1"/>
      <c r="E4" s="1"/>
      <c r="F4" s="1" t="str">
        <f t="shared" ref="F4:F99" si="1">IF(AND(D4 = "", E4 = ""), "", IF(OR(D4 = "", E4 = "", D4 = E4), TIME(4, 0, 0), IF($C4 = "8h-8h30", IF(D4 &lt;= TIME(8, 0, 0), IF(E4 &gt;= TIME(17, 30, 0), TIME(8,0,0), IF(E4 &lt;= TIME(12, 0, 0), IF(E4 &lt;= TIME(8, 0, 0), TIME(0, 0, 0), E4 - TIME(8, 0, 0)), IF(E4 &lt;= TIME(13, 30, 0), TIME(4, 0,0), E4 - TIME(13, 30, 0) + TIME(4, 0, 0) ) ) ), IF(D4 &lt;= TIME(8, 30, 0), IF(E4 &gt;= TIME(18, 0, 0), TIME(8, 0, 0), IF(E4 &lt;= TIME(12, 0, 0), E4 - D4, IF(E4 &lt;= TIME(13, 30, 0), TIME(12, 0, 0) - D4, IF(E4 - D4 - TIME(1, 30, 0) &gt; TIME(8, 0, 0), TIME(8, 0, 0), E4 - D4 - TIME(1, 30, 0)) ) ) ), IF(D4 &lt;= TIME(12, 0, 0), IF(E4 &lt;= TIME(12, 0, 0), E4 - D4, IF(E4 &lt;= TIME(13, 30, 0), TIME(12, 0, 0) - D4, IF(E4 &lt;= TIME(18, 0, 0), E4 - D4 - TIME(1, 30, 0), TIME(18, 0, 0) - D4 - TIME(1, 30, 0) ) ) ), IF(D4 &lt;= TIME(13, 30, 0), IF(E4 &lt;= TIME(13, 30, 0), TIME(0, 0,0), IF(E4 &lt;= TIME(18, 0, 0), E4 - TIME(13, 30, 0), TIME(18, 0, 0) - TIME(13, 30, 0) ) ), IF(D4 &lt;= TIME(18, 0, 0), IF(E4 &lt;= TIME(18, 0, 0), E4 - D4, TIME(18, 0, 0) - D4 ), TIME(0,0,0) ) ) ) ) ), IF($C4 = "8h30", IF(D4 &lt;= TIME(8, 30, 0), IF(E4 &gt;= TIME(18, 0, 0), TIME(8,0,0), IF(E4 &lt;= TIME(12, 0, 0), IF(E4 &lt;= TIME(8, 30, 0), TIME(0, 0, 0), E4 - TIME(8, 30, 0)), IF(E4 &lt;= TIME(13, 30, 0), TIME(3, 30,0), E4 - TIME(13, 30, 0) + TIME(3, 30, 0) ) ) ), IF(D4 &lt;= TIME(12, 0, 0), IF(E4 &lt;= TIME(12, 0, 0), E4 - D4, IF(E4 &lt;= TIME(13, 30, 0), TIME(12, 0, 0) - D4, IF(E4 &lt;= TIME(18, 0, 0), E4 - D4 - TIME(1, 30, 0), TIME(18, 0, 0) - D4 - TIME(1, 30, 0) ) ) ), IF(D4 &lt;= TIME(13, 30, 0), IF(E4 &lt;= TIME(13, 30, 0), TIME(0, 0, 0), IF(E4 &lt;= TIME(18, 0, 0), E4 - TIME(13, 30, 0), TIME(18, 0, 0) - TIME(13, 30, 0) ) ), IF(D4 &lt;= TIME(18, 0, 0), IF(E4 &lt;= TIME(18, 0, 0), E4 - D4, TIME(18, 0, 0) - D4 ), TIME(0,0,0) ) ) ) ), IF(D4 &lt;= TIME(8, 30, 0), IF(E4 &gt;= TIME(18, 0, 0), TIME(8,0,0), IF(E4 &lt;= TIME(12, 0, 0), IF(E4 &lt;= TIME(8, 30, 0), TIME(0, 0, 0), E4 - TIME(8, 30, 0)), IF(E4 &lt;= TIME(13, 30, 0), TIME(3, 30,0), E4 - TIME(13, 30, 0) + TIME(3, 30, 0) ) ) ), IF(D4 &lt;= TIME(9, 0, 0), IF(E4 &gt;= TIME(18, 30, 0), TIME(8, 0, 0), IF(E4 &lt;= TIME(12, 0, 0), E4 - D4, IF(E4 &lt;= TIME(13, 30, 0), TIME(12, 0, 0) - D4, IF(E4 - D4 - TIME(1, 30, 0) &gt; TIME(8, 0, 0), TIME(8, 0, 0), E4 - D4 - TIME(1, 30, 0)) ) ) ), IF(D4 &lt;= TIME(12, 0, 0), IF(E4 &lt;= TIME(12, 0, 0), E4 - D4, IF(E4 &lt;= TIME(13, 30, 0), TIME(12, 0, 0) - D4, IF(E4 &lt;= TIME(18, 30, 0), E4 - D4 - TIME(1, 30, 0), TIME(18, 30, 0) - D4 - TIME(1, 30, 0) ) ) ), IF(D4 &lt;= TIME(13, 30, 0), IF(E4 &lt;= TIME(13, 30, 0), TIME(0, 0,0), IF(E4 &lt;= TIME(18, 30, 0), E4 - TIME(13, 30, 0), TIME(18, 30, 0) - TIME(13, 30, 0) ) ), IF(D4 &lt;= TIME(18, 30, 0), IF(E4 &lt;= TIME(18, 30, 0), E4 - D4, TIME(18, 30, 0) - D4 ), TIME(0,0,0) ) ) ) ) )))) )</f>
        <v/>
      </c>
      <c r="G4" s="159" t="e">
        <f t="shared" ref="G4:G99" si="2">ROUND(HOUR(F4) + MINUTE(F4) / 60, 1)</f>
        <v>#VALUE!</v>
      </c>
      <c r="H4" s="1"/>
      <c r="I4" s="1"/>
      <c r="J4" s="1" t="str">
        <f t="shared" ref="J4:J99" si="3">IF(AND(H4 = "", I4 = ""), "", IF(OR(H4 = "", I4 = "", H4 = I4), TIME(4, 0, 0), IF($C4 = "8h-8h30", IF(H4 &lt;= TIME(8, 0, 0), IF(I4 &gt;= TIME(17, 30, 0), TIME(8,0,0), IF(I4 &lt;= TIME(12, 0, 0), IF(I4 &lt;= TIME(8, 0, 0), TIME(0, 0, 0), I4 - TIME(8, 0, 0)), IF(I4 &lt;= TIME(13, 30, 0), TIME(4, 0,0), I4 - TIME(13, 30, 0) + TIME(4, 0, 0) ) ) ), IF(H4 &lt;= TIME(8, 30, 0), IF(I4 &gt;= TIME(18, 0, 0), TIME(8, 0, 0), IF(I4 &lt;= TIME(12, 0, 0), I4 - H4, IF(I4 &lt;= TIME(13, 30, 0), TIME(12, 0, 0) - H4, IF(I4 - H4 - TIME(1, 30, 0) &gt; TIME(8, 0, 0), TIME(8, 0, 0), I4 - H4 - TIME(1, 30, 0)) ) ) ), IF(H4 &lt;= TIME(12, 0, 0), IF(I4 &lt;= TIME(12, 0, 0), I4 - H4, IF(I4 &lt;= TIME(13, 30, 0), TIME(12, 0, 0) - H4, IF(I4 &lt;= TIME(18, 0, 0), I4 - H4 - TIME(1, 30, 0), TIME(18, 0, 0) - H4 - TIME(1, 30, 0) ) ) ), IF(H4 &lt;= TIME(13, 30, 0), IF(I4 &lt;= TIME(13, 30, 0), TIME(0, 0,0), IF(I4 &lt;= TIME(18, 0, 0), I4 - TIME(13, 30, 0), TIME(18, 0, 0) - TIME(13, 30, 0) ) ), IF(H4 &lt;= TIME(18, 0, 0), IF(I4 &lt;= TIME(18, 0, 0), I4 - H4, TIME(18, 0, 0) - H4 ), TIME(0,0,0) ) ) ) ) ), IF($C4 = "8h30", IF(H4 &lt;= TIME(8, 30, 0), IF(I4 &gt;= TIME(18, 0, 0), TIME(8,0,0), IF(I4 &lt;= TIME(12, 0, 0), IF(I4 &lt;= TIME(8, 30, 0), TIME(0, 0, 0), I4 - TIME(8, 30, 0)), IF(I4 &lt;= TIME(13, 30, 0), TIME(3, 30,0), I4 - TIME(13, 30, 0) + TIME(3, 30, 0) ) ) ), IF(H4 &lt;= TIME(12, 0, 0), IF(I4 &lt;= TIME(12, 0, 0), I4 - H4, IF(I4 &lt;= TIME(13, 30, 0), TIME(12, 0, 0) - H4, IF(I4 &lt;= TIME(18, 0, 0), I4 - H4 - TIME(1, 30, 0), TIME(18, 0, 0) - H4 - TIME(1, 30, 0) ) ) ), IF(H4 &lt;= TIME(13, 30, 0), IF(I4 &lt;= TIME(13, 30, 0), TIME(0, 0, 0), IF(I4 &lt;= TIME(18, 0, 0), I4 - TIME(13, 30, 0), TIME(18, 0, 0) - TIME(13, 30, 0) ) ), IF(H4 &lt;= TIME(18, 0, 0), IF(I4 &lt;= TIME(18, 0, 0), I4 - H4, TIME(18, 0, 0) - H4 ), TIME(0,0,0) ) ) ) ), IF(H4 &lt;= TIME(8, 30, 0), IF(I4 &gt;= TIME(18, 0, 0), TIME(8,0,0), IF(I4 &lt;= TIME(12, 0, 0), IF(I4 &lt;= TIME(8, 30, 0), TIME(0, 0, 0), I4 - TIME(8, 30, 0)), IF(I4 &lt;= TIME(13, 30, 0), TIME(3, 30,0), I4 - TIME(13, 30, 0) + TIME(3, 30, 0) ) ) ), IF(H4 &lt;= TIME(9, 0, 0), IF(I4 &gt;= TIME(18, 30, 0), TIME(8, 0, 0), IF(I4 &lt;= TIME(12, 0, 0), I4 - H4, IF(I4 &lt;= TIME(13, 30, 0), TIME(12, 0, 0) - H4, IF(I4 - H4 - TIME(1, 30, 0) &gt; TIME(8, 0, 0), TIME(8, 0, 0), I4 - H4 - TIME(1, 30, 0)) ) ) ), IF(H4 &lt;= TIME(12, 0, 0), IF(I4 &lt;= TIME(12, 0, 0), I4 - H4, IF(I4 &lt;= TIME(13, 30, 0), TIME(12, 0, 0) - H4, IF(I4 &lt;= TIME(18, 30, 0), I4 - H4 - TIME(1, 30, 0), TIME(18, 30, 0) - H4 - TIME(1, 30, 0) ) ) ), IF(H4 &lt;= TIME(13, 30, 0), IF(I4 &lt;= TIME(13, 30, 0), TIME(0, 0,0), IF(I4 &lt;= TIME(18, 30, 0), I4 - TIME(13, 30, 0), TIME(18, 30, 0) - TIME(13, 30, 0) ) ), IF(H4 &lt;= TIME(18, 30, 0), IF(I4 &lt;= TIME(18, 30, 0), I4 - H4, TIME(18, 30, 0) - H4 ), TIME(0,0,0) ) ) ) ) )))) )</f>
        <v/>
      </c>
      <c r="K4" s="159" t="e">
        <f t="shared" ref="K4:K99" si="4">ROUND(HOUR(J4) + MINUTE(J4) / 60, 1)</f>
        <v>#VALUE!</v>
      </c>
      <c r="L4" s="1"/>
      <c r="M4" s="1"/>
      <c r="N4" s="1" t="str">
        <f t="shared" ref="N4:N99" si="5">IF(AND(L4 = "", M4 = ""), "", IF(OR(L4 = "", M4 = "", L4 = M4), TIME(4, 0, 0), IF($C4 = "8h-8h30", IF(L4 &lt;= TIME(8, 0, 0), IF(M4 &gt;= TIME(17, 30, 0), TIME(8,0,0), IF(M4 &lt;= TIME(12, 0, 0), IF(M4 &lt;= TIME(8, 0, 0), TIME(0, 0, 0), M4 - TIME(8, 0, 0)), IF(M4 &lt;= TIME(13, 30, 0), TIME(4, 0,0), M4 - TIME(13, 30, 0) + TIME(4, 0, 0) ) ) ), IF(L4 &lt;= TIME(8, 30, 0), IF(M4 &gt;= TIME(18, 0, 0), TIME(8, 0, 0), IF(M4 &lt;= TIME(12, 0, 0), M4 - L4, IF(M4 &lt;= TIME(13, 30, 0), TIME(12, 0, 0) - L4, IF(M4 - L4 - TIME(1, 30, 0) &gt; TIME(8, 0, 0), TIME(8, 0, 0), M4 - L4 - TIME(1, 30, 0)) ) ) ), IF(L4 &lt;= TIME(12, 0, 0), IF(M4 &lt;= TIME(12, 0, 0), M4 - L4, IF(M4 &lt;= TIME(13, 30, 0), TIME(12, 0, 0) - L4, IF(M4 &lt;= TIME(18, 0, 0), M4 - L4 - TIME(1, 30, 0), TIME(18, 0, 0) - L4 - TIME(1, 30, 0) ) ) ), IF(L4 &lt;= TIME(13, 30, 0), IF(M4 &lt;= TIME(13, 30, 0), TIME(0, 0,0), IF(M4 &lt;= TIME(18, 0, 0), M4 - TIME(13, 30, 0), TIME(18, 0, 0) - TIME(13, 30, 0) ) ), IF(L4 &lt;= TIME(18, 0, 0), IF(M4 &lt;= TIME(18, 0, 0), M4 - L4, TIME(18, 0, 0) - L4 ), TIME(0,0,0) ) ) ) ) ), IF($C4 = "8h30", IF(L4 &lt;= TIME(8, 30, 0), IF(M4 &gt;= TIME(18, 0, 0), TIME(8,0,0), IF(M4 &lt;= TIME(12, 0, 0), IF(M4 &lt;= TIME(8, 30, 0), TIME(0, 0, 0), M4 - TIME(8, 30, 0)), IF(M4 &lt;= TIME(13, 30, 0), TIME(3, 30,0), M4 - TIME(13, 30, 0) + TIME(3, 30, 0) ) ) ), IF(L4 &lt;= TIME(12, 0, 0), IF(M4 &lt;= TIME(12, 0, 0), M4 - L4, IF(M4 &lt;= TIME(13, 30, 0), TIME(12, 0, 0) - L4, IF(M4 &lt;= TIME(18, 0, 0), M4 - L4 - TIME(1, 30, 0), TIME(18, 0, 0) - L4 - TIME(1, 30, 0) ) ) ), IF(L4 &lt;= TIME(13, 30, 0), IF(M4 &lt;= TIME(13, 30, 0), TIME(0, 0, 0), IF(M4 &lt;= TIME(18, 0, 0), M4 - TIME(13, 30, 0), TIME(18, 0, 0) - TIME(13, 30, 0) ) ), IF(L4 &lt;= TIME(18, 0, 0), IF(M4 &lt;= TIME(18, 0, 0), M4 - L4, TIME(18, 0, 0) - L4 ), TIME(0,0,0) ) ) ) ), IF(L4 &lt;= TIME(8, 30, 0), IF(M4 &gt;= TIME(18, 0, 0), TIME(8,0,0), IF(M4 &lt;= TIME(12, 0, 0), IF(M4 &lt;= TIME(8, 30, 0), TIME(0, 0, 0), M4 - TIME(8, 30, 0)), IF(M4 &lt;= TIME(13, 30, 0), TIME(3, 30,0), M4 - TIME(13, 30, 0) + TIME(3, 30, 0) ) ) ), IF(L4 &lt;= TIME(9, 0, 0), IF(M4 &gt;= TIME(18, 30, 0), TIME(8, 0, 0), IF(M4 &lt;= TIME(12, 0, 0), M4 - L4, IF(M4 &lt;= TIME(13, 30, 0), TIME(12, 0, 0) - L4, IF(M4 - L4 - TIME(1, 30, 0) &gt; TIME(8, 0, 0), TIME(8, 0, 0), M4 - L4 - TIME(1, 30, 0)) ) ) ), IF(L4 &lt;= TIME(12, 0, 0), IF(M4 &lt;= TIME(12, 0, 0), M4 - L4, IF(M4 &lt;= TIME(13, 30, 0), TIME(12, 0, 0) - L4, IF(M4 &lt;= TIME(18, 30, 0), M4 - L4 - TIME(1, 30, 0), TIME(18, 30, 0) - L4 - TIME(1, 30, 0) ) ) ), IF(L4 &lt;= TIME(13, 30, 0), IF(M4 &lt;= TIME(13, 30, 0), TIME(0, 0,0), IF(M4 &lt;= TIME(18, 30, 0), M4 - TIME(13, 30, 0), TIME(18, 30, 0) - TIME(13, 30, 0) ) ), IF(L4 &lt;= TIME(18, 30, 0), IF(M4 &lt;= TIME(18, 30, 0), M4 - L4, TIME(18, 30, 0) - L4 ), TIME(0,0,0) ) ) ) ) )))) )</f>
        <v/>
      </c>
      <c r="O4" s="159" t="e">
        <f t="shared" ref="O4:O99" si="6">ROUND(HOUR(N4) + MINUTE(N4) / 60, 1)</f>
        <v>#VALUE!</v>
      </c>
      <c r="P4" s="160">
        <v>0.37222222222222223</v>
      </c>
      <c r="Q4" s="160">
        <v>0.37222222222222223</v>
      </c>
      <c r="R4" s="161">
        <f t="shared" ref="R4:R99" si="7">IF(AND(P4 = "", Q4 = ""), "", IF(OR(P4 = "", Q4 = "", P4 = Q4), TIME(4, 0, 0), IF($C4 = "8h-8h30", IF(P4 &lt;= TIME(8, 0, 0), IF(Q4 &gt;= TIME(17, 30, 0), TIME(8,0,0), IF(Q4 &lt;= TIME(12, 0, 0), IF(Q4 &lt;= TIME(8, 0, 0), TIME(0, 0, 0), Q4 - TIME(8, 0, 0)), IF(Q4 &lt;= TIME(13, 30, 0), TIME(4, 0,0), Q4 - TIME(13, 30, 0) + TIME(4, 0, 0) ) ) ), IF(P4 &lt;= TIME(8, 30, 0), IF(Q4 &gt;= TIME(18, 0, 0), TIME(8, 0, 0), IF(Q4 &lt;= TIME(12, 0, 0), Q4 - P4, IF(Q4 &lt;= TIME(13, 30, 0), TIME(12, 0, 0) - P4, IF(Q4 - P4 - TIME(1, 30, 0) &gt; TIME(8, 0, 0), TIME(8, 0, 0), Q4 - P4 - TIME(1, 30, 0)) ) ) ), IF(P4 &lt;= TIME(12, 0, 0), IF(Q4 &lt;= TIME(12, 0, 0), Q4 - P4, IF(Q4 &lt;= TIME(13, 30, 0), TIME(12, 0, 0) - P4, IF(Q4 &lt;= TIME(18, 0, 0), Q4 - P4 - TIME(1, 30, 0), TIME(18, 0, 0) - P4 - TIME(1, 30, 0) ) ) ), IF(P4 &lt;= TIME(13, 30, 0), IF(Q4 &lt;= TIME(13, 30, 0), TIME(0, 0,0), IF(Q4 &lt;= TIME(18, 0, 0), Q4 - TIME(13, 30, 0), TIME(18, 0, 0) - TIME(13, 30, 0) ) ), IF(P4 &lt;= TIME(18, 0, 0), IF(Q4 &lt;= TIME(18, 0, 0), Q4 - P4, TIME(18, 0, 0) - P4 ), TIME(0,0,0) ) ) ) ) ), IF($C4 = "8h30", IF(P4 &lt;= TIME(8, 30, 0), IF(Q4 &gt;= TIME(18, 0, 0), TIME(8,0,0), IF(Q4 &lt;= TIME(12, 0, 0), IF(Q4 &lt;= TIME(8, 30, 0), TIME(0, 0, 0), Q4 - TIME(8, 30, 0)), IF(Q4 &lt;= TIME(13, 30, 0), TIME(3, 30,0), Q4 - TIME(13, 30, 0) + TIME(3, 30, 0) ) ) ), IF(P4 &lt;= TIME(12, 0, 0), IF(Q4 &lt;= TIME(12, 0, 0), Q4 - P4, IF(Q4 &lt;= TIME(13, 30, 0), TIME(12, 0, 0) - P4, IF(Q4 &lt;= TIME(18, 0, 0), Q4 - P4 - TIME(1, 30, 0), TIME(18, 0, 0) - P4 - TIME(1, 30, 0) ) ) ), IF(P4 &lt;= TIME(13, 30, 0), IF(Q4 &lt;= TIME(13, 30, 0), TIME(0, 0, 0), IF(Q4 &lt;= TIME(18, 0, 0), Q4 - TIME(13, 30, 0), TIME(18, 0, 0) - TIME(13, 30, 0) ) ), IF(P4 &lt;= TIME(18, 0, 0), IF(Q4 &lt;= TIME(18, 0, 0), Q4 - P4, TIME(18, 0, 0) - P4 ), TIME(0,0,0) ) ) ) ), IF(P4 &lt;= TIME(8, 30, 0), IF(Q4 &gt;= TIME(18, 0, 0), TIME(8,0,0), IF(Q4 &lt;= TIME(12, 0, 0), IF(Q4 &lt;= TIME(8, 30, 0), TIME(0, 0, 0), Q4 - TIME(8, 30, 0)), IF(Q4 &lt;= TIME(13, 30, 0), TIME(3, 30,0), Q4 - TIME(13, 30, 0) + TIME(3, 30, 0) ) ) ), IF(P4 &lt;= TIME(9, 0, 0), IF(Q4 &gt;= TIME(18, 30, 0), TIME(8, 0, 0), IF(Q4 &lt;= TIME(12, 0, 0), Q4 - P4, IF(Q4 &lt;= TIME(13, 30, 0), TIME(12, 0, 0) - P4, IF(Q4 - P4 - TIME(1, 30, 0) &gt; TIME(8, 0, 0), TIME(8, 0, 0), Q4 - P4 - TIME(1, 30, 0)) ) ) ), IF(P4 &lt;= TIME(12, 0, 0), IF(Q4 &lt;= TIME(12, 0, 0), Q4 - P4, IF(Q4 &lt;= TIME(13, 30, 0), TIME(12, 0, 0) - P4, IF(Q4 &lt;= TIME(18, 30, 0), Q4 - P4 - TIME(1, 30, 0), TIME(18, 30, 0) - P4 - TIME(1, 30, 0) ) ) ), IF(P4 &lt;= TIME(13, 30, 0), IF(Q4 &lt;= TIME(13, 30, 0), TIME(0, 0,0), IF(Q4 &lt;= TIME(18, 30, 0), Q4 - TIME(13, 30, 0), TIME(18, 30, 0) - TIME(13, 30, 0) ) ), IF(P4 &lt;= TIME(18, 30, 0), IF(Q4 &lt;= TIME(18, 30, 0), Q4 - P4, TIME(18, 30, 0) - P4 ), TIME(0,0,0) ) ) ) ) )))) )</f>
        <v>0.16666666666666666</v>
      </c>
      <c r="S4" s="159">
        <f t="shared" ref="S4:S57" si="8">ROUND(HOUR(R4) + MINUTE(R4) / 60, 1)</f>
        <v>4</v>
      </c>
      <c r="T4" s="160">
        <v>0.36805555555555558</v>
      </c>
      <c r="U4" s="160">
        <v>0.55972222222222223</v>
      </c>
      <c r="V4" s="161">
        <f t="shared" ref="V4:V99" si="9">IF(AND(T4 = "", U4 = ""), "", IF(OR(T4 = "", U4 = "", T4 = U4), TIME(4, 0, 0), IF($C4 = "8h-8h30", IF(T4 &lt;= TIME(8, 0, 0), IF(U4 &gt;= TIME(17, 30, 0), TIME(8,0,0), IF(U4 &lt;= TIME(12, 0, 0), IF(U4 &lt;= TIME(8, 0, 0), TIME(0, 0, 0), U4 - TIME(8, 0, 0)), IF(U4 &lt;= TIME(13, 30, 0), TIME(4, 0,0), U4 - TIME(13, 30, 0) + TIME(4, 0, 0) ) ) ), IF(T4 &lt;= TIME(8, 30, 0), IF(U4 &gt;= TIME(18, 0, 0), TIME(8, 0, 0), IF(U4 &lt;= TIME(12, 0, 0), U4 - T4, IF(U4 &lt;= TIME(13, 30, 0), TIME(12, 0, 0) - T4, IF(U4 - T4 - TIME(1, 30, 0) &gt; TIME(8, 0, 0), TIME(8, 0, 0), U4 - T4 - TIME(1, 30, 0)) ) ) ), IF(T4 &lt;= TIME(12, 0, 0), IF(U4 &lt;= TIME(12, 0, 0), U4 - T4, IF(U4 &lt;= TIME(13, 30, 0), TIME(12, 0, 0) - T4, IF(U4 &lt;= TIME(18, 0, 0), U4 - T4 - TIME(1, 30, 0), TIME(18, 0, 0) - T4 - TIME(1, 30, 0) ) ) ), IF(T4 &lt;= TIME(13, 30, 0), IF(U4 &lt;= TIME(13, 30, 0), TIME(0, 0,0), IF(U4 &lt;= TIME(18, 0, 0), U4 - TIME(13, 30, 0), TIME(18, 0, 0) - TIME(13, 30, 0) ) ), IF(T4 &lt;= TIME(18, 0, 0), IF(U4 &lt;= TIME(18, 0, 0), U4 - T4, TIME(18, 0, 0) - T4 ), TIME(0,0,0) ) ) ) ) ), IF($C4 = "8h30", IF(T4 &lt;= TIME(8, 30, 0), IF(U4 &gt;= TIME(18, 0, 0), TIME(8,0,0), IF(U4 &lt;= TIME(12, 0, 0), IF(U4 &lt;= TIME(8, 30, 0), TIME(0, 0, 0), U4 - TIME(8, 30, 0)), IF(U4 &lt;= TIME(13, 30, 0), TIME(3, 30,0), U4 - TIME(13, 30, 0) + TIME(3, 30, 0) ) ) ), IF(T4 &lt;= TIME(12, 0, 0), IF(U4 &lt;= TIME(12, 0, 0), U4 - T4, IF(U4 &lt;= TIME(13, 30, 0), TIME(12, 0, 0) - T4, IF(U4 &lt;= TIME(18, 0, 0), U4 - T4 - TIME(1, 30, 0), TIME(18, 0, 0) - T4 - TIME(1, 30, 0) ) ) ), IF(T4 &lt;= TIME(13, 30, 0), IF(U4 &lt;= TIME(13, 30, 0), TIME(0, 0, 0), IF(U4 &lt;= TIME(18, 0, 0), U4 - TIME(13, 30, 0), TIME(18, 0, 0) - TIME(13, 30, 0) ) ), IF(T4 &lt;= TIME(18, 0, 0), IF(U4 &lt;= TIME(18, 0, 0), U4 - T4, TIME(18, 0, 0) - T4 ), TIME(0,0,0) ) ) ) ), IF(T4 &lt;= TIME(8, 30, 0), IF(U4 &gt;= TIME(18, 0, 0), TIME(8,0,0), IF(U4 &lt;= TIME(12, 0, 0), IF(U4 &lt;= TIME(8, 30, 0), TIME(0, 0, 0), U4 - TIME(8, 30, 0)), IF(U4 &lt;= TIME(13, 30, 0), TIME(3, 30,0), U4 - TIME(13, 30, 0) + TIME(3, 30, 0) ) ) ), IF(T4 &lt;= TIME(9, 0, 0), IF(U4 &gt;= TIME(18, 30, 0), TIME(8, 0, 0), IF(U4 &lt;= TIME(12, 0, 0), U4 - T4, IF(U4 &lt;= TIME(13, 30, 0), TIME(12, 0, 0) - T4, IF(U4 - T4 - TIME(1, 30, 0) &gt; TIME(8, 0, 0), TIME(8, 0, 0), U4 - T4 - TIME(1, 30, 0)) ) ) ), IF(T4 &lt;= TIME(12, 0, 0), IF(U4 &lt;= TIME(12, 0, 0), U4 - T4, IF(U4 &lt;= TIME(13, 30, 0), TIME(12, 0, 0) - T4, IF(U4 &lt;= TIME(18, 30, 0), U4 - T4 - TIME(1, 30, 0), TIME(18, 30, 0) - T4 - TIME(1, 30, 0) ) ) ), IF(T4 &lt;= TIME(13, 30, 0), IF(U4 &lt;= TIME(13, 30, 0), TIME(0, 0,0), IF(U4 &lt;= TIME(18, 30, 0), U4 - TIME(13, 30, 0), TIME(18, 30, 0) - TIME(13, 30, 0) ) ), IF(T4 &lt;= TIME(18, 30, 0), IF(U4 &lt;= TIME(18, 30, 0), U4 - T4, TIME(18, 30, 0) - T4 ), TIME(0,0,0) ) ) ) ) )))) )</f>
        <v>0.13194444444444442</v>
      </c>
      <c r="W4" s="159">
        <f t="shared" ref="W4:W99" si="10">ROUND(HOUR(V4) + MINUTE(V4) / 60, 1)</f>
        <v>3.2</v>
      </c>
      <c r="X4" s="160">
        <v>0.37083333333333335</v>
      </c>
      <c r="Y4" s="160">
        <v>0.52986111111111112</v>
      </c>
      <c r="Z4" s="161">
        <f t="shared" ref="Z4:Z99" si="11">IF(AND(X4 = "", Y4 = ""), "", IF(OR(X4 = "", Y4 = "", X4 = Y4), TIME(4, 0, 0), IF($C4 = "8h-8h30", IF(X4 &lt;= TIME(8, 0, 0), IF(Y4 &gt;= TIME(17, 30, 0), TIME(8,0,0), IF(Y4 &lt;= TIME(12, 0, 0), IF(Y4 &lt;= TIME(8, 0, 0), TIME(0, 0, 0), Y4 - TIME(8, 0, 0)), IF(Y4 &lt;= TIME(13, 30, 0), TIME(4, 0,0), Y4 - TIME(13, 30, 0) + TIME(4, 0, 0) ) ) ), IF(X4 &lt;= TIME(8, 30, 0), IF(Y4 &gt;= TIME(18, 0, 0), TIME(8, 0, 0), IF(Y4 &lt;= TIME(12, 0, 0), Y4 - X4, IF(Y4 &lt;= TIME(13, 30, 0), TIME(12, 0, 0) - X4, IF(Y4 - X4 - TIME(1, 30, 0) &gt; TIME(8, 0, 0), TIME(8, 0, 0), Y4 - X4 - TIME(1, 30, 0)) ) ) ), IF(X4 &lt;= TIME(12, 0, 0), IF(Y4 &lt;= TIME(12, 0, 0), Y4 - X4, IF(Y4 &lt;= TIME(13, 30, 0), TIME(12, 0, 0) - X4, IF(Y4 &lt;= TIME(18, 0, 0), Y4 - X4 - TIME(1, 30, 0), TIME(18, 0, 0) - X4 - TIME(1, 30, 0) ) ) ), IF(X4 &lt;= TIME(13, 30, 0), IF(Y4 &lt;= TIME(13, 30, 0), TIME(0, 0,0), IF(Y4 &lt;= TIME(18, 0, 0), Y4 - TIME(13, 30, 0), TIME(18, 0, 0) - TIME(13, 30, 0) ) ), IF(X4 &lt;= TIME(18, 0, 0), IF(Y4 &lt;= TIME(18, 0, 0), Y4 - X4, TIME(18, 0, 0) - X4 ), TIME(0,0,0) ) ) ) ) ), IF($C4 = "8h30", IF(X4 &lt;= TIME(8, 30, 0), IF(Y4 &gt;= TIME(18, 0, 0), TIME(8,0,0), IF(Y4 &lt;= TIME(12, 0, 0), IF(Y4 &lt;= TIME(8, 30, 0), TIME(0, 0, 0), Y4 - TIME(8, 30, 0)), IF(Y4 &lt;= TIME(13, 30, 0), TIME(3, 30,0), Y4 - TIME(13, 30, 0) + TIME(3, 30, 0) ) ) ), IF(X4 &lt;= TIME(12, 0, 0), IF(Y4 &lt;= TIME(12, 0, 0), Y4 - X4, IF(Y4 &lt;= TIME(13, 30, 0), TIME(12, 0, 0) - X4, IF(Y4 &lt;= TIME(18, 0, 0), Y4 - X4 - TIME(1, 30, 0), TIME(18, 0, 0) - X4 - TIME(1, 30, 0) ) ) ), IF(X4 &lt;= TIME(13, 30, 0), IF(Y4 &lt;= TIME(13, 30, 0), TIME(0, 0, 0), IF(Y4 &lt;= TIME(18, 0, 0), Y4 - TIME(13, 30, 0), TIME(18, 0, 0) - TIME(13, 30, 0) ) ), IF(X4 &lt;= TIME(18, 0, 0), IF(Y4 &lt;= TIME(18, 0, 0), Y4 - X4, TIME(18, 0, 0) - X4 ), TIME(0,0,0) ) ) ) ), IF(X4 &lt;= TIME(8, 30, 0), IF(Y4 &gt;= TIME(18, 0, 0), TIME(8,0,0), IF(Y4 &lt;= TIME(12, 0, 0), IF(Y4 &lt;= TIME(8, 30, 0), TIME(0, 0, 0), Y4 - TIME(8, 30, 0)), IF(Y4 &lt;= TIME(13, 30, 0), TIME(3, 30,0), Y4 - TIME(13, 30, 0) + TIME(3, 30, 0) ) ) ), IF(X4 &lt;= TIME(9, 0, 0), IF(Y4 &gt;= TIME(18, 30, 0), TIME(8, 0, 0), IF(Y4 &lt;= TIME(12, 0, 0), Y4 - X4, IF(Y4 &lt;= TIME(13, 30, 0), TIME(12, 0, 0) - X4, IF(Y4 - X4 - TIME(1, 30, 0) &gt; TIME(8, 0, 0), TIME(8, 0, 0), Y4 - X4 - TIME(1, 30, 0)) ) ) ), IF(X4 &lt;= TIME(12, 0, 0), IF(Y4 &lt;= TIME(12, 0, 0), Y4 - X4, IF(Y4 &lt;= TIME(13, 30, 0), TIME(12, 0, 0) - X4, IF(Y4 &lt;= TIME(18, 30, 0), Y4 - X4 - TIME(1, 30, 0), TIME(18, 30, 0) - X4 - TIME(1, 30, 0) ) ) ), IF(X4 &lt;= TIME(13, 30, 0), IF(Y4 &lt;= TIME(13, 30, 0), TIME(0, 0,0), IF(Y4 &lt;= TIME(18, 30, 0), Y4 - TIME(13, 30, 0), TIME(18, 30, 0) - TIME(13, 30, 0) ) ), IF(X4 &lt;= TIME(18, 30, 0), IF(Y4 &lt;= TIME(18, 30, 0), Y4 - X4, TIME(18, 30, 0) - X4 ), TIME(0,0,0) ) ) ) ) )))) )</f>
        <v>0.12916666666666665</v>
      </c>
      <c r="AA4" s="159">
        <f t="shared" ref="AA4:AA99" si="12">ROUND(HOUR(Z4) + MINUTE(Z4) / 60, 1)</f>
        <v>3.1</v>
      </c>
      <c r="AB4" s="160">
        <v>0.36736111111111114</v>
      </c>
      <c r="AC4" s="160">
        <v>0.53055555555555556</v>
      </c>
      <c r="AD4" s="161">
        <f t="shared" ref="AD4:AD99" si="13">IF(AND(AB4 = "", AC4 = ""), "", IF(OR(AB4 = "", AC4 = "", AB4 = AC4), TIME(4, 0, 0), IF($C4 = "8h-8h30", IF(AB4 &lt;= TIME(8, 0, 0), IF(AC4 &gt;= TIME(17, 30, 0), TIME(8,0,0), IF(AC4 &lt;= TIME(12, 0, 0), IF(AC4 &lt;= TIME(8, 0, 0), TIME(0, 0, 0), AC4 - TIME(8, 0, 0)), IF(AC4 &lt;= TIME(13, 30, 0), TIME(4, 0,0), AC4 - TIME(13, 30, 0) + TIME(4, 0, 0) ) ) ), IF(AB4 &lt;= TIME(8, 30, 0), IF(AC4 &gt;= TIME(18, 0, 0), TIME(8, 0, 0), IF(AC4 &lt;= TIME(12, 0, 0), AC4 - AB4, IF(AC4 &lt;= TIME(13, 30, 0), TIME(12, 0, 0) - AB4, IF(AC4 - AB4 - TIME(1, 30, 0) &gt; TIME(8, 0, 0), TIME(8, 0, 0), AC4 - AB4 - TIME(1, 30, 0)) ) ) ), IF(AB4 &lt;= TIME(12, 0, 0), IF(AC4 &lt;= TIME(12, 0, 0), AC4 - AB4, IF(AC4 &lt;= TIME(13, 30, 0), TIME(12, 0, 0) - AB4, IF(AC4 &lt;= TIME(18, 0, 0), AC4 - AB4 - TIME(1, 30, 0), TIME(18, 0, 0) - AB4 - TIME(1, 30, 0) ) ) ), IF(AB4 &lt;= TIME(13, 30, 0), IF(AC4 &lt;= TIME(13, 30, 0), TIME(0, 0,0), IF(AC4 &lt;= TIME(18, 0, 0), AC4 - TIME(13, 30, 0), TIME(18, 0, 0) - TIME(13, 30, 0) ) ), IF(AB4 &lt;= TIME(18, 0, 0), IF(AC4 &lt;= TIME(18, 0, 0), AC4 - AB4, TIME(18, 0, 0) - AB4 ), TIME(0,0,0) ) ) ) ) ), IF($C4 = "8h30", IF(AB4 &lt;= TIME(8, 30, 0), IF(AC4 &gt;= TIME(18, 0, 0), TIME(8,0,0), IF(AC4 &lt;= TIME(12, 0, 0), IF(AC4 &lt;= TIME(8, 30, 0), TIME(0, 0, 0), AC4 - TIME(8, 30, 0)), IF(AC4 &lt;= TIME(13, 30, 0), TIME(3, 30,0), AC4 - TIME(13, 30, 0) + TIME(3, 30, 0) ) ) ), IF(AB4 &lt;= TIME(12, 0, 0), IF(AC4 &lt;= TIME(12, 0, 0), AC4 - AB4, IF(AC4 &lt;= TIME(13, 30, 0), TIME(12, 0, 0) - AB4, IF(AC4 &lt;= TIME(18, 0, 0), AC4 - AB4 - TIME(1, 30, 0), TIME(18, 0, 0) - AB4 - TIME(1, 30, 0) ) ) ), IF(AB4 &lt;= TIME(13, 30, 0), IF(AC4 &lt;= TIME(13, 30, 0), TIME(0, 0, 0), IF(AC4 &lt;= TIME(18, 0, 0), AC4 - TIME(13, 30, 0), TIME(18, 0, 0) - TIME(13, 30, 0) ) ), IF(AB4 &lt;= TIME(18, 0, 0), IF(AC4 &lt;= TIME(18, 0, 0), AC4 - AB4, TIME(18, 0, 0) - AB4 ), TIME(0,0,0) ) ) ) ), IF(AB4 &lt;= TIME(8, 30, 0), IF(AC4 &gt;= TIME(18, 0, 0), TIME(8,0,0), IF(AC4 &lt;= TIME(12, 0, 0), IF(AC4 &lt;= TIME(8, 30, 0), TIME(0, 0, 0), AC4 - TIME(8, 30, 0)), IF(AC4 &lt;= TIME(13, 30, 0), TIME(3, 30,0), AC4 - TIME(13, 30, 0) + TIME(3, 30, 0) ) ) ), IF(AB4 &lt;= TIME(9, 0, 0), IF(AC4 &gt;= TIME(18, 30, 0), TIME(8, 0, 0), IF(AC4 &lt;= TIME(12, 0, 0), AC4 - AB4, IF(AC4 &lt;= TIME(13, 30, 0), TIME(12, 0, 0) - AB4, IF(AC4 - AB4 - TIME(1, 30, 0) &gt; TIME(8, 0, 0), TIME(8, 0, 0), AC4 - AB4 - TIME(1, 30, 0)) ) ) ), IF(AB4 &lt;= TIME(12, 0, 0), IF(AC4 &lt;= TIME(12, 0, 0), AC4 - AB4, IF(AC4 &lt;= TIME(13, 30, 0), TIME(12, 0, 0) - AB4, IF(AC4 &lt;= TIME(18, 30, 0), AC4 - AB4 - TIME(1, 30, 0), TIME(18, 30, 0) - AB4 - TIME(1, 30, 0) ) ) ), IF(AB4 &lt;= TIME(13, 30, 0), IF(AC4 &lt;= TIME(13, 30, 0), TIME(0, 0,0), IF(AC4 &lt;= TIME(18, 30, 0), AC4 - TIME(13, 30, 0), TIME(18, 30, 0) - TIME(13, 30, 0) ) ), IF(AB4 &lt;= TIME(18, 30, 0), IF(AC4 &lt;= TIME(18, 30, 0), AC4 - AB4, TIME(18, 30, 0) - AB4 ), TIME(0,0,0) ) ) ) ) )))) )</f>
        <v>0.13263888888888886</v>
      </c>
      <c r="AE4" s="159">
        <f t="shared" ref="AE4:AE99" si="14">ROUND(HOUR(AD4) + MINUTE(AD4) / 60, 1)</f>
        <v>3.2</v>
      </c>
      <c r="AF4" s="162"/>
      <c r="AG4" s="163"/>
      <c r="AH4" s="1" t="str">
        <f t="shared" ref="AH4:AH99" si="15">IF(AND(AF4 = "", AG4 = ""), "", IF(OR(AF4 = "", AG4 = "", AF4 = AG4), TIME(4, 0, 0), IF($C4 = "8h-8h30", IF(AF4 &lt;= TIME(8, 0, 0), IF(AG4 &gt;= TIME(17, 30, 0), TIME(8,0,0), IF(AG4 &lt;= TIME(12, 0, 0), IF(AG4 &lt;= TIME(8, 0, 0), TIME(0, 0, 0), AG4 - TIME(8, 0, 0)), IF(AG4 &lt;= TIME(13, 30, 0), TIME(4, 0,0), AG4 - TIME(13, 30, 0) + TIME(4, 0, 0) ) ) ), IF(AF4 &lt;= TIME(8, 30, 0), IF(AG4 &gt;= TIME(18, 0, 0), TIME(8, 0, 0), IF(AG4 &lt;= TIME(12, 0, 0), AG4 - AF4, IF(AG4 &lt;= TIME(13, 30, 0), TIME(12, 0, 0) - AF4, IF(AG4 - AF4 - TIME(1, 30, 0) &gt; TIME(8, 0, 0), TIME(8, 0, 0), AG4 - AF4 - TIME(1, 30, 0)) ) ) ), IF(AF4 &lt;= TIME(12, 0, 0), IF(AG4 &lt;= TIME(12, 0, 0), AG4 - AF4, IF(AG4 &lt;= TIME(13, 30, 0), TIME(12, 0, 0) - AF4, IF(AG4 &lt;= TIME(18, 0, 0), AG4 - AF4 - TIME(1, 30, 0), TIME(18, 0, 0) - AF4 - TIME(1, 30, 0) ) ) ), IF(AF4 &lt;= TIME(13, 30, 0), IF(AG4 &lt;= TIME(13, 30, 0), TIME(0, 0,0), IF(AG4 &lt;= TIME(18, 0, 0), AG4 - TIME(13, 30, 0), TIME(18, 0, 0) - TIME(13, 30, 0) ) ), IF(AF4 &lt;= TIME(18, 0, 0), IF(AG4 &lt;= TIME(18, 0, 0), AG4 - AF4, TIME(18, 0, 0) - AF4 ), TIME(0,0,0) ) ) ) ) ), IF($C4 = "8h30", IF(AF4 &lt;= TIME(8, 30, 0), IF(AG4 &gt;= TIME(18, 0, 0), TIME(8,0,0), IF(AG4 &lt;= TIME(12, 0, 0), IF(AG4 &lt;= TIME(8, 30, 0), TIME(0, 0, 0), AG4 - TIME(8, 30, 0)), IF(AG4 &lt;= TIME(13, 30, 0), TIME(3, 30,0), AG4 - TIME(13, 30, 0) + TIME(3, 30, 0) ) ) ), IF(AF4 &lt;= TIME(12, 0, 0), IF(AG4 &lt;= TIME(12, 0, 0), AG4 - AF4, IF(AG4 &lt;= TIME(13, 30, 0), TIME(12, 0, 0) - AF4, IF(AG4 &lt;= TIME(18, 0, 0), AG4 - AF4 - TIME(1, 30, 0), TIME(18, 0, 0) - AF4 - TIME(1, 30, 0) ) ) ), IF(AF4 &lt;= TIME(13, 30, 0), IF(AG4 &lt;= TIME(13, 30, 0), TIME(0, 0, 0), IF(AG4 &lt;= TIME(18, 0, 0), AG4 - TIME(13, 30, 0), TIME(18, 0, 0) - TIME(13, 30, 0) ) ), IF(AF4 &lt;= TIME(18, 0, 0), IF(AG4 &lt;= TIME(18, 0, 0), AG4 - AF4, TIME(18, 0, 0) - AF4 ), TIME(0,0,0) ) ) ) ), IF(AF4 &lt;= TIME(8, 30, 0), IF(AG4 &gt;= TIME(18, 0, 0), TIME(8,0,0), IF(AG4 &lt;= TIME(12, 0, 0), IF(AG4 &lt;= TIME(8, 30, 0), TIME(0, 0, 0), AG4 - TIME(8, 30, 0)), IF(AG4 &lt;= TIME(13, 30, 0), TIME(3, 30,0), AG4 - TIME(13, 30, 0) + TIME(3, 30, 0) ) ) ), IF(AF4 &lt;= TIME(9, 0, 0), IF(AG4 &gt;= TIME(18, 30, 0), TIME(8, 0, 0), IF(AG4 &lt;= TIME(12, 0, 0), AG4 - AF4, IF(AG4 &lt;= TIME(13, 30, 0), TIME(12, 0, 0) - AF4, IF(AG4 - AF4 - TIME(1, 30, 0) &gt; TIME(8, 0, 0), TIME(8, 0, 0), AG4 - AF4 - TIME(1, 30, 0)) ) ) ), IF(AF4 &lt;= TIME(12, 0, 0), IF(AG4 &lt;= TIME(12, 0, 0), AG4 - AF4, IF(AG4 &lt;= TIME(13, 30, 0), TIME(12, 0, 0) - AF4, IF(AG4 &lt;= TIME(18, 30, 0), AG4 - AF4 - TIME(1, 30, 0), TIME(18, 30, 0) - AF4 - TIME(1, 30, 0) ) ) ), IF(AF4 &lt;= TIME(13, 30, 0), IF(AG4 &lt;= TIME(13, 30, 0), TIME(0, 0,0), IF(AG4 &lt;= TIME(18, 30, 0), AG4 - TIME(13, 30, 0), TIME(18, 30, 0) - TIME(13, 30, 0) ) ), IF(AF4 &lt;= TIME(18, 30, 0), IF(AG4 &lt;= TIME(18, 30, 0), AG4 - AF4, TIME(18, 30, 0) - AF4 ), TIME(0,0,0) ) ) ) ) )))) )</f>
        <v/>
      </c>
      <c r="AI4" s="159" t="e">
        <f t="shared" ref="AI4:AI99" si="16">ROUND(HOUR(AH4) + MINUTE(AH4) / 60, 1)</f>
        <v>#VALUE!</v>
      </c>
      <c r="AJ4" s="1"/>
      <c r="AK4" s="1"/>
      <c r="AL4" s="1" t="str">
        <f t="shared" ref="AL4:AL99" si="17">IF(AND(AJ4 = "", AK4 = ""), "", IF(OR(AJ4 = "", AK4 = "", AJ4 = AK4), TIME(4, 0, 0), IF($C4 = "8h-8h30", IF(AJ4 &lt;= TIME(8, 0, 0), IF(AK4 &gt;= TIME(17, 30, 0), TIME(8,0,0), IF(AK4 &lt;= TIME(12, 0, 0), IF(AK4 &lt;= TIME(8, 0, 0), TIME(0, 0, 0), AK4 - TIME(8, 0, 0)), IF(AK4 &lt;= TIME(13, 30, 0), TIME(4, 0,0), AK4 - TIME(13, 30, 0) + TIME(4, 0, 0) ) ) ), IF(AJ4 &lt;= TIME(8, 30, 0), IF(AK4 &gt;= TIME(18, 0, 0), TIME(8, 0, 0), IF(AK4 &lt;= TIME(12, 0, 0), AK4 - AJ4, IF(AK4 &lt;= TIME(13, 30, 0), TIME(12, 0, 0) - AJ4, IF(AK4 - AJ4 - TIME(1, 30, 0) &gt; TIME(8, 0, 0), TIME(8, 0, 0), AK4 - AJ4 - TIME(1, 30, 0)) ) ) ), IF(AJ4 &lt;= TIME(12, 0, 0), IF(AK4 &lt;= TIME(12, 0, 0), AK4 - AJ4, IF(AK4 &lt;= TIME(13, 30, 0), TIME(12, 0, 0) - AJ4, IF(AK4 &lt;= TIME(18, 0, 0), AK4 - AJ4 - TIME(1, 30, 0), TIME(18, 0, 0) - AJ4 - TIME(1, 30, 0) ) ) ), IF(AJ4 &lt;= TIME(13, 30, 0), IF(AK4 &lt;= TIME(13, 30, 0), TIME(0, 0,0), IF(AK4 &lt;= TIME(18, 0, 0), AK4 - TIME(13, 30, 0), TIME(18, 0, 0) - TIME(13, 30, 0) ) ), IF(AJ4 &lt;= TIME(18, 0, 0), IF(AK4 &lt;= TIME(18, 0, 0), AK4 - AJ4, TIME(18, 0, 0) - AJ4 ), TIME(0,0,0) ) ) ) ) ), IF($C4 = "8h30", IF(AJ4 &lt;= TIME(8, 30, 0), IF(AK4 &gt;= TIME(18, 0, 0), TIME(8,0,0), IF(AK4 &lt;= TIME(12, 0, 0), IF(AK4 &lt;= TIME(8, 30, 0), TIME(0, 0, 0), AK4 - TIME(8, 30, 0)), IF(AK4 &lt;= TIME(13, 30, 0), TIME(3, 30,0), AK4 - TIME(13, 30, 0) + TIME(3, 30, 0) ) ) ), IF(AJ4 &lt;= TIME(12, 0, 0), IF(AK4 &lt;= TIME(12, 0, 0), AK4 - AJ4, IF(AK4 &lt;= TIME(13, 30, 0), TIME(12, 0, 0) - AJ4, IF(AK4 &lt;= TIME(18, 0, 0), AK4 - AJ4 - TIME(1, 30, 0), TIME(18, 0, 0) - AJ4 - TIME(1, 30, 0) ) ) ), IF(AJ4 &lt;= TIME(13, 30, 0), IF(AK4 &lt;= TIME(13, 30, 0), TIME(0, 0, 0), IF(AK4 &lt;= TIME(18, 0, 0), AK4 - TIME(13, 30, 0), TIME(18, 0, 0) - TIME(13, 30, 0) ) ), IF(AJ4 &lt;= TIME(18, 0, 0), IF(AK4 &lt;= TIME(18, 0, 0), AK4 - AJ4, TIME(18, 0, 0) - AJ4 ), TIME(0,0,0) ) ) ) ), IF(AJ4 &lt;= TIME(8, 30, 0), IF(AK4 &gt;= TIME(18, 0, 0), TIME(8,0,0), IF(AK4 &lt;= TIME(12, 0, 0), IF(AK4 &lt;= TIME(8, 30, 0), TIME(0, 0, 0), AK4 - TIME(8, 30, 0)), IF(AK4 &lt;= TIME(13, 30, 0), TIME(3, 30,0), AK4 - TIME(13, 30, 0) + TIME(3, 30, 0) ) ) ), IF(AJ4 &lt;= TIME(9, 0, 0), IF(AK4 &gt;= TIME(18, 30, 0), TIME(8, 0, 0), IF(AK4 &lt;= TIME(12, 0, 0), AK4 - AJ4, IF(AK4 &lt;= TIME(13, 30, 0), TIME(12, 0, 0) - AJ4, IF(AK4 - AJ4 - TIME(1, 30, 0) &gt; TIME(8, 0, 0), TIME(8, 0, 0), AK4 - AJ4 - TIME(1, 30, 0)) ) ) ), IF(AJ4 &lt;= TIME(12, 0, 0), IF(AK4 &lt;= TIME(12, 0, 0), AK4 - AJ4, IF(AK4 &lt;= TIME(13, 30, 0), TIME(12, 0, 0) - AJ4, IF(AK4 &lt;= TIME(18, 30, 0), AK4 - AJ4 - TIME(1, 30, 0), TIME(18, 30, 0) - AJ4 - TIME(1, 30, 0) ) ) ), IF(AJ4 &lt;= TIME(13, 30, 0), IF(AK4 &lt;= TIME(13, 30, 0), TIME(0, 0,0), IF(AK4 &lt;= TIME(18, 30, 0), AK4 - TIME(13, 30, 0), TIME(18, 30, 0) - TIME(13, 30, 0) ) ), IF(AJ4 &lt;= TIME(18, 30, 0), IF(AK4 &lt;= TIME(18, 30, 0), AK4 - AJ4, TIME(18, 30, 0) - AJ4 ), TIME(0,0,0) ) ) ) ) )))) )</f>
        <v/>
      </c>
      <c r="AM4" s="159" t="e">
        <f t="shared" ref="AM4:AM99" si="18">ROUND(HOUR(AL4) + MINUTE(AL4) / 60, 1)</f>
        <v>#VALUE!</v>
      </c>
      <c r="AN4" s="1"/>
      <c r="AO4" s="1"/>
      <c r="AP4" s="1" t="str">
        <f t="shared" ref="AP4:AP99" si="19">IF(AND(AN4 = "", AO4 = ""), "", IF(OR(AN4 = "", AO4 = "", AN4 = AO4), TIME(4, 0, 0), IF($C4 = "8h-8h30", IF(AN4 &lt;= TIME(8, 0, 0), IF(AO4 &gt;= TIME(17, 30, 0), TIME(8,0,0), IF(AO4 &lt;= TIME(12, 0, 0), IF(AO4 &lt;= TIME(8, 0, 0), TIME(0, 0, 0), AO4 - TIME(8, 0, 0)), IF(AO4 &lt;= TIME(13, 30, 0), TIME(4, 0,0), AO4 - TIME(13, 30, 0) + TIME(4, 0, 0) ) ) ), IF(AN4 &lt;= TIME(8, 30, 0), IF(AO4 &gt;= TIME(18, 0, 0), TIME(8, 0, 0), IF(AO4 &lt;= TIME(12, 0, 0), AO4 - AN4, IF(AO4 &lt;= TIME(13, 30, 0), TIME(12, 0, 0) - AN4, IF(AO4 - AN4 - TIME(1, 30, 0) &gt; TIME(8, 0, 0), TIME(8, 0, 0), AO4 - AN4 - TIME(1, 30, 0)) ) ) ), IF(AN4 &lt;= TIME(12, 0, 0), IF(AO4 &lt;= TIME(12, 0, 0), AO4 - AN4, IF(AO4 &lt;= TIME(13, 30, 0), TIME(12, 0, 0) - AN4, IF(AO4 &lt;= TIME(18, 0, 0), AO4 - AN4 - TIME(1, 30, 0), TIME(18, 0, 0) - AN4 - TIME(1, 30, 0) ) ) ), IF(AN4 &lt;= TIME(13, 30, 0), IF(AO4 &lt;= TIME(13, 30, 0), TIME(0, 0,0), IF(AO4 &lt;= TIME(18, 0, 0), AO4 - TIME(13, 30, 0), TIME(18, 0, 0) - TIME(13, 30, 0) ) ), IF(AN4 &lt;= TIME(18, 0, 0), IF(AO4 &lt;= TIME(18, 0, 0), AO4 - AN4, TIME(18, 0, 0) - AN4 ), TIME(0,0,0) ) ) ) ) ), IF($C4 = "8h30", IF(AN4 &lt;= TIME(8, 30, 0), IF(AO4 &gt;= TIME(18, 0, 0), TIME(8,0,0), IF(AO4 &lt;= TIME(12, 0, 0), IF(AO4 &lt;= TIME(8, 30, 0), TIME(0, 0, 0), AO4 - TIME(8, 30, 0)), IF(AO4 &lt;= TIME(13, 30, 0), TIME(3, 30,0), AO4 - TIME(13, 30, 0) + TIME(3, 30, 0) ) ) ), IF(AN4 &lt;= TIME(12, 0, 0), IF(AO4 &lt;= TIME(12, 0, 0), AO4 - AN4, IF(AO4 &lt;= TIME(13, 30, 0), TIME(12, 0, 0) - AN4, IF(AO4 &lt;= TIME(18, 0, 0), AO4 - AN4 - TIME(1, 30, 0), TIME(18, 0, 0) - AN4 - TIME(1, 30, 0) ) ) ), IF(AN4 &lt;= TIME(13, 30, 0), IF(AO4 &lt;= TIME(13, 30, 0), TIME(0, 0, 0), IF(AO4 &lt;= TIME(18, 0, 0), AO4 - TIME(13, 30, 0), TIME(18, 0, 0) - TIME(13, 30, 0) ) ), IF(AN4 &lt;= TIME(18, 0, 0), IF(AO4 &lt;= TIME(18, 0, 0), AO4 - AN4, TIME(18, 0, 0) - AN4 ), TIME(0,0,0) ) ) ) ), IF(AN4 &lt;= TIME(8, 30, 0), IF(AO4 &gt;= TIME(18, 0, 0), TIME(8,0,0), IF(AO4 &lt;= TIME(12, 0, 0), IF(AO4 &lt;= TIME(8, 30, 0), TIME(0, 0, 0), AO4 - TIME(8, 30, 0)), IF(AO4 &lt;= TIME(13, 30, 0), TIME(3, 30,0), AO4 - TIME(13, 30, 0) + TIME(3, 30, 0) ) ) ), IF(AN4 &lt;= TIME(9, 0, 0), IF(AO4 &gt;= TIME(18, 30, 0), TIME(8, 0, 0), IF(AO4 &lt;= TIME(12, 0, 0), AO4 - AN4, IF(AO4 &lt;= TIME(13, 30, 0), TIME(12, 0, 0) - AN4, IF(AO4 - AN4 - TIME(1, 30, 0) &gt; TIME(8, 0, 0), TIME(8, 0, 0), AO4 - AN4 - TIME(1, 30, 0)) ) ) ), IF(AN4 &lt;= TIME(12, 0, 0), IF(AO4 &lt;= TIME(12, 0, 0), AO4 - AN4, IF(AO4 &lt;= TIME(13, 30, 0), TIME(12, 0, 0) - AN4, IF(AO4 &lt;= TIME(18, 30, 0), AO4 - AN4 - TIME(1, 30, 0), TIME(18, 30, 0) - AN4 - TIME(1, 30, 0) ) ) ), IF(AN4 &lt;= TIME(13, 30, 0), IF(AO4 &lt;= TIME(13, 30, 0), TIME(0, 0,0), IF(AO4 &lt;= TIME(18, 30, 0), AO4 - TIME(13, 30, 0), TIME(18, 30, 0) - TIME(13, 30, 0) ) ), IF(AN4 &lt;= TIME(18, 30, 0), IF(AO4 &lt;= TIME(18, 30, 0), AO4 - AN4, TIME(18, 30, 0) - AN4 ), TIME(0,0,0) ) ) ) ) )))) )</f>
        <v/>
      </c>
      <c r="AQ4" s="159" t="e">
        <f t="shared" ref="AQ4:AQ99" si="20">ROUND(HOUR(AP4) + MINUTE(AP4) / 60, 1)</f>
        <v>#VALUE!</v>
      </c>
      <c r="AR4" s="1"/>
      <c r="AS4" s="1"/>
      <c r="AT4" s="1" t="str">
        <f t="shared" ref="AT4:AT99" si="21">IF(AND(AR4 = "", AS4 = ""), "", IF(OR(AR4 = "", AS4 = "", AR4 = AS4), TIME(4, 0, 0), IF($C4 = "8h-8h30", IF(AR4 &lt;= TIME(8, 0, 0), IF(AS4 &gt;= TIME(17, 30, 0), TIME(8,0,0), IF(AS4 &lt;= TIME(12, 0, 0), IF(AS4 &lt;= TIME(8, 0, 0), TIME(0, 0, 0), AS4 - TIME(8, 0, 0)), IF(AS4 &lt;= TIME(13, 30, 0), TIME(4, 0,0), AS4 - TIME(13, 30, 0) + TIME(4, 0, 0) ) ) ), IF(AR4 &lt;= TIME(8, 30, 0), IF(AS4 &gt;= TIME(18, 0, 0), TIME(8, 0, 0), IF(AS4 &lt;= TIME(12, 0, 0), AS4 - AR4, IF(AS4 &lt;= TIME(13, 30, 0), TIME(12, 0, 0) - AR4, IF(AS4 - AR4 - TIME(1, 30, 0) &gt; TIME(8, 0, 0), TIME(8, 0, 0), AS4 - AR4 - TIME(1, 30, 0)) ) ) ), IF(AR4 &lt;= TIME(12, 0, 0), IF(AS4 &lt;= TIME(12, 0, 0), AS4 - AR4, IF(AS4 &lt;= TIME(13, 30, 0), TIME(12, 0, 0) - AR4, IF(AS4 &lt;= TIME(18, 0, 0), AS4 - AR4 - TIME(1, 30, 0), TIME(18, 0, 0) - AR4 - TIME(1, 30, 0) ) ) ), IF(AR4 &lt;= TIME(13, 30, 0), IF(AS4 &lt;= TIME(13, 30, 0), TIME(0, 0,0), IF(AS4 &lt;= TIME(18, 0, 0), AS4 - TIME(13, 30, 0), TIME(18, 0, 0) - TIME(13, 30, 0) ) ), IF(AR4 &lt;= TIME(18, 0, 0), IF(AS4 &lt;= TIME(18, 0, 0), AS4 - AR4, TIME(18, 0, 0) - AR4 ), TIME(0,0,0) ) ) ) ) ), IF($C4 = "8h30", IF(AR4 &lt;= TIME(8, 30, 0), IF(AS4 &gt;= TIME(18, 0, 0), TIME(8,0,0), IF(AS4 &lt;= TIME(12, 0, 0), IF(AS4 &lt;= TIME(8, 30, 0), TIME(0, 0, 0), AS4 - TIME(8, 30, 0)), IF(AS4 &lt;= TIME(13, 30, 0), TIME(3, 30,0), AS4 - TIME(13, 30, 0) + TIME(3, 30, 0) ) ) ), IF(AR4 &lt;= TIME(12, 0, 0), IF(AS4 &lt;= TIME(12, 0, 0), AS4 - AR4, IF(AS4 &lt;= TIME(13, 30, 0), TIME(12, 0, 0) - AR4, IF(AS4 &lt;= TIME(18, 0, 0), AS4 - AR4 - TIME(1, 30, 0), TIME(18, 0, 0) - AR4 - TIME(1, 30, 0) ) ) ), IF(AR4 &lt;= TIME(13, 30, 0), IF(AS4 &lt;= TIME(13, 30, 0), TIME(0, 0, 0), IF(AS4 &lt;= TIME(18, 0, 0), AS4 - TIME(13, 30, 0), TIME(18, 0, 0) - TIME(13, 30, 0) ) ), IF(AR4 &lt;= TIME(18, 0, 0), IF(AS4 &lt;= TIME(18, 0, 0), AS4 - AR4, TIME(18, 0, 0) - AR4 ), TIME(0,0,0) ) ) ) ), IF(AR4 &lt;= TIME(8, 30, 0), IF(AS4 &gt;= TIME(18, 0, 0), TIME(8,0,0), IF(AS4 &lt;= TIME(12, 0, 0), IF(AS4 &lt;= TIME(8, 30, 0), TIME(0, 0, 0), AS4 - TIME(8, 30, 0)), IF(AS4 &lt;= TIME(13, 30, 0), TIME(3, 30,0), AS4 - TIME(13, 30, 0) + TIME(3, 30, 0) ) ) ), IF(AR4 &lt;= TIME(9, 0, 0), IF(AS4 &gt;= TIME(18, 30, 0), TIME(8, 0, 0), IF(AS4 &lt;= TIME(12, 0, 0), AS4 - AR4, IF(AS4 &lt;= TIME(13, 30, 0), TIME(12, 0, 0) - AR4, IF(AS4 - AR4 - TIME(1, 30, 0) &gt; TIME(8, 0, 0), TIME(8, 0, 0), AS4 - AR4 - TIME(1, 30, 0)) ) ) ), IF(AR4 &lt;= TIME(12, 0, 0), IF(AS4 &lt;= TIME(12, 0, 0), AS4 - AR4, IF(AS4 &lt;= TIME(13, 30, 0), TIME(12, 0, 0) - AR4, IF(AS4 &lt;= TIME(18, 30, 0), AS4 - AR4 - TIME(1, 30, 0), TIME(18, 30, 0) - AR4 - TIME(1, 30, 0) ) ) ), IF(AR4 &lt;= TIME(13, 30, 0), IF(AS4 &lt;= TIME(13, 30, 0), TIME(0, 0,0), IF(AS4 &lt;= TIME(18, 30, 0), AS4 - TIME(13, 30, 0), TIME(18, 30, 0) - TIME(13, 30, 0) ) ), IF(AR4 &lt;= TIME(18, 30, 0), IF(AS4 &lt;= TIME(18, 30, 0), AS4 - AR4, TIME(18, 30, 0) - AR4 ), TIME(0,0,0) ) ) ) ) )))) )</f>
        <v/>
      </c>
      <c r="AU4" s="159" t="e">
        <f t="shared" ref="AU4:AU99" si="22">ROUND(HOUR(AT4) + MINUTE(AT4) / 60, 1)</f>
        <v>#VALUE!</v>
      </c>
      <c r="AV4" s="160">
        <v>0.36944444444444446</v>
      </c>
      <c r="AW4" s="160">
        <v>0.51944444444444449</v>
      </c>
      <c r="AX4" s="161">
        <f t="shared" ref="AX4:AX99" si="23">IF(AND(AV4 = "", AW4 = ""), "", IF(OR(AV4 = "", AW4 = "", AV4 = AW4), TIME(4, 0, 0), IF($C4 = "8h-8h30", IF(AV4 &lt;= TIME(8, 0, 0), IF(AW4 &gt;= TIME(17, 30, 0), TIME(8,0,0), IF(AW4 &lt;= TIME(12, 0, 0), IF(AW4 &lt;= TIME(8, 0, 0), TIME(0, 0, 0), AW4 - TIME(8, 0, 0)), IF(AW4 &lt;= TIME(13, 30, 0), TIME(4, 0,0), AW4 - TIME(13, 30, 0) + TIME(4, 0, 0) ) ) ), IF(AV4 &lt;= TIME(8, 30, 0), IF(AW4 &gt;= TIME(18, 0, 0), TIME(8, 0, 0), IF(AW4 &lt;= TIME(12, 0, 0), AW4 - AV4, IF(AW4 &lt;= TIME(13, 30, 0), TIME(12, 0, 0) - AV4, IF(AW4 - AV4 - TIME(1, 30, 0) &gt; TIME(8, 0, 0), TIME(8, 0, 0), AW4 - AV4 - TIME(1, 30, 0)) ) ) ), IF(AV4 &lt;= TIME(12, 0, 0), IF(AW4 &lt;= TIME(12, 0, 0), AW4 - AV4, IF(AW4 &lt;= TIME(13, 30, 0), TIME(12, 0, 0) - AV4, IF(AW4 &lt;= TIME(18, 0, 0), AW4 - AV4 - TIME(1, 30, 0), TIME(18, 0, 0) - AV4 - TIME(1, 30, 0) ) ) ), IF(AV4 &lt;= TIME(13, 30, 0), IF(AW4 &lt;= TIME(13, 30, 0), TIME(0, 0,0), IF(AW4 &lt;= TIME(18, 0, 0), AW4 - TIME(13, 30, 0), TIME(18, 0, 0) - TIME(13, 30, 0) ) ), IF(AV4 &lt;= TIME(18, 0, 0), IF(AW4 &lt;= TIME(18, 0, 0), AW4 - AV4, TIME(18, 0, 0) - AV4 ), TIME(0,0,0) ) ) ) ) ), IF($C4 = "8h30", IF(AV4 &lt;= TIME(8, 30, 0), IF(AW4 &gt;= TIME(18, 0, 0), TIME(8,0,0), IF(AW4 &lt;= TIME(12, 0, 0), IF(AW4 &lt;= TIME(8, 30, 0), TIME(0, 0, 0), AW4 - TIME(8, 30, 0)), IF(AW4 &lt;= TIME(13, 30, 0), TIME(3, 30,0), AW4 - TIME(13, 30, 0) + TIME(3, 30, 0) ) ) ), IF(AV4 &lt;= TIME(12, 0, 0), IF(AW4 &lt;= TIME(12, 0, 0), AW4 - AV4, IF(AW4 &lt;= TIME(13, 30, 0), TIME(12, 0, 0) - AV4, IF(AW4 &lt;= TIME(18, 0, 0), AW4 - AV4 - TIME(1, 30, 0), TIME(18, 0, 0) - AV4 - TIME(1, 30, 0) ) ) ), IF(AV4 &lt;= TIME(13, 30, 0), IF(AW4 &lt;= TIME(13, 30, 0), TIME(0, 0, 0), IF(AW4 &lt;= TIME(18, 0, 0), AW4 - TIME(13, 30, 0), TIME(18, 0, 0) - TIME(13, 30, 0) ) ), IF(AV4 &lt;= TIME(18, 0, 0), IF(AW4 &lt;= TIME(18, 0, 0), AW4 - AV4, TIME(18, 0, 0) - AV4 ), TIME(0,0,0) ) ) ) ), IF(AV4 &lt;= TIME(8, 30, 0), IF(AW4 &gt;= TIME(18, 0, 0), TIME(8,0,0), IF(AW4 &lt;= TIME(12, 0, 0), IF(AW4 &lt;= TIME(8, 30, 0), TIME(0, 0, 0), AW4 - TIME(8, 30, 0)), IF(AW4 &lt;= TIME(13, 30, 0), TIME(3, 30,0), AW4 - TIME(13, 30, 0) + TIME(3, 30, 0) ) ) ), IF(AV4 &lt;= TIME(9, 0, 0), IF(AW4 &gt;= TIME(18, 30, 0), TIME(8, 0, 0), IF(AW4 &lt;= TIME(12, 0, 0), AW4 - AV4, IF(AW4 &lt;= TIME(13, 30, 0), TIME(12, 0, 0) - AV4, IF(AW4 - AV4 - TIME(1, 30, 0) &gt; TIME(8, 0, 0), TIME(8, 0, 0), AW4 - AV4 - TIME(1, 30, 0)) ) ) ), IF(AV4 &lt;= TIME(12, 0, 0), IF(AW4 &lt;= TIME(12, 0, 0), AW4 - AV4, IF(AW4 &lt;= TIME(13, 30, 0), TIME(12, 0, 0) - AV4, IF(AW4 &lt;= TIME(18, 30, 0), AW4 - AV4 - TIME(1, 30, 0), TIME(18, 30, 0) - AV4 - TIME(1, 30, 0) ) ) ), IF(AV4 &lt;= TIME(13, 30, 0), IF(AW4 &lt;= TIME(13, 30, 0), TIME(0, 0,0), IF(AW4 &lt;= TIME(18, 30, 0), AW4 - TIME(13, 30, 0), TIME(18, 30, 0) - TIME(13, 30, 0) ) ), IF(AV4 &lt;= TIME(18, 30, 0), IF(AW4 &lt;= TIME(18, 30, 0), AW4 - AV4, TIME(18, 30, 0) - AV4 ), TIME(0,0,0) ) ) ) ) )))) )</f>
        <v>0.13055555555555554</v>
      </c>
      <c r="AY4" s="159">
        <f t="shared" ref="AY4:AY99" si="24">ROUND(HOUR(AX4) + MINUTE(AX4) / 60, 1)</f>
        <v>3.1</v>
      </c>
      <c r="AZ4" s="160">
        <v>0.36736111111111114</v>
      </c>
      <c r="BA4" s="160">
        <v>0.51875000000000004</v>
      </c>
      <c r="BB4" s="161">
        <f t="shared" ref="BB4:BB99" si="25">IF(AND(AZ4 = "", BA4 = ""), "", IF(OR(AZ4 = "", BA4 = "", AZ4 = BA4), TIME(4, 0, 0), IF($C4 = "8h-8h30", IF(AZ4 &lt;= TIME(8, 0, 0), IF(BA4 &gt;= TIME(17, 30, 0), TIME(8,0,0), IF(BA4 &lt;= TIME(12, 0, 0), IF(BA4 &lt;= TIME(8, 0, 0), TIME(0, 0, 0), BA4 - TIME(8, 0, 0)), IF(BA4 &lt;= TIME(13, 30, 0), TIME(4, 0,0), BA4 - TIME(13, 30, 0) + TIME(4, 0, 0) ) ) ), IF(AZ4 &lt;= TIME(8, 30, 0), IF(BA4 &gt;= TIME(18, 0, 0), TIME(8, 0, 0), IF(BA4 &lt;= TIME(12, 0, 0), BA4 - AZ4, IF(BA4 &lt;= TIME(13, 30, 0), TIME(12, 0, 0) - AZ4, IF(BA4 - AZ4 - TIME(1, 30, 0) &gt; TIME(8, 0, 0), TIME(8, 0, 0), BA4 - AZ4 - TIME(1, 30, 0)) ) ) ), IF(AZ4 &lt;= TIME(12, 0, 0), IF(BA4 &lt;= TIME(12, 0, 0), BA4 - AZ4, IF(BA4 &lt;= TIME(13, 30, 0), TIME(12, 0, 0) - AZ4, IF(BA4 &lt;= TIME(18, 0, 0), BA4 - AZ4 - TIME(1, 30, 0), TIME(18, 0, 0) - AZ4 - TIME(1, 30, 0) ) ) ), IF(AZ4 &lt;= TIME(13, 30, 0), IF(BA4 &lt;= TIME(13, 30, 0), TIME(0, 0,0), IF(BA4 &lt;= TIME(18, 0, 0), BA4 - TIME(13, 30, 0), TIME(18, 0, 0) - TIME(13, 30, 0) ) ), IF(AZ4 &lt;= TIME(18, 0, 0), IF(BA4 &lt;= TIME(18, 0, 0), BA4 - AZ4, TIME(18, 0, 0) - AZ4 ), TIME(0,0,0) ) ) ) ) ), IF($C4 = "8h30", IF(AZ4 &lt;= TIME(8, 30, 0), IF(BA4 &gt;= TIME(18, 0, 0), TIME(8,0,0), IF(BA4 &lt;= TIME(12, 0, 0), IF(BA4 &lt;= TIME(8, 30, 0), TIME(0, 0, 0), BA4 - TIME(8, 30, 0)), IF(BA4 &lt;= TIME(13, 30, 0), TIME(3, 30,0), BA4 - TIME(13, 30, 0) + TIME(3, 30, 0) ) ) ), IF(AZ4 &lt;= TIME(12, 0, 0), IF(BA4 &lt;= TIME(12, 0, 0), BA4 - AZ4, IF(BA4 &lt;= TIME(13, 30, 0), TIME(12, 0, 0) - AZ4, IF(BA4 &lt;= TIME(18, 0, 0), BA4 - AZ4 - TIME(1, 30, 0), TIME(18, 0, 0) - AZ4 - TIME(1, 30, 0) ) ) ), IF(AZ4 &lt;= TIME(13, 30, 0), IF(BA4 &lt;= TIME(13, 30, 0), TIME(0, 0, 0), IF(BA4 &lt;= TIME(18, 0, 0), BA4 - TIME(13, 30, 0), TIME(18, 0, 0) - TIME(13, 30, 0) ) ), IF(AZ4 &lt;= TIME(18, 0, 0), IF(BA4 &lt;= TIME(18, 0, 0), BA4 - AZ4, TIME(18, 0, 0) - AZ4 ), TIME(0,0,0) ) ) ) ), IF(AZ4 &lt;= TIME(8, 30, 0), IF(BA4 &gt;= TIME(18, 0, 0), TIME(8,0,0), IF(BA4 &lt;= TIME(12, 0, 0), IF(BA4 &lt;= TIME(8, 30, 0), TIME(0, 0, 0), BA4 - TIME(8, 30, 0)), IF(BA4 &lt;= TIME(13, 30, 0), TIME(3, 30,0), BA4 - TIME(13, 30, 0) + TIME(3, 30, 0) ) ) ), IF(AZ4 &lt;= TIME(9, 0, 0), IF(BA4 &gt;= TIME(18, 30, 0), TIME(8, 0, 0), IF(BA4 &lt;= TIME(12, 0, 0), BA4 - AZ4, IF(BA4 &lt;= TIME(13, 30, 0), TIME(12, 0, 0) - AZ4, IF(BA4 - AZ4 - TIME(1, 30, 0) &gt; TIME(8, 0, 0), TIME(8, 0, 0), BA4 - AZ4 - TIME(1, 30, 0)) ) ) ), IF(AZ4 &lt;= TIME(12, 0, 0), IF(BA4 &lt;= TIME(12, 0, 0), BA4 - AZ4, IF(BA4 &lt;= TIME(13, 30, 0), TIME(12, 0, 0) - AZ4, IF(BA4 &lt;= TIME(18, 30, 0), BA4 - AZ4 - TIME(1, 30, 0), TIME(18, 30, 0) - AZ4 - TIME(1, 30, 0) ) ) ), IF(AZ4 &lt;= TIME(13, 30, 0), IF(BA4 &lt;= TIME(13, 30, 0), TIME(0, 0,0), IF(BA4 &lt;= TIME(18, 30, 0), BA4 - TIME(13, 30, 0), TIME(18, 30, 0) - TIME(13, 30, 0) ) ), IF(AZ4 &lt;= TIME(18, 30, 0), IF(BA4 &lt;= TIME(18, 30, 0), BA4 - AZ4, TIME(18, 30, 0) - AZ4 ), TIME(0,0,0) ) ) ) ) )))) )</f>
        <v>0.13263888888888886</v>
      </c>
      <c r="BC4" s="159">
        <f t="shared" ref="BC4:BC99" si="26">ROUND(HOUR(BB4) + MINUTE(BB4) / 60, 1)</f>
        <v>3.2</v>
      </c>
      <c r="BD4" s="160">
        <v>0.36736111111111114</v>
      </c>
      <c r="BE4" s="160">
        <v>0.67847222222222225</v>
      </c>
      <c r="BF4" s="160">
        <f t="shared" ref="BF4:BF99" si="27">IF(AND(BD4 = "", BE4 = ""), "", IF(OR(BD4 = "", BE4 = "", BD4 = BE4), TIME(4, 0, 0), IF($C4 = "8h-8h30", IF(BD4 &lt;= TIME(8, 0, 0), IF(BE4 &gt;= TIME(17, 30, 0), TIME(8,0,0), IF(BE4 &lt;= TIME(12, 0, 0), IF(BE4 &lt;= TIME(8, 0, 0), TIME(0, 0, 0), BE4 - TIME(8, 0, 0)), IF(BE4 &lt;= TIME(13, 30, 0), TIME(4, 0,0), BE4 - TIME(13, 30, 0) + TIME(4, 0, 0) ) ) ), IF(BD4 &lt;= TIME(8, 30, 0), IF(BE4 &gt;= TIME(18, 0, 0), TIME(8, 0, 0), IF(BE4 &lt;= TIME(12, 0, 0), BE4 - BD4, IF(BE4 &lt;= TIME(13, 30, 0), TIME(12, 0, 0) - BD4, IF(BE4 - BD4 - TIME(1, 30, 0) &gt; TIME(8, 0, 0), TIME(8, 0, 0), BE4 - BD4 - TIME(1, 30, 0)) ) ) ), IF(BD4 &lt;= TIME(12, 0, 0), IF(BE4 &lt;= TIME(12, 0, 0), BE4 - BD4, IF(BE4 &lt;= TIME(13, 30, 0), TIME(12, 0, 0) - BD4, IF(BE4 &lt;= TIME(18, 0, 0), BE4 - BD4 - TIME(1, 30, 0), TIME(18, 0, 0) - BD4 - TIME(1, 30, 0) ) ) ), IF(BD4 &lt;= TIME(13, 30, 0), IF(BE4 &lt;= TIME(13, 30, 0), TIME(0, 0,0), IF(BE4 &lt;= TIME(18, 0, 0), BE4 - TIME(13, 30, 0), TIME(18, 0, 0) - TIME(13, 30, 0) ) ), IF(BD4 &lt;= TIME(18, 0, 0), IF(BE4 &lt;= TIME(18, 0, 0), BE4 - BD4, TIME(18, 0, 0) - BD4 ), TIME(0,0,0) ) ) ) ) ), IF($C4 = "8h30", IF(BD4 &lt;= TIME(8, 30, 0), IF(BE4 &gt;= TIME(18, 0, 0), TIME(8,0,0), IF(BE4 &lt;= TIME(12, 0, 0), IF(BE4 &lt;= TIME(8, 30, 0), TIME(0, 0, 0), BE4 - TIME(8, 30, 0)), IF(BE4 &lt;= TIME(13, 30, 0), TIME(3, 30,0), BE4 - TIME(13, 30, 0) + TIME(3, 30, 0) ) ) ), IF(BD4 &lt;= TIME(12, 0, 0), IF(BE4 &lt;= TIME(12, 0, 0), BE4 - BD4, IF(BE4 &lt;= TIME(13, 30, 0), TIME(12, 0, 0) - BD4, IF(BE4 &lt;= TIME(18, 0, 0), BE4 - BD4 - TIME(1, 30, 0), TIME(18, 0, 0) - BD4 - TIME(1, 30, 0) ) ) ), IF(BD4 &lt;= TIME(13, 30, 0), IF(BE4 &lt;= TIME(13, 30, 0), TIME(0, 0, 0), IF(BE4 &lt;= TIME(18, 0, 0), BE4 - TIME(13, 30, 0), TIME(18, 0, 0) - TIME(13, 30, 0) ) ), IF(BD4 &lt;= TIME(18, 0, 0), IF(BE4 &lt;= TIME(18, 0, 0), BE4 - BD4, TIME(18, 0, 0) - BD4 ), TIME(0,0,0) ) ) ) ), IF(BD4 &lt;= TIME(8, 30, 0), IF(BE4 &gt;= TIME(18, 0, 0), TIME(8,0,0), IF(BE4 &lt;= TIME(12, 0, 0), IF(BE4 &lt;= TIME(8, 30, 0), TIME(0, 0, 0), BE4 - TIME(8, 30, 0)), IF(BE4 &lt;= TIME(13, 30, 0), TIME(3, 30,0), BE4 - TIME(13, 30, 0) + TIME(3, 30, 0) ) ) ), IF(BD4 &lt;= TIME(9, 0, 0), IF(BE4 &gt;= TIME(18, 30, 0), TIME(8, 0, 0), IF(BE4 &lt;= TIME(12, 0, 0), BE4 - BD4, IF(BE4 &lt;= TIME(13, 30, 0), TIME(12, 0, 0) - BD4, IF(BE4 - BD4 - TIME(1, 30, 0) &gt; TIME(8, 0, 0), TIME(8, 0, 0), BE4 - BD4 - TIME(1, 30, 0)) ) ) ), IF(BD4 &lt;= TIME(12, 0, 0), IF(BE4 &lt;= TIME(12, 0, 0), BE4 - BD4, IF(BE4 &lt;= TIME(13, 30, 0), TIME(12, 0, 0) - BD4, IF(BE4 &lt;= TIME(18, 30, 0), BE4 - BD4 - TIME(1, 30, 0), TIME(18, 30, 0) - BD4 - TIME(1, 30, 0) ) ) ), IF(BD4 &lt;= TIME(13, 30, 0), IF(BE4 &lt;= TIME(13, 30, 0), TIME(0, 0,0), IF(BE4 &lt;= TIME(18, 30, 0), BE4 - TIME(13, 30, 0), TIME(18, 30, 0) - TIME(13, 30, 0) ) ), IF(BD4 &lt;= TIME(18, 30, 0), IF(BE4 &lt;= TIME(18, 30, 0), BE4 - BD4, TIME(18, 30, 0) - BD4 ), TIME(0,0,0) ) ) ) ) )))) )</f>
        <v>0.24861111111111112</v>
      </c>
      <c r="BG4" s="159">
        <f t="shared" ref="BG4:BG99" si="28">ROUND(HOUR(BF4) + MINUTE(BF4) / 60, 1)</f>
        <v>6</v>
      </c>
      <c r="BH4" s="160">
        <v>0.36944444444444446</v>
      </c>
      <c r="BI4" s="160">
        <v>0.50347222222222221</v>
      </c>
      <c r="BJ4" s="161">
        <f t="shared" ref="BJ4:BJ99" si="29">IF(AND(BH4 = "", BI4 = ""), "", IF(OR(BH4 = "", BI4 = "", BH4 = BI4), TIME(4, 0, 0), IF($C4 = "8h-8h30", IF(BH4 &lt;= TIME(8, 0, 0), IF(BI4 &gt;= TIME(17, 30, 0), TIME(8,0,0), IF(BI4 &lt;= TIME(12, 0, 0), IF(BI4 &lt;= TIME(8, 0, 0), TIME(0, 0, 0), BI4 - TIME(8, 0, 0)), IF(BI4 &lt;= TIME(13, 30, 0), TIME(4, 0,0), BI4 - TIME(13, 30, 0) + TIME(4, 0, 0) ) ) ), IF(BH4 &lt;= TIME(8, 30, 0), IF(BI4 &gt;= TIME(18, 0, 0), TIME(8, 0, 0), IF(BI4 &lt;= TIME(12, 0, 0), BI4 - BH4, IF(BI4 &lt;= TIME(13, 30, 0), TIME(12, 0, 0) - BH4, IF(BI4 - BH4 - TIME(1, 30, 0) &gt; TIME(8, 0, 0), TIME(8, 0, 0), BI4 - BH4 - TIME(1, 30, 0)) ) ) ), IF(BH4 &lt;= TIME(12, 0, 0), IF(BI4 &lt;= TIME(12, 0, 0), BI4 - BH4, IF(BI4 &lt;= TIME(13, 30, 0), TIME(12, 0, 0) - BH4, IF(BI4 &lt;= TIME(18, 0, 0), BI4 - BH4 - TIME(1, 30, 0), TIME(18, 0, 0) - BH4 - TIME(1, 30, 0) ) ) ), IF(BH4 &lt;= TIME(13, 30, 0), IF(BI4 &lt;= TIME(13, 30, 0), TIME(0, 0,0), IF(BI4 &lt;= TIME(18, 0, 0), BI4 - TIME(13, 30, 0), TIME(18, 0, 0) - TIME(13, 30, 0) ) ), IF(BH4 &lt;= TIME(18, 0, 0), IF(BI4 &lt;= TIME(18, 0, 0), BI4 - BH4, TIME(18, 0, 0) - BH4 ), TIME(0,0,0) ) ) ) ) ), IF($C4 = "8h30", IF(BH4 &lt;= TIME(8, 30, 0), IF(BI4 &gt;= TIME(18, 0, 0), TIME(8,0,0), IF(BI4 &lt;= TIME(12, 0, 0), IF(BI4 &lt;= TIME(8, 30, 0), TIME(0, 0, 0), BI4 - TIME(8, 30, 0)), IF(BI4 &lt;= TIME(13, 30, 0), TIME(3, 30,0), BI4 - TIME(13, 30, 0) + TIME(3, 30, 0) ) ) ), IF(BH4 &lt;= TIME(12, 0, 0), IF(BI4 &lt;= TIME(12, 0, 0), BI4 - BH4, IF(BI4 &lt;= TIME(13, 30, 0), TIME(12, 0, 0) - BH4, IF(BI4 &lt;= TIME(18, 0, 0), BI4 - BH4 - TIME(1, 30, 0), TIME(18, 0, 0) - BH4 - TIME(1, 30, 0) ) ) ), IF(BH4 &lt;= TIME(13, 30, 0), IF(BI4 &lt;= TIME(13, 30, 0), TIME(0, 0, 0), IF(BI4 &lt;= TIME(18, 0, 0), BI4 - TIME(13, 30, 0), TIME(18, 0, 0) - TIME(13, 30, 0) ) ), IF(BH4 &lt;= TIME(18, 0, 0), IF(BI4 &lt;= TIME(18, 0, 0), BI4 - BH4, TIME(18, 0, 0) - BH4 ), TIME(0,0,0) ) ) ) ), IF(BH4 &lt;= TIME(8, 30, 0), IF(BI4 &gt;= TIME(18, 0, 0), TIME(8,0,0), IF(BI4 &lt;= TIME(12, 0, 0), IF(BI4 &lt;= TIME(8, 30, 0), TIME(0, 0, 0), BI4 - TIME(8, 30, 0)), IF(BI4 &lt;= TIME(13, 30, 0), TIME(3, 30,0), BI4 - TIME(13, 30, 0) + TIME(3, 30, 0) ) ) ), IF(BH4 &lt;= TIME(9, 0, 0), IF(BI4 &gt;= TIME(18, 30, 0), TIME(8, 0, 0), IF(BI4 &lt;= TIME(12, 0, 0), BI4 - BH4, IF(BI4 &lt;= TIME(13, 30, 0), TIME(12, 0, 0) - BH4, IF(BI4 - BH4 - TIME(1, 30, 0) &gt; TIME(8, 0, 0), TIME(8, 0, 0), BI4 - BH4 - TIME(1, 30, 0)) ) ) ), IF(BH4 &lt;= TIME(12, 0, 0), IF(BI4 &lt;= TIME(12, 0, 0), BI4 - BH4, IF(BI4 &lt;= TIME(13, 30, 0), TIME(12, 0, 0) - BH4, IF(BI4 &lt;= TIME(18, 30, 0), BI4 - BH4 - TIME(1, 30, 0), TIME(18, 30, 0) - BH4 - TIME(1, 30, 0) ) ) ), IF(BH4 &lt;= TIME(13, 30, 0), IF(BI4 &lt;= TIME(13, 30, 0), TIME(0, 0,0), IF(BI4 &lt;= TIME(18, 30, 0), BI4 - TIME(13, 30, 0), TIME(18, 30, 0) - TIME(13, 30, 0) ) ), IF(BH4 &lt;= TIME(18, 30, 0), IF(BI4 &lt;= TIME(18, 30, 0), BI4 - BH4, TIME(18, 30, 0) - BH4 ), TIME(0,0,0) ) ) ) ) )))) )</f>
        <v>0.13055555555555554</v>
      </c>
      <c r="BK4" s="159">
        <f t="shared" ref="BK4:BK57" si="30">ROUND(HOUR(BJ4) + MINUTE(BJ4) / 60, 1)</f>
        <v>3.1</v>
      </c>
      <c r="BL4" s="1"/>
      <c r="BM4" s="1"/>
      <c r="BN4" s="1" t="str">
        <f t="shared" ref="BN4:BN99" si="31">IF(AND(BL4 = "", BM4 = ""), "", IF(OR(BL4 = "", BM4 = "", BL4 = BM4), TIME(4, 0, 0), IF($C4 = "8h-8h30", IF(BL4 &lt;= TIME(8, 0, 0), IF(BM4 &gt;= TIME(17, 30, 0), TIME(8,0,0), IF(BM4 &lt;= TIME(12, 0, 0), IF(BM4 &lt;= TIME(8, 0, 0), TIME(0, 0, 0), BM4 - TIME(8, 0, 0)), IF(BM4 &lt;= TIME(13, 30, 0), TIME(4, 0,0), BM4 - TIME(13, 30, 0) + TIME(4, 0, 0) ) ) ), IF(BL4 &lt;= TIME(8, 30, 0), IF(BM4 &gt;= TIME(18, 0, 0), TIME(8, 0, 0), IF(BM4 &lt;= TIME(12, 0, 0), BM4 - BL4, IF(BM4 &lt;= TIME(13, 30, 0), TIME(12, 0, 0) - BL4, IF(BM4 - BL4 - TIME(1, 30, 0) &gt; TIME(8, 0, 0), TIME(8, 0, 0), BM4 - BL4 - TIME(1, 30, 0)) ) ) ), IF(BL4 &lt;= TIME(12, 0, 0), IF(BM4 &lt;= TIME(12, 0, 0), BM4 - BL4, IF(BM4 &lt;= TIME(13, 30, 0), TIME(12, 0, 0) - BL4, IF(BM4 &lt;= TIME(18, 0, 0), BM4 - BL4 - TIME(1, 30, 0), TIME(18, 0, 0) - BL4 - TIME(1, 30, 0) ) ) ), IF(BL4 &lt;= TIME(13, 30, 0), IF(BM4 &lt;= TIME(13, 30, 0), TIME(0, 0,0), IF(BM4 &lt;= TIME(18, 0, 0), BM4 - TIME(13, 30, 0), TIME(18, 0, 0) - TIME(13, 30, 0) ) ), IF(BL4 &lt;= TIME(18, 0, 0), IF(BM4 &lt;= TIME(18, 0, 0), BM4 - BL4, TIME(18, 0, 0) - BL4 ), TIME(0,0,0) ) ) ) ) ), IF($C4 = "8h30", IF(BL4 &lt;= TIME(8, 30, 0), IF(BM4 &gt;= TIME(18, 0, 0), TIME(8,0,0), IF(BM4 &lt;= TIME(12, 0, 0), IF(BM4 &lt;= TIME(8, 30, 0), TIME(0, 0, 0), BM4 - TIME(8, 30, 0)), IF(BM4 &lt;= TIME(13, 30, 0), TIME(3, 30,0), BM4 - TIME(13, 30, 0) + TIME(3, 30, 0) ) ) ), IF(BL4 &lt;= TIME(12, 0, 0), IF(BM4 &lt;= TIME(12, 0, 0), BM4 - BL4, IF(BM4 &lt;= TIME(13, 30, 0), TIME(12, 0, 0) - BL4, IF(BM4 &lt;= TIME(18, 0, 0), BM4 - BL4 - TIME(1, 30, 0), TIME(18, 0, 0) - BL4 - TIME(1, 30, 0) ) ) ), IF(BL4 &lt;= TIME(13, 30, 0), IF(BM4 &lt;= TIME(13, 30, 0), TIME(0, 0, 0), IF(BM4 &lt;= TIME(18, 0, 0), BM4 - TIME(13, 30, 0), TIME(18, 0, 0) - TIME(13, 30, 0) ) ), IF(BL4 &lt;= TIME(18, 0, 0), IF(BM4 &lt;= TIME(18, 0, 0), BM4 - BL4, TIME(18, 0, 0) - BL4 ), TIME(0,0,0) ) ) ) ), IF(BL4 &lt;= TIME(8, 30, 0), IF(BM4 &gt;= TIME(18, 0, 0), TIME(8,0,0), IF(BM4 &lt;= TIME(12, 0, 0), IF(BM4 &lt;= TIME(8, 30, 0), TIME(0, 0, 0), BM4 - TIME(8, 30, 0)), IF(BM4 &lt;= TIME(13, 30, 0), TIME(3, 30,0), BM4 - TIME(13, 30, 0) + TIME(3, 30, 0) ) ) ), IF(BL4 &lt;= TIME(9, 0, 0), IF(BM4 &gt;= TIME(18, 30, 0), TIME(8, 0, 0), IF(BM4 &lt;= TIME(12, 0, 0), BM4 - BL4, IF(BM4 &lt;= TIME(13, 30, 0), TIME(12, 0, 0) - BL4, IF(BM4 - BL4 - TIME(1, 30, 0) &gt; TIME(8, 0, 0), TIME(8, 0, 0), BM4 - BL4 - TIME(1, 30, 0)) ) ) ), IF(BL4 &lt;= TIME(12, 0, 0), IF(BM4 &lt;= TIME(12, 0, 0), BM4 - BL4, IF(BM4 &lt;= TIME(13, 30, 0), TIME(12, 0, 0) - BL4, IF(BM4 &lt;= TIME(18, 30, 0), BM4 - BL4 - TIME(1, 30, 0), TIME(18, 30, 0) - BL4 - TIME(1, 30, 0) ) ) ), IF(BL4 &lt;= TIME(13, 30, 0), IF(BM4 &lt;= TIME(13, 30, 0), TIME(0, 0,0), IF(BM4 &lt;= TIME(18, 30, 0), BM4 - TIME(13, 30, 0), TIME(18, 30, 0) - TIME(13, 30, 0) ) ), IF(BL4 &lt;= TIME(18, 30, 0), IF(BM4 &lt;= TIME(18, 30, 0), BM4 - BL4, TIME(18, 30, 0) - BL4 ), TIME(0,0,0) ) ) ) ) )))) )</f>
        <v/>
      </c>
      <c r="BO4" s="159" t="e">
        <f t="shared" ref="BO4:BO99" si="32">ROUND(HOUR(BN4) + MINUTE(BN4) / 60, 1)</f>
        <v>#VALUE!</v>
      </c>
      <c r="BP4" s="1"/>
      <c r="BQ4" s="1"/>
      <c r="BR4" s="1" t="str">
        <f t="shared" ref="BR4:BR99" si="33">IF(AND(BP4 = "", BQ4 = ""), "", IF(OR(BP4 = "", BQ4 = "", BP4 = BQ4), TIME(4, 0, 0), IF($C4 = "8h-8h30", IF(BP4 &lt;= TIME(8, 0, 0), IF(BQ4 &gt;= TIME(17, 30, 0), TIME(8,0,0), IF(BQ4 &lt;= TIME(12, 0, 0), IF(BQ4 &lt;= TIME(8, 0, 0), TIME(0, 0, 0), BQ4 - TIME(8, 0, 0)), IF(BQ4 &lt;= TIME(13, 30, 0), TIME(4, 0,0), BQ4 - TIME(13, 30, 0) + TIME(4, 0, 0) ) ) ), IF(BP4 &lt;= TIME(8, 30, 0), IF(BQ4 &gt;= TIME(18, 0, 0), TIME(8, 0, 0), IF(BQ4 &lt;= TIME(12, 0, 0), BQ4 - BP4, IF(BQ4 &lt;= TIME(13, 30, 0), TIME(12, 0, 0) - BP4, IF(BQ4 - BP4 - TIME(1, 30, 0) &gt; TIME(8, 0, 0), TIME(8, 0, 0), BQ4 - BP4 - TIME(1, 30, 0)) ) ) ), IF(BP4 &lt;= TIME(12, 0, 0), IF(BQ4 &lt;= TIME(12, 0, 0), BQ4 - BP4, IF(BQ4 &lt;= TIME(13, 30, 0), TIME(12, 0, 0) - BP4, IF(BQ4 &lt;= TIME(18, 0, 0), BQ4 - BP4 - TIME(1, 30, 0), TIME(18, 0, 0) - BP4 - TIME(1, 30, 0) ) ) ), IF(BP4 &lt;= TIME(13, 30, 0), IF(BQ4 &lt;= TIME(13, 30, 0), TIME(0, 0,0), IF(BQ4 &lt;= TIME(18, 0, 0), BQ4 - TIME(13, 30, 0), TIME(18, 0, 0) - TIME(13, 30, 0) ) ), IF(BP4 &lt;= TIME(18, 0, 0), IF(BQ4 &lt;= TIME(18, 0, 0), BQ4 - BP4, TIME(18, 0, 0) - BP4 ), TIME(0,0,0) ) ) ) ) ), IF($C4 = "8h30", IF(BP4 &lt;= TIME(8, 30, 0), IF(BQ4 &gt;= TIME(18, 0, 0), TIME(8,0,0), IF(BQ4 &lt;= TIME(12, 0, 0), IF(BQ4 &lt;= TIME(8, 30, 0), TIME(0, 0, 0), BQ4 - TIME(8, 30, 0)), IF(BQ4 &lt;= TIME(13, 30, 0), TIME(3, 30,0), BQ4 - TIME(13, 30, 0) + TIME(3, 30, 0) ) ) ), IF(BP4 &lt;= TIME(12, 0, 0), IF(BQ4 &lt;= TIME(12, 0, 0), BQ4 - BP4, IF(BQ4 &lt;= TIME(13, 30, 0), TIME(12, 0, 0) - BP4, IF(BQ4 &lt;= TIME(18, 0, 0), BQ4 - BP4 - TIME(1, 30, 0), TIME(18, 0, 0) - BP4 - TIME(1, 30, 0) ) ) ), IF(BP4 &lt;= TIME(13, 30, 0), IF(BQ4 &lt;= TIME(13, 30, 0), TIME(0, 0, 0), IF(BQ4 &lt;= TIME(18, 0, 0), BQ4 - TIME(13, 30, 0), TIME(18, 0, 0) - TIME(13, 30, 0) ) ), IF(BP4 &lt;= TIME(18, 0, 0), IF(BQ4 &lt;= TIME(18, 0, 0), BQ4 - BP4, TIME(18, 0, 0) - BP4 ), TIME(0,0,0) ) ) ) ), IF(BP4 &lt;= TIME(8, 30, 0), IF(BQ4 &gt;= TIME(18, 0, 0), TIME(8,0,0), IF(BQ4 &lt;= TIME(12, 0, 0), IF(BQ4 &lt;= TIME(8, 30, 0), TIME(0, 0, 0), BQ4 - TIME(8, 30, 0)), IF(BQ4 &lt;= TIME(13, 30, 0), TIME(3, 30,0), BQ4 - TIME(13, 30, 0) + TIME(3, 30, 0) ) ) ), IF(BP4 &lt;= TIME(9, 0, 0), IF(BQ4 &gt;= TIME(18, 30, 0), TIME(8, 0, 0), IF(BQ4 &lt;= TIME(12, 0, 0), BQ4 - BP4, IF(BQ4 &lt;= TIME(13, 30, 0), TIME(12, 0, 0) - BP4, IF(BQ4 - BP4 - TIME(1, 30, 0) &gt; TIME(8, 0, 0), TIME(8, 0, 0), BQ4 - BP4 - TIME(1, 30, 0)) ) ) ), IF(BP4 &lt;= TIME(12, 0, 0), IF(BQ4 &lt;= TIME(12, 0, 0), BQ4 - BP4, IF(BQ4 &lt;= TIME(13, 30, 0), TIME(12, 0, 0) - BP4, IF(BQ4 &lt;= TIME(18, 30, 0), BQ4 - BP4 - TIME(1, 30, 0), TIME(18, 30, 0) - BP4 - TIME(1, 30, 0) ) ) ), IF(BP4 &lt;= TIME(13, 30, 0), IF(BQ4 &lt;= TIME(13, 30, 0), TIME(0, 0,0), IF(BQ4 &lt;= TIME(18, 30, 0), BQ4 - TIME(13, 30, 0), TIME(18, 30, 0) - TIME(13, 30, 0) ) ), IF(BP4 &lt;= TIME(18, 30, 0), IF(BQ4 &lt;= TIME(18, 30, 0), BQ4 - BP4, TIME(18, 30, 0) - BP4 ), TIME(0,0,0) ) ) ) ) )))) )</f>
        <v/>
      </c>
      <c r="BS4" s="159" t="e">
        <f t="shared" ref="BS4:BS99" si="34">ROUND(HOUR(BR4) + MINUTE(BR4) / 60, 1)</f>
        <v>#VALUE!</v>
      </c>
      <c r="BT4" s="160">
        <v>0.36944444444444446</v>
      </c>
      <c r="BU4" s="160">
        <v>0.77152777777777781</v>
      </c>
      <c r="BV4" s="161">
        <f t="shared" ref="BV4:BV99" si="35">IF(AND(BT4 = "", BU4 = ""), "", IF(OR(BT4 = "", BU4 = "", BT4 = BU4), TIME(4, 0, 0), IF($C4 = "8h-8h30", IF(BT4 &lt;= TIME(8, 0, 0), IF(BU4 &gt;= TIME(17, 30, 0), TIME(8,0,0), IF(BU4 &lt;= TIME(12, 0, 0), IF(BU4 &lt;= TIME(8, 0, 0), TIME(0, 0, 0), BU4 - TIME(8, 0, 0)), IF(BU4 &lt;= TIME(13, 30, 0), TIME(4, 0,0), BU4 - TIME(13, 30, 0) + TIME(4, 0, 0) ) ) ), IF(BT4 &lt;= TIME(8, 30, 0), IF(BU4 &gt;= TIME(18, 0, 0), TIME(8, 0, 0), IF(BU4 &lt;= TIME(12, 0, 0), BU4 - BT4, IF(BU4 &lt;= TIME(13, 30, 0), TIME(12, 0, 0) - BT4, IF(BU4 - BT4 - TIME(1, 30, 0) &gt; TIME(8, 0, 0), TIME(8, 0, 0), BU4 - BT4 - TIME(1, 30, 0)) ) ) ), IF(BT4 &lt;= TIME(12, 0, 0), IF(BU4 &lt;= TIME(12, 0, 0), BU4 - BT4, IF(BU4 &lt;= TIME(13, 30, 0), TIME(12, 0, 0) - BT4, IF(BU4 &lt;= TIME(18, 0, 0), BU4 - BT4 - TIME(1, 30, 0), TIME(18, 0, 0) - BT4 - TIME(1, 30, 0) ) ) ), IF(BT4 &lt;= TIME(13, 30, 0), IF(BU4 &lt;= TIME(13, 30, 0), TIME(0, 0,0), IF(BU4 &lt;= TIME(18, 0, 0), BU4 - TIME(13, 30, 0), TIME(18, 0, 0) - TIME(13, 30, 0) ) ), IF(BT4 &lt;= TIME(18, 0, 0), IF(BU4 &lt;= TIME(18, 0, 0), BU4 - BT4, TIME(18, 0, 0) - BT4 ), TIME(0,0,0) ) ) ) ) ), IF($C4 = "8h30", IF(BT4 &lt;= TIME(8, 30, 0), IF(BU4 &gt;= TIME(18, 0, 0), TIME(8,0,0), IF(BU4 &lt;= TIME(12, 0, 0), IF(BU4 &lt;= TIME(8, 30, 0), TIME(0, 0, 0), BU4 - TIME(8, 30, 0)), IF(BU4 &lt;= TIME(13, 30, 0), TIME(3, 30,0), BU4 - TIME(13, 30, 0) + TIME(3, 30, 0) ) ) ), IF(BT4 &lt;= TIME(12, 0, 0), IF(BU4 &lt;= TIME(12, 0, 0), BU4 - BT4, IF(BU4 &lt;= TIME(13, 30, 0), TIME(12, 0, 0) - BT4, IF(BU4 &lt;= TIME(18, 0, 0), BU4 - BT4 - TIME(1, 30, 0), TIME(18, 0, 0) - BT4 - TIME(1, 30, 0) ) ) ), IF(BT4 &lt;= TIME(13, 30, 0), IF(BU4 &lt;= TIME(13, 30, 0), TIME(0, 0, 0), IF(BU4 &lt;= TIME(18, 0, 0), BU4 - TIME(13, 30, 0), TIME(18, 0, 0) - TIME(13, 30, 0) ) ), IF(BT4 &lt;= TIME(18, 0, 0), IF(BU4 &lt;= TIME(18, 0, 0), BU4 - BT4, TIME(18, 0, 0) - BT4 ), TIME(0,0,0) ) ) ) ), IF(BT4 &lt;= TIME(8, 30, 0), IF(BU4 &gt;= TIME(18, 0, 0), TIME(8,0,0), IF(BU4 &lt;= TIME(12, 0, 0), IF(BU4 &lt;= TIME(8, 30, 0), TIME(0, 0, 0), BU4 - TIME(8, 30, 0)), IF(BU4 &lt;= TIME(13, 30, 0), TIME(3, 30,0), BU4 - TIME(13, 30, 0) + TIME(3, 30, 0) ) ) ), IF(BT4 &lt;= TIME(9, 0, 0), IF(BU4 &gt;= TIME(18, 30, 0), TIME(8, 0, 0), IF(BU4 &lt;= TIME(12, 0, 0), BU4 - BT4, IF(BU4 &lt;= TIME(13, 30, 0), TIME(12, 0, 0) - BT4, IF(BU4 - BT4 - TIME(1, 30, 0) &gt; TIME(8, 0, 0), TIME(8, 0, 0), BU4 - BT4 - TIME(1, 30, 0)) ) ) ), IF(BT4 &lt;= TIME(12, 0, 0), IF(BU4 &lt;= TIME(12, 0, 0), BU4 - BT4, IF(BU4 &lt;= TIME(13, 30, 0), TIME(12, 0, 0) - BT4, IF(BU4 &lt;= TIME(18, 30, 0), BU4 - BT4 - TIME(1, 30, 0), TIME(18, 30, 0) - BT4 - TIME(1, 30, 0) ) ) ), IF(BT4 &lt;= TIME(13, 30, 0), IF(BU4 &lt;= TIME(13, 30, 0), TIME(0, 0,0), IF(BU4 &lt;= TIME(18, 30, 0), BU4 - TIME(13, 30, 0), TIME(18, 30, 0) - TIME(13, 30, 0) ) ), IF(BT4 &lt;= TIME(18, 30, 0), IF(BU4 &lt;= TIME(18, 30, 0), BU4 - BT4, TIME(18, 30, 0) - BT4 ), TIME(0,0,0) ) ) ) ) )))) )</f>
        <v>0.33333333333333331</v>
      </c>
      <c r="BW4" s="159">
        <f t="shared" ref="BW4:BW99" si="36">ROUND(HOUR(BV4) + MINUTE(BV4) / 60, 1)</f>
        <v>8</v>
      </c>
      <c r="BX4" s="160">
        <v>0.375</v>
      </c>
      <c r="BY4" s="160">
        <v>0.51597222222222228</v>
      </c>
      <c r="BZ4" s="161">
        <f t="shared" ref="BZ4:BZ99" si="37">IF(AND(BX4 = "", BY4 = ""), "", IF(OR(BX4 = "", BY4 = "", BX4 = BY4), TIME(4, 0, 0), IF($C4 = "8h-8h30", IF(BX4 &lt;= TIME(8, 0, 0), IF(BY4 &gt;= TIME(17, 30, 0), TIME(8,0,0), IF(BY4 &lt;= TIME(12, 0, 0), IF(BY4 &lt;= TIME(8, 0, 0), TIME(0, 0, 0), BY4 - TIME(8, 0, 0)), IF(BY4 &lt;= TIME(13, 30, 0), TIME(4, 0,0), BY4 - TIME(13, 30, 0) + TIME(4, 0, 0) ) ) ), IF(BX4 &lt;= TIME(8, 30, 0), IF(BY4 &gt;= TIME(18, 0, 0), TIME(8, 0, 0), IF(BY4 &lt;= TIME(12, 0, 0), BY4 - BX4, IF(BY4 &lt;= TIME(13, 30, 0), TIME(12, 0, 0) - BX4, IF(BY4 - BX4 - TIME(1, 30, 0) &gt; TIME(8, 0, 0), TIME(8, 0, 0), BY4 - BX4 - TIME(1, 30, 0)) ) ) ), IF(BX4 &lt;= TIME(12, 0, 0), IF(BY4 &lt;= TIME(12, 0, 0), BY4 - BX4, IF(BY4 &lt;= TIME(13, 30, 0), TIME(12, 0, 0) - BX4, IF(BY4 &lt;= TIME(18, 0, 0), BY4 - BX4 - TIME(1, 30, 0), TIME(18, 0, 0) - BX4 - TIME(1, 30, 0) ) ) ), IF(BX4 &lt;= TIME(13, 30, 0), IF(BY4 &lt;= TIME(13, 30, 0), TIME(0, 0,0), IF(BY4 &lt;= TIME(18, 0, 0), BY4 - TIME(13, 30, 0), TIME(18, 0, 0) - TIME(13, 30, 0) ) ), IF(BX4 &lt;= TIME(18, 0, 0), IF(BY4 &lt;= TIME(18, 0, 0), BY4 - BX4, TIME(18, 0, 0) - BX4 ), TIME(0,0,0) ) ) ) ) ), IF($C4 = "8h30", IF(BX4 &lt;= TIME(8, 30, 0), IF(BY4 &gt;= TIME(18, 0, 0), TIME(8,0,0), IF(BY4 &lt;= TIME(12, 0, 0), IF(BY4 &lt;= TIME(8, 30, 0), TIME(0, 0, 0), BY4 - TIME(8, 30, 0)), IF(BY4 &lt;= TIME(13, 30, 0), TIME(3, 30,0), BY4 - TIME(13, 30, 0) + TIME(3, 30, 0) ) ) ), IF(BX4 &lt;= TIME(12, 0, 0), IF(BY4 &lt;= TIME(12, 0, 0), BY4 - BX4, IF(BY4 &lt;= TIME(13, 30, 0), TIME(12, 0, 0) - BX4, IF(BY4 &lt;= TIME(18, 0, 0), BY4 - BX4 - TIME(1, 30, 0), TIME(18, 0, 0) - BX4 - TIME(1, 30, 0) ) ) ), IF(BX4 &lt;= TIME(13, 30, 0), IF(BY4 &lt;= TIME(13, 30, 0), TIME(0, 0, 0), IF(BY4 &lt;= TIME(18, 0, 0), BY4 - TIME(13, 30, 0), TIME(18, 0, 0) - TIME(13, 30, 0) ) ), IF(BX4 &lt;= TIME(18, 0, 0), IF(BY4 &lt;= TIME(18, 0, 0), BY4 - BX4, TIME(18, 0, 0) - BX4 ), TIME(0,0,0) ) ) ) ), IF(BX4 &lt;= TIME(8, 30, 0), IF(BY4 &gt;= TIME(18, 0, 0), TIME(8,0,0), IF(BY4 &lt;= TIME(12, 0, 0), IF(BY4 &lt;= TIME(8, 30, 0), TIME(0, 0, 0), BY4 - TIME(8, 30, 0)), IF(BY4 &lt;= TIME(13, 30, 0), TIME(3, 30,0), BY4 - TIME(13, 30, 0) + TIME(3, 30, 0) ) ) ), IF(BX4 &lt;= TIME(9, 0, 0), IF(BY4 &gt;= TIME(18, 30, 0), TIME(8, 0, 0), IF(BY4 &lt;= TIME(12, 0, 0), BY4 - BX4, IF(BY4 &lt;= TIME(13, 30, 0), TIME(12, 0, 0) - BX4, IF(BY4 - BX4 - TIME(1, 30, 0) &gt; TIME(8, 0, 0), TIME(8, 0, 0), BY4 - BX4 - TIME(1, 30, 0)) ) ) ), IF(BX4 &lt;= TIME(12, 0, 0), IF(BY4 &lt;= TIME(12, 0, 0), BY4 - BX4, IF(BY4 &lt;= TIME(13, 30, 0), TIME(12, 0, 0) - BX4, IF(BY4 &lt;= TIME(18, 30, 0), BY4 - BX4 - TIME(1, 30, 0), TIME(18, 30, 0) - BX4 - TIME(1, 30, 0) ) ) ), IF(BX4 &lt;= TIME(13, 30, 0), IF(BY4 &lt;= TIME(13, 30, 0), TIME(0, 0,0), IF(BY4 &lt;= TIME(18, 30, 0), BY4 - TIME(13, 30, 0), TIME(18, 30, 0) - TIME(13, 30, 0) ) ), IF(BX4 &lt;= TIME(18, 30, 0), IF(BY4 &lt;= TIME(18, 30, 0), BY4 - BX4, TIME(18, 30, 0) - BX4 ), TIME(0,0,0) ) ) ) ) )))) )</f>
        <v>0.125</v>
      </c>
      <c r="CA4" s="159">
        <f t="shared" ref="CA4:CA99" si="38">ROUND(HOUR(BZ4) + MINUTE(BZ4) / 60, 1)</f>
        <v>3</v>
      </c>
      <c r="CB4" s="160">
        <v>0.37013888888888891</v>
      </c>
      <c r="CC4" s="160">
        <v>0.58472222222222225</v>
      </c>
      <c r="CD4" s="160">
        <f t="shared" ref="CD4:CD99" si="39">IF(AND(CB4 = "", CC4 = ""), "", IF(OR(CB4 = "", CC4 = "", CB4 = CC4), TIME(4, 0, 0), IF($C4 = "8h-8h30", IF(CB4 &lt;= TIME(8, 0, 0), IF(CC4 &gt;= TIME(17, 30, 0), TIME(8,0,0), IF(CC4 &lt;= TIME(12, 0, 0), IF(CC4 &lt;= TIME(8, 0, 0), TIME(0, 0, 0), CC4 - TIME(8, 0, 0)), IF(CC4 &lt;= TIME(13, 30, 0), TIME(4, 0,0), CC4 - TIME(13, 30, 0) + TIME(4, 0, 0) ) ) ), IF(CB4 &lt;= TIME(8, 30, 0), IF(CC4 &gt;= TIME(18, 0, 0), TIME(8, 0, 0), IF(CC4 &lt;= TIME(12, 0, 0), CC4 - CB4, IF(CC4 &lt;= TIME(13, 30, 0), TIME(12, 0, 0) - CB4, IF(CC4 - CB4 - TIME(1, 30, 0) &gt; TIME(8, 0, 0), TIME(8, 0, 0), CC4 - CB4 - TIME(1, 30, 0)) ) ) ), IF(CB4 &lt;= TIME(12, 0, 0), IF(CC4 &lt;= TIME(12, 0, 0), CC4 - CB4, IF(CC4 &lt;= TIME(13, 30, 0), TIME(12, 0, 0) - CB4, IF(CC4 &lt;= TIME(18, 0, 0), CC4 - CB4 - TIME(1, 30, 0), TIME(18, 0, 0) - CB4 - TIME(1, 30, 0) ) ) ), IF(CB4 &lt;= TIME(13, 30, 0), IF(CC4 &lt;= TIME(13, 30, 0), TIME(0, 0,0), IF(CC4 &lt;= TIME(18, 0, 0), CC4 - TIME(13, 30, 0), TIME(18, 0, 0) - TIME(13, 30, 0) ) ), IF(CB4 &lt;= TIME(18, 0, 0), IF(CC4 &lt;= TIME(18, 0, 0), CC4 - CB4, TIME(18, 0, 0) - CB4 ), TIME(0,0,0) ) ) ) ) ), IF($C4 = "8h30", IF(CB4 &lt;= TIME(8, 30, 0), IF(CC4 &gt;= TIME(18, 0, 0), TIME(8,0,0), IF(CC4 &lt;= TIME(12, 0, 0), IF(CC4 &lt;= TIME(8, 30, 0), TIME(0, 0, 0), CC4 - TIME(8, 30, 0)), IF(CC4 &lt;= TIME(13, 30, 0), TIME(3, 30,0), CC4 - TIME(13, 30, 0) + TIME(3, 30, 0) ) ) ), IF(CB4 &lt;= TIME(12, 0, 0), IF(CC4 &lt;= TIME(12, 0, 0), CC4 - CB4, IF(CC4 &lt;= TIME(13, 30, 0), TIME(12, 0, 0) - CB4, IF(CC4 &lt;= TIME(18, 0, 0), CC4 - CB4 - TIME(1, 30, 0), TIME(18, 0, 0) - CB4 - TIME(1, 30, 0) ) ) ), IF(CB4 &lt;= TIME(13, 30, 0), IF(CC4 &lt;= TIME(13, 30, 0), TIME(0, 0, 0), IF(CC4 &lt;= TIME(18, 0, 0), CC4 - TIME(13, 30, 0), TIME(18, 0, 0) - TIME(13, 30, 0) ) ), IF(CB4 &lt;= TIME(18, 0, 0), IF(CC4 &lt;= TIME(18, 0, 0), CC4 - CB4, TIME(18, 0, 0) - CB4 ), TIME(0,0,0) ) ) ) ), IF(CB4 &lt;= TIME(8, 30, 0), IF(CC4 &gt;= TIME(18, 0, 0), TIME(8,0,0), IF(CC4 &lt;= TIME(12, 0, 0), IF(CC4 &lt;= TIME(8, 30, 0), TIME(0, 0, 0), CC4 - TIME(8, 30, 0)), IF(CC4 &lt;= TIME(13, 30, 0), TIME(3, 30,0), CC4 - TIME(13, 30, 0) + TIME(3, 30, 0) ) ) ), IF(CB4 &lt;= TIME(9, 0, 0), IF(CC4 &gt;= TIME(18, 30, 0), TIME(8, 0, 0), IF(CC4 &lt;= TIME(12, 0, 0), CC4 - CB4, IF(CC4 &lt;= TIME(13, 30, 0), TIME(12, 0, 0) - CB4, IF(CC4 - CB4 - TIME(1, 30, 0) &gt; TIME(8, 0, 0), TIME(8, 0, 0), CC4 - CB4 - TIME(1, 30, 0)) ) ) ), IF(CB4 &lt;= TIME(12, 0, 0), IF(CC4 &lt;= TIME(12, 0, 0), CC4 - CB4, IF(CC4 &lt;= TIME(13, 30, 0), TIME(12, 0, 0) - CB4, IF(CC4 &lt;= TIME(18, 30, 0), CC4 - CB4 - TIME(1, 30, 0), TIME(18, 30, 0) - CB4 - TIME(1, 30, 0) ) ) ), IF(CB4 &lt;= TIME(13, 30, 0), IF(CC4 &lt;= TIME(13, 30, 0), TIME(0, 0,0), IF(CC4 &lt;= TIME(18, 30, 0), CC4 - TIME(13, 30, 0), TIME(18, 30, 0) - TIME(13, 30, 0) ) ), IF(CB4 &lt;= TIME(18, 30, 0), IF(CC4 &lt;= TIME(18, 30, 0), CC4 - CB4, TIME(18, 30, 0) - CB4 ), TIME(0,0,0) ) ) ) ) )))) )</f>
        <v>0.15208333333333335</v>
      </c>
      <c r="CE4" s="159">
        <f t="shared" ref="CE4:CE99" si="40">ROUND(HOUR(CD4) + MINUTE(CD4) / 60, 1)</f>
        <v>3.7</v>
      </c>
      <c r="CF4" s="160">
        <v>0.37013888888888891</v>
      </c>
      <c r="CG4" s="160">
        <v>0.50763888888888886</v>
      </c>
      <c r="CH4" s="161">
        <f t="shared" ref="CH4:CH99" si="41">IF(AND(CF4 = "", CG4 = ""), "", IF(OR(CF4 = "", CG4 = "", CF4 = CG4), TIME(4, 0, 0), IF($C4 = "8h-8h30", IF(CF4 &lt;= TIME(8, 0, 0), IF(CG4 &gt;= TIME(17, 30, 0), TIME(8,0,0), IF(CG4 &lt;= TIME(12, 0, 0), IF(CG4 &lt;= TIME(8, 0, 0), TIME(0, 0, 0), CG4 - TIME(8, 0, 0)), IF(CG4 &lt;= TIME(13, 30, 0), TIME(4, 0,0), CG4 - TIME(13, 30, 0) + TIME(4, 0, 0) ) ) ), IF(CF4 &lt;= TIME(8, 30, 0), IF(CG4 &gt;= TIME(18, 0, 0), TIME(8, 0, 0), IF(CG4 &lt;= TIME(12, 0, 0), CG4 - CF4, IF(CG4 &lt;= TIME(13, 30, 0), TIME(12, 0, 0) - CF4, IF(CG4 - CF4 - TIME(1, 30, 0) &gt; TIME(8, 0, 0), TIME(8, 0, 0), CG4 - CF4 - TIME(1, 30, 0)) ) ) ), IF(CF4 &lt;= TIME(12, 0, 0), IF(CG4 &lt;= TIME(12, 0, 0), CG4 - CF4, IF(CG4 &lt;= TIME(13, 30, 0), TIME(12, 0, 0) - CF4, IF(CG4 &lt;= TIME(18, 0, 0), CG4 - CF4 - TIME(1, 30, 0), TIME(18, 0, 0) - CF4 - TIME(1, 30, 0) ) ) ), IF(CF4 &lt;= TIME(13, 30, 0), IF(CG4 &lt;= TIME(13, 30, 0), TIME(0, 0,0), IF(CG4 &lt;= TIME(18, 0, 0), CG4 - TIME(13, 30, 0), TIME(18, 0, 0) - TIME(13, 30, 0) ) ), IF(CF4 &lt;= TIME(18, 0, 0), IF(CG4 &lt;= TIME(18, 0, 0), CG4 - CF4, TIME(18, 0, 0) - CF4 ), TIME(0,0,0) ) ) ) ) ), IF($C4 = "8h30", IF(CF4 &lt;= TIME(8, 30, 0), IF(CG4 &gt;= TIME(18, 0, 0), TIME(8,0,0), IF(CG4 &lt;= TIME(12, 0, 0), IF(CG4 &lt;= TIME(8, 30, 0), TIME(0, 0, 0), CG4 - TIME(8, 30, 0)), IF(CG4 &lt;= TIME(13, 30, 0), TIME(3, 30,0), CG4 - TIME(13, 30, 0) + TIME(3, 30, 0) ) ) ), IF(CF4 &lt;= TIME(12, 0, 0), IF(CG4 &lt;= TIME(12, 0, 0), CG4 - CF4, IF(CG4 &lt;= TIME(13, 30, 0), TIME(12, 0, 0) - CF4, IF(CG4 &lt;= TIME(18, 0, 0), CG4 - CF4 - TIME(1, 30, 0), TIME(18, 0, 0) - CF4 - TIME(1, 30, 0) ) ) ), IF(CF4 &lt;= TIME(13, 30, 0), IF(CG4 &lt;= TIME(13, 30, 0), TIME(0, 0, 0), IF(CG4 &lt;= TIME(18, 0, 0), CG4 - TIME(13, 30, 0), TIME(18, 0, 0) - TIME(13, 30, 0) ) ), IF(CF4 &lt;= TIME(18, 0, 0), IF(CG4 &lt;= TIME(18, 0, 0), CG4 - CF4, TIME(18, 0, 0) - CF4 ), TIME(0,0,0) ) ) ) ), IF(CF4 &lt;= TIME(8, 30, 0), IF(CG4 &gt;= TIME(18, 0, 0), TIME(8,0,0), IF(CG4 &lt;= TIME(12, 0, 0), IF(CG4 &lt;= TIME(8, 30, 0), TIME(0, 0, 0), CG4 - TIME(8, 30, 0)), IF(CG4 &lt;= TIME(13, 30, 0), TIME(3, 30,0), CG4 - TIME(13, 30, 0) + TIME(3, 30, 0) ) ) ), IF(CF4 &lt;= TIME(9, 0, 0), IF(CG4 &gt;= TIME(18, 30, 0), TIME(8, 0, 0), IF(CG4 &lt;= TIME(12, 0, 0), CG4 - CF4, IF(CG4 &lt;= TIME(13, 30, 0), TIME(12, 0, 0) - CF4, IF(CG4 - CF4 - TIME(1, 30, 0) &gt; TIME(8, 0, 0), TIME(8, 0, 0), CG4 - CF4 - TIME(1, 30, 0)) ) ) ), IF(CF4 &lt;= TIME(12, 0, 0), IF(CG4 &lt;= TIME(12, 0, 0), CG4 - CF4, IF(CG4 &lt;= TIME(13, 30, 0), TIME(12, 0, 0) - CF4, IF(CG4 &lt;= TIME(18, 30, 0), CG4 - CF4 - TIME(1, 30, 0), TIME(18, 30, 0) - CF4 - TIME(1, 30, 0) ) ) ), IF(CF4 &lt;= TIME(13, 30, 0), IF(CG4 &lt;= TIME(13, 30, 0), TIME(0, 0,0), IF(CG4 &lt;= TIME(18, 30, 0), CG4 - TIME(13, 30, 0), TIME(18, 30, 0) - TIME(13, 30, 0) ) ), IF(CF4 &lt;= TIME(18, 30, 0), IF(CG4 &lt;= TIME(18, 30, 0), CG4 - CF4, TIME(18, 30, 0) - CF4 ), TIME(0,0,0) ) ) ) ) )))) )</f>
        <v>0.12986111111111109</v>
      </c>
      <c r="CI4" s="159">
        <f t="shared" ref="CI4:CI99" si="42">ROUND(HOUR(CH4) + MINUTE(CH4) / 60, 1)</f>
        <v>3.1</v>
      </c>
      <c r="CJ4" s="160">
        <v>0.37430555555555556</v>
      </c>
      <c r="CK4" s="160">
        <v>0.37430555555555556</v>
      </c>
      <c r="CL4" s="161">
        <f t="shared" ref="CL4:CL99" si="43">IF(AND(CJ4 = "", CK4 = ""), "", IF(OR(CJ4 = "", CK4 = "", CJ4 = CK4), TIME(4, 0, 0), IF($C4 = "8h-8h30", IF(CJ4 &lt;= TIME(8, 0, 0), IF(CK4 &gt;= TIME(17, 30, 0), TIME(8,0,0), IF(CK4 &lt;= TIME(12, 0, 0), IF(CK4 &lt;= TIME(8, 0, 0), TIME(0, 0, 0), CK4 - TIME(8, 0, 0)), IF(CK4 &lt;= TIME(13, 30, 0), TIME(4, 0,0), CK4 - TIME(13, 30, 0) + TIME(4, 0, 0) ) ) ), IF(CJ4 &lt;= TIME(8, 30, 0), IF(CK4 &gt;= TIME(18, 0, 0), TIME(8, 0, 0), IF(CK4 &lt;= TIME(12, 0, 0), CK4 - CJ4, IF(CK4 &lt;= TIME(13, 30, 0), TIME(12, 0, 0) - CJ4, IF(CK4 - CJ4 - TIME(1, 30, 0) &gt; TIME(8, 0, 0), TIME(8, 0, 0), CK4 - CJ4 - TIME(1, 30, 0)) ) ) ), IF(CJ4 &lt;= TIME(12, 0, 0), IF(CK4 &lt;= TIME(12, 0, 0), CK4 - CJ4, IF(CK4 &lt;= TIME(13, 30, 0), TIME(12, 0, 0) - CJ4, IF(CK4 &lt;= TIME(18, 0, 0), CK4 - CJ4 - TIME(1, 30, 0), TIME(18, 0, 0) - CJ4 - TIME(1, 30, 0) ) ) ), IF(CJ4 &lt;= TIME(13, 30, 0), IF(CK4 &lt;= TIME(13, 30, 0), TIME(0, 0,0), IF(CK4 &lt;= TIME(18, 0, 0), CK4 - TIME(13, 30, 0), TIME(18, 0, 0) - TIME(13, 30, 0) ) ), IF(CJ4 &lt;= TIME(18, 0, 0), IF(CK4 &lt;= TIME(18, 0, 0), CK4 - CJ4, TIME(18, 0, 0) - CJ4 ), TIME(0,0,0) ) ) ) ) ), IF($C4 = "8h30", IF(CJ4 &lt;= TIME(8, 30, 0), IF(CK4 &gt;= TIME(18, 0, 0), TIME(8,0,0), IF(CK4 &lt;= TIME(12, 0, 0), IF(CK4 &lt;= TIME(8, 30, 0), TIME(0, 0, 0), CK4 - TIME(8, 30, 0)), IF(CK4 &lt;= TIME(13, 30, 0), TIME(3, 30,0), CK4 - TIME(13, 30, 0) + TIME(3, 30, 0) ) ) ), IF(CJ4 &lt;= TIME(12, 0, 0), IF(CK4 &lt;= TIME(12, 0, 0), CK4 - CJ4, IF(CK4 &lt;= TIME(13, 30, 0), TIME(12, 0, 0) - CJ4, IF(CK4 &lt;= TIME(18, 0, 0), CK4 - CJ4 - TIME(1, 30, 0), TIME(18, 0, 0) - CJ4 - TIME(1, 30, 0) ) ) ), IF(CJ4 &lt;= TIME(13, 30, 0), IF(CK4 &lt;= TIME(13, 30, 0), TIME(0, 0, 0), IF(CK4 &lt;= TIME(18, 0, 0), CK4 - TIME(13, 30, 0), TIME(18, 0, 0) - TIME(13, 30, 0) ) ), IF(CJ4 &lt;= TIME(18, 0, 0), IF(CK4 &lt;= TIME(18, 0, 0), CK4 - CJ4, TIME(18, 0, 0) - CJ4 ), TIME(0,0,0) ) ) ) ), IF(CJ4 &lt;= TIME(8, 30, 0), IF(CK4 &gt;= TIME(18, 0, 0), TIME(8,0,0), IF(CK4 &lt;= TIME(12, 0, 0), IF(CK4 &lt;= TIME(8, 30, 0), TIME(0, 0, 0), CK4 - TIME(8, 30, 0)), IF(CK4 &lt;= TIME(13, 30, 0), TIME(3, 30,0), CK4 - TIME(13, 30, 0) + TIME(3, 30, 0) ) ) ), IF(CJ4 &lt;= TIME(9, 0, 0), IF(CK4 &gt;= TIME(18, 30, 0), TIME(8, 0, 0), IF(CK4 &lt;= TIME(12, 0, 0), CK4 - CJ4, IF(CK4 &lt;= TIME(13, 30, 0), TIME(12, 0, 0) - CJ4, IF(CK4 - CJ4 - TIME(1, 30, 0) &gt; TIME(8, 0, 0), TIME(8, 0, 0), CK4 - CJ4 - TIME(1, 30, 0)) ) ) ), IF(CJ4 &lt;= TIME(12, 0, 0), IF(CK4 &lt;= TIME(12, 0, 0), CK4 - CJ4, IF(CK4 &lt;= TIME(13, 30, 0), TIME(12, 0, 0) - CJ4, IF(CK4 &lt;= TIME(18, 30, 0), CK4 - CJ4 - TIME(1, 30, 0), TIME(18, 30, 0) - CJ4 - TIME(1, 30, 0) ) ) ), IF(CJ4 &lt;= TIME(13, 30, 0), IF(CK4 &lt;= TIME(13, 30, 0), TIME(0, 0,0), IF(CK4 &lt;= TIME(18, 30, 0), CK4 - TIME(13, 30, 0), TIME(18, 30, 0) - TIME(13, 30, 0) ) ), IF(CJ4 &lt;= TIME(18, 30, 0), IF(CK4 &lt;= TIME(18, 30, 0), CK4 - CJ4, TIME(18, 30, 0) - CJ4 ), TIME(0,0,0) ) ) ) ) )))) )</f>
        <v>0.16666666666666666</v>
      </c>
      <c r="CM4" s="159">
        <f t="shared" ref="CM4:CM57" si="44">ROUND(HOUR(CL4) + MINUTE(CL4) / 60, 1)</f>
        <v>4</v>
      </c>
      <c r="CN4" s="1"/>
      <c r="CO4" s="1"/>
      <c r="CP4" s="1" t="str">
        <f t="shared" ref="CP4:CP99" si="45">IF(AND(CN4 = "", CO4 = ""), "", IF(OR(CN4 = "", CO4 = "", CN4 = CO4), TIME(4, 0, 0), IF($C4 = "8h-8h30", IF(CN4 &lt;= TIME(8, 0, 0), IF(CO4 &gt;= TIME(17, 30, 0), TIME(8,0,0), IF(CO4 &lt;= TIME(12, 0, 0), IF(CO4 &lt;= TIME(8, 0, 0), TIME(0, 0, 0), CO4 - TIME(8, 0, 0)), IF(CO4 &lt;= TIME(13, 30, 0), TIME(4, 0,0), CO4 - TIME(13, 30, 0) + TIME(4, 0, 0) ) ) ), IF(CN4 &lt;= TIME(8, 30, 0), IF(CO4 &gt;= TIME(18, 0, 0), TIME(8, 0, 0), IF(CO4 &lt;= TIME(12, 0, 0), CO4 - CN4, IF(CO4 &lt;= TIME(13, 30, 0), TIME(12, 0, 0) - CN4, IF(CO4 - CN4 - TIME(1, 30, 0) &gt; TIME(8, 0, 0), TIME(8, 0, 0), CO4 - CN4 - TIME(1, 30, 0)) ) ) ), IF(CN4 &lt;= TIME(12, 0, 0), IF(CO4 &lt;= TIME(12, 0, 0), CO4 - CN4, IF(CO4 &lt;= TIME(13, 30, 0), TIME(12, 0, 0) - CN4, IF(CO4 &lt;= TIME(18, 0, 0), CO4 - CN4 - TIME(1, 30, 0), TIME(18, 0, 0) - CN4 - TIME(1, 30, 0) ) ) ), IF(CN4 &lt;= TIME(13, 30, 0), IF(CO4 &lt;= TIME(13, 30, 0), TIME(0, 0,0), IF(CO4 &lt;= TIME(18, 0, 0), CO4 - TIME(13, 30, 0), TIME(18, 0, 0) - TIME(13, 30, 0) ) ), IF(CN4 &lt;= TIME(18, 0, 0), IF(CO4 &lt;= TIME(18, 0, 0), CO4 - CN4, TIME(18, 0, 0) - CN4 ), TIME(0,0,0) ) ) ) ) ), IF($C4 = "8h30", IF(CN4 &lt;= TIME(8, 30, 0), IF(CO4 &gt;= TIME(18, 0, 0), TIME(8,0,0), IF(CO4 &lt;= TIME(12, 0, 0), IF(CO4 &lt;= TIME(8, 30, 0), TIME(0, 0, 0), CO4 - TIME(8, 30, 0)), IF(CO4 &lt;= TIME(13, 30, 0), TIME(3, 30,0), CO4 - TIME(13, 30, 0) + TIME(3, 30, 0) ) ) ), IF(CN4 &lt;= TIME(12, 0, 0), IF(CO4 &lt;= TIME(12, 0, 0), CO4 - CN4, IF(CO4 &lt;= TIME(13, 30, 0), TIME(12, 0, 0) - CN4, IF(CO4 &lt;= TIME(18, 0, 0), CO4 - CN4 - TIME(1, 30, 0), TIME(18, 0, 0) - CN4 - TIME(1, 30, 0) ) ) ), IF(CN4 &lt;= TIME(13, 30, 0), IF(CO4 &lt;= TIME(13, 30, 0), TIME(0, 0, 0), IF(CO4 &lt;= TIME(18, 0, 0), CO4 - TIME(13, 30, 0), TIME(18, 0, 0) - TIME(13, 30, 0) ) ), IF(CN4 &lt;= TIME(18, 0, 0), IF(CO4 &lt;= TIME(18, 0, 0), CO4 - CN4, TIME(18, 0, 0) - CN4 ), TIME(0,0,0) ) ) ) ), IF(CN4 &lt;= TIME(8, 30, 0), IF(CO4 &gt;= TIME(18, 0, 0), TIME(8,0,0), IF(CO4 &lt;= TIME(12, 0, 0), IF(CO4 &lt;= TIME(8, 30, 0), TIME(0, 0, 0), CO4 - TIME(8, 30, 0)), IF(CO4 &lt;= TIME(13, 30, 0), TIME(3, 30,0), CO4 - TIME(13, 30, 0) + TIME(3, 30, 0) ) ) ), IF(CN4 &lt;= TIME(9, 0, 0), IF(CO4 &gt;= TIME(18, 30, 0), TIME(8, 0, 0), IF(CO4 &lt;= TIME(12, 0, 0), CO4 - CN4, IF(CO4 &lt;= TIME(13, 30, 0), TIME(12, 0, 0) - CN4, IF(CO4 - CN4 - TIME(1, 30, 0) &gt; TIME(8, 0, 0), TIME(8, 0, 0), CO4 - CN4 - TIME(1, 30, 0)) ) ) ), IF(CN4 &lt;= TIME(12, 0, 0), IF(CO4 &lt;= TIME(12, 0, 0), CO4 - CN4, IF(CO4 &lt;= TIME(13, 30, 0), TIME(12, 0, 0) - CN4, IF(CO4 &lt;= TIME(18, 30, 0), CO4 - CN4 - TIME(1, 30, 0), TIME(18, 30, 0) - CN4 - TIME(1, 30, 0) ) ) ), IF(CN4 &lt;= TIME(13, 30, 0), IF(CO4 &lt;= TIME(13, 30, 0), TIME(0, 0,0), IF(CO4 &lt;= TIME(18, 30, 0), CO4 - TIME(13, 30, 0), TIME(18, 30, 0) - TIME(13, 30, 0) ) ), IF(CN4 &lt;= TIME(18, 30, 0), IF(CO4 &lt;= TIME(18, 30, 0), CO4 - CN4, TIME(18, 30, 0) - CN4 ), TIME(0,0,0) ) ) ) ) )))) )</f>
        <v/>
      </c>
      <c r="CQ4" s="159" t="e">
        <f t="shared" ref="CQ4:CQ99" si="46">ROUND(HOUR(CP4) + MINUTE(CP4) / 60, 1)</f>
        <v>#VALUE!</v>
      </c>
      <c r="CR4" s="1"/>
      <c r="CS4" s="1"/>
      <c r="CT4" s="1" t="str">
        <f t="shared" ref="CT4:CT99" si="47">IF(AND(CR4 = "", CS4 = ""), "", IF(OR(CR4 = "", CS4 = "", CR4 = CS4), TIME(4, 0, 0), IF($C4 = "8h-8h30", IF(CR4 &lt;= TIME(8, 0, 0), IF(CS4 &gt;= TIME(17, 30, 0), TIME(8,0,0), IF(CS4 &lt;= TIME(12, 0, 0), IF(CS4 &lt;= TIME(8, 0, 0), TIME(0, 0, 0), CS4 - TIME(8, 0, 0)), IF(CS4 &lt;= TIME(13, 30, 0), TIME(4, 0,0), CS4 - TIME(13, 30, 0) + TIME(4, 0, 0) ) ) ), IF(CR4 &lt;= TIME(8, 30, 0), IF(CS4 &gt;= TIME(18, 0, 0), TIME(8, 0, 0), IF(CS4 &lt;= TIME(12, 0, 0), CS4 - CR4, IF(CS4 &lt;= TIME(13, 30, 0), TIME(12, 0, 0) - CR4, IF(CS4 - CR4 - TIME(1, 30, 0) &gt; TIME(8, 0, 0), TIME(8, 0, 0), CS4 - CR4 - TIME(1, 30, 0)) ) ) ), IF(CR4 &lt;= TIME(12, 0, 0), IF(CS4 &lt;= TIME(12, 0, 0), CS4 - CR4, IF(CS4 &lt;= TIME(13, 30, 0), TIME(12, 0, 0) - CR4, IF(CS4 &lt;= TIME(18, 0, 0), CS4 - CR4 - TIME(1, 30, 0), TIME(18, 0, 0) - CR4 - TIME(1, 30, 0) ) ) ), IF(CR4 &lt;= TIME(13, 30, 0), IF(CS4 &lt;= TIME(13, 30, 0), TIME(0, 0,0), IF(CS4 &lt;= TIME(18, 0, 0), CS4 - TIME(13, 30, 0), TIME(18, 0, 0) - TIME(13, 30, 0) ) ), IF(CR4 &lt;= TIME(18, 0, 0), IF(CS4 &lt;= TIME(18, 0, 0), CS4 - CR4, TIME(18, 0, 0) - CR4 ), TIME(0,0,0) ) ) ) ) ), IF($C4 = "8h30", IF(CR4 &lt;= TIME(8, 30, 0), IF(CS4 &gt;= TIME(18, 0, 0), TIME(8,0,0), IF(CS4 &lt;= TIME(12, 0, 0), IF(CS4 &lt;= TIME(8, 30, 0), TIME(0, 0, 0), CS4 - TIME(8, 30, 0)), IF(CS4 &lt;= TIME(13, 30, 0), TIME(3, 30,0), CS4 - TIME(13, 30, 0) + TIME(3, 30, 0) ) ) ), IF(CR4 &lt;= TIME(12, 0, 0), IF(CS4 &lt;= TIME(12, 0, 0), CS4 - CR4, IF(CS4 &lt;= TIME(13, 30, 0), TIME(12, 0, 0) - CR4, IF(CS4 &lt;= TIME(18, 0, 0), CS4 - CR4 - TIME(1, 30, 0), TIME(18, 0, 0) - CR4 - TIME(1, 30, 0) ) ) ), IF(CR4 &lt;= TIME(13, 30, 0), IF(CS4 &lt;= TIME(13, 30, 0), TIME(0, 0, 0), IF(CS4 &lt;= TIME(18, 0, 0), CS4 - TIME(13, 30, 0), TIME(18, 0, 0) - TIME(13, 30, 0) ) ), IF(CR4 &lt;= TIME(18, 0, 0), IF(CS4 &lt;= TIME(18, 0, 0), CS4 - CR4, TIME(18, 0, 0) - CR4 ), TIME(0,0,0) ) ) ) ), IF(CR4 &lt;= TIME(8, 30, 0), IF(CS4 &gt;= TIME(18, 0, 0), TIME(8,0,0), IF(CS4 &lt;= TIME(12, 0, 0), IF(CS4 &lt;= TIME(8, 30, 0), TIME(0, 0, 0), CS4 - TIME(8, 30, 0)), IF(CS4 &lt;= TIME(13, 30, 0), TIME(3, 30,0), CS4 - TIME(13, 30, 0) + TIME(3, 30, 0) ) ) ), IF(CR4 &lt;= TIME(9, 0, 0), IF(CS4 &gt;= TIME(18, 30, 0), TIME(8, 0, 0), IF(CS4 &lt;= TIME(12, 0, 0), CS4 - CR4, IF(CS4 &lt;= TIME(13, 30, 0), TIME(12, 0, 0) - CR4, IF(CS4 - CR4 - TIME(1, 30, 0) &gt; TIME(8, 0, 0), TIME(8, 0, 0), CS4 - CR4 - TIME(1, 30, 0)) ) ) ), IF(CR4 &lt;= TIME(12, 0, 0), IF(CS4 &lt;= TIME(12, 0, 0), CS4 - CR4, IF(CS4 &lt;= TIME(13, 30, 0), TIME(12, 0, 0) - CR4, IF(CS4 &lt;= TIME(18, 30, 0), CS4 - CR4 - TIME(1, 30, 0), TIME(18, 30, 0) - CR4 - TIME(1, 30, 0) ) ) ), IF(CR4 &lt;= TIME(13, 30, 0), IF(CS4 &lt;= TIME(13, 30, 0), TIME(0, 0,0), IF(CS4 &lt;= TIME(18, 30, 0), CS4 - TIME(13, 30, 0), TIME(18, 30, 0) - TIME(13, 30, 0) ) ), IF(CR4 &lt;= TIME(18, 30, 0), IF(CS4 &lt;= TIME(18, 30, 0), CS4 - CR4, TIME(18, 30, 0) - CR4 ), TIME(0,0,0) ) ) ) ) )))) )</f>
        <v/>
      </c>
      <c r="CU4" s="159" t="e">
        <f t="shared" ref="CU4:CU99" si="48">ROUND(HOUR(CT4) + MINUTE(CT4) / 60, 1)</f>
        <v>#VALUE!</v>
      </c>
    </row>
    <row r="5" spans="1:99" ht="15.75" customHeight="1" x14ac:dyDescent="0.2">
      <c r="A5" s="1" t="s">
        <v>2333</v>
      </c>
      <c r="B5" s="1" t="s">
        <v>2334</v>
      </c>
      <c r="C5" s="1"/>
      <c r="D5" s="160">
        <v>0.35694444444444445</v>
      </c>
      <c r="E5" s="160">
        <v>0.75624999999999998</v>
      </c>
      <c r="F5" s="161">
        <f t="shared" si="1"/>
        <v>0.33333333333333331</v>
      </c>
      <c r="G5" s="159">
        <f t="shared" si="2"/>
        <v>8</v>
      </c>
      <c r="H5" s="1"/>
      <c r="I5" s="1"/>
      <c r="J5" s="1" t="str">
        <f t="shared" si="3"/>
        <v/>
      </c>
      <c r="K5" s="159" t="e">
        <f t="shared" si="4"/>
        <v>#VALUE!</v>
      </c>
      <c r="L5" s="1"/>
      <c r="M5" s="1"/>
      <c r="N5" s="1" t="str">
        <f t="shared" si="5"/>
        <v/>
      </c>
      <c r="O5" s="159" t="e">
        <f t="shared" si="6"/>
        <v>#VALUE!</v>
      </c>
      <c r="P5" s="160">
        <v>0.36388888888888887</v>
      </c>
      <c r="Q5" s="160">
        <v>0.76041666666666663</v>
      </c>
      <c r="R5" s="161">
        <f t="shared" si="7"/>
        <v>0.33333333333333331</v>
      </c>
      <c r="S5" s="159">
        <f t="shared" si="8"/>
        <v>8</v>
      </c>
      <c r="T5" s="160">
        <v>0.35972222222222222</v>
      </c>
      <c r="U5" s="160">
        <v>0.75694444444444442</v>
      </c>
      <c r="V5" s="161">
        <f t="shared" si="9"/>
        <v>0.33333333333333331</v>
      </c>
      <c r="W5" s="159">
        <f t="shared" si="10"/>
        <v>8</v>
      </c>
      <c r="X5" s="160">
        <v>0.35694444444444445</v>
      </c>
      <c r="Y5" s="160">
        <v>0.76249999999999996</v>
      </c>
      <c r="Z5" s="161">
        <f t="shared" si="11"/>
        <v>0.33333333333333331</v>
      </c>
      <c r="AA5" s="159">
        <f t="shared" si="12"/>
        <v>8</v>
      </c>
      <c r="AB5" s="160">
        <v>0.36875000000000002</v>
      </c>
      <c r="AC5" s="160">
        <v>0.77083333333333337</v>
      </c>
      <c r="AD5" s="160">
        <f t="shared" si="13"/>
        <v>0.33333333333333331</v>
      </c>
      <c r="AE5" s="159">
        <f t="shared" si="14"/>
        <v>8</v>
      </c>
      <c r="AF5" s="160">
        <v>0.36736111111111114</v>
      </c>
      <c r="AG5" s="160">
        <v>0.77083333333333337</v>
      </c>
      <c r="AH5" s="160">
        <f t="shared" si="15"/>
        <v>0.33333333333333331</v>
      </c>
      <c r="AI5" s="159">
        <f t="shared" si="16"/>
        <v>8</v>
      </c>
      <c r="AJ5" s="162"/>
      <c r="AK5" s="163"/>
      <c r="AL5" s="1" t="str">
        <f t="shared" si="17"/>
        <v/>
      </c>
      <c r="AM5" s="159" t="e">
        <f t="shared" si="18"/>
        <v>#VALUE!</v>
      </c>
      <c r="AN5" s="1"/>
      <c r="AO5" s="1"/>
      <c r="AP5" s="1" t="str">
        <f t="shared" si="19"/>
        <v/>
      </c>
      <c r="AQ5" s="159" t="e">
        <f t="shared" si="20"/>
        <v>#VALUE!</v>
      </c>
      <c r="AR5" s="1"/>
      <c r="AS5" s="1"/>
      <c r="AT5" s="1" t="str">
        <f t="shared" si="21"/>
        <v/>
      </c>
      <c r="AU5" s="159" t="e">
        <f t="shared" si="22"/>
        <v>#VALUE!</v>
      </c>
      <c r="AV5" s="160">
        <v>0.37430555555555556</v>
      </c>
      <c r="AW5" s="160">
        <v>0.77569444444444446</v>
      </c>
      <c r="AX5" s="161">
        <f t="shared" si="23"/>
        <v>0.33333333333333331</v>
      </c>
      <c r="AY5" s="159">
        <f t="shared" si="24"/>
        <v>8</v>
      </c>
      <c r="AZ5" s="160">
        <v>0.36944444444444446</v>
      </c>
      <c r="BA5" s="160">
        <v>0.7631944444444444</v>
      </c>
      <c r="BB5" s="160">
        <f t="shared" si="25"/>
        <v>0.33124999999999993</v>
      </c>
      <c r="BC5" s="159">
        <f t="shared" si="26"/>
        <v>8</v>
      </c>
      <c r="BD5" s="160">
        <v>0.37083333333333335</v>
      </c>
      <c r="BE5" s="160">
        <v>0.77083333333333337</v>
      </c>
      <c r="BF5" s="160">
        <f t="shared" si="27"/>
        <v>0.33333333333333331</v>
      </c>
      <c r="BG5" s="159">
        <f t="shared" si="28"/>
        <v>8</v>
      </c>
      <c r="BH5" s="160">
        <v>0.36527777777777776</v>
      </c>
      <c r="BI5" s="160">
        <v>0.81805555555555554</v>
      </c>
      <c r="BJ5" s="161">
        <f t="shared" si="29"/>
        <v>0.33333333333333331</v>
      </c>
      <c r="BK5" s="159">
        <f t="shared" si="30"/>
        <v>8</v>
      </c>
      <c r="BL5" s="162"/>
      <c r="BM5" s="162"/>
      <c r="BN5" s="1" t="str">
        <f t="shared" si="31"/>
        <v/>
      </c>
      <c r="BO5" s="159" t="e">
        <f t="shared" si="32"/>
        <v>#VALUE!</v>
      </c>
      <c r="BP5" s="1"/>
      <c r="BQ5" s="1"/>
      <c r="BR5" s="1" t="str">
        <f t="shared" si="33"/>
        <v/>
      </c>
      <c r="BS5" s="159" t="e">
        <f t="shared" si="34"/>
        <v>#VALUE!</v>
      </c>
      <c r="BT5" s="160">
        <v>0.36944444444444446</v>
      </c>
      <c r="BU5" s="160">
        <v>0.7944444444444444</v>
      </c>
      <c r="BV5" s="161">
        <f t="shared" si="35"/>
        <v>0.33333333333333331</v>
      </c>
      <c r="BW5" s="159">
        <f t="shared" si="36"/>
        <v>8</v>
      </c>
      <c r="BX5" s="160">
        <v>0.36458333333333331</v>
      </c>
      <c r="BY5" s="160">
        <v>0.81736111111111109</v>
      </c>
      <c r="BZ5" s="161">
        <f t="shared" si="37"/>
        <v>0.33333333333333331</v>
      </c>
      <c r="CA5" s="159">
        <f t="shared" si="38"/>
        <v>8</v>
      </c>
      <c r="CB5" s="160">
        <v>0.37708333333333333</v>
      </c>
      <c r="CC5" s="160">
        <v>0.8041666666666667</v>
      </c>
      <c r="CD5" s="161">
        <f t="shared" si="39"/>
        <v>0.33125000000000004</v>
      </c>
      <c r="CE5" s="159">
        <f t="shared" si="40"/>
        <v>8</v>
      </c>
      <c r="CF5" s="160">
        <v>0.38333333333333336</v>
      </c>
      <c r="CG5" s="160">
        <v>0.77083333333333337</v>
      </c>
      <c r="CH5" s="160">
        <f t="shared" si="41"/>
        <v>0.32500000000000001</v>
      </c>
      <c r="CI5" s="159">
        <f t="shared" si="42"/>
        <v>7.8</v>
      </c>
      <c r="CJ5" s="162"/>
      <c r="CK5" s="163"/>
      <c r="CL5" s="1" t="str">
        <f t="shared" si="43"/>
        <v/>
      </c>
      <c r="CM5" s="159" t="e">
        <f t="shared" si="44"/>
        <v>#VALUE!</v>
      </c>
      <c r="CN5" s="1"/>
      <c r="CO5" s="1"/>
      <c r="CP5" s="1" t="str">
        <f t="shared" si="45"/>
        <v/>
      </c>
      <c r="CQ5" s="159" t="e">
        <f t="shared" si="46"/>
        <v>#VALUE!</v>
      </c>
      <c r="CR5" s="1"/>
      <c r="CS5" s="1"/>
      <c r="CT5" s="1" t="str">
        <f t="shared" si="47"/>
        <v/>
      </c>
      <c r="CU5" s="159" t="e">
        <f t="shared" si="48"/>
        <v>#VALUE!</v>
      </c>
    </row>
    <row r="6" spans="1:99" ht="15.75" customHeight="1" x14ac:dyDescent="0.2">
      <c r="A6" s="1" t="s">
        <v>2335</v>
      </c>
      <c r="B6" s="1" t="s">
        <v>2336</v>
      </c>
      <c r="C6" s="1"/>
      <c r="D6" s="160">
        <v>0.37430555555555556</v>
      </c>
      <c r="E6" s="160">
        <v>0.79236111111111107</v>
      </c>
      <c r="F6" s="161">
        <f t="shared" si="1"/>
        <v>0.33333333333333331</v>
      </c>
      <c r="G6" s="159">
        <f t="shared" si="2"/>
        <v>8</v>
      </c>
      <c r="H6" s="1"/>
      <c r="I6" s="1"/>
      <c r="J6" s="1" t="str">
        <f t="shared" si="3"/>
        <v/>
      </c>
      <c r="K6" s="159" t="e">
        <f t="shared" si="4"/>
        <v>#VALUE!</v>
      </c>
      <c r="L6" s="1"/>
      <c r="M6" s="1"/>
      <c r="N6" s="1" t="str">
        <f t="shared" si="5"/>
        <v/>
      </c>
      <c r="O6" s="159" t="e">
        <f t="shared" si="6"/>
        <v>#VALUE!</v>
      </c>
      <c r="P6" s="160">
        <v>0.36736111111111114</v>
      </c>
      <c r="Q6" s="160">
        <v>0.78541666666666665</v>
      </c>
      <c r="R6" s="161">
        <f t="shared" si="7"/>
        <v>0.33333333333333331</v>
      </c>
      <c r="S6" s="159">
        <f t="shared" si="8"/>
        <v>8</v>
      </c>
      <c r="T6" s="160">
        <v>0.35486111111111113</v>
      </c>
      <c r="U6" s="160">
        <v>0.78541666666666665</v>
      </c>
      <c r="V6" s="161">
        <f t="shared" si="9"/>
        <v>0.33333333333333331</v>
      </c>
      <c r="W6" s="159">
        <f t="shared" si="10"/>
        <v>8</v>
      </c>
      <c r="X6" s="160">
        <v>0.37152777777777779</v>
      </c>
      <c r="Y6" s="160">
        <v>0.77430555555555558</v>
      </c>
      <c r="Z6" s="161">
        <f t="shared" si="11"/>
        <v>0.33333333333333331</v>
      </c>
      <c r="AA6" s="159">
        <f t="shared" si="12"/>
        <v>8</v>
      </c>
      <c r="AB6" s="160">
        <v>0.37083333333333335</v>
      </c>
      <c r="AC6" s="160">
        <v>0.80486111111111114</v>
      </c>
      <c r="AD6" s="161">
        <f t="shared" si="13"/>
        <v>0.33333333333333331</v>
      </c>
      <c r="AE6" s="159">
        <f t="shared" si="14"/>
        <v>8</v>
      </c>
      <c r="AF6" s="160">
        <v>0.37083333333333335</v>
      </c>
      <c r="AG6" s="160">
        <v>0.77847222222222223</v>
      </c>
      <c r="AH6" s="161">
        <f t="shared" si="15"/>
        <v>0.33333333333333331</v>
      </c>
      <c r="AI6" s="159">
        <f t="shared" si="16"/>
        <v>8</v>
      </c>
      <c r="AJ6" s="162"/>
      <c r="AK6" s="163"/>
      <c r="AL6" s="1" t="str">
        <f t="shared" si="17"/>
        <v/>
      </c>
      <c r="AM6" s="159" t="e">
        <f t="shared" si="18"/>
        <v>#VALUE!</v>
      </c>
      <c r="AN6" s="1"/>
      <c r="AO6" s="1"/>
      <c r="AP6" s="1" t="str">
        <f t="shared" si="19"/>
        <v/>
      </c>
      <c r="AQ6" s="159" t="e">
        <f t="shared" si="20"/>
        <v>#VALUE!</v>
      </c>
      <c r="AR6" s="1"/>
      <c r="AS6" s="1"/>
      <c r="AT6" s="1" t="str">
        <f t="shared" si="21"/>
        <v/>
      </c>
      <c r="AU6" s="159" t="e">
        <f t="shared" si="22"/>
        <v>#VALUE!</v>
      </c>
      <c r="AV6" s="160">
        <v>0.36944444444444446</v>
      </c>
      <c r="AW6" s="160">
        <v>0.82013888888888886</v>
      </c>
      <c r="AX6" s="161">
        <f t="shared" si="23"/>
        <v>0.33333333333333331</v>
      </c>
      <c r="AY6" s="159">
        <f t="shared" si="24"/>
        <v>8</v>
      </c>
      <c r="AZ6" s="160">
        <v>0.375</v>
      </c>
      <c r="BA6" s="160">
        <v>0.62777777777777777</v>
      </c>
      <c r="BB6" s="160">
        <f t="shared" si="25"/>
        <v>0.19027777777777777</v>
      </c>
      <c r="BC6" s="159">
        <f t="shared" si="26"/>
        <v>4.5999999999999996</v>
      </c>
      <c r="BD6" s="160">
        <v>0.37083333333333335</v>
      </c>
      <c r="BE6" s="160">
        <v>0.78263888888888888</v>
      </c>
      <c r="BF6" s="161">
        <f t="shared" si="27"/>
        <v>0.33333333333333331</v>
      </c>
      <c r="BG6" s="159">
        <f t="shared" si="28"/>
        <v>8</v>
      </c>
      <c r="BH6" s="160">
        <v>0.37569444444444444</v>
      </c>
      <c r="BI6" s="160">
        <v>0.79583333333333328</v>
      </c>
      <c r="BJ6" s="161">
        <f t="shared" si="29"/>
        <v>0.33263888888888893</v>
      </c>
      <c r="BK6" s="159">
        <f t="shared" si="30"/>
        <v>8</v>
      </c>
      <c r="BL6" s="162"/>
      <c r="BM6" s="163"/>
      <c r="BN6" s="1" t="str">
        <f t="shared" si="31"/>
        <v/>
      </c>
      <c r="BO6" s="159" t="e">
        <f t="shared" si="32"/>
        <v>#VALUE!</v>
      </c>
      <c r="BP6" s="1"/>
      <c r="BQ6" s="1"/>
      <c r="BR6" s="1" t="str">
        <f t="shared" si="33"/>
        <v/>
      </c>
      <c r="BS6" s="159" t="e">
        <f t="shared" si="34"/>
        <v>#VALUE!</v>
      </c>
      <c r="BT6" s="160">
        <v>0.37291666666666667</v>
      </c>
      <c r="BU6" s="160">
        <v>0.7729166666666667</v>
      </c>
      <c r="BV6" s="161">
        <f t="shared" si="35"/>
        <v>0.33333333333333331</v>
      </c>
      <c r="BW6" s="159">
        <f t="shared" si="36"/>
        <v>8</v>
      </c>
      <c r="BX6" s="160">
        <v>0.37013888888888891</v>
      </c>
      <c r="BY6" s="160">
        <v>0.78611111111111109</v>
      </c>
      <c r="BZ6" s="161">
        <f t="shared" si="37"/>
        <v>0.33333333333333331</v>
      </c>
      <c r="CA6" s="159">
        <f t="shared" si="38"/>
        <v>8</v>
      </c>
      <c r="CB6" s="160">
        <v>0.37222222222222223</v>
      </c>
      <c r="CC6" s="160">
        <v>0.79305555555555551</v>
      </c>
      <c r="CD6" s="161">
        <f t="shared" si="39"/>
        <v>0.33333333333333331</v>
      </c>
      <c r="CE6" s="159">
        <f t="shared" si="40"/>
        <v>8</v>
      </c>
      <c r="CF6" s="160">
        <v>0.37152777777777779</v>
      </c>
      <c r="CG6" s="160">
        <v>0.77569444444444446</v>
      </c>
      <c r="CH6" s="161">
        <f t="shared" si="41"/>
        <v>0.33333333333333331</v>
      </c>
      <c r="CI6" s="159">
        <f t="shared" si="42"/>
        <v>8</v>
      </c>
      <c r="CJ6" s="160">
        <v>0.375</v>
      </c>
      <c r="CK6" s="160">
        <v>0.5083333333333333</v>
      </c>
      <c r="CL6" s="161">
        <f t="shared" si="43"/>
        <v>0.125</v>
      </c>
      <c r="CM6" s="159">
        <f t="shared" si="44"/>
        <v>3</v>
      </c>
      <c r="CN6" s="1"/>
      <c r="CO6" s="1"/>
      <c r="CP6" s="1" t="str">
        <f t="shared" si="45"/>
        <v/>
      </c>
      <c r="CQ6" s="159" t="e">
        <f t="shared" si="46"/>
        <v>#VALUE!</v>
      </c>
      <c r="CR6" s="1"/>
      <c r="CS6" s="1"/>
      <c r="CT6" s="1" t="str">
        <f t="shared" si="47"/>
        <v/>
      </c>
      <c r="CU6" s="159" t="e">
        <f t="shared" si="48"/>
        <v>#VALUE!</v>
      </c>
    </row>
    <row r="7" spans="1:99" ht="15.75" hidden="1" customHeight="1" x14ac:dyDescent="0.2">
      <c r="A7" s="1" t="s">
        <v>24</v>
      </c>
      <c r="B7" s="1" t="s">
        <v>25</v>
      </c>
      <c r="C7" s="1" t="s">
        <v>2157</v>
      </c>
      <c r="D7" s="1"/>
      <c r="E7" s="1"/>
      <c r="F7" s="1" t="str">
        <f t="shared" si="1"/>
        <v/>
      </c>
      <c r="G7" s="159" t="e">
        <f t="shared" si="2"/>
        <v>#VALUE!</v>
      </c>
      <c r="H7" s="1"/>
      <c r="I7" s="1"/>
      <c r="J7" s="1" t="str">
        <f t="shared" si="3"/>
        <v/>
      </c>
      <c r="K7" s="159" t="e">
        <f t="shared" si="4"/>
        <v>#VALUE!</v>
      </c>
      <c r="L7" s="1"/>
      <c r="M7" s="1"/>
      <c r="N7" s="1" t="str">
        <f t="shared" si="5"/>
        <v/>
      </c>
      <c r="O7" s="159" t="e">
        <f t="shared" si="6"/>
        <v>#VALUE!</v>
      </c>
      <c r="P7" s="160">
        <v>0.53680555555555554</v>
      </c>
      <c r="Q7" s="160">
        <v>0.56736111111111109</v>
      </c>
      <c r="R7" s="160">
        <f t="shared" si="7"/>
        <v>4.8611111111110938E-3</v>
      </c>
      <c r="S7" s="159">
        <f t="shared" si="8"/>
        <v>0.1</v>
      </c>
      <c r="T7" s="1"/>
      <c r="U7" s="1"/>
      <c r="V7" s="1" t="str">
        <f t="shared" si="9"/>
        <v/>
      </c>
      <c r="W7" s="159" t="e">
        <f t="shared" si="10"/>
        <v>#VALUE!</v>
      </c>
      <c r="X7" s="1"/>
      <c r="Y7" s="1"/>
      <c r="Z7" s="1" t="str">
        <f t="shared" si="11"/>
        <v/>
      </c>
      <c r="AA7" s="159" t="e">
        <f t="shared" si="12"/>
        <v>#VALUE!</v>
      </c>
      <c r="AB7" s="160">
        <v>0.50277777777777777</v>
      </c>
      <c r="AC7" s="160">
        <v>0.50277777777777777</v>
      </c>
      <c r="AD7" s="161">
        <f t="shared" si="13"/>
        <v>0.16666666666666666</v>
      </c>
      <c r="AE7" s="159">
        <f t="shared" si="14"/>
        <v>4</v>
      </c>
      <c r="AF7" s="1"/>
      <c r="AG7" s="1"/>
      <c r="AH7" s="1" t="str">
        <f t="shared" si="15"/>
        <v/>
      </c>
      <c r="AI7" s="159" t="e">
        <f t="shared" si="16"/>
        <v>#VALUE!</v>
      </c>
      <c r="AJ7" s="1"/>
      <c r="AK7" s="1"/>
      <c r="AL7" s="1" t="str">
        <f t="shared" si="17"/>
        <v/>
      </c>
      <c r="AM7" s="159" t="e">
        <f t="shared" si="18"/>
        <v>#VALUE!</v>
      </c>
      <c r="AN7" s="1"/>
      <c r="AO7" s="1"/>
      <c r="AP7" s="1" t="str">
        <f t="shared" si="19"/>
        <v/>
      </c>
      <c r="AQ7" s="159" t="e">
        <f t="shared" si="20"/>
        <v>#VALUE!</v>
      </c>
      <c r="AR7" s="1"/>
      <c r="AS7" s="1"/>
      <c r="AT7" s="1" t="str">
        <f t="shared" si="21"/>
        <v/>
      </c>
      <c r="AU7" s="159" t="e">
        <f t="shared" si="22"/>
        <v>#VALUE!</v>
      </c>
      <c r="AV7" s="1"/>
      <c r="AW7" s="1"/>
      <c r="AX7" s="1" t="str">
        <f t="shared" si="23"/>
        <v/>
      </c>
      <c r="AY7" s="159" t="e">
        <f t="shared" si="24"/>
        <v>#VALUE!</v>
      </c>
      <c r="AZ7" s="160">
        <v>0.42777777777777776</v>
      </c>
      <c r="BA7" s="160">
        <v>0.42777777777777776</v>
      </c>
      <c r="BB7" s="161">
        <f t="shared" si="25"/>
        <v>0.16666666666666666</v>
      </c>
      <c r="BC7" s="159">
        <f t="shared" si="26"/>
        <v>4</v>
      </c>
      <c r="BD7" s="160">
        <v>0.61736111111111114</v>
      </c>
      <c r="BE7" s="160">
        <v>0.61736111111111114</v>
      </c>
      <c r="BF7" s="161">
        <f t="shared" si="27"/>
        <v>0.16666666666666666</v>
      </c>
      <c r="BG7" s="159">
        <f t="shared" si="28"/>
        <v>4</v>
      </c>
      <c r="BH7" s="1"/>
      <c r="BI7" s="1"/>
      <c r="BJ7" s="1" t="str">
        <f t="shared" si="29"/>
        <v/>
      </c>
      <c r="BK7" s="159" t="e">
        <f t="shared" si="30"/>
        <v>#VALUE!</v>
      </c>
      <c r="BL7" s="1"/>
      <c r="BM7" s="1"/>
      <c r="BN7" s="1" t="str">
        <f t="shared" si="31"/>
        <v/>
      </c>
      <c r="BO7" s="159" t="e">
        <f t="shared" si="32"/>
        <v>#VALUE!</v>
      </c>
      <c r="BP7" s="1"/>
      <c r="BQ7" s="1"/>
      <c r="BR7" s="1" t="str">
        <f t="shared" si="33"/>
        <v/>
      </c>
      <c r="BS7" s="159" t="e">
        <f t="shared" si="34"/>
        <v>#VALUE!</v>
      </c>
      <c r="BT7" s="1"/>
      <c r="BU7" s="1"/>
      <c r="BV7" s="1" t="str">
        <f t="shared" si="35"/>
        <v/>
      </c>
      <c r="BW7" s="159" t="e">
        <f t="shared" si="36"/>
        <v>#VALUE!</v>
      </c>
      <c r="BX7" s="1"/>
      <c r="BY7" s="1"/>
      <c r="BZ7" s="1" t="str">
        <f t="shared" si="37"/>
        <v/>
      </c>
      <c r="CA7" s="159" t="e">
        <f t="shared" si="38"/>
        <v>#VALUE!</v>
      </c>
      <c r="CB7" s="1"/>
      <c r="CC7" s="1"/>
      <c r="CD7" s="1" t="str">
        <f t="shared" si="39"/>
        <v/>
      </c>
      <c r="CE7" s="159" t="e">
        <f t="shared" si="40"/>
        <v>#VALUE!</v>
      </c>
      <c r="CF7" s="1"/>
      <c r="CG7" s="1"/>
      <c r="CH7" s="1" t="str">
        <f t="shared" si="41"/>
        <v/>
      </c>
      <c r="CI7" s="159" t="e">
        <f t="shared" si="42"/>
        <v>#VALUE!</v>
      </c>
      <c r="CJ7" s="1"/>
      <c r="CK7" s="1"/>
      <c r="CL7" s="1" t="str">
        <f t="shared" si="43"/>
        <v/>
      </c>
      <c r="CM7" s="159" t="e">
        <f t="shared" si="44"/>
        <v>#VALUE!</v>
      </c>
      <c r="CN7" s="1"/>
      <c r="CO7" s="1"/>
      <c r="CP7" s="1" t="str">
        <f t="shared" si="45"/>
        <v/>
      </c>
      <c r="CQ7" s="159" t="e">
        <f t="shared" si="46"/>
        <v>#VALUE!</v>
      </c>
      <c r="CR7" s="1"/>
      <c r="CS7" s="1"/>
      <c r="CT7" s="1" t="str">
        <f t="shared" si="47"/>
        <v/>
      </c>
      <c r="CU7" s="159" t="e">
        <f t="shared" si="48"/>
        <v>#VALUE!</v>
      </c>
    </row>
    <row r="8" spans="1:99" ht="15.75" hidden="1" customHeight="1" x14ac:dyDescent="0.2">
      <c r="A8" s="1" t="s">
        <v>376</v>
      </c>
      <c r="B8" s="1" t="s">
        <v>377</v>
      </c>
      <c r="C8" s="1" t="s">
        <v>2157</v>
      </c>
      <c r="D8" s="1"/>
      <c r="E8" s="1"/>
      <c r="F8" s="1" t="str">
        <f t="shared" si="1"/>
        <v/>
      </c>
      <c r="G8" s="159" t="e">
        <f t="shared" si="2"/>
        <v>#VALUE!</v>
      </c>
      <c r="H8" s="1"/>
      <c r="I8" s="1"/>
      <c r="J8" s="1" t="str">
        <f t="shared" si="3"/>
        <v/>
      </c>
      <c r="K8" s="159" t="e">
        <f t="shared" si="4"/>
        <v>#VALUE!</v>
      </c>
      <c r="L8" s="1"/>
      <c r="M8" s="1"/>
      <c r="N8" s="1" t="str">
        <f t="shared" si="5"/>
        <v/>
      </c>
      <c r="O8" s="159" t="e">
        <f t="shared" si="6"/>
        <v>#VALUE!</v>
      </c>
      <c r="P8" s="1"/>
      <c r="Q8" s="1"/>
      <c r="R8" s="1" t="str">
        <f t="shared" si="7"/>
        <v/>
      </c>
      <c r="S8" s="159" t="e">
        <f t="shared" si="8"/>
        <v>#VALUE!</v>
      </c>
      <c r="T8" s="160">
        <v>0.56597222222222221</v>
      </c>
      <c r="U8" s="160">
        <v>0.56597222222222221</v>
      </c>
      <c r="V8" s="161">
        <f t="shared" si="9"/>
        <v>0.16666666666666666</v>
      </c>
      <c r="W8" s="159">
        <f t="shared" si="10"/>
        <v>4</v>
      </c>
      <c r="X8" s="1"/>
      <c r="Y8" s="1"/>
      <c r="Z8" s="1" t="str">
        <f t="shared" si="11"/>
        <v/>
      </c>
      <c r="AA8" s="159" t="e">
        <f t="shared" si="12"/>
        <v>#VALUE!</v>
      </c>
      <c r="AB8" s="160">
        <v>0.55694444444444446</v>
      </c>
      <c r="AC8" s="160">
        <v>0.13402777777777777</v>
      </c>
      <c r="AD8" s="161">
        <f t="shared" si="13"/>
        <v>0</v>
      </c>
      <c r="AE8" s="159">
        <f t="shared" si="14"/>
        <v>0</v>
      </c>
      <c r="AF8" s="160">
        <v>0.13402777777777777</v>
      </c>
      <c r="AG8" s="160">
        <v>0.13402777777777777</v>
      </c>
      <c r="AH8" s="161">
        <f t="shared" si="15"/>
        <v>0.16666666666666666</v>
      </c>
      <c r="AI8" s="159">
        <f t="shared" si="16"/>
        <v>4</v>
      </c>
      <c r="AJ8" s="162"/>
      <c r="AK8" s="163"/>
      <c r="AL8" s="1" t="str">
        <f t="shared" si="17"/>
        <v/>
      </c>
      <c r="AM8" s="159" t="e">
        <f t="shared" si="18"/>
        <v>#VALUE!</v>
      </c>
      <c r="AN8" s="1"/>
      <c r="AO8" s="1"/>
      <c r="AP8" s="1" t="str">
        <f t="shared" si="19"/>
        <v/>
      </c>
      <c r="AQ8" s="159" t="e">
        <f t="shared" si="20"/>
        <v>#VALUE!</v>
      </c>
      <c r="AR8" s="1"/>
      <c r="AS8" s="1"/>
      <c r="AT8" s="1" t="str">
        <f t="shared" si="21"/>
        <v/>
      </c>
      <c r="AU8" s="159" t="e">
        <f t="shared" si="22"/>
        <v>#VALUE!</v>
      </c>
      <c r="AV8" s="162"/>
      <c r="AW8" s="162"/>
      <c r="AX8" s="1" t="str">
        <f t="shared" si="23"/>
        <v/>
      </c>
      <c r="AY8" s="159" t="e">
        <f t="shared" si="24"/>
        <v>#VALUE!</v>
      </c>
      <c r="AZ8" s="160">
        <v>0.375</v>
      </c>
      <c r="BA8" s="160">
        <v>0.6166666666666667</v>
      </c>
      <c r="BB8" s="160">
        <f t="shared" si="25"/>
        <v>0.1791666666666667</v>
      </c>
      <c r="BC8" s="159">
        <f t="shared" si="26"/>
        <v>4.3</v>
      </c>
      <c r="BD8" s="160">
        <v>0.56041666666666667</v>
      </c>
      <c r="BE8" s="160">
        <v>0.70347222222222228</v>
      </c>
      <c r="BF8" s="160">
        <f t="shared" si="27"/>
        <v>0.14097222222222228</v>
      </c>
      <c r="BG8" s="159">
        <f t="shared" si="28"/>
        <v>3.4</v>
      </c>
      <c r="BH8" s="162"/>
      <c r="BI8" s="163"/>
      <c r="BJ8" s="1" t="str">
        <f t="shared" si="29"/>
        <v/>
      </c>
      <c r="BK8" s="159" t="e">
        <f t="shared" si="30"/>
        <v>#VALUE!</v>
      </c>
      <c r="BL8" s="160">
        <v>0.98541666666666672</v>
      </c>
      <c r="BM8" s="160">
        <v>0.98541666666666672</v>
      </c>
      <c r="BN8" s="161">
        <f t="shared" si="31"/>
        <v>0.16666666666666666</v>
      </c>
      <c r="BO8" s="159">
        <f t="shared" si="32"/>
        <v>4</v>
      </c>
      <c r="BP8" s="160">
        <v>0.71597222222222223</v>
      </c>
      <c r="BQ8" s="160">
        <v>0.71597222222222223</v>
      </c>
      <c r="BR8" s="161">
        <f t="shared" si="33"/>
        <v>0.16666666666666666</v>
      </c>
      <c r="BS8" s="159">
        <f t="shared" si="34"/>
        <v>4</v>
      </c>
      <c r="BT8" s="1"/>
      <c r="BU8" s="1"/>
      <c r="BV8" s="1" t="str">
        <f t="shared" si="35"/>
        <v/>
      </c>
      <c r="BW8" s="159" t="e">
        <f t="shared" si="36"/>
        <v>#VALUE!</v>
      </c>
      <c r="BX8" s="162"/>
      <c r="BY8" s="162"/>
      <c r="BZ8" s="1" t="str">
        <f t="shared" si="37"/>
        <v/>
      </c>
      <c r="CA8" s="159" t="e">
        <f t="shared" si="38"/>
        <v>#VALUE!</v>
      </c>
      <c r="CB8" s="1"/>
      <c r="CC8" s="1"/>
      <c r="CD8" s="1" t="str">
        <f t="shared" si="39"/>
        <v/>
      </c>
      <c r="CE8" s="159" t="e">
        <f t="shared" si="40"/>
        <v>#VALUE!</v>
      </c>
      <c r="CF8" s="1"/>
      <c r="CG8" s="1"/>
      <c r="CH8" s="1" t="str">
        <f t="shared" si="41"/>
        <v/>
      </c>
      <c r="CI8" s="159" t="e">
        <f t="shared" si="42"/>
        <v>#VALUE!</v>
      </c>
      <c r="CJ8" s="160">
        <v>0.49305555555555558</v>
      </c>
      <c r="CK8" s="160">
        <v>0.49305555555555558</v>
      </c>
      <c r="CL8" s="161">
        <f t="shared" si="43"/>
        <v>0.16666666666666666</v>
      </c>
      <c r="CM8" s="159">
        <f t="shared" si="44"/>
        <v>4</v>
      </c>
      <c r="CN8" s="160">
        <v>0.93263888888888891</v>
      </c>
      <c r="CO8" s="160">
        <v>0.93263888888888891</v>
      </c>
      <c r="CP8" s="161">
        <f t="shared" si="45"/>
        <v>0.16666666666666666</v>
      </c>
      <c r="CQ8" s="159">
        <f t="shared" si="46"/>
        <v>4</v>
      </c>
      <c r="CR8" s="1"/>
      <c r="CS8" s="1"/>
      <c r="CT8" s="1" t="str">
        <f t="shared" si="47"/>
        <v/>
      </c>
      <c r="CU8" s="159" t="e">
        <f t="shared" si="48"/>
        <v>#VALUE!</v>
      </c>
    </row>
    <row r="9" spans="1:99" ht="15.75" hidden="1" customHeight="1" x14ac:dyDescent="0.2">
      <c r="A9" s="1" t="s">
        <v>312</v>
      </c>
      <c r="B9" s="1" t="s">
        <v>313</v>
      </c>
      <c r="C9" s="1" t="s">
        <v>2158</v>
      </c>
      <c r="D9" s="160">
        <v>0.52638888888888891</v>
      </c>
      <c r="E9" s="160">
        <v>0.52638888888888891</v>
      </c>
      <c r="F9" s="161">
        <f t="shared" si="1"/>
        <v>0.16666666666666666</v>
      </c>
      <c r="G9" s="159">
        <f t="shared" si="2"/>
        <v>4</v>
      </c>
      <c r="H9" s="1"/>
      <c r="I9" s="1"/>
      <c r="J9" s="1" t="str">
        <f t="shared" si="3"/>
        <v/>
      </c>
      <c r="K9" s="159" t="e">
        <f t="shared" si="4"/>
        <v>#VALUE!</v>
      </c>
      <c r="L9" s="1"/>
      <c r="M9" s="1"/>
      <c r="N9" s="1" t="str">
        <f t="shared" si="5"/>
        <v/>
      </c>
      <c r="O9" s="159" t="e">
        <f t="shared" si="6"/>
        <v>#VALUE!</v>
      </c>
      <c r="P9" s="160">
        <v>0.49791666666666667</v>
      </c>
      <c r="Q9" s="160">
        <v>0.49791666666666667</v>
      </c>
      <c r="R9" s="161">
        <f t="shared" si="7"/>
        <v>0.16666666666666666</v>
      </c>
      <c r="S9" s="159">
        <f t="shared" si="8"/>
        <v>4</v>
      </c>
      <c r="T9" s="160">
        <v>0.50347222222222221</v>
      </c>
      <c r="U9" s="160">
        <v>0.50347222222222221</v>
      </c>
      <c r="V9" s="161">
        <f t="shared" si="9"/>
        <v>0.16666666666666666</v>
      </c>
      <c r="W9" s="159">
        <f t="shared" si="10"/>
        <v>4</v>
      </c>
      <c r="X9" s="160">
        <v>0.53055555555555556</v>
      </c>
      <c r="Y9" s="160">
        <v>0.68194444444444446</v>
      </c>
      <c r="Z9" s="160">
        <f t="shared" si="11"/>
        <v>0.11944444444444446</v>
      </c>
      <c r="AA9" s="159">
        <f t="shared" si="12"/>
        <v>2.9</v>
      </c>
      <c r="AB9" s="162"/>
      <c r="AC9" s="163"/>
      <c r="AD9" s="1" t="str">
        <f t="shared" si="13"/>
        <v/>
      </c>
      <c r="AE9" s="159" t="e">
        <f t="shared" si="14"/>
        <v>#VALUE!</v>
      </c>
      <c r="AF9" s="160">
        <v>0.52916666666666667</v>
      </c>
      <c r="AG9" s="160">
        <v>0.72430555555555554</v>
      </c>
      <c r="AH9" s="160">
        <f t="shared" si="15"/>
        <v>0.16180555555555554</v>
      </c>
      <c r="AI9" s="159">
        <f t="shared" si="16"/>
        <v>3.9</v>
      </c>
      <c r="AJ9" s="162"/>
      <c r="AK9" s="163"/>
      <c r="AL9" s="1" t="str">
        <f t="shared" si="17"/>
        <v/>
      </c>
      <c r="AM9" s="159" t="e">
        <f t="shared" si="18"/>
        <v>#VALUE!</v>
      </c>
      <c r="AN9" s="1"/>
      <c r="AO9" s="1"/>
      <c r="AP9" s="1" t="str">
        <f t="shared" si="19"/>
        <v/>
      </c>
      <c r="AQ9" s="159" t="e">
        <f t="shared" si="20"/>
        <v>#VALUE!</v>
      </c>
      <c r="AR9" s="1"/>
      <c r="AS9" s="1"/>
      <c r="AT9" s="1" t="str">
        <f t="shared" si="21"/>
        <v/>
      </c>
      <c r="AU9" s="159" t="e">
        <f t="shared" si="22"/>
        <v>#VALUE!</v>
      </c>
      <c r="AV9" s="162"/>
      <c r="AW9" s="162"/>
      <c r="AX9" s="1" t="str">
        <f t="shared" si="23"/>
        <v/>
      </c>
      <c r="AY9" s="159" t="e">
        <f t="shared" si="24"/>
        <v>#VALUE!</v>
      </c>
      <c r="AZ9" s="162"/>
      <c r="BA9" s="163"/>
      <c r="BB9" s="1" t="str">
        <f t="shared" si="25"/>
        <v/>
      </c>
      <c r="BC9" s="159" t="e">
        <f t="shared" si="26"/>
        <v>#VALUE!</v>
      </c>
      <c r="BD9" s="1"/>
      <c r="BE9" s="1"/>
      <c r="BF9" s="1" t="str">
        <f t="shared" si="27"/>
        <v/>
      </c>
      <c r="BG9" s="159" t="e">
        <f t="shared" si="28"/>
        <v>#VALUE!</v>
      </c>
      <c r="BH9" s="160">
        <v>0.34027777777777779</v>
      </c>
      <c r="BI9" s="160">
        <v>0.34027777777777779</v>
      </c>
      <c r="BJ9" s="161">
        <f t="shared" si="29"/>
        <v>0.16666666666666666</v>
      </c>
      <c r="BK9" s="159">
        <f t="shared" si="30"/>
        <v>4</v>
      </c>
      <c r="BL9" s="1"/>
      <c r="BM9" s="1"/>
      <c r="BN9" s="1" t="str">
        <f t="shared" si="31"/>
        <v/>
      </c>
      <c r="BO9" s="159" t="e">
        <f t="shared" si="32"/>
        <v>#VALUE!</v>
      </c>
      <c r="BP9" s="1"/>
      <c r="BQ9" s="1"/>
      <c r="BR9" s="1" t="str">
        <f t="shared" si="33"/>
        <v/>
      </c>
      <c r="BS9" s="159" t="e">
        <f t="shared" si="34"/>
        <v>#VALUE!</v>
      </c>
      <c r="BT9" s="1"/>
      <c r="BU9" s="1"/>
      <c r="BV9" s="1" t="str">
        <f t="shared" si="35"/>
        <v/>
      </c>
      <c r="BW9" s="159" t="e">
        <f t="shared" si="36"/>
        <v>#VALUE!</v>
      </c>
      <c r="BX9" s="160">
        <v>0.27986111111111112</v>
      </c>
      <c r="BY9" s="160">
        <v>0.27986111111111112</v>
      </c>
      <c r="BZ9" s="161">
        <f t="shared" si="37"/>
        <v>0.16666666666666666</v>
      </c>
      <c r="CA9" s="159">
        <f t="shared" si="38"/>
        <v>4</v>
      </c>
      <c r="CB9" s="160">
        <v>0.32708333333333334</v>
      </c>
      <c r="CC9" s="160">
        <v>0.75208333333333333</v>
      </c>
      <c r="CD9" s="161">
        <f t="shared" si="39"/>
        <v>0.33333333333333331</v>
      </c>
      <c r="CE9" s="159">
        <f t="shared" si="40"/>
        <v>8</v>
      </c>
      <c r="CF9" s="162"/>
      <c r="CG9" s="163"/>
      <c r="CH9" s="1" t="str">
        <f t="shared" si="41"/>
        <v/>
      </c>
      <c r="CI9" s="159" t="e">
        <f t="shared" si="42"/>
        <v>#VALUE!</v>
      </c>
      <c r="CJ9" s="162"/>
      <c r="CK9" s="163"/>
      <c r="CL9" s="1" t="str">
        <f t="shared" si="43"/>
        <v/>
      </c>
      <c r="CM9" s="159" t="e">
        <f t="shared" si="44"/>
        <v>#VALUE!</v>
      </c>
      <c r="CN9" s="1"/>
      <c r="CO9" s="1"/>
      <c r="CP9" s="1" t="str">
        <f t="shared" si="45"/>
        <v/>
      </c>
      <c r="CQ9" s="159" t="e">
        <f t="shared" si="46"/>
        <v>#VALUE!</v>
      </c>
      <c r="CR9" s="1"/>
      <c r="CS9" s="1"/>
      <c r="CT9" s="1" t="str">
        <f t="shared" si="47"/>
        <v/>
      </c>
      <c r="CU9" s="159" t="e">
        <f t="shared" si="48"/>
        <v>#VALUE!</v>
      </c>
    </row>
    <row r="10" spans="1:99" ht="15.75" hidden="1" customHeight="1" x14ac:dyDescent="0.2">
      <c r="A10" s="1" t="s">
        <v>361</v>
      </c>
      <c r="B10" s="1" t="s">
        <v>362</v>
      </c>
      <c r="C10" s="1" t="s">
        <v>2159</v>
      </c>
      <c r="D10" s="1"/>
      <c r="E10" s="1"/>
      <c r="F10" s="1" t="str">
        <f t="shared" si="1"/>
        <v/>
      </c>
      <c r="G10" s="159" t="e">
        <f t="shared" si="2"/>
        <v>#VALUE!</v>
      </c>
      <c r="H10" s="1"/>
      <c r="I10" s="1"/>
      <c r="J10" s="1" t="str">
        <f t="shared" si="3"/>
        <v/>
      </c>
      <c r="K10" s="159" t="e">
        <f t="shared" si="4"/>
        <v>#VALUE!</v>
      </c>
      <c r="L10" s="1"/>
      <c r="M10" s="1"/>
      <c r="N10" s="1" t="str">
        <f t="shared" si="5"/>
        <v/>
      </c>
      <c r="O10" s="159" t="e">
        <f t="shared" si="6"/>
        <v>#VALUE!</v>
      </c>
      <c r="P10" s="160">
        <v>0.43680555555555556</v>
      </c>
      <c r="Q10" s="160">
        <v>0.43680555555555556</v>
      </c>
      <c r="R10" s="161">
        <f t="shared" si="7"/>
        <v>0.16666666666666666</v>
      </c>
      <c r="S10" s="159">
        <f t="shared" si="8"/>
        <v>4</v>
      </c>
      <c r="T10" s="160">
        <v>0.38680555555555557</v>
      </c>
      <c r="U10" s="160">
        <v>0.38680555555555557</v>
      </c>
      <c r="V10" s="161">
        <f t="shared" si="9"/>
        <v>0.16666666666666666</v>
      </c>
      <c r="W10" s="159">
        <f t="shared" si="10"/>
        <v>4</v>
      </c>
      <c r="X10" s="160">
        <v>0.43888888888888888</v>
      </c>
      <c r="Y10" s="160">
        <v>0.55694444444444446</v>
      </c>
      <c r="Z10" s="161">
        <f t="shared" si="11"/>
        <v>6.1111111111111116E-2</v>
      </c>
      <c r="AA10" s="159">
        <f t="shared" si="12"/>
        <v>1.5</v>
      </c>
      <c r="AB10" s="160">
        <v>0.37430555555555556</v>
      </c>
      <c r="AC10" s="160">
        <v>0.58611111111111114</v>
      </c>
      <c r="AD10" s="160">
        <f t="shared" si="13"/>
        <v>0.14930555555555558</v>
      </c>
      <c r="AE10" s="159">
        <f t="shared" si="14"/>
        <v>3.6</v>
      </c>
      <c r="AF10" s="160">
        <v>0.5854166666666667</v>
      </c>
      <c r="AG10" s="160">
        <v>0.5854166666666667</v>
      </c>
      <c r="AH10" s="161">
        <f t="shared" si="15"/>
        <v>0.16666666666666666</v>
      </c>
      <c r="AI10" s="159">
        <f t="shared" si="16"/>
        <v>4</v>
      </c>
      <c r="AJ10" s="1"/>
      <c r="AK10" s="1"/>
      <c r="AL10" s="1" t="str">
        <f t="shared" si="17"/>
        <v/>
      </c>
      <c r="AM10" s="159" t="e">
        <f t="shared" si="18"/>
        <v>#VALUE!</v>
      </c>
      <c r="AN10" s="1"/>
      <c r="AO10" s="1"/>
      <c r="AP10" s="1" t="str">
        <f t="shared" si="19"/>
        <v/>
      </c>
      <c r="AQ10" s="159" t="e">
        <f t="shared" si="20"/>
        <v>#VALUE!</v>
      </c>
      <c r="AR10" s="1"/>
      <c r="AS10" s="1"/>
      <c r="AT10" s="1" t="str">
        <f t="shared" si="21"/>
        <v/>
      </c>
      <c r="AU10" s="159" t="e">
        <f t="shared" si="22"/>
        <v>#VALUE!</v>
      </c>
      <c r="AV10" s="160">
        <v>0.39166666666666666</v>
      </c>
      <c r="AW10" s="160">
        <v>0.77986111111111112</v>
      </c>
      <c r="AX10" s="161">
        <f t="shared" si="23"/>
        <v>0.31666666666666671</v>
      </c>
      <c r="AY10" s="159">
        <f t="shared" si="24"/>
        <v>7.6</v>
      </c>
      <c r="AZ10" s="160">
        <v>0.40902777777777777</v>
      </c>
      <c r="BA10" s="160">
        <v>0.75416666666666665</v>
      </c>
      <c r="BB10" s="160">
        <f t="shared" si="25"/>
        <v>0.28263888888888888</v>
      </c>
      <c r="BC10" s="159">
        <f t="shared" si="26"/>
        <v>6.8</v>
      </c>
      <c r="BD10" s="160">
        <v>0.3923611111111111</v>
      </c>
      <c r="BE10" s="160">
        <v>0.76041666666666663</v>
      </c>
      <c r="BF10" s="160">
        <f t="shared" si="27"/>
        <v>0.30555555555555552</v>
      </c>
      <c r="BG10" s="159">
        <f t="shared" si="28"/>
        <v>7.3</v>
      </c>
      <c r="BH10" s="160">
        <v>0.39444444444444443</v>
      </c>
      <c r="BI10" s="160">
        <v>0.75555555555555554</v>
      </c>
      <c r="BJ10" s="160">
        <f t="shared" si="29"/>
        <v>0.2986111111111111</v>
      </c>
      <c r="BK10" s="159">
        <f t="shared" si="30"/>
        <v>7.2</v>
      </c>
      <c r="BL10" s="162"/>
      <c r="BM10" s="162"/>
      <c r="BN10" s="1" t="str">
        <f t="shared" si="31"/>
        <v/>
      </c>
      <c r="BO10" s="159" t="e">
        <f t="shared" si="32"/>
        <v>#VALUE!</v>
      </c>
      <c r="BP10" s="1"/>
      <c r="BQ10" s="1"/>
      <c r="BR10" s="1" t="str">
        <f t="shared" si="33"/>
        <v/>
      </c>
      <c r="BS10" s="159" t="e">
        <f t="shared" si="34"/>
        <v>#VALUE!</v>
      </c>
      <c r="BT10" s="1"/>
      <c r="BU10" s="1"/>
      <c r="BV10" s="1" t="str">
        <f t="shared" si="35"/>
        <v/>
      </c>
      <c r="BW10" s="159" t="e">
        <f t="shared" si="36"/>
        <v>#VALUE!</v>
      </c>
      <c r="BX10" s="1"/>
      <c r="BY10" s="1"/>
      <c r="BZ10" s="1" t="str">
        <f t="shared" si="37"/>
        <v/>
      </c>
      <c r="CA10" s="159" t="e">
        <f t="shared" si="38"/>
        <v>#VALUE!</v>
      </c>
      <c r="CB10" s="160">
        <v>0.39583333333333331</v>
      </c>
      <c r="CC10" s="160">
        <v>0.75902777777777775</v>
      </c>
      <c r="CD10" s="160">
        <f t="shared" si="39"/>
        <v>0.30069444444444443</v>
      </c>
      <c r="CE10" s="159">
        <f t="shared" si="40"/>
        <v>7.2</v>
      </c>
      <c r="CF10" s="160">
        <v>0.39374999999999999</v>
      </c>
      <c r="CG10" s="160">
        <v>0.77500000000000002</v>
      </c>
      <c r="CH10" s="161">
        <f t="shared" si="41"/>
        <v>0.31458333333333338</v>
      </c>
      <c r="CI10" s="159">
        <f t="shared" si="42"/>
        <v>7.6</v>
      </c>
      <c r="CJ10" s="160">
        <v>0.39513888888888887</v>
      </c>
      <c r="CK10" s="160">
        <v>0.7583333333333333</v>
      </c>
      <c r="CL10" s="160">
        <f t="shared" si="43"/>
        <v>0.30069444444444443</v>
      </c>
      <c r="CM10" s="159">
        <f t="shared" si="44"/>
        <v>7.2</v>
      </c>
      <c r="CN10" s="1"/>
      <c r="CO10" s="1"/>
      <c r="CP10" s="1" t="str">
        <f t="shared" si="45"/>
        <v/>
      </c>
      <c r="CQ10" s="159" t="e">
        <f t="shared" si="46"/>
        <v>#VALUE!</v>
      </c>
      <c r="CR10" s="1"/>
      <c r="CS10" s="1"/>
      <c r="CT10" s="1" t="str">
        <f t="shared" si="47"/>
        <v/>
      </c>
      <c r="CU10" s="159" t="e">
        <f t="shared" si="48"/>
        <v>#VALUE!</v>
      </c>
    </row>
    <row r="11" spans="1:99" ht="15.75" customHeight="1" x14ac:dyDescent="0.2">
      <c r="A11" s="1" t="s">
        <v>188</v>
      </c>
      <c r="B11" s="1" t="s">
        <v>189</v>
      </c>
      <c r="C11" s="1" t="s">
        <v>127</v>
      </c>
      <c r="D11" s="160">
        <v>0.38541666666666669</v>
      </c>
      <c r="E11" s="160">
        <v>0.76597222222222228</v>
      </c>
      <c r="F11" s="160">
        <f t="shared" si="1"/>
        <v>0.31805555555555559</v>
      </c>
      <c r="G11" s="159">
        <f t="shared" si="2"/>
        <v>7.6</v>
      </c>
      <c r="H11" s="1"/>
      <c r="I11" s="1"/>
      <c r="J11" s="1" t="str">
        <f t="shared" si="3"/>
        <v/>
      </c>
      <c r="K11" s="159" t="e">
        <f t="shared" si="4"/>
        <v>#VALUE!</v>
      </c>
      <c r="L11" s="1"/>
      <c r="M11" s="1"/>
      <c r="N11" s="1" t="str">
        <f t="shared" si="5"/>
        <v/>
      </c>
      <c r="O11" s="159" t="e">
        <f t="shared" si="6"/>
        <v>#VALUE!</v>
      </c>
      <c r="P11" s="160">
        <v>0.38124999999999998</v>
      </c>
      <c r="Q11" s="160">
        <v>0.77430555555555558</v>
      </c>
      <c r="R11" s="161">
        <f t="shared" si="7"/>
        <v>0.32708333333333339</v>
      </c>
      <c r="S11" s="159">
        <f t="shared" si="8"/>
        <v>7.9</v>
      </c>
      <c r="T11" s="160">
        <v>0.37847222222222221</v>
      </c>
      <c r="U11" s="160">
        <v>0.78541666666666665</v>
      </c>
      <c r="V11" s="161">
        <f t="shared" si="9"/>
        <v>0.32986111111111116</v>
      </c>
      <c r="W11" s="159">
        <f t="shared" si="10"/>
        <v>7.9</v>
      </c>
      <c r="X11" s="160">
        <v>0.37777777777777777</v>
      </c>
      <c r="Y11" s="160">
        <v>0.78749999999999998</v>
      </c>
      <c r="Z11" s="161">
        <f t="shared" si="11"/>
        <v>0.3305555555555556</v>
      </c>
      <c r="AA11" s="159">
        <f t="shared" si="12"/>
        <v>7.9</v>
      </c>
      <c r="AB11" s="160">
        <v>0.37847222222222221</v>
      </c>
      <c r="AC11" s="160">
        <v>0.78402777777777777</v>
      </c>
      <c r="AD11" s="161">
        <f t="shared" si="13"/>
        <v>0.32986111111111116</v>
      </c>
      <c r="AE11" s="159">
        <f t="shared" si="14"/>
        <v>7.9</v>
      </c>
      <c r="AF11" s="162"/>
      <c r="AG11" s="163"/>
      <c r="AH11" s="1" t="str">
        <f t="shared" si="15"/>
        <v/>
      </c>
      <c r="AI11" s="159" t="e">
        <f t="shared" si="16"/>
        <v>#VALUE!</v>
      </c>
      <c r="AJ11" s="162"/>
      <c r="AK11" s="163"/>
      <c r="AL11" s="1" t="str">
        <f t="shared" si="17"/>
        <v/>
      </c>
      <c r="AM11" s="159" t="e">
        <f t="shared" si="18"/>
        <v>#VALUE!</v>
      </c>
      <c r="AN11" s="1"/>
      <c r="AO11" s="1"/>
      <c r="AP11" s="1" t="str">
        <f t="shared" si="19"/>
        <v/>
      </c>
      <c r="AQ11" s="159" t="e">
        <f t="shared" si="20"/>
        <v>#VALUE!</v>
      </c>
      <c r="AR11" s="1"/>
      <c r="AS11" s="1"/>
      <c r="AT11" s="1" t="str">
        <f t="shared" si="21"/>
        <v/>
      </c>
      <c r="AU11" s="159" t="e">
        <f t="shared" si="22"/>
        <v>#VALUE!</v>
      </c>
      <c r="AV11" s="160">
        <v>0.37916666666666665</v>
      </c>
      <c r="AW11" s="160">
        <v>0.79374999999999996</v>
      </c>
      <c r="AX11" s="161">
        <f t="shared" si="23"/>
        <v>0.32916666666666672</v>
      </c>
      <c r="AY11" s="159">
        <f t="shared" si="24"/>
        <v>7.9</v>
      </c>
      <c r="AZ11" s="160">
        <v>0.38124999999999998</v>
      </c>
      <c r="BA11" s="160">
        <v>0.77916666666666667</v>
      </c>
      <c r="BB11" s="161">
        <f t="shared" si="25"/>
        <v>0.32708333333333339</v>
      </c>
      <c r="BC11" s="159">
        <f t="shared" si="26"/>
        <v>7.9</v>
      </c>
      <c r="BD11" s="160">
        <v>0.38472222222222224</v>
      </c>
      <c r="BE11" s="160">
        <v>0.77361111111111114</v>
      </c>
      <c r="BF11" s="161">
        <f t="shared" si="27"/>
        <v>0.32361111111111113</v>
      </c>
      <c r="BG11" s="159">
        <f t="shared" si="28"/>
        <v>7.8</v>
      </c>
      <c r="BH11" s="160">
        <v>0.37916666666666665</v>
      </c>
      <c r="BI11" s="160">
        <v>0.78541666666666665</v>
      </c>
      <c r="BJ11" s="161">
        <f t="shared" si="29"/>
        <v>0.32916666666666672</v>
      </c>
      <c r="BK11" s="159">
        <f t="shared" si="30"/>
        <v>7.9</v>
      </c>
      <c r="BL11" s="162"/>
      <c r="BM11" s="163"/>
      <c r="BN11" s="1" t="str">
        <f t="shared" si="31"/>
        <v/>
      </c>
      <c r="BO11" s="159" t="e">
        <f t="shared" si="32"/>
        <v>#VALUE!</v>
      </c>
      <c r="BP11" s="1"/>
      <c r="BQ11" s="1"/>
      <c r="BR11" s="1" t="str">
        <f t="shared" si="33"/>
        <v/>
      </c>
      <c r="BS11" s="159" t="e">
        <f t="shared" si="34"/>
        <v>#VALUE!</v>
      </c>
      <c r="BT11" s="160">
        <v>0.38819444444444445</v>
      </c>
      <c r="BU11" s="160">
        <v>0.79513888888888884</v>
      </c>
      <c r="BV11" s="161">
        <f t="shared" si="35"/>
        <v>0.32013888888888892</v>
      </c>
      <c r="BW11" s="159">
        <f t="shared" si="36"/>
        <v>7.7</v>
      </c>
      <c r="BX11" s="160">
        <v>0.37430555555555556</v>
      </c>
      <c r="BY11" s="160">
        <v>0.8</v>
      </c>
      <c r="BZ11" s="161">
        <f t="shared" si="37"/>
        <v>0.33333333333333331</v>
      </c>
      <c r="CA11" s="159">
        <f t="shared" si="38"/>
        <v>8</v>
      </c>
      <c r="CB11" s="160">
        <v>0.37777777777777777</v>
      </c>
      <c r="CC11" s="160">
        <v>0.77847222222222223</v>
      </c>
      <c r="CD11" s="161">
        <f t="shared" si="39"/>
        <v>0.3305555555555556</v>
      </c>
      <c r="CE11" s="159">
        <f t="shared" si="40"/>
        <v>7.9</v>
      </c>
      <c r="CF11" s="160">
        <v>0.38263888888888886</v>
      </c>
      <c r="CG11" s="160">
        <v>0.78194444444444444</v>
      </c>
      <c r="CH11" s="161">
        <f t="shared" si="41"/>
        <v>0.32569444444444451</v>
      </c>
      <c r="CI11" s="159">
        <f t="shared" si="42"/>
        <v>7.8</v>
      </c>
      <c r="CJ11" s="160">
        <v>0.38472222222222224</v>
      </c>
      <c r="CK11" s="160">
        <v>0.67361111111111116</v>
      </c>
      <c r="CL11" s="160">
        <f t="shared" si="43"/>
        <v>0.22638888888888892</v>
      </c>
      <c r="CM11" s="159">
        <f t="shared" si="44"/>
        <v>5.4</v>
      </c>
      <c r="CN11" s="1"/>
      <c r="CO11" s="1"/>
      <c r="CP11" s="1" t="str">
        <f t="shared" si="45"/>
        <v/>
      </c>
      <c r="CQ11" s="159" t="e">
        <f t="shared" si="46"/>
        <v>#VALUE!</v>
      </c>
      <c r="CR11" s="1"/>
      <c r="CS11" s="1"/>
      <c r="CT11" s="1" t="str">
        <f t="shared" si="47"/>
        <v/>
      </c>
      <c r="CU11" s="159" t="e">
        <f t="shared" si="48"/>
        <v>#VALUE!</v>
      </c>
    </row>
    <row r="12" spans="1:99" ht="15.75" customHeight="1" x14ac:dyDescent="0.2">
      <c r="A12" s="1" t="s">
        <v>296</v>
      </c>
      <c r="B12" s="1" t="s">
        <v>297</v>
      </c>
      <c r="C12" s="1" t="s">
        <v>2167</v>
      </c>
      <c r="D12" s="160">
        <v>0.34305555555555556</v>
      </c>
      <c r="E12" s="160">
        <v>0.63055555555555554</v>
      </c>
      <c r="F12" s="160">
        <f t="shared" si="1"/>
        <v>0.21388888888888888</v>
      </c>
      <c r="G12" s="159">
        <f t="shared" si="2"/>
        <v>5.0999999999999996</v>
      </c>
      <c r="H12" s="1"/>
      <c r="I12" s="1"/>
      <c r="J12" s="1" t="str">
        <f t="shared" si="3"/>
        <v/>
      </c>
      <c r="K12" s="159" t="e">
        <f t="shared" si="4"/>
        <v>#VALUE!</v>
      </c>
      <c r="L12" s="1"/>
      <c r="M12" s="1"/>
      <c r="N12" s="1" t="str">
        <f t="shared" si="5"/>
        <v/>
      </c>
      <c r="O12" s="159" t="e">
        <f t="shared" si="6"/>
        <v>#VALUE!</v>
      </c>
      <c r="P12" s="160">
        <v>0.34166666666666667</v>
      </c>
      <c r="Q12" s="160">
        <v>0.67986111111111114</v>
      </c>
      <c r="R12" s="160">
        <f t="shared" si="7"/>
        <v>0.26319444444444451</v>
      </c>
      <c r="S12" s="159">
        <f t="shared" si="8"/>
        <v>6.3</v>
      </c>
      <c r="T12" s="162"/>
      <c r="U12" s="163"/>
      <c r="V12" s="1" t="str">
        <f t="shared" si="9"/>
        <v/>
      </c>
      <c r="W12" s="159" t="e">
        <f t="shared" si="10"/>
        <v>#VALUE!</v>
      </c>
      <c r="X12" s="162"/>
      <c r="Y12" s="162"/>
      <c r="Z12" s="1" t="str">
        <f t="shared" si="11"/>
        <v/>
      </c>
      <c r="AA12" s="159" t="e">
        <f t="shared" si="12"/>
        <v>#VALUE!</v>
      </c>
      <c r="AB12" s="160">
        <v>0.33541666666666664</v>
      </c>
      <c r="AC12" s="160">
        <v>0.55208333333333337</v>
      </c>
      <c r="AD12" s="161">
        <f t="shared" si="13"/>
        <v>0.14583333333333334</v>
      </c>
      <c r="AE12" s="159">
        <f t="shared" si="14"/>
        <v>3.5</v>
      </c>
      <c r="AF12" s="160">
        <v>0.33402777777777776</v>
      </c>
      <c r="AG12" s="160">
        <v>0.65972222222222221</v>
      </c>
      <c r="AH12" s="160">
        <f t="shared" si="15"/>
        <v>0.24305555555555555</v>
      </c>
      <c r="AI12" s="159">
        <f t="shared" si="16"/>
        <v>5.8</v>
      </c>
      <c r="AJ12" s="162"/>
      <c r="AK12" s="163"/>
      <c r="AL12" s="1" t="str">
        <f t="shared" si="17"/>
        <v/>
      </c>
      <c r="AM12" s="159" t="e">
        <f t="shared" si="18"/>
        <v>#VALUE!</v>
      </c>
      <c r="AN12" s="1"/>
      <c r="AO12" s="1"/>
      <c r="AP12" s="1" t="str">
        <f t="shared" si="19"/>
        <v/>
      </c>
      <c r="AQ12" s="159" t="e">
        <f t="shared" si="20"/>
        <v>#VALUE!</v>
      </c>
      <c r="AR12" s="1"/>
      <c r="AS12" s="1"/>
      <c r="AT12" s="1" t="str">
        <f t="shared" si="21"/>
        <v/>
      </c>
      <c r="AU12" s="159" t="e">
        <f t="shared" si="22"/>
        <v>#VALUE!</v>
      </c>
      <c r="AV12" s="160">
        <v>0.35069444444444442</v>
      </c>
      <c r="AW12" s="160">
        <v>0.35069444444444442</v>
      </c>
      <c r="AX12" s="161">
        <f t="shared" si="23"/>
        <v>0.16666666666666666</v>
      </c>
      <c r="AY12" s="159">
        <f t="shared" si="24"/>
        <v>4</v>
      </c>
      <c r="AZ12" s="160">
        <v>0.34166666666666667</v>
      </c>
      <c r="BA12" s="160">
        <v>0.34166666666666667</v>
      </c>
      <c r="BB12" s="161">
        <f t="shared" si="25"/>
        <v>0.16666666666666666</v>
      </c>
      <c r="BC12" s="159">
        <f t="shared" si="26"/>
        <v>4</v>
      </c>
      <c r="BD12" s="162"/>
      <c r="BE12" s="163"/>
      <c r="BF12" s="1" t="str">
        <f t="shared" si="27"/>
        <v/>
      </c>
      <c r="BG12" s="159" t="e">
        <f t="shared" si="28"/>
        <v>#VALUE!</v>
      </c>
      <c r="BH12" s="160">
        <v>0.34513888888888888</v>
      </c>
      <c r="BI12" s="160">
        <v>0.76180555555555551</v>
      </c>
      <c r="BJ12" s="161">
        <f t="shared" si="29"/>
        <v>0.33333333333333331</v>
      </c>
      <c r="BK12" s="159">
        <f t="shared" si="30"/>
        <v>8</v>
      </c>
      <c r="BL12" s="162"/>
      <c r="BM12" s="162"/>
      <c r="BN12" s="1" t="str">
        <f t="shared" si="31"/>
        <v/>
      </c>
      <c r="BO12" s="159" t="e">
        <f t="shared" si="32"/>
        <v>#VALUE!</v>
      </c>
      <c r="BP12" s="1"/>
      <c r="BQ12" s="1"/>
      <c r="BR12" s="1" t="str">
        <f t="shared" si="33"/>
        <v/>
      </c>
      <c r="BS12" s="159" t="e">
        <f t="shared" si="34"/>
        <v>#VALUE!</v>
      </c>
      <c r="BT12" s="160">
        <v>0.35069444444444442</v>
      </c>
      <c r="BU12" s="160">
        <v>0.5083333333333333</v>
      </c>
      <c r="BV12" s="161">
        <f t="shared" si="35"/>
        <v>0.14583333333333334</v>
      </c>
      <c r="BW12" s="159">
        <f t="shared" si="36"/>
        <v>3.5</v>
      </c>
      <c r="BX12" s="160">
        <v>0.33263888888888887</v>
      </c>
      <c r="BY12" s="160">
        <v>0.33263888888888887</v>
      </c>
      <c r="BZ12" s="161">
        <f t="shared" si="37"/>
        <v>0.16666666666666666</v>
      </c>
      <c r="CA12" s="159">
        <f t="shared" si="38"/>
        <v>4</v>
      </c>
      <c r="CB12" s="160">
        <v>0.34722222222222221</v>
      </c>
      <c r="CC12" s="160">
        <v>0.34722222222222221</v>
      </c>
      <c r="CD12" s="161">
        <f t="shared" si="39"/>
        <v>0.16666666666666666</v>
      </c>
      <c r="CE12" s="159">
        <f t="shared" si="40"/>
        <v>4</v>
      </c>
      <c r="CF12" s="160">
        <v>0.33680555555555558</v>
      </c>
      <c r="CG12" s="160">
        <v>0.74583333333333335</v>
      </c>
      <c r="CH12" s="160">
        <f t="shared" si="41"/>
        <v>0.32916666666666672</v>
      </c>
      <c r="CI12" s="159">
        <f t="shared" si="42"/>
        <v>7.9</v>
      </c>
      <c r="CJ12" s="160">
        <v>0.33541666666666664</v>
      </c>
      <c r="CK12" s="160">
        <v>0.68541666666666667</v>
      </c>
      <c r="CL12" s="160">
        <f t="shared" si="43"/>
        <v>0.26875000000000004</v>
      </c>
      <c r="CM12" s="159">
        <f t="shared" si="44"/>
        <v>6.5</v>
      </c>
      <c r="CN12" s="1"/>
      <c r="CO12" s="1"/>
      <c r="CP12" s="1" t="str">
        <f t="shared" si="45"/>
        <v/>
      </c>
      <c r="CQ12" s="159" t="e">
        <f t="shared" si="46"/>
        <v>#VALUE!</v>
      </c>
      <c r="CR12" s="1"/>
      <c r="CS12" s="1"/>
      <c r="CT12" s="1" t="str">
        <f t="shared" si="47"/>
        <v/>
      </c>
      <c r="CU12" s="159" t="e">
        <f t="shared" si="48"/>
        <v>#VALUE!</v>
      </c>
    </row>
    <row r="13" spans="1:99" ht="15.75" hidden="1" customHeight="1" x14ac:dyDescent="0.2">
      <c r="A13" s="1" t="s">
        <v>406</v>
      </c>
      <c r="B13" s="1" t="s">
        <v>989</v>
      </c>
      <c r="C13" s="1" t="s">
        <v>2169</v>
      </c>
      <c r="D13" s="1"/>
      <c r="E13" s="1"/>
      <c r="F13" s="1" t="str">
        <f t="shared" si="1"/>
        <v/>
      </c>
      <c r="G13" s="159" t="e">
        <f t="shared" si="2"/>
        <v>#VALUE!</v>
      </c>
      <c r="H13" s="1"/>
      <c r="I13" s="1"/>
      <c r="J13" s="1" t="str">
        <f t="shared" si="3"/>
        <v/>
      </c>
      <c r="K13" s="159" t="e">
        <f t="shared" si="4"/>
        <v>#VALUE!</v>
      </c>
      <c r="L13" s="1"/>
      <c r="M13" s="1"/>
      <c r="N13" s="1" t="str">
        <f t="shared" si="5"/>
        <v/>
      </c>
      <c r="O13" s="159" t="e">
        <f t="shared" si="6"/>
        <v>#VALUE!</v>
      </c>
      <c r="P13" s="1"/>
      <c r="Q13" s="1"/>
      <c r="R13" s="1" t="str">
        <f t="shared" si="7"/>
        <v/>
      </c>
      <c r="S13" s="159" t="e">
        <f t="shared" si="8"/>
        <v>#VALUE!</v>
      </c>
      <c r="T13" s="160">
        <v>0.5180555555555556</v>
      </c>
      <c r="U13" s="160">
        <v>0.59791666666666665</v>
      </c>
      <c r="V13" s="160">
        <f t="shared" si="9"/>
        <v>3.5416666666666652E-2</v>
      </c>
      <c r="W13" s="159">
        <f t="shared" si="10"/>
        <v>0.9</v>
      </c>
      <c r="X13" s="160">
        <v>0.43055555555555558</v>
      </c>
      <c r="Y13" s="160">
        <v>0.74861111111111112</v>
      </c>
      <c r="Z13" s="160">
        <f t="shared" si="11"/>
        <v>0.25555555555555554</v>
      </c>
      <c r="AA13" s="159">
        <f t="shared" si="12"/>
        <v>6.1</v>
      </c>
      <c r="AB13" s="160">
        <v>0.38263888888888886</v>
      </c>
      <c r="AC13" s="160">
        <v>0.59097222222222223</v>
      </c>
      <c r="AD13" s="160">
        <f t="shared" si="13"/>
        <v>0.14583333333333337</v>
      </c>
      <c r="AE13" s="159">
        <f t="shared" si="14"/>
        <v>3.5</v>
      </c>
      <c r="AF13" s="160">
        <v>0.35625000000000001</v>
      </c>
      <c r="AG13" s="160">
        <v>0.35625000000000001</v>
      </c>
      <c r="AH13" s="161">
        <f t="shared" si="15"/>
        <v>0.16666666666666666</v>
      </c>
      <c r="AI13" s="159">
        <f t="shared" si="16"/>
        <v>4</v>
      </c>
      <c r="AJ13" s="162"/>
      <c r="AK13" s="163"/>
      <c r="AL13" s="1" t="str">
        <f t="shared" si="17"/>
        <v/>
      </c>
      <c r="AM13" s="159" t="e">
        <f t="shared" si="18"/>
        <v>#VALUE!</v>
      </c>
      <c r="AN13" s="1"/>
      <c r="AO13" s="1"/>
      <c r="AP13" s="1" t="str">
        <f t="shared" si="19"/>
        <v/>
      </c>
      <c r="AQ13" s="159" t="e">
        <f t="shared" si="20"/>
        <v>#VALUE!</v>
      </c>
      <c r="AR13" s="1"/>
      <c r="AS13" s="1"/>
      <c r="AT13" s="1" t="str">
        <f t="shared" si="21"/>
        <v/>
      </c>
      <c r="AU13" s="159" t="e">
        <f t="shared" si="22"/>
        <v>#VALUE!</v>
      </c>
      <c r="AV13" s="162"/>
      <c r="AW13" s="162"/>
      <c r="AX13" s="1" t="str">
        <f t="shared" si="23"/>
        <v/>
      </c>
      <c r="AY13" s="159" t="e">
        <f t="shared" si="24"/>
        <v>#VALUE!</v>
      </c>
      <c r="AZ13" s="160">
        <v>0.37222222222222223</v>
      </c>
      <c r="BA13" s="160">
        <v>0.64444444444444449</v>
      </c>
      <c r="BB13" s="160">
        <f t="shared" si="25"/>
        <v>0.20972222222222225</v>
      </c>
      <c r="BC13" s="159">
        <f t="shared" si="26"/>
        <v>5</v>
      </c>
      <c r="BD13" s="160">
        <v>0.43541666666666667</v>
      </c>
      <c r="BE13" s="160">
        <v>0.61388888888888893</v>
      </c>
      <c r="BF13" s="160">
        <f t="shared" si="27"/>
        <v>0.11597222222222225</v>
      </c>
      <c r="BG13" s="159">
        <f t="shared" si="28"/>
        <v>2.8</v>
      </c>
      <c r="BH13" s="162"/>
      <c r="BI13" s="162"/>
      <c r="BJ13" s="1" t="str">
        <f t="shared" si="29"/>
        <v/>
      </c>
      <c r="BK13" s="159" t="e">
        <f t="shared" si="30"/>
        <v>#VALUE!</v>
      </c>
      <c r="BL13" s="162"/>
      <c r="BM13" s="163"/>
      <c r="BN13" s="1" t="str">
        <f t="shared" si="31"/>
        <v/>
      </c>
      <c r="BO13" s="159" t="e">
        <f t="shared" si="32"/>
        <v>#VALUE!</v>
      </c>
      <c r="BP13" s="1"/>
      <c r="BQ13" s="1"/>
      <c r="BR13" s="1" t="str">
        <f t="shared" si="33"/>
        <v/>
      </c>
      <c r="BS13" s="159" t="e">
        <f t="shared" si="34"/>
        <v>#VALUE!</v>
      </c>
      <c r="BT13" s="160">
        <v>0.49236111111111114</v>
      </c>
      <c r="BU13" s="160">
        <v>0.6</v>
      </c>
      <c r="BV13" s="160">
        <f t="shared" si="35"/>
        <v>4.513888888888884E-2</v>
      </c>
      <c r="BW13" s="159">
        <f t="shared" si="36"/>
        <v>1.1000000000000001</v>
      </c>
      <c r="BX13" s="160">
        <v>0.57638888888888884</v>
      </c>
      <c r="BY13" s="160">
        <v>0.57638888888888884</v>
      </c>
      <c r="BZ13" s="161">
        <f t="shared" si="37"/>
        <v>0.16666666666666666</v>
      </c>
      <c r="CA13" s="159">
        <f t="shared" si="38"/>
        <v>4</v>
      </c>
      <c r="CB13" s="160">
        <v>0.45902777777777776</v>
      </c>
      <c r="CC13" s="160">
        <v>0.7</v>
      </c>
      <c r="CD13" s="160">
        <f t="shared" si="39"/>
        <v>0.1784722222222222</v>
      </c>
      <c r="CE13" s="159">
        <f t="shared" si="40"/>
        <v>4.3</v>
      </c>
      <c r="CF13" s="160">
        <v>0.65555555555555556</v>
      </c>
      <c r="CG13" s="160">
        <v>0.65555555555555556</v>
      </c>
      <c r="CH13" s="161">
        <f t="shared" si="41"/>
        <v>0.16666666666666666</v>
      </c>
      <c r="CI13" s="159">
        <f t="shared" si="42"/>
        <v>4</v>
      </c>
      <c r="CJ13" s="162"/>
      <c r="CK13" s="162"/>
      <c r="CL13" s="1" t="str">
        <f t="shared" si="43"/>
        <v/>
      </c>
      <c r="CM13" s="159" t="e">
        <f t="shared" si="44"/>
        <v>#VALUE!</v>
      </c>
      <c r="CN13" s="1"/>
      <c r="CO13" s="1"/>
      <c r="CP13" s="1" t="str">
        <f t="shared" si="45"/>
        <v/>
      </c>
      <c r="CQ13" s="159" t="e">
        <f t="shared" si="46"/>
        <v>#VALUE!</v>
      </c>
      <c r="CR13" s="1"/>
      <c r="CS13" s="1"/>
      <c r="CT13" s="1" t="str">
        <f t="shared" si="47"/>
        <v/>
      </c>
      <c r="CU13" s="159" t="e">
        <f t="shared" si="48"/>
        <v>#VALUE!</v>
      </c>
    </row>
    <row r="14" spans="1:99" ht="15.75" customHeight="1" x14ac:dyDescent="0.2">
      <c r="A14" s="1" t="s">
        <v>29</v>
      </c>
      <c r="B14" s="1" t="s">
        <v>30</v>
      </c>
      <c r="C14" s="1" t="s">
        <v>36</v>
      </c>
      <c r="D14" s="160">
        <v>0.90208333333333335</v>
      </c>
      <c r="E14" s="160">
        <v>0.90208333333333335</v>
      </c>
      <c r="F14" s="161">
        <f t="shared" si="1"/>
        <v>0.16666666666666666</v>
      </c>
      <c r="G14" s="159">
        <f t="shared" si="2"/>
        <v>4</v>
      </c>
      <c r="H14" s="1"/>
      <c r="I14" s="1"/>
      <c r="J14" s="1" t="str">
        <f t="shared" si="3"/>
        <v/>
      </c>
      <c r="K14" s="159" t="e">
        <f t="shared" si="4"/>
        <v>#VALUE!</v>
      </c>
      <c r="L14" s="1"/>
      <c r="M14" s="1"/>
      <c r="N14" s="1" t="str">
        <f t="shared" si="5"/>
        <v/>
      </c>
      <c r="O14" s="159" t="e">
        <f t="shared" si="6"/>
        <v>#VALUE!</v>
      </c>
      <c r="P14" s="1"/>
      <c r="Q14" s="1"/>
      <c r="R14" s="1" t="str">
        <f t="shared" si="7"/>
        <v/>
      </c>
      <c r="S14" s="159" t="e">
        <f t="shared" si="8"/>
        <v>#VALUE!</v>
      </c>
      <c r="T14" s="162"/>
      <c r="U14" s="163"/>
      <c r="V14" s="1" t="str">
        <f t="shared" si="9"/>
        <v/>
      </c>
      <c r="W14" s="159" t="e">
        <f t="shared" si="10"/>
        <v>#VALUE!</v>
      </c>
      <c r="X14" s="160">
        <v>0.77986111111111112</v>
      </c>
      <c r="Y14" s="160">
        <v>0.77986111111111112</v>
      </c>
      <c r="Z14" s="161">
        <f t="shared" si="11"/>
        <v>0.16666666666666666</v>
      </c>
      <c r="AA14" s="159">
        <f t="shared" si="12"/>
        <v>4</v>
      </c>
      <c r="AB14" s="160">
        <v>0.55902777777777779</v>
      </c>
      <c r="AC14" s="160">
        <v>0.74652777777777779</v>
      </c>
      <c r="AD14" s="160">
        <f t="shared" si="13"/>
        <v>0.18402777777777779</v>
      </c>
      <c r="AE14" s="159">
        <f t="shared" si="14"/>
        <v>4.4000000000000004</v>
      </c>
      <c r="AF14" s="160">
        <v>0.42569444444444443</v>
      </c>
      <c r="AG14" s="160">
        <v>0.42569444444444443</v>
      </c>
      <c r="AH14" s="161">
        <f t="shared" si="15"/>
        <v>0.16666666666666666</v>
      </c>
      <c r="AI14" s="159">
        <f t="shared" si="16"/>
        <v>4</v>
      </c>
      <c r="AJ14" s="160">
        <v>0.49375000000000002</v>
      </c>
      <c r="AK14" s="160">
        <v>0.49375000000000002</v>
      </c>
      <c r="AL14" s="161">
        <f t="shared" si="17"/>
        <v>0.16666666666666666</v>
      </c>
      <c r="AM14" s="159">
        <f t="shared" si="18"/>
        <v>4</v>
      </c>
      <c r="AN14" s="1"/>
      <c r="AO14" s="1"/>
      <c r="AP14" s="1" t="str">
        <f t="shared" si="19"/>
        <v/>
      </c>
      <c r="AQ14" s="159" t="e">
        <f t="shared" si="20"/>
        <v>#VALUE!</v>
      </c>
      <c r="AR14" s="1"/>
      <c r="AS14" s="1"/>
      <c r="AT14" s="1" t="str">
        <f t="shared" si="21"/>
        <v/>
      </c>
      <c r="AU14" s="159" t="e">
        <f t="shared" si="22"/>
        <v>#VALUE!</v>
      </c>
      <c r="AV14" s="160">
        <v>0.36944444444444446</v>
      </c>
      <c r="AW14" s="160">
        <v>0.36944444444444446</v>
      </c>
      <c r="AX14" s="161">
        <f t="shared" si="23"/>
        <v>0.16666666666666666</v>
      </c>
      <c r="AY14" s="159">
        <f t="shared" si="24"/>
        <v>4</v>
      </c>
      <c r="AZ14" s="160">
        <v>0.4284722222222222</v>
      </c>
      <c r="BA14" s="160">
        <v>0.62430555555555556</v>
      </c>
      <c r="BB14" s="160">
        <f t="shared" si="25"/>
        <v>0.13333333333333336</v>
      </c>
      <c r="BC14" s="159">
        <f t="shared" si="26"/>
        <v>3.2</v>
      </c>
      <c r="BD14" s="160">
        <v>0.57986111111111116</v>
      </c>
      <c r="BE14" s="160">
        <v>0.57986111111111116</v>
      </c>
      <c r="BF14" s="161">
        <f t="shared" si="27"/>
        <v>0.16666666666666666</v>
      </c>
      <c r="BG14" s="159">
        <f t="shared" si="28"/>
        <v>4</v>
      </c>
      <c r="BH14" s="1"/>
      <c r="BI14" s="1"/>
      <c r="BJ14" s="1" t="str">
        <f t="shared" si="29"/>
        <v/>
      </c>
      <c r="BK14" s="159" t="e">
        <f t="shared" si="30"/>
        <v>#VALUE!</v>
      </c>
      <c r="BL14" s="1"/>
      <c r="BM14" s="1"/>
      <c r="BN14" s="1" t="str">
        <f t="shared" si="31"/>
        <v/>
      </c>
      <c r="BO14" s="159" t="e">
        <f t="shared" si="32"/>
        <v>#VALUE!</v>
      </c>
      <c r="BP14" s="1"/>
      <c r="BQ14" s="1"/>
      <c r="BR14" s="1" t="str">
        <f t="shared" si="33"/>
        <v/>
      </c>
      <c r="BS14" s="159" t="e">
        <f t="shared" si="34"/>
        <v>#VALUE!</v>
      </c>
      <c r="BT14" s="1"/>
      <c r="BU14" s="1"/>
      <c r="BV14" s="1" t="str">
        <f t="shared" si="35"/>
        <v/>
      </c>
      <c r="BW14" s="159" t="e">
        <f t="shared" si="36"/>
        <v>#VALUE!</v>
      </c>
      <c r="BX14" s="162"/>
      <c r="BY14" s="163"/>
      <c r="BZ14" s="1" t="str">
        <f t="shared" si="37"/>
        <v/>
      </c>
      <c r="CA14" s="159" t="e">
        <f t="shared" si="38"/>
        <v>#VALUE!</v>
      </c>
      <c r="CB14" s="160">
        <v>0.63194444444444442</v>
      </c>
      <c r="CC14" s="160">
        <v>0.63194444444444442</v>
      </c>
      <c r="CD14" s="161">
        <f t="shared" si="39"/>
        <v>0.16666666666666666</v>
      </c>
      <c r="CE14" s="159">
        <f t="shared" si="40"/>
        <v>4</v>
      </c>
      <c r="CF14" s="162"/>
      <c r="CG14" s="163"/>
      <c r="CH14" s="1" t="str">
        <f t="shared" si="41"/>
        <v/>
      </c>
      <c r="CI14" s="159" t="e">
        <f t="shared" si="42"/>
        <v>#VALUE!</v>
      </c>
      <c r="CJ14" s="160">
        <v>0.55833333333333335</v>
      </c>
      <c r="CK14" s="160">
        <v>0.55833333333333335</v>
      </c>
      <c r="CL14" s="161">
        <f t="shared" si="43"/>
        <v>0.16666666666666666</v>
      </c>
      <c r="CM14" s="159">
        <f t="shared" si="44"/>
        <v>4</v>
      </c>
      <c r="CN14" s="1"/>
      <c r="CO14" s="1"/>
      <c r="CP14" s="1" t="str">
        <f t="shared" si="45"/>
        <v/>
      </c>
      <c r="CQ14" s="159" t="e">
        <f t="shared" si="46"/>
        <v>#VALUE!</v>
      </c>
      <c r="CR14" s="1"/>
      <c r="CS14" s="1"/>
      <c r="CT14" s="1" t="str">
        <f t="shared" si="47"/>
        <v/>
      </c>
      <c r="CU14" s="159" t="e">
        <f t="shared" si="48"/>
        <v>#VALUE!</v>
      </c>
    </row>
    <row r="15" spans="1:99" ht="15.75" hidden="1" customHeight="1" x14ac:dyDescent="0.2">
      <c r="A15" s="1" t="s">
        <v>350</v>
      </c>
      <c r="B15" s="1" t="s">
        <v>351</v>
      </c>
      <c r="C15" s="1" t="s">
        <v>2183</v>
      </c>
      <c r="D15" s="160">
        <v>0.38819444444444445</v>
      </c>
      <c r="E15" s="160">
        <v>0.42986111111111114</v>
      </c>
      <c r="F15" s="160">
        <f t="shared" si="1"/>
        <v>4.1666666666666685E-2</v>
      </c>
      <c r="G15" s="159">
        <f t="shared" si="2"/>
        <v>1</v>
      </c>
      <c r="H15" s="1"/>
      <c r="I15" s="1"/>
      <c r="J15" s="1" t="str">
        <f t="shared" si="3"/>
        <v/>
      </c>
      <c r="K15" s="159" t="e">
        <f t="shared" si="4"/>
        <v>#VALUE!</v>
      </c>
      <c r="L15" s="1"/>
      <c r="M15" s="1"/>
      <c r="N15" s="1" t="str">
        <f t="shared" si="5"/>
        <v/>
      </c>
      <c r="O15" s="159" t="e">
        <f t="shared" si="6"/>
        <v>#VALUE!</v>
      </c>
      <c r="P15" s="160">
        <v>0.39374999999999999</v>
      </c>
      <c r="Q15" s="160">
        <v>0.48541666666666666</v>
      </c>
      <c r="R15" s="160">
        <f t="shared" si="7"/>
        <v>9.1666666666666674E-2</v>
      </c>
      <c r="S15" s="159">
        <f t="shared" si="8"/>
        <v>2.2000000000000002</v>
      </c>
      <c r="T15" s="160">
        <v>0.7895833333333333</v>
      </c>
      <c r="U15" s="160">
        <v>0.7895833333333333</v>
      </c>
      <c r="V15" s="161">
        <f t="shared" si="9"/>
        <v>0.16666666666666666</v>
      </c>
      <c r="W15" s="159">
        <f t="shared" si="10"/>
        <v>4</v>
      </c>
      <c r="X15" s="160">
        <v>0.38194444444444442</v>
      </c>
      <c r="Y15" s="160">
        <v>0.77500000000000002</v>
      </c>
      <c r="Z15" s="161">
        <f t="shared" si="11"/>
        <v>0.32638888888888895</v>
      </c>
      <c r="AA15" s="159">
        <f t="shared" si="12"/>
        <v>7.8</v>
      </c>
      <c r="AB15" s="160">
        <v>0.3888888888888889</v>
      </c>
      <c r="AC15" s="160">
        <v>0.46319444444444446</v>
      </c>
      <c r="AD15" s="160">
        <f t="shared" si="13"/>
        <v>7.4305555555555569E-2</v>
      </c>
      <c r="AE15" s="159">
        <f t="shared" si="14"/>
        <v>1.8</v>
      </c>
      <c r="AF15" s="160">
        <v>0.38333333333333336</v>
      </c>
      <c r="AG15" s="160">
        <v>0.54791666666666672</v>
      </c>
      <c r="AH15" s="161">
        <f t="shared" si="15"/>
        <v>0.11666666666666664</v>
      </c>
      <c r="AI15" s="159">
        <f t="shared" si="16"/>
        <v>2.8</v>
      </c>
      <c r="AJ15" s="162"/>
      <c r="AK15" s="163"/>
      <c r="AL15" s="1" t="str">
        <f t="shared" si="17"/>
        <v/>
      </c>
      <c r="AM15" s="159" t="e">
        <f t="shared" si="18"/>
        <v>#VALUE!</v>
      </c>
      <c r="AN15" s="1"/>
      <c r="AO15" s="1"/>
      <c r="AP15" s="1" t="str">
        <f t="shared" si="19"/>
        <v/>
      </c>
      <c r="AQ15" s="159" t="e">
        <f t="shared" si="20"/>
        <v>#VALUE!</v>
      </c>
      <c r="AR15" s="1"/>
      <c r="AS15" s="1"/>
      <c r="AT15" s="1" t="str">
        <f t="shared" si="21"/>
        <v/>
      </c>
      <c r="AU15" s="159" t="e">
        <f t="shared" si="22"/>
        <v>#VALUE!</v>
      </c>
      <c r="AV15" s="160">
        <v>0.38263888888888886</v>
      </c>
      <c r="AW15" s="160">
        <v>0.78541666666666665</v>
      </c>
      <c r="AX15" s="161">
        <f t="shared" si="23"/>
        <v>0.32569444444444451</v>
      </c>
      <c r="AY15" s="159">
        <f t="shared" si="24"/>
        <v>7.8</v>
      </c>
      <c r="AZ15" s="160">
        <v>0.39305555555555555</v>
      </c>
      <c r="BA15" s="160">
        <v>0.79652777777777772</v>
      </c>
      <c r="BB15" s="161">
        <f t="shared" si="25"/>
        <v>0.31527777777777782</v>
      </c>
      <c r="BC15" s="159">
        <f t="shared" si="26"/>
        <v>7.6</v>
      </c>
      <c r="BD15" s="160">
        <v>0.37083333333333335</v>
      </c>
      <c r="BE15" s="160">
        <v>0.78611111111111109</v>
      </c>
      <c r="BF15" s="161">
        <f t="shared" si="27"/>
        <v>0.33333333333333331</v>
      </c>
      <c r="BG15" s="159">
        <f t="shared" si="28"/>
        <v>8</v>
      </c>
      <c r="BH15" s="160">
        <v>0.37638888888888888</v>
      </c>
      <c r="BI15" s="160">
        <v>0.37638888888888888</v>
      </c>
      <c r="BJ15" s="161">
        <f t="shared" si="29"/>
        <v>0.16666666666666666</v>
      </c>
      <c r="BK15" s="159">
        <f t="shared" si="30"/>
        <v>4</v>
      </c>
      <c r="BL15" s="1"/>
      <c r="BM15" s="1"/>
      <c r="BN15" s="1" t="str">
        <f t="shared" si="31"/>
        <v/>
      </c>
      <c r="BO15" s="159" t="e">
        <f t="shared" si="32"/>
        <v>#VALUE!</v>
      </c>
      <c r="BP15" s="1"/>
      <c r="BQ15" s="1"/>
      <c r="BR15" s="1" t="str">
        <f t="shared" si="33"/>
        <v/>
      </c>
      <c r="BS15" s="159" t="e">
        <f t="shared" si="34"/>
        <v>#VALUE!</v>
      </c>
      <c r="BT15" s="160">
        <v>0.37569444444444444</v>
      </c>
      <c r="BU15" s="160">
        <v>0.79305555555555551</v>
      </c>
      <c r="BV15" s="161">
        <f t="shared" si="35"/>
        <v>0.33263888888888893</v>
      </c>
      <c r="BW15" s="159">
        <f t="shared" si="36"/>
        <v>8</v>
      </c>
      <c r="BX15" s="160">
        <v>0.37638888888888888</v>
      </c>
      <c r="BY15" s="160">
        <v>0.78333333333333333</v>
      </c>
      <c r="BZ15" s="161">
        <f t="shared" si="37"/>
        <v>0.33194444444444449</v>
      </c>
      <c r="CA15" s="159">
        <f t="shared" si="38"/>
        <v>8</v>
      </c>
      <c r="CB15" s="160">
        <v>0.37222222222222223</v>
      </c>
      <c r="CC15" s="160">
        <v>0.77847222222222223</v>
      </c>
      <c r="CD15" s="161">
        <f t="shared" si="39"/>
        <v>0.33333333333333331</v>
      </c>
      <c r="CE15" s="159">
        <f t="shared" si="40"/>
        <v>8</v>
      </c>
      <c r="CF15" s="160">
        <v>0.37847222222222221</v>
      </c>
      <c r="CG15" s="160">
        <v>0.77847222222222223</v>
      </c>
      <c r="CH15" s="161">
        <f t="shared" si="41"/>
        <v>0.32986111111111116</v>
      </c>
      <c r="CI15" s="159">
        <f t="shared" si="42"/>
        <v>7.9</v>
      </c>
      <c r="CJ15" s="160">
        <v>0.37777777777777777</v>
      </c>
      <c r="CK15" s="160">
        <v>0.78472222222222221</v>
      </c>
      <c r="CL15" s="161">
        <f t="shared" si="43"/>
        <v>0.3305555555555556</v>
      </c>
      <c r="CM15" s="159">
        <f t="shared" si="44"/>
        <v>7.9</v>
      </c>
      <c r="CN15" s="1"/>
      <c r="CO15" s="1"/>
      <c r="CP15" s="1" t="str">
        <f t="shared" si="45"/>
        <v/>
      </c>
      <c r="CQ15" s="159" t="e">
        <f t="shared" si="46"/>
        <v>#VALUE!</v>
      </c>
      <c r="CR15" s="1"/>
      <c r="CS15" s="1"/>
      <c r="CT15" s="1" t="str">
        <f t="shared" si="47"/>
        <v/>
      </c>
      <c r="CU15" s="159" t="e">
        <f t="shared" si="48"/>
        <v>#VALUE!</v>
      </c>
    </row>
    <row r="16" spans="1:99" ht="15.75" hidden="1" customHeight="1" x14ac:dyDescent="0.2">
      <c r="A16" s="1" t="s">
        <v>37</v>
      </c>
      <c r="B16" s="1" t="s">
        <v>38</v>
      </c>
      <c r="C16" s="1" t="s">
        <v>2157</v>
      </c>
      <c r="D16" s="1"/>
      <c r="E16" s="1"/>
      <c r="F16" s="1" t="str">
        <f t="shared" si="1"/>
        <v/>
      </c>
      <c r="G16" s="159" t="e">
        <f t="shared" si="2"/>
        <v>#VALUE!</v>
      </c>
      <c r="H16" s="1"/>
      <c r="I16" s="1"/>
      <c r="J16" s="1" t="str">
        <f t="shared" si="3"/>
        <v/>
      </c>
      <c r="K16" s="159" t="e">
        <f t="shared" si="4"/>
        <v>#VALUE!</v>
      </c>
      <c r="L16" s="1"/>
      <c r="M16" s="1"/>
      <c r="N16" s="1" t="str">
        <f t="shared" si="5"/>
        <v/>
      </c>
      <c r="O16" s="159" t="e">
        <f t="shared" si="6"/>
        <v>#VALUE!</v>
      </c>
      <c r="P16" s="1"/>
      <c r="Q16" s="1"/>
      <c r="R16" s="1" t="str">
        <f t="shared" si="7"/>
        <v/>
      </c>
      <c r="S16" s="159" t="e">
        <f t="shared" si="8"/>
        <v>#VALUE!</v>
      </c>
      <c r="T16" s="1"/>
      <c r="U16" s="1"/>
      <c r="V16" s="1" t="str">
        <f t="shared" si="9"/>
        <v/>
      </c>
      <c r="W16" s="159" t="e">
        <f t="shared" si="10"/>
        <v>#VALUE!</v>
      </c>
      <c r="X16" s="1"/>
      <c r="Y16" s="1"/>
      <c r="Z16" s="1" t="str">
        <f t="shared" si="11"/>
        <v/>
      </c>
      <c r="AA16" s="159" t="e">
        <f t="shared" si="12"/>
        <v>#VALUE!</v>
      </c>
      <c r="AB16" s="1"/>
      <c r="AC16" s="1"/>
      <c r="AD16" s="1" t="str">
        <f t="shared" si="13"/>
        <v/>
      </c>
      <c r="AE16" s="159" t="e">
        <f t="shared" si="14"/>
        <v>#VALUE!</v>
      </c>
      <c r="AF16" s="162"/>
      <c r="AG16" s="162"/>
      <c r="AH16" s="1" t="str">
        <f t="shared" si="15"/>
        <v/>
      </c>
      <c r="AI16" s="159" t="e">
        <f t="shared" si="16"/>
        <v>#VALUE!</v>
      </c>
      <c r="AJ16" s="162"/>
      <c r="AK16" s="163"/>
      <c r="AL16" s="1" t="str">
        <f t="shared" si="17"/>
        <v/>
      </c>
      <c r="AM16" s="159" t="e">
        <f t="shared" si="18"/>
        <v>#VALUE!</v>
      </c>
      <c r="AN16" s="1"/>
      <c r="AO16" s="1"/>
      <c r="AP16" s="1" t="str">
        <f t="shared" si="19"/>
        <v/>
      </c>
      <c r="AQ16" s="159" t="e">
        <f t="shared" si="20"/>
        <v>#VALUE!</v>
      </c>
      <c r="AR16" s="1"/>
      <c r="AS16" s="1"/>
      <c r="AT16" s="1" t="str">
        <f t="shared" si="21"/>
        <v/>
      </c>
      <c r="AU16" s="159" t="e">
        <f t="shared" si="22"/>
        <v>#VALUE!</v>
      </c>
      <c r="AV16" s="162"/>
      <c r="AW16" s="162"/>
      <c r="AX16" s="1" t="str">
        <f t="shared" si="23"/>
        <v/>
      </c>
      <c r="AY16" s="159" t="e">
        <f t="shared" si="24"/>
        <v>#VALUE!</v>
      </c>
      <c r="AZ16" s="160">
        <v>0.42083333333333334</v>
      </c>
      <c r="BA16" s="160">
        <v>0.42083333333333334</v>
      </c>
      <c r="BB16" s="161">
        <f t="shared" si="25"/>
        <v>0.16666666666666666</v>
      </c>
      <c r="BC16" s="159">
        <f t="shared" si="26"/>
        <v>4</v>
      </c>
      <c r="BD16" s="160">
        <v>0.51666666666666672</v>
      </c>
      <c r="BE16" s="160">
        <v>0.51666666666666672</v>
      </c>
      <c r="BF16" s="161">
        <f t="shared" si="27"/>
        <v>0.16666666666666666</v>
      </c>
      <c r="BG16" s="159">
        <f t="shared" si="28"/>
        <v>4</v>
      </c>
      <c r="BH16" s="162"/>
      <c r="BI16" s="162"/>
      <c r="BJ16" s="1" t="str">
        <f t="shared" si="29"/>
        <v/>
      </c>
      <c r="BK16" s="159" t="e">
        <f t="shared" si="30"/>
        <v>#VALUE!</v>
      </c>
      <c r="BL16" s="162"/>
      <c r="BM16" s="163"/>
      <c r="BN16" s="1" t="str">
        <f t="shared" si="31"/>
        <v/>
      </c>
      <c r="BO16" s="159" t="e">
        <f t="shared" si="32"/>
        <v>#VALUE!</v>
      </c>
      <c r="BP16" s="1"/>
      <c r="BQ16" s="1"/>
      <c r="BR16" s="1" t="str">
        <f t="shared" si="33"/>
        <v/>
      </c>
      <c r="BS16" s="159" t="e">
        <f t="shared" si="34"/>
        <v>#VALUE!</v>
      </c>
      <c r="BT16" s="1"/>
      <c r="BU16" s="1"/>
      <c r="BV16" s="1" t="str">
        <f t="shared" si="35"/>
        <v/>
      </c>
      <c r="BW16" s="159" t="e">
        <f t="shared" si="36"/>
        <v>#VALUE!</v>
      </c>
      <c r="BX16" s="162"/>
      <c r="BY16" s="163"/>
      <c r="BZ16" s="1" t="str">
        <f t="shared" si="37"/>
        <v/>
      </c>
      <c r="CA16" s="159" t="e">
        <f t="shared" si="38"/>
        <v>#VALUE!</v>
      </c>
      <c r="CB16" s="162"/>
      <c r="CC16" s="163"/>
      <c r="CD16" s="1" t="str">
        <f t="shared" si="39"/>
        <v/>
      </c>
      <c r="CE16" s="159" t="e">
        <f t="shared" si="40"/>
        <v>#VALUE!</v>
      </c>
      <c r="CF16" s="162"/>
      <c r="CG16" s="162"/>
      <c r="CH16" s="1" t="str">
        <f t="shared" si="41"/>
        <v/>
      </c>
      <c r="CI16" s="159" t="e">
        <f t="shared" si="42"/>
        <v>#VALUE!</v>
      </c>
      <c r="CJ16" s="162"/>
      <c r="CK16" s="162"/>
      <c r="CL16" s="1" t="str">
        <f t="shared" si="43"/>
        <v/>
      </c>
      <c r="CM16" s="159" t="e">
        <f t="shared" si="44"/>
        <v>#VALUE!</v>
      </c>
      <c r="CN16" s="160">
        <v>0.68055555555555558</v>
      </c>
      <c r="CO16" s="160">
        <v>0.68055555555555558</v>
      </c>
      <c r="CP16" s="161">
        <f t="shared" si="45"/>
        <v>0.16666666666666666</v>
      </c>
      <c r="CQ16" s="159">
        <f t="shared" si="46"/>
        <v>4</v>
      </c>
      <c r="CR16" s="1"/>
      <c r="CS16" s="1"/>
      <c r="CT16" s="1" t="str">
        <f t="shared" si="47"/>
        <v/>
      </c>
      <c r="CU16" s="159" t="e">
        <f t="shared" si="48"/>
        <v>#VALUE!</v>
      </c>
    </row>
    <row r="17" spans="1:99" ht="15.75" customHeight="1" x14ac:dyDescent="0.2">
      <c r="A17" s="1" t="s">
        <v>877</v>
      </c>
      <c r="B17" s="1" t="s">
        <v>878</v>
      </c>
      <c r="C17" s="1"/>
      <c r="D17" s="160">
        <v>0.37430555555555556</v>
      </c>
      <c r="E17" s="160">
        <v>0.77500000000000002</v>
      </c>
      <c r="F17" s="161">
        <f t="shared" si="1"/>
        <v>0.33333333333333331</v>
      </c>
      <c r="G17" s="159">
        <f t="shared" si="2"/>
        <v>8</v>
      </c>
      <c r="H17" s="1"/>
      <c r="I17" s="1"/>
      <c r="J17" s="1" t="str">
        <f t="shared" si="3"/>
        <v/>
      </c>
      <c r="K17" s="159" t="e">
        <f t="shared" si="4"/>
        <v>#VALUE!</v>
      </c>
      <c r="L17" s="1"/>
      <c r="M17" s="1"/>
      <c r="N17" s="1" t="str">
        <f t="shared" si="5"/>
        <v/>
      </c>
      <c r="O17" s="159" t="e">
        <f t="shared" si="6"/>
        <v>#VALUE!</v>
      </c>
      <c r="P17" s="160">
        <v>0.37708333333333333</v>
      </c>
      <c r="Q17" s="160">
        <v>0.77986111111111112</v>
      </c>
      <c r="R17" s="161">
        <f t="shared" si="7"/>
        <v>0.33125000000000004</v>
      </c>
      <c r="S17" s="159">
        <f t="shared" si="8"/>
        <v>8</v>
      </c>
      <c r="T17" s="160">
        <v>0.38124999999999998</v>
      </c>
      <c r="U17" s="160">
        <v>0.78194444444444444</v>
      </c>
      <c r="V17" s="161">
        <f t="shared" si="9"/>
        <v>0.32708333333333339</v>
      </c>
      <c r="W17" s="159">
        <f t="shared" si="10"/>
        <v>7.9</v>
      </c>
      <c r="X17" s="160">
        <v>0.39097222222222222</v>
      </c>
      <c r="Y17" s="160">
        <v>0.77986111111111112</v>
      </c>
      <c r="Z17" s="161">
        <f t="shared" si="11"/>
        <v>0.31736111111111115</v>
      </c>
      <c r="AA17" s="159">
        <f t="shared" si="12"/>
        <v>7.6</v>
      </c>
      <c r="AB17" s="160">
        <v>0.37569444444444444</v>
      </c>
      <c r="AC17" s="160">
        <v>0.77777777777777779</v>
      </c>
      <c r="AD17" s="161">
        <f t="shared" si="13"/>
        <v>0.33263888888888893</v>
      </c>
      <c r="AE17" s="159">
        <f t="shared" si="14"/>
        <v>8</v>
      </c>
      <c r="AF17" s="160">
        <v>0.375</v>
      </c>
      <c r="AG17" s="160">
        <v>0.77361111111111114</v>
      </c>
      <c r="AH17" s="161">
        <f t="shared" si="15"/>
        <v>0.33333333333333331</v>
      </c>
      <c r="AI17" s="159">
        <f t="shared" si="16"/>
        <v>8</v>
      </c>
      <c r="AJ17" s="162"/>
      <c r="AK17" s="163"/>
      <c r="AL17" s="1" t="str">
        <f t="shared" si="17"/>
        <v/>
      </c>
      <c r="AM17" s="159" t="e">
        <f t="shared" si="18"/>
        <v>#VALUE!</v>
      </c>
      <c r="AN17" s="162"/>
      <c r="AO17" s="163"/>
      <c r="AP17" s="1" t="str">
        <f t="shared" si="19"/>
        <v/>
      </c>
      <c r="AQ17" s="159" t="e">
        <f t="shared" si="20"/>
        <v>#VALUE!</v>
      </c>
      <c r="AR17" s="1"/>
      <c r="AS17" s="1"/>
      <c r="AT17" s="1" t="str">
        <f t="shared" si="21"/>
        <v/>
      </c>
      <c r="AU17" s="159" t="e">
        <f t="shared" si="22"/>
        <v>#VALUE!</v>
      </c>
      <c r="AV17" s="160">
        <v>0.37430555555555556</v>
      </c>
      <c r="AW17" s="160">
        <v>0.7729166666666667</v>
      </c>
      <c r="AX17" s="161">
        <f t="shared" si="23"/>
        <v>0.33333333333333331</v>
      </c>
      <c r="AY17" s="159">
        <f t="shared" si="24"/>
        <v>8</v>
      </c>
      <c r="AZ17" s="160">
        <v>0.38819444444444445</v>
      </c>
      <c r="BA17" s="160">
        <v>0.83263888888888893</v>
      </c>
      <c r="BB17" s="161">
        <f t="shared" si="25"/>
        <v>0.32013888888888892</v>
      </c>
      <c r="BC17" s="159">
        <f t="shared" si="26"/>
        <v>7.7</v>
      </c>
      <c r="BD17" s="160">
        <v>0.37291666666666667</v>
      </c>
      <c r="BE17" s="160">
        <v>0.79305555555555551</v>
      </c>
      <c r="BF17" s="161">
        <f t="shared" si="27"/>
        <v>0.33333333333333331</v>
      </c>
      <c r="BG17" s="159">
        <f t="shared" si="28"/>
        <v>8</v>
      </c>
      <c r="BH17" s="160">
        <v>0.37222222222222223</v>
      </c>
      <c r="BI17" s="160">
        <v>0.77083333333333337</v>
      </c>
      <c r="BJ17" s="161">
        <f t="shared" si="29"/>
        <v>0.33333333333333331</v>
      </c>
      <c r="BK17" s="159">
        <f t="shared" si="30"/>
        <v>8</v>
      </c>
      <c r="BL17" s="160">
        <v>0.55902777777777779</v>
      </c>
      <c r="BM17" s="160">
        <v>0.55902777777777779</v>
      </c>
      <c r="BN17" s="161">
        <f t="shared" si="31"/>
        <v>0.16666666666666666</v>
      </c>
      <c r="BO17" s="159">
        <f t="shared" si="32"/>
        <v>4</v>
      </c>
      <c r="BP17" s="1"/>
      <c r="BQ17" s="1"/>
      <c r="BR17" s="1" t="str">
        <f t="shared" si="33"/>
        <v/>
      </c>
      <c r="BS17" s="159" t="e">
        <f t="shared" si="34"/>
        <v>#VALUE!</v>
      </c>
      <c r="BT17" s="160">
        <v>0.3611111111111111</v>
      </c>
      <c r="BU17" s="160">
        <v>0.75902777777777775</v>
      </c>
      <c r="BV17" s="161">
        <f t="shared" si="35"/>
        <v>0.33333333333333331</v>
      </c>
      <c r="BW17" s="159">
        <f t="shared" si="36"/>
        <v>8</v>
      </c>
      <c r="BX17" s="160">
        <v>0.37430555555555556</v>
      </c>
      <c r="BY17" s="160">
        <v>0.77638888888888891</v>
      </c>
      <c r="BZ17" s="161">
        <f t="shared" si="37"/>
        <v>0.33333333333333331</v>
      </c>
      <c r="CA17" s="159">
        <f t="shared" si="38"/>
        <v>8</v>
      </c>
      <c r="CB17" s="160">
        <v>0.37708333333333333</v>
      </c>
      <c r="CC17" s="160">
        <v>0.80138888888888893</v>
      </c>
      <c r="CD17" s="161">
        <f t="shared" si="39"/>
        <v>0.33125000000000004</v>
      </c>
      <c r="CE17" s="159">
        <f t="shared" si="40"/>
        <v>8</v>
      </c>
      <c r="CF17" s="160">
        <v>0.37152777777777779</v>
      </c>
      <c r="CG17" s="160">
        <v>0.78194444444444444</v>
      </c>
      <c r="CH17" s="161">
        <f t="shared" si="41"/>
        <v>0.33333333333333331</v>
      </c>
      <c r="CI17" s="159">
        <f t="shared" si="42"/>
        <v>8</v>
      </c>
      <c r="CJ17" s="160">
        <v>0.38541666666666669</v>
      </c>
      <c r="CK17" s="160">
        <v>0.57361111111111107</v>
      </c>
      <c r="CL17" s="160">
        <f t="shared" si="43"/>
        <v>0.12569444444444439</v>
      </c>
      <c r="CM17" s="159">
        <f t="shared" si="44"/>
        <v>3</v>
      </c>
      <c r="CN17" s="1"/>
      <c r="CO17" s="1"/>
      <c r="CP17" s="1" t="str">
        <f t="shared" si="45"/>
        <v/>
      </c>
      <c r="CQ17" s="159" t="e">
        <f t="shared" si="46"/>
        <v>#VALUE!</v>
      </c>
      <c r="CR17" s="1"/>
      <c r="CS17" s="1"/>
      <c r="CT17" s="1" t="str">
        <f t="shared" si="47"/>
        <v/>
      </c>
      <c r="CU17" s="159" t="e">
        <f t="shared" si="48"/>
        <v>#VALUE!</v>
      </c>
    </row>
    <row r="18" spans="1:99" ht="15.75" customHeight="1" x14ac:dyDescent="0.2">
      <c r="A18" s="1" t="s">
        <v>879</v>
      </c>
      <c r="B18" s="1" t="s">
        <v>880</v>
      </c>
      <c r="C18" s="1"/>
      <c r="D18" s="160">
        <v>0.37361111111111112</v>
      </c>
      <c r="E18" s="160">
        <v>0.77430555555555558</v>
      </c>
      <c r="F18" s="161">
        <f t="shared" si="1"/>
        <v>0.33333333333333331</v>
      </c>
      <c r="G18" s="159">
        <f t="shared" si="2"/>
        <v>8</v>
      </c>
      <c r="H18" s="1"/>
      <c r="I18" s="1"/>
      <c r="J18" s="1" t="str">
        <f t="shared" si="3"/>
        <v/>
      </c>
      <c r="K18" s="159" t="e">
        <f t="shared" si="4"/>
        <v>#VALUE!</v>
      </c>
      <c r="L18" s="1"/>
      <c r="M18" s="1"/>
      <c r="N18" s="1" t="str">
        <f t="shared" si="5"/>
        <v/>
      </c>
      <c r="O18" s="159" t="e">
        <f t="shared" si="6"/>
        <v>#VALUE!</v>
      </c>
      <c r="P18" s="160">
        <v>0.35833333333333334</v>
      </c>
      <c r="Q18" s="160">
        <v>0.76875000000000004</v>
      </c>
      <c r="R18" s="161">
        <f t="shared" si="7"/>
        <v>0.33333333333333331</v>
      </c>
      <c r="S18" s="159">
        <f t="shared" si="8"/>
        <v>8</v>
      </c>
      <c r="T18" s="160">
        <v>0.35972222222222222</v>
      </c>
      <c r="U18" s="160">
        <v>0.7680555555555556</v>
      </c>
      <c r="V18" s="161">
        <f t="shared" si="9"/>
        <v>0.33333333333333331</v>
      </c>
      <c r="W18" s="159">
        <f t="shared" si="10"/>
        <v>8</v>
      </c>
      <c r="X18" s="160">
        <v>0.36527777777777776</v>
      </c>
      <c r="Y18" s="160">
        <v>0.75972222222222219</v>
      </c>
      <c r="Z18" s="160">
        <f t="shared" si="11"/>
        <v>0.33194444444444443</v>
      </c>
      <c r="AA18" s="159">
        <f t="shared" si="12"/>
        <v>8</v>
      </c>
      <c r="AB18" s="160">
        <v>0.36319444444444443</v>
      </c>
      <c r="AC18" s="160">
        <v>0.76388888888888884</v>
      </c>
      <c r="AD18" s="161">
        <f t="shared" si="13"/>
        <v>0.33333333333333331</v>
      </c>
      <c r="AE18" s="159">
        <f t="shared" si="14"/>
        <v>8</v>
      </c>
      <c r="AF18" s="162"/>
      <c r="AG18" s="163"/>
      <c r="AH18" s="1" t="str">
        <f t="shared" si="15"/>
        <v/>
      </c>
      <c r="AI18" s="159" t="e">
        <f t="shared" si="16"/>
        <v>#VALUE!</v>
      </c>
      <c r="AJ18" s="162"/>
      <c r="AK18" s="163"/>
      <c r="AL18" s="1" t="str">
        <f t="shared" si="17"/>
        <v/>
      </c>
      <c r="AM18" s="159" t="e">
        <f t="shared" si="18"/>
        <v>#VALUE!</v>
      </c>
      <c r="AN18" s="1"/>
      <c r="AO18" s="1"/>
      <c r="AP18" s="1" t="str">
        <f t="shared" si="19"/>
        <v/>
      </c>
      <c r="AQ18" s="159" t="e">
        <f t="shared" si="20"/>
        <v>#VALUE!</v>
      </c>
      <c r="AR18" s="1"/>
      <c r="AS18" s="1"/>
      <c r="AT18" s="1" t="str">
        <f t="shared" si="21"/>
        <v/>
      </c>
      <c r="AU18" s="159" t="e">
        <f t="shared" si="22"/>
        <v>#VALUE!</v>
      </c>
      <c r="AV18" s="160">
        <v>0.35347222222222224</v>
      </c>
      <c r="AW18" s="160">
        <v>0.76249999999999996</v>
      </c>
      <c r="AX18" s="161">
        <f t="shared" si="23"/>
        <v>0.33333333333333331</v>
      </c>
      <c r="AY18" s="159">
        <f t="shared" si="24"/>
        <v>8</v>
      </c>
      <c r="AZ18" s="160">
        <v>0.35694444444444445</v>
      </c>
      <c r="BA18" s="160">
        <v>0.75277777777777777</v>
      </c>
      <c r="BB18" s="160">
        <f t="shared" si="25"/>
        <v>0.33333333333333331</v>
      </c>
      <c r="BC18" s="159">
        <f t="shared" si="26"/>
        <v>8</v>
      </c>
      <c r="BD18" s="160">
        <v>0.36458333333333331</v>
      </c>
      <c r="BE18" s="160">
        <v>0.7729166666666667</v>
      </c>
      <c r="BF18" s="161">
        <f t="shared" si="27"/>
        <v>0.33333333333333331</v>
      </c>
      <c r="BG18" s="159">
        <f t="shared" si="28"/>
        <v>8</v>
      </c>
      <c r="BH18" s="160">
        <v>0.36319444444444443</v>
      </c>
      <c r="BI18" s="160">
        <v>0.77916666666666667</v>
      </c>
      <c r="BJ18" s="161">
        <f t="shared" si="29"/>
        <v>0.33333333333333331</v>
      </c>
      <c r="BK18" s="159">
        <f t="shared" si="30"/>
        <v>8</v>
      </c>
      <c r="BL18" s="162"/>
      <c r="BM18" s="163"/>
      <c r="BN18" s="1" t="str">
        <f t="shared" si="31"/>
        <v/>
      </c>
      <c r="BO18" s="159" t="e">
        <f t="shared" si="32"/>
        <v>#VALUE!</v>
      </c>
      <c r="BP18" s="1"/>
      <c r="BQ18" s="1"/>
      <c r="BR18" s="1" t="str">
        <f t="shared" si="33"/>
        <v/>
      </c>
      <c r="BS18" s="159" t="e">
        <f t="shared" si="34"/>
        <v>#VALUE!</v>
      </c>
      <c r="BT18" s="160">
        <v>0.36319444444444443</v>
      </c>
      <c r="BU18" s="160">
        <v>0.76388888888888884</v>
      </c>
      <c r="BV18" s="161">
        <f t="shared" si="35"/>
        <v>0.33333333333333331</v>
      </c>
      <c r="BW18" s="159">
        <f t="shared" si="36"/>
        <v>8</v>
      </c>
      <c r="BX18" s="160">
        <v>0.36527777777777776</v>
      </c>
      <c r="BY18" s="160">
        <v>0.76736111111111116</v>
      </c>
      <c r="BZ18" s="161">
        <f t="shared" si="37"/>
        <v>0.33333333333333331</v>
      </c>
      <c r="CA18" s="159">
        <f t="shared" si="38"/>
        <v>8</v>
      </c>
      <c r="CB18" s="160">
        <v>0.36527777777777776</v>
      </c>
      <c r="CC18" s="160">
        <v>0.77083333333333337</v>
      </c>
      <c r="CD18" s="161">
        <f t="shared" si="39"/>
        <v>0.33333333333333331</v>
      </c>
      <c r="CE18" s="159">
        <f t="shared" si="40"/>
        <v>8</v>
      </c>
      <c r="CF18" s="160">
        <v>0.36388888888888887</v>
      </c>
      <c r="CG18" s="160">
        <v>0.76666666666666672</v>
      </c>
      <c r="CH18" s="161">
        <f t="shared" si="41"/>
        <v>0.33333333333333331</v>
      </c>
      <c r="CI18" s="159">
        <f t="shared" si="42"/>
        <v>8</v>
      </c>
      <c r="CJ18" s="160">
        <v>0.36944444444444446</v>
      </c>
      <c r="CK18" s="160">
        <v>0.58125000000000004</v>
      </c>
      <c r="CL18" s="160">
        <f t="shared" si="43"/>
        <v>0.14930555555555558</v>
      </c>
      <c r="CM18" s="159">
        <f t="shared" si="44"/>
        <v>3.6</v>
      </c>
      <c r="CN18" s="1"/>
      <c r="CO18" s="1"/>
      <c r="CP18" s="1" t="str">
        <f t="shared" si="45"/>
        <v/>
      </c>
      <c r="CQ18" s="159" t="e">
        <f t="shared" si="46"/>
        <v>#VALUE!</v>
      </c>
      <c r="CR18" s="1"/>
      <c r="CS18" s="1"/>
      <c r="CT18" s="1" t="str">
        <f t="shared" si="47"/>
        <v/>
      </c>
      <c r="CU18" s="159" t="e">
        <f t="shared" si="48"/>
        <v>#VALUE!</v>
      </c>
    </row>
    <row r="19" spans="1:99" ht="15.75" customHeight="1" x14ac:dyDescent="0.2">
      <c r="A19" s="1" t="s">
        <v>41</v>
      </c>
      <c r="B19" s="1" t="s">
        <v>42</v>
      </c>
      <c r="C19" s="1" t="s">
        <v>36</v>
      </c>
      <c r="D19" s="1"/>
      <c r="E19" s="1"/>
      <c r="F19" s="1" t="str">
        <f t="shared" si="1"/>
        <v/>
      </c>
      <c r="G19" s="159" t="e">
        <f t="shared" si="2"/>
        <v>#VALUE!</v>
      </c>
      <c r="H19" s="1"/>
      <c r="I19" s="1"/>
      <c r="J19" s="1" t="str">
        <f t="shared" si="3"/>
        <v/>
      </c>
      <c r="K19" s="159" t="e">
        <f t="shared" si="4"/>
        <v>#VALUE!</v>
      </c>
      <c r="L19" s="1"/>
      <c r="M19" s="1"/>
      <c r="N19" s="1" t="str">
        <f t="shared" si="5"/>
        <v/>
      </c>
      <c r="O19" s="159" t="e">
        <f t="shared" si="6"/>
        <v>#VALUE!</v>
      </c>
      <c r="P19" s="160">
        <v>0.33333333333333331</v>
      </c>
      <c r="Q19" s="160">
        <v>0.33333333333333331</v>
      </c>
      <c r="R19" s="161">
        <f t="shared" si="7"/>
        <v>0.16666666666666666</v>
      </c>
      <c r="S19" s="159">
        <f t="shared" si="8"/>
        <v>4</v>
      </c>
      <c r="T19" s="162"/>
      <c r="U19" s="162"/>
      <c r="V19" s="1" t="str">
        <f t="shared" si="9"/>
        <v/>
      </c>
      <c r="W19" s="159" t="e">
        <f t="shared" si="10"/>
        <v>#VALUE!</v>
      </c>
      <c r="X19" s="162"/>
      <c r="Y19" s="163"/>
      <c r="Z19" s="1" t="str">
        <f t="shared" si="11"/>
        <v/>
      </c>
      <c r="AA19" s="159" t="e">
        <f t="shared" si="12"/>
        <v>#VALUE!</v>
      </c>
      <c r="AB19" s="160">
        <v>0.33541666666666664</v>
      </c>
      <c r="AC19" s="160">
        <v>0.33541666666666664</v>
      </c>
      <c r="AD19" s="161">
        <f t="shared" si="13"/>
        <v>0.16666666666666666</v>
      </c>
      <c r="AE19" s="159">
        <f t="shared" si="14"/>
        <v>4</v>
      </c>
      <c r="AF19" s="160">
        <v>0.46111111111111114</v>
      </c>
      <c r="AG19" s="160">
        <v>0.46111111111111114</v>
      </c>
      <c r="AH19" s="161">
        <f t="shared" si="15"/>
        <v>0.16666666666666666</v>
      </c>
      <c r="AI19" s="159">
        <f t="shared" si="16"/>
        <v>4</v>
      </c>
      <c r="AJ19" s="162"/>
      <c r="AK19" s="163"/>
      <c r="AL19" s="1" t="str">
        <f t="shared" si="17"/>
        <v/>
      </c>
      <c r="AM19" s="159" t="e">
        <f t="shared" si="18"/>
        <v>#VALUE!</v>
      </c>
      <c r="AN19" s="1"/>
      <c r="AO19" s="1"/>
      <c r="AP19" s="1" t="str">
        <f t="shared" si="19"/>
        <v/>
      </c>
      <c r="AQ19" s="159" t="e">
        <f t="shared" si="20"/>
        <v>#VALUE!</v>
      </c>
      <c r="AR19" s="1"/>
      <c r="AS19" s="1"/>
      <c r="AT19" s="1" t="str">
        <f t="shared" si="21"/>
        <v/>
      </c>
      <c r="AU19" s="159" t="e">
        <f t="shared" si="22"/>
        <v>#VALUE!</v>
      </c>
      <c r="AV19" s="160">
        <v>0.35694444444444445</v>
      </c>
      <c r="AW19" s="160">
        <v>0.35694444444444445</v>
      </c>
      <c r="AX19" s="161">
        <f t="shared" si="23"/>
        <v>0.16666666666666666</v>
      </c>
      <c r="AY19" s="159">
        <f t="shared" si="24"/>
        <v>4</v>
      </c>
      <c r="AZ19" s="162"/>
      <c r="BA19" s="163"/>
      <c r="BB19" s="1" t="str">
        <f t="shared" si="25"/>
        <v/>
      </c>
      <c r="BC19" s="159" t="e">
        <f t="shared" si="26"/>
        <v>#VALUE!</v>
      </c>
      <c r="BD19" s="1"/>
      <c r="BE19" s="1"/>
      <c r="BF19" s="1" t="str">
        <f t="shared" si="27"/>
        <v/>
      </c>
      <c r="BG19" s="159" t="e">
        <f t="shared" si="28"/>
        <v>#VALUE!</v>
      </c>
      <c r="BH19" s="160">
        <v>0.78611111111111109</v>
      </c>
      <c r="BI19" s="160">
        <v>0.78611111111111109</v>
      </c>
      <c r="BJ19" s="161">
        <f t="shared" si="29"/>
        <v>0.16666666666666666</v>
      </c>
      <c r="BK19" s="159">
        <f t="shared" si="30"/>
        <v>4</v>
      </c>
      <c r="BL19" s="1"/>
      <c r="BM19" s="1"/>
      <c r="BN19" s="1" t="str">
        <f t="shared" si="31"/>
        <v/>
      </c>
      <c r="BO19" s="159" t="e">
        <f t="shared" si="32"/>
        <v>#VALUE!</v>
      </c>
      <c r="BP19" s="1"/>
      <c r="BQ19" s="1"/>
      <c r="BR19" s="1" t="str">
        <f t="shared" si="33"/>
        <v/>
      </c>
      <c r="BS19" s="159" t="e">
        <f t="shared" si="34"/>
        <v>#VALUE!</v>
      </c>
      <c r="BT19" s="1"/>
      <c r="BU19" s="1"/>
      <c r="BV19" s="1" t="str">
        <f t="shared" si="35"/>
        <v/>
      </c>
      <c r="BW19" s="159" t="e">
        <f t="shared" si="36"/>
        <v>#VALUE!</v>
      </c>
      <c r="BX19" s="160">
        <v>0.35902777777777778</v>
      </c>
      <c r="BY19" s="160">
        <v>0.65555555555555556</v>
      </c>
      <c r="BZ19" s="160">
        <f t="shared" si="37"/>
        <v>0.23402777777777778</v>
      </c>
      <c r="CA19" s="159">
        <f t="shared" si="38"/>
        <v>5.6</v>
      </c>
      <c r="CB19" s="160">
        <v>0.33750000000000002</v>
      </c>
      <c r="CC19" s="160">
        <v>0.55972222222222223</v>
      </c>
      <c r="CD19" s="161">
        <f t="shared" si="39"/>
        <v>0.14583333333333334</v>
      </c>
      <c r="CE19" s="159">
        <f t="shared" si="40"/>
        <v>3.5</v>
      </c>
      <c r="CF19" s="1"/>
      <c r="CG19" s="1"/>
      <c r="CH19" s="1" t="str">
        <f t="shared" si="41"/>
        <v/>
      </c>
      <c r="CI19" s="159" t="e">
        <f t="shared" si="42"/>
        <v>#VALUE!</v>
      </c>
      <c r="CJ19" s="1"/>
      <c r="CK19" s="1"/>
      <c r="CL19" s="1" t="str">
        <f t="shared" si="43"/>
        <v/>
      </c>
      <c r="CM19" s="159" t="e">
        <f t="shared" si="44"/>
        <v>#VALUE!</v>
      </c>
      <c r="CN19" s="1"/>
      <c r="CO19" s="1"/>
      <c r="CP19" s="1" t="str">
        <f t="shared" si="45"/>
        <v/>
      </c>
      <c r="CQ19" s="159" t="e">
        <f t="shared" si="46"/>
        <v>#VALUE!</v>
      </c>
      <c r="CR19" s="1"/>
      <c r="CS19" s="1"/>
      <c r="CT19" s="1" t="str">
        <f t="shared" si="47"/>
        <v/>
      </c>
      <c r="CU19" s="159" t="e">
        <f t="shared" si="48"/>
        <v>#VALUE!</v>
      </c>
    </row>
    <row r="20" spans="1:99" ht="15.75" customHeight="1" x14ac:dyDescent="0.2">
      <c r="A20" s="1" t="s">
        <v>899</v>
      </c>
      <c r="B20" s="1" t="s">
        <v>900</v>
      </c>
      <c r="C20" s="1"/>
      <c r="D20" s="1"/>
      <c r="E20" s="1"/>
      <c r="F20" s="1" t="str">
        <f t="shared" si="1"/>
        <v/>
      </c>
      <c r="G20" s="159" t="e">
        <f t="shared" si="2"/>
        <v>#VALUE!</v>
      </c>
      <c r="H20" s="1"/>
      <c r="I20" s="1"/>
      <c r="J20" s="1" t="str">
        <f t="shared" si="3"/>
        <v/>
      </c>
      <c r="K20" s="159" t="e">
        <f t="shared" si="4"/>
        <v>#VALUE!</v>
      </c>
      <c r="L20" s="1"/>
      <c r="M20" s="1"/>
      <c r="N20" s="1" t="str">
        <f t="shared" si="5"/>
        <v/>
      </c>
      <c r="O20" s="159" t="e">
        <f t="shared" si="6"/>
        <v>#VALUE!</v>
      </c>
      <c r="P20" s="1"/>
      <c r="Q20" s="1"/>
      <c r="R20" s="1" t="str">
        <f t="shared" si="7"/>
        <v/>
      </c>
      <c r="S20" s="159" t="e">
        <f t="shared" si="8"/>
        <v>#VALUE!</v>
      </c>
      <c r="T20" s="1"/>
      <c r="U20" s="1"/>
      <c r="V20" s="1" t="str">
        <f t="shared" si="9"/>
        <v/>
      </c>
      <c r="W20" s="159" t="e">
        <f t="shared" si="10"/>
        <v>#VALUE!</v>
      </c>
      <c r="X20" s="1"/>
      <c r="Y20" s="1"/>
      <c r="Z20" s="1" t="str">
        <f t="shared" si="11"/>
        <v/>
      </c>
      <c r="AA20" s="159" t="e">
        <f t="shared" si="12"/>
        <v>#VALUE!</v>
      </c>
      <c r="AB20" s="1"/>
      <c r="AC20" s="1"/>
      <c r="AD20" s="1" t="str">
        <f t="shared" si="13"/>
        <v/>
      </c>
      <c r="AE20" s="159" t="e">
        <f t="shared" si="14"/>
        <v>#VALUE!</v>
      </c>
      <c r="AF20" s="1"/>
      <c r="AG20" s="1"/>
      <c r="AH20" s="1" t="str">
        <f t="shared" si="15"/>
        <v/>
      </c>
      <c r="AI20" s="159" t="e">
        <f t="shared" si="16"/>
        <v>#VALUE!</v>
      </c>
      <c r="AJ20" s="1"/>
      <c r="AK20" s="1"/>
      <c r="AL20" s="1" t="str">
        <f t="shared" si="17"/>
        <v/>
      </c>
      <c r="AM20" s="159" t="e">
        <f t="shared" si="18"/>
        <v>#VALUE!</v>
      </c>
      <c r="AN20" s="1"/>
      <c r="AO20" s="1"/>
      <c r="AP20" s="1" t="str">
        <f t="shared" si="19"/>
        <v/>
      </c>
      <c r="AQ20" s="159" t="e">
        <f t="shared" si="20"/>
        <v>#VALUE!</v>
      </c>
      <c r="AR20" s="1"/>
      <c r="AS20" s="1"/>
      <c r="AT20" s="1" t="str">
        <f t="shared" si="21"/>
        <v/>
      </c>
      <c r="AU20" s="159" t="e">
        <f t="shared" si="22"/>
        <v>#VALUE!</v>
      </c>
      <c r="AV20" s="1"/>
      <c r="AW20" s="1"/>
      <c r="AX20" s="1" t="str">
        <f t="shared" si="23"/>
        <v/>
      </c>
      <c r="AY20" s="159" t="e">
        <f t="shared" si="24"/>
        <v>#VALUE!</v>
      </c>
      <c r="AZ20" s="1"/>
      <c r="BA20" s="1"/>
      <c r="BB20" s="1" t="str">
        <f t="shared" si="25"/>
        <v/>
      </c>
      <c r="BC20" s="159" t="e">
        <f t="shared" si="26"/>
        <v>#VALUE!</v>
      </c>
      <c r="BD20" s="1"/>
      <c r="BE20" s="1"/>
      <c r="BF20" s="1" t="str">
        <f t="shared" si="27"/>
        <v/>
      </c>
      <c r="BG20" s="159" t="e">
        <f t="shared" si="28"/>
        <v>#VALUE!</v>
      </c>
      <c r="BH20" s="1"/>
      <c r="BI20" s="1"/>
      <c r="BJ20" s="1" t="str">
        <f t="shared" si="29"/>
        <v/>
      </c>
      <c r="BK20" s="159" t="e">
        <f t="shared" si="30"/>
        <v>#VALUE!</v>
      </c>
      <c r="BL20" s="1"/>
      <c r="BM20" s="1"/>
      <c r="BN20" s="1" t="str">
        <f t="shared" si="31"/>
        <v/>
      </c>
      <c r="BO20" s="159" t="e">
        <f t="shared" si="32"/>
        <v>#VALUE!</v>
      </c>
      <c r="BP20" s="1"/>
      <c r="BQ20" s="1"/>
      <c r="BR20" s="1" t="str">
        <f t="shared" si="33"/>
        <v/>
      </c>
      <c r="BS20" s="159" t="e">
        <f t="shared" si="34"/>
        <v>#VALUE!</v>
      </c>
      <c r="BT20" s="1"/>
      <c r="BU20" s="1"/>
      <c r="BV20" s="1" t="str">
        <f t="shared" si="35"/>
        <v/>
      </c>
      <c r="BW20" s="159" t="e">
        <f t="shared" si="36"/>
        <v>#VALUE!</v>
      </c>
      <c r="BX20" s="1"/>
      <c r="BY20" s="1"/>
      <c r="BZ20" s="1" t="str">
        <f t="shared" si="37"/>
        <v/>
      </c>
      <c r="CA20" s="159" t="e">
        <f t="shared" si="38"/>
        <v>#VALUE!</v>
      </c>
      <c r="CB20" s="1"/>
      <c r="CC20" s="1"/>
      <c r="CD20" s="1" t="str">
        <f t="shared" si="39"/>
        <v/>
      </c>
      <c r="CE20" s="159" t="e">
        <f t="shared" si="40"/>
        <v>#VALUE!</v>
      </c>
      <c r="CF20" s="1"/>
      <c r="CG20" s="1"/>
      <c r="CH20" s="1" t="str">
        <f t="shared" si="41"/>
        <v/>
      </c>
      <c r="CI20" s="159" t="e">
        <f t="shared" si="42"/>
        <v>#VALUE!</v>
      </c>
      <c r="CJ20" s="1"/>
      <c r="CK20" s="1"/>
      <c r="CL20" s="1" t="str">
        <f t="shared" si="43"/>
        <v/>
      </c>
      <c r="CM20" s="159" t="e">
        <f t="shared" si="44"/>
        <v>#VALUE!</v>
      </c>
      <c r="CN20" s="1"/>
      <c r="CO20" s="1"/>
      <c r="CP20" s="1" t="str">
        <f t="shared" si="45"/>
        <v/>
      </c>
      <c r="CQ20" s="159" t="e">
        <f t="shared" si="46"/>
        <v>#VALUE!</v>
      </c>
      <c r="CR20" s="1"/>
      <c r="CS20" s="1"/>
      <c r="CT20" s="1" t="str">
        <f t="shared" si="47"/>
        <v/>
      </c>
      <c r="CU20" s="159" t="e">
        <f t="shared" si="48"/>
        <v>#VALUE!</v>
      </c>
    </row>
    <row r="21" spans="1:99" ht="15.75" customHeight="1" x14ac:dyDescent="0.2">
      <c r="A21" s="1" t="s">
        <v>901</v>
      </c>
      <c r="B21" s="1" t="s">
        <v>902</v>
      </c>
      <c r="C21" s="1"/>
      <c r="D21" s="160">
        <v>0.3923611111111111</v>
      </c>
      <c r="E21" s="160">
        <v>0.8305555555555556</v>
      </c>
      <c r="F21" s="161">
        <f t="shared" si="1"/>
        <v>0.31597222222222227</v>
      </c>
      <c r="G21" s="159">
        <f t="shared" si="2"/>
        <v>7.6</v>
      </c>
      <c r="H21" s="1"/>
      <c r="I21" s="1"/>
      <c r="J21" s="1" t="str">
        <f t="shared" si="3"/>
        <v/>
      </c>
      <c r="K21" s="159" t="e">
        <f t="shared" si="4"/>
        <v>#VALUE!</v>
      </c>
      <c r="L21" s="1"/>
      <c r="M21" s="1"/>
      <c r="N21" s="1" t="str">
        <f t="shared" si="5"/>
        <v/>
      </c>
      <c r="O21" s="159" t="e">
        <f t="shared" si="6"/>
        <v>#VALUE!</v>
      </c>
      <c r="P21" s="160">
        <v>0.38958333333333334</v>
      </c>
      <c r="Q21" s="160">
        <v>0.82152777777777775</v>
      </c>
      <c r="R21" s="161">
        <f t="shared" si="7"/>
        <v>0.31875000000000003</v>
      </c>
      <c r="S21" s="159">
        <f t="shared" si="8"/>
        <v>7.7</v>
      </c>
      <c r="T21" s="160">
        <v>0.51111111111111107</v>
      </c>
      <c r="U21" s="160">
        <v>0.93194444444444446</v>
      </c>
      <c r="V21" s="161">
        <f t="shared" si="9"/>
        <v>0.20833333333333337</v>
      </c>
      <c r="W21" s="159">
        <f t="shared" si="10"/>
        <v>5</v>
      </c>
      <c r="X21" s="160">
        <v>0.40069444444444446</v>
      </c>
      <c r="Y21" s="160">
        <v>0.82986111111111116</v>
      </c>
      <c r="Z21" s="161">
        <f t="shared" si="11"/>
        <v>0.30763888888888891</v>
      </c>
      <c r="AA21" s="159">
        <f t="shared" si="12"/>
        <v>7.4</v>
      </c>
      <c r="AB21" s="160">
        <v>0.39097222222222222</v>
      </c>
      <c r="AC21" s="160">
        <v>0.81458333333333333</v>
      </c>
      <c r="AD21" s="161">
        <f t="shared" si="13"/>
        <v>0.31736111111111115</v>
      </c>
      <c r="AE21" s="159">
        <f t="shared" si="14"/>
        <v>7.6</v>
      </c>
      <c r="AF21" s="160">
        <v>0.3972222222222222</v>
      </c>
      <c r="AG21" s="160">
        <v>0.80902777777777779</v>
      </c>
      <c r="AH21" s="161">
        <f t="shared" si="15"/>
        <v>0.31111111111111117</v>
      </c>
      <c r="AI21" s="159">
        <f t="shared" si="16"/>
        <v>7.5</v>
      </c>
      <c r="AJ21" s="162"/>
      <c r="AK21" s="163"/>
      <c r="AL21" s="1" t="str">
        <f t="shared" si="17"/>
        <v/>
      </c>
      <c r="AM21" s="159" t="e">
        <f t="shared" si="18"/>
        <v>#VALUE!</v>
      </c>
      <c r="AN21" s="162"/>
      <c r="AO21" s="163"/>
      <c r="AP21" s="1" t="str">
        <f t="shared" si="19"/>
        <v/>
      </c>
      <c r="AQ21" s="159" t="e">
        <f t="shared" si="20"/>
        <v>#VALUE!</v>
      </c>
      <c r="AR21" s="1"/>
      <c r="AS21" s="1"/>
      <c r="AT21" s="1" t="str">
        <f t="shared" si="21"/>
        <v/>
      </c>
      <c r="AU21" s="159" t="e">
        <f t="shared" si="22"/>
        <v>#VALUE!</v>
      </c>
      <c r="AV21" s="160">
        <v>0.39652777777777776</v>
      </c>
      <c r="AW21" s="160">
        <v>0.8208333333333333</v>
      </c>
      <c r="AX21" s="161">
        <f t="shared" si="23"/>
        <v>0.31180555555555561</v>
      </c>
      <c r="AY21" s="159">
        <f t="shared" si="24"/>
        <v>7.5</v>
      </c>
      <c r="AZ21" s="160">
        <v>0.39097222222222222</v>
      </c>
      <c r="BA21" s="160">
        <v>0.81458333333333333</v>
      </c>
      <c r="BB21" s="161">
        <f t="shared" si="25"/>
        <v>0.31736111111111115</v>
      </c>
      <c r="BC21" s="159">
        <f t="shared" si="26"/>
        <v>7.6</v>
      </c>
      <c r="BD21" s="160">
        <v>0.3923611111111111</v>
      </c>
      <c r="BE21" s="160">
        <v>0.80902777777777779</v>
      </c>
      <c r="BF21" s="161">
        <f t="shared" si="27"/>
        <v>0.31597222222222227</v>
      </c>
      <c r="BG21" s="159">
        <f t="shared" si="28"/>
        <v>7.6</v>
      </c>
      <c r="BH21" s="160">
        <v>0.375</v>
      </c>
      <c r="BI21" s="160">
        <v>0.7729166666666667</v>
      </c>
      <c r="BJ21" s="161">
        <f t="shared" si="29"/>
        <v>0.33333333333333331</v>
      </c>
      <c r="BK21" s="159">
        <f t="shared" si="30"/>
        <v>8</v>
      </c>
      <c r="BL21" s="160">
        <v>0.52708333333333335</v>
      </c>
      <c r="BM21" s="160">
        <v>0.52708333333333335</v>
      </c>
      <c r="BN21" s="161">
        <f t="shared" si="31"/>
        <v>0.16666666666666666</v>
      </c>
      <c r="BO21" s="159">
        <f t="shared" si="32"/>
        <v>4</v>
      </c>
      <c r="BP21" s="162"/>
      <c r="BQ21" s="163"/>
      <c r="BR21" s="1" t="str">
        <f t="shared" si="33"/>
        <v/>
      </c>
      <c r="BS21" s="159" t="e">
        <f t="shared" si="34"/>
        <v>#VALUE!</v>
      </c>
      <c r="BT21" s="160">
        <v>0.39583333333333331</v>
      </c>
      <c r="BU21" s="160">
        <v>0.8354166666666667</v>
      </c>
      <c r="BV21" s="161">
        <f t="shared" si="35"/>
        <v>0.31250000000000006</v>
      </c>
      <c r="BW21" s="159">
        <f t="shared" si="36"/>
        <v>7.5</v>
      </c>
      <c r="BX21" s="160">
        <v>0.44722222222222224</v>
      </c>
      <c r="BY21" s="160">
        <v>0.92361111111111116</v>
      </c>
      <c r="BZ21" s="161">
        <f t="shared" si="37"/>
        <v>0.26111111111111113</v>
      </c>
      <c r="CA21" s="159">
        <f t="shared" si="38"/>
        <v>6.3</v>
      </c>
      <c r="CB21" s="160">
        <v>0.375</v>
      </c>
      <c r="CC21" s="160">
        <v>0.85</v>
      </c>
      <c r="CD21" s="161">
        <f t="shared" si="39"/>
        <v>0.33333333333333331</v>
      </c>
      <c r="CE21" s="159">
        <f t="shared" si="40"/>
        <v>8</v>
      </c>
      <c r="CF21" s="160">
        <v>0.39930555555555558</v>
      </c>
      <c r="CG21" s="160">
        <v>0.82013888888888886</v>
      </c>
      <c r="CH21" s="161">
        <f t="shared" si="41"/>
        <v>0.30902777777777779</v>
      </c>
      <c r="CI21" s="159">
        <f t="shared" si="42"/>
        <v>7.4</v>
      </c>
      <c r="CJ21" s="160">
        <v>0.39930555555555558</v>
      </c>
      <c r="CK21" s="160">
        <v>0.39930555555555558</v>
      </c>
      <c r="CL21" s="161">
        <f t="shared" si="43"/>
        <v>0.16666666666666666</v>
      </c>
      <c r="CM21" s="159">
        <f t="shared" si="44"/>
        <v>4</v>
      </c>
      <c r="CN21" s="1"/>
      <c r="CO21" s="1"/>
      <c r="CP21" s="1" t="str">
        <f t="shared" si="45"/>
        <v/>
      </c>
      <c r="CQ21" s="159" t="e">
        <f t="shared" si="46"/>
        <v>#VALUE!</v>
      </c>
      <c r="CR21" s="1"/>
      <c r="CS21" s="1"/>
      <c r="CT21" s="1" t="str">
        <f t="shared" si="47"/>
        <v/>
      </c>
      <c r="CU21" s="159" t="e">
        <f t="shared" si="48"/>
        <v>#VALUE!</v>
      </c>
    </row>
    <row r="22" spans="1:99" ht="15.75" hidden="1" customHeight="1" x14ac:dyDescent="0.2">
      <c r="A22" s="1" t="s">
        <v>315</v>
      </c>
      <c r="B22" s="1" t="s">
        <v>316</v>
      </c>
      <c r="C22" s="1" t="s">
        <v>2185</v>
      </c>
      <c r="D22" s="1"/>
      <c r="E22" s="1"/>
      <c r="F22" s="1" t="str">
        <f t="shared" si="1"/>
        <v/>
      </c>
      <c r="G22" s="159" t="e">
        <f t="shared" si="2"/>
        <v>#VALUE!</v>
      </c>
      <c r="H22" s="1"/>
      <c r="I22" s="1"/>
      <c r="J22" s="1" t="str">
        <f t="shared" si="3"/>
        <v/>
      </c>
      <c r="K22" s="159" t="e">
        <f t="shared" si="4"/>
        <v>#VALUE!</v>
      </c>
      <c r="L22" s="1"/>
      <c r="M22" s="1"/>
      <c r="N22" s="1" t="str">
        <f t="shared" si="5"/>
        <v/>
      </c>
      <c r="O22" s="159" t="e">
        <f t="shared" si="6"/>
        <v>#VALUE!</v>
      </c>
      <c r="P22" s="1"/>
      <c r="Q22" s="1"/>
      <c r="R22" s="1" t="str">
        <f t="shared" si="7"/>
        <v/>
      </c>
      <c r="S22" s="159" t="e">
        <f t="shared" si="8"/>
        <v>#VALUE!</v>
      </c>
      <c r="T22" s="1"/>
      <c r="U22" s="1"/>
      <c r="V22" s="1" t="str">
        <f t="shared" si="9"/>
        <v/>
      </c>
      <c r="W22" s="159" t="e">
        <f t="shared" si="10"/>
        <v>#VALUE!</v>
      </c>
      <c r="X22" s="1"/>
      <c r="Y22" s="1"/>
      <c r="Z22" s="1" t="str">
        <f t="shared" si="11"/>
        <v/>
      </c>
      <c r="AA22" s="159" t="e">
        <f t="shared" si="12"/>
        <v>#VALUE!</v>
      </c>
      <c r="AB22" s="1"/>
      <c r="AC22" s="1"/>
      <c r="AD22" s="1" t="str">
        <f t="shared" si="13"/>
        <v/>
      </c>
      <c r="AE22" s="159" t="e">
        <f t="shared" si="14"/>
        <v>#VALUE!</v>
      </c>
      <c r="AF22" s="1"/>
      <c r="AG22" s="1"/>
      <c r="AH22" s="1" t="str">
        <f t="shared" si="15"/>
        <v/>
      </c>
      <c r="AI22" s="159" t="e">
        <f t="shared" si="16"/>
        <v>#VALUE!</v>
      </c>
      <c r="AJ22" s="1"/>
      <c r="AK22" s="1"/>
      <c r="AL22" s="1" t="str">
        <f t="shared" si="17"/>
        <v/>
      </c>
      <c r="AM22" s="159" t="e">
        <f t="shared" si="18"/>
        <v>#VALUE!</v>
      </c>
      <c r="AN22" s="1"/>
      <c r="AO22" s="1"/>
      <c r="AP22" s="1" t="str">
        <f t="shared" si="19"/>
        <v/>
      </c>
      <c r="AQ22" s="159" t="e">
        <f t="shared" si="20"/>
        <v>#VALUE!</v>
      </c>
      <c r="AR22" s="1"/>
      <c r="AS22" s="1"/>
      <c r="AT22" s="1" t="str">
        <f t="shared" si="21"/>
        <v/>
      </c>
      <c r="AU22" s="159" t="e">
        <f t="shared" si="22"/>
        <v>#VALUE!</v>
      </c>
      <c r="AV22" s="162"/>
      <c r="AW22" s="162"/>
      <c r="AX22" s="1" t="str">
        <f t="shared" si="23"/>
        <v/>
      </c>
      <c r="AY22" s="159" t="e">
        <f t="shared" si="24"/>
        <v>#VALUE!</v>
      </c>
      <c r="AZ22" s="1"/>
      <c r="BA22" s="1"/>
      <c r="BB22" s="1" t="str">
        <f t="shared" si="25"/>
        <v/>
      </c>
      <c r="BC22" s="159" t="e">
        <f t="shared" si="26"/>
        <v>#VALUE!</v>
      </c>
      <c r="BD22" s="1"/>
      <c r="BE22" s="1"/>
      <c r="BF22" s="1" t="str">
        <f t="shared" si="27"/>
        <v/>
      </c>
      <c r="BG22" s="159" t="e">
        <f t="shared" si="28"/>
        <v>#VALUE!</v>
      </c>
      <c r="BH22" s="1"/>
      <c r="BI22" s="1"/>
      <c r="BJ22" s="1" t="str">
        <f t="shared" si="29"/>
        <v/>
      </c>
      <c r="BK22" s="159" t="e">
        <f t="shared" si="30"/>
        <v>#VALUE!</v>
      </c>
      <c r="BL22" s="1"/>
      <c r="BM22" s="1"/>
      <c r="BN22" s="1" t="str">
        <f t="shared" si="31"/>
        <v/>
      </c>
      <c r="BO22" s="159" t="e">
        <f t="shared" si="32"/>
        <v>#VALUE!</v>
      </c>
      <c r="BP22" s="1"/>
      <c r="BQ22" s="1"/>
      <c r="BR22" s="1" t="str">
        <f t="shared" si="33"/>
        <v/>
      </c>
      <c r="BS22" s="159" t="e">
        <f t="shared" si="34"/>
        <v>#VALUE!</v>
      </c>
      <c r="BT22" s="1"/>
      <c r="BU22" s="1"/>
      <c r="BV22" s="1" t="str">
        <f t="shared" si="35"/>
        <v/>
      </c>
      <c r="BW22" s="159" t="e">
        <f t="shared" si="36"/>
        <v>#VALUE!</v>
      </c>
      <c r="BX22" s="1"/>
      <c r="BY22" s="1"/>
      <c r="BZ22" s="1" t="str">
        <f t="shared" si="37"/>
        <v/>
      </c>
      <c r="CA22" s="159" t="e">
        <f t="shared" si="38"/>
        <v>#VALUE!</v>
      </c>
      <c r="CB22" s="1"/>
      <c r="CC22" s="1"/>
      <c r="CD22" s="1" t="str">
        <f t="shared" si="39"/>
        <v/>
      </c>
      <c r="CE22" s="159" t="e">
        <f t="shared" si="40"/>
        <v>#VALUE!</v>
      </c>
      <c r="CF22" s="1"/>
      <c r="CG22" s="1"/>
      <c r="CH22" s="1" t="str">
        <f t="shared" si="41"/>
        <v/>
      </c>
      <c r="CI22" s="159" t="e">
        <f t="shared" si="42"/>
        <v>#VALUE!</v>
      </c>
      <c r="CJ22" s="1"/>
      <c r="CK22" s="1"/>
      <c r="CL22" s="1" t="str">
        <f t="shared" si="43"/>
        <v/>
      </c>
      <c r="CM22" s="159" t="e">
        <f t="shared" si="44"/>
        <v>#VALUE!</v>
      </c>
      <c r="CN22" s="1"/>
      <c r="CO22" s="1"/>
      <c r="CP22" s="1" t="str">
        <f t="shared" si="45"/>
        <v/>
      </c>
      <c r="CQ22" s="159" t="e">
        <f t="shared" si="46"/>
        <v>#VALUE!</v>
      </c>
      <c r="CR22" s="1"/>
      <c r="CS22" s="1"/>
      <c r="CT22" s="1" t="str">
        <f t="shared" si="47"/>
        <v/>
      </c>
      <c r="CU22" s="159" t="e">
        <f t="shared" si="48"/>
        <v>#VALUE!</v>
      </c>
    </row>
    <row r="23" spans="1:99" ht="15.75" customHeight="1" x14ac:dyDescent="0.2">
      <c r="A23" s="1" t="s">
        <v>2137</v>
      </c>
      <c r="B23" s="1" t="s">
        <v>2138</v>
      </c>
      <c r="C23" s="1"/>
      <c r="D23" s="160">
        <v>0.38333333333333336</v>
      </c>
      <c r="E23" s="160">
        <v>0.49027777777777776</v>
      </c>
      <c r="F23" s="160">
        <f t="shared" si="1"/>
        <v>0.1069444444444444</v>
      </c>
      <c r="G23" s="159">
        <f t="shared" si="2"/>
        <v>2.6</v>
      </c>
      <c r="H23" s="1"/>
      <c r="I23" s="1"/>
      <c r="J23" s="1" t="str">
        <f t="shared" si="3"/>
        <v/>
      </c>
      <c r="K23" s="159" t="e">
        <f t="shared" si="4"/>
        <v>#VALUE!</v>
      </c>
      <c r="L23" s="1"/>
      <c r="M23" s="1"/>
      <c r="N23" s="1" t="str">
        <f t="shared" si="5"/>
        <v/>
      </c>
      <c r="O23" s="159" t="e">
        <f t="shared" si="6"/>
        <v>#VALUE!</v>
      </c>
      <c r="P23" s="160">
        <v>0.39166666666666666</v>
      </c>
      <c r="Q23" s="160">
        <v>0.48819444444444443</v>
      </c>
      <c r="R23" s="160">
        <f t="shared" si="7"/>
        <v>9.6527777777777768E-2</v>
      </c>
      <c r="S23" s="159">
        <f t="shared" si="8"/>
        <v>2.2999999999999998</v>
      </c>
      <c r="T23" s="160">
        <v>0.38819444444444445</v>
      </c>
      <c r="U23" s="160">
        <v>0.51736111111111116</v>
      </c>
      <c r="V23" s="161">
        <f t="shared" si="9"/>
        <v>0.11180555555555555</v>
      </c>
      <c r="W23" s="159">
        <f t="shared" si="10"/>
        <v>2.7</v>
      </c>
      <c r="X23" s="160">
        <v>0.40763888888888888</v>
      </c>
      <c r="Y23" s="160">
        <v>0.50347222222222221</v>
      </c>
      <c r="Z23" s="161">
        <f t="shared" si="11"/>
        <v>9.2361111111111116E-2</v>
      </c>
      <c r="AA23" s="159">
        <f t="shared" si="12"/>
        <v>2.2000000000000002</v>
      </c>
      <c r="AB23" s="160">
        <v>0.38750000000000001</v>
      </c>
      <c r="AC23" s="160">
        <v>0.38750000000000001</v>
      </c>
      <c r="AD23" s="161">
        <f t="shared" si="13"/>
        <v>0.16666666666666666</v>
      </c>
      <c r="AE23" s="159">
        <f t="shared" si="14"/>
        <v>4</v>
      </c>
      <c r="AF23" s="162"/>
      <c r="AG23" s="163"/>
      <c r="AH23" s="1" t="str">
        <f t="shared" si="15"/>
        <v/>
      </c>
      <c r="AI23" s="159" t="e">
        <f t="shared" si="16"/>
        <v>#VALUE!</v>
      </c>
      <c r="AJ23" s="162"/>
      <c r="AK23" s="162"/>
      <c r="AL23" s="1" t="str">
        <f t="shared" si="17"/>
        <v/>
      </c>
      <c r="AM23" s="159" t="e">
        <f t="shared" si="18"/>
        <v>#VALUE!</v>
      </c>
      <c r="AN23" s="1"/>
      <c r="AO23" s="1"/>
      <c r="AP23" s="1" t="str">
        <f t="shared" si="19"/>
        <v/>
      </c>
      <c r="AQ23" s="159" t="e">
        <f t="shared" si="20"/>
        <v>#VALUE!</v>
      </c>
      <c r="AR23" s="1"/>
      <c r="AS23" s="1"/>
      <c r="AT23" s="1" t="str">
        <f t="shared" si="21"/>
        <v/>
      </c>
      <c r="AU23" s="159" t="e">
        <f t="shared" si="22"/>
        <v>#VALUE!</v>
      </c>
      <c r="AV23" s="160">
        <v>0.38541666666666669</v>
      </c>
      <c r="AW23" s="160">
        <v>0.50902777777777775</v>
      </c>
      <c r="AX23" s="161">
        <f t="shared" si="23"/>
        <v>0.11458333333333331</v>
      </c>
      <c r="AY23" s="159">
        <f t="shared" si="24"/>
        <v>2.8</v>
      </c>
      <c r="AZ23" s="160">
        <v>0.38680555555555557</v>
      </c>
      <c r="BA23" s="160">
        <v>0.49652777777777779</v>
      </c>
      <c r="BB23" s="160">
        <f t="shared" si="25"/>
        <v>0.10972222222222222</v>
      </c>
      <c r="BC23" s="159">
        <f t="shared" si="26"/>
        <v>2.6</v>
      </c>
      <c r="BD23" s="160">
        <v>0.38611111111111113</v>
      </c>
      <c r="BE23" s="160">
        <v>0.70972222222222225</v>
      </c>
      <c r="BF23" s="160">
        <f t="shared" si="27"/>
        <v>0.26111111111111113</v>
      </c>
      <c r="BG23" s="159">
        <f t="shared" si="28"/>
        <v>6.3</v>
      </c>
      <c r="BH23" s="160">
        <v>0.38680555555555557</v>
      </c>
      <c r="BI23" s="160">
        <v>0.48125000000000001</v>
      </c>
      <c r="BJ23" s="160">
        <f t="shared" si="29"/>
        <v>9.4444444444444442E-2</v>
      </c>
      <c r="BK23" s="159">
        <f t="shared" si="30"/>
        <v>2.2999999999999998</v>
      </c>
      <c r="BL23" s="162"/>
      <c r="BM23" s="162"/>
      <c r="BN23" s="1" t="str">
        <f t="shared" si="31"/>
        <v/>
      </c>
      <c r="BO23" s="159" t="e">
        <f t="shared" si="32"/>
        <v>#VALUE!</v>
      </c>
      <c r="BP23" s="1"/>
      <c r="BQ23" s="1"/>
      <c r="BR23" s="1" t="str">
        <f t="shared" si="33"/>
        <v/>
      </c>
      <c r="BS23" s="159" t="e">
        <f t="shared" si="34"/>
        <v>#VALUE!</v>
      </c>
      <c r="BT23" s="160">
        <v>0.48749999999999999</v>
      </c>
      <c r="BU23" s="160">
        <v>0.75555555555555554</v>
      </c>
      <c r="BV23" s="160">
        <f t="shared" si="35"/>
        <v>0.20555555555555555</v>
      </c>
      <c r="BW23" s="159">
        <f t="shared" si="36"/>
        <v>4.9000000000000004</v>
      </c>
      <c r="BX23" s="160">
        <v>0.51041666666666663</v>
      </c>
      <c r="BY23" s="160">
        <v>0.67986111111111114</v>
      </c>
      <c r="BZ23" s="160">
        <f t="shared" si="37"/>
        <v>0.11736111111111114</v>
      </c>
      <c r="CA23" s="159">
        <f t="shared" si="38"/>
        <v>2.8</v>
      </c>
      <c r="CB23" s="162"/>
      <c r="CC23" s="162"/>
      <c r="CD23" s="1" t="str">
        <f t="shared" si="39"/>
        <v/>
      </c>
      <c r="CE23" s="159" t="e">
        <f t="shared" si="40"/>
        <v>#VALUE!</v>
      </c>
      <c r="CF23" s="160">
        <v>0.5805555555555556</v>
      </c>
      <c r="CG23" s="160">
        <v>0.75416666666666665</v>
      </c>
      <c r="CH23" s="160">
        <f t="shared" si="41"/>
        <v>0.17361111111111105</v>
      </c>
      <c r="CI23" s="159">
        <f t="shared" si="42"/>
        <v>4.2</v>
      </c>
      <c r="CJ23" s="162"/>
      <c r="CK23" s="162"/>
      <c r="CL23" s="1" t="str">
        <f t="shared" si="43"/>
        <v/>
      </c>
      <c r="CM23" s="159" t="e">
        <f t="shared" si="44"/>
        <v>#VALUE!</v>
      </c>
      <c r="CN23" s="1"/>
      <c r="CO23" s="1"/>
      <c r="CP23" s="1" t="str">
        <f t="shared" si="45"/>
        <v/>
      </c>
      <c r="CQ23" s="159" t="e">
        <f t="shared" si="46"/>
        <v>#VALUE!</v>
      </c>
      <c r="CR23" s="1"/>
      <c r="CS23" s="1"/>
      <c r="CT23" s="1" t="str">
        <f t="shared" si="47"/>
        <v/>
      </c>
      <c r="CU23" s="159" t="e">
        <f t="shared" si="48"/>
        <v>#VALUE!</v>
      </c>
    </row>
    <row r="24" spans="1:99" ht="15.75" hidden="1" customHeight="1" x14ac:dyDescent="0.2">
      <c r="A24" s="1" t="s">
        <v>374</v>
      </c>
      <c r="B24" s="1" t="s">
        <v>375</v>
      </c>
      <c r="C24" s="1" t="s">
        <v>2157</v>
      </c>
      <c r="D24" s="160">
        <v>0.50624999999999998</v>
      </c>
      <c r="E24" s="160">
        <v>0.58402777777777781</v>
      </c>
      <c r="F24" s="160">
        <f t="shared" si="1"/>
        <v>2.1527777777777812E-2</v>
      </c>
      <c r="G24" s="159">
        <f t="shared" si="2"/>
        <v>0.5</v>
      </c>
      <c r="H24" s="1"/>
      <c r="I24" s="1"/>
      <c r="J24" s="1" t="str">
        <f t="shared" si="3"/>
        <v/>
      </c>
      <c r="K24" s="159" t="e">
        <f t="shared" si="4"/>
        <v>#VALUE!</v>
      </c>
      <c r="L24" s="1"/>
      <c r="M24" s="1"/>
      <c r="N24" s="1" t="str">
        <f t="shared" si="5"/>
        <v/>
      </c>
      <c r="O24" s="159" t="e">
        <f t="shared" si="6"/>
        <v>#VALUE!</v>
      </c>
      <c r="P24" s="160">
        <v>0.44027777777777777</v>
      </c>
      <c r="Q24" s="160">
        <v>0.44027777777777777</v>
      </c>
      <c r="R24" s="161">
        <f t="shared" si="7"/>
        <v>0.16666666666666666</v>
      </c>
      <c r="S24" s="159">
        <f t="shared" si="8"/>
        <v>4</v>
      </c>
      <c r="T24" s="160">
        <v>0.60763888888888884</v>
      </c>
      <c r="U24" s="160">
        <v>0.60763888888888884</v>
      </c>
      <c r="V24" s="161">
        <f t="shared" si="9"/>
        <v>0.16666666666666666</v>
      </c>
      <c r="W24" s="159">
        <f t="shared" si="10"/>
        <v>4</v>
      </c>
      <c r="X24" s="160">
        <v>0.42222222222222222</v>
      </c>
      <c r="Y24" s="160">
        <v>0.5229166666666667</v>
      </c>
      <c r="Z24" s="161">
        <f t="shared" si="11"/>
        <v>7.7777777777777779E-2</v>
      </c>
      <c r="AA24" s="159">
        <f t="shared" si="12"/>
        <v>1.9</v>
      </c>
      <c r="AB24" s="160">
        <v>0.41458333333333336</v>
      </c>
      <c r="AC24" s="160">
        <v>0.47013888888888888</v>
      </c>
      <c r="AD24" s="160">
        <f t="shared" si="13"/>
        <v>5.5555555555555525E-2</v>
      </c>
      <c r="AE24" s="159">
        <f t="shared" si="14"/>
        <v>1.3</v>
      </c>
      <c r="AF24" s="160">
        <v>0.18194444444444444</v>
      </c>
      <c r="AG24" s="160">
        <v>0.58125000000000004</v>
      </c>
      <c r="AH24" s="160">
        <f t="shared" si="15"/>
        <v>0.16458333333333339</v>
      </c>
      <c r="AI24" s="159">
        <f t="shared" si="16"/>
        <v>4</v>
      </c>
      <c r="AJ24" s="162"/>
      <c r="AK24" s="162"/>
      <c r="AL24" s="1" t="str">
        <f t="shared" si="17"/>
        <v/>
      </c>
      <c r="AM24" s="159" t="e">
        <f t="shared" si="18"/>
        <v>#VALUE!</v>
      </c>
      <c r="AN24" s="1"/>
      <c r="AO24" s="1"/>
      <c r="AP24" s="1" t="str">
        <f t="shared" si="19"/>
        <v/>
      </c>
      <c r="AQ24" s="159" t="e">
        <f t="shared" si="20"/>
        <v>#VALUE!</v>
      </c>
      <c r="AR24" s="1"/>
      <c r="AS24" s="1"/>
      <c r="AT24" s="1" t="str">
        <f t="shared" si="21"/>
        <v/>
      </c>
      <c r="AU24" s="159" t="e">
        <f t="shared" si="22"/>
        <v>#VALUE!</v>
      </c>
      <c r="AV24" s="160">
        <v>0.40486111111111112</v>
      </c>
      <c r="AW24" s="160">
        <v>0.40486111111111112</v>
      </c>
      <c r="AX24" s="161">
        <f t="shared" si="23"/>
        <v>0.16666666666666666</v>
      </c>
      <c r="AY24" s="159">
        <f t="shared" si="24"/>
        <v>4</v>
      </c>
      <c r="AZ24" s="160">
        <v>0.43333333333333335</v>
      </c>
      <c r="BA24" s="160">
        <v>0.65902777777777777</v>
      </c>
      <c r="BB24" s="160">
        <f t="shared" si="25"/>
        <v>0.16319444444444442</v>
      </c>
      <c r="BC24" s="159">
        <f t="shared" si="26"/>
        <v>3.9</v>
      </c>
      <c r="BD24" s="160">
        <v>0.47083333333333333</v>
      </c>
      <c r="BE24" s="160">
        <v>9.8611111111111108E-2</v>
      </c>
      <c r="BF24" s="160">
        <f t="shared" si="27"/>
        <v>-0.37222222222222223</v>
      </c>
      <c r="BG24" s="159" t="e">
        <f t="shared" si="28"/>
        <v>#NUM!</v>
      </c>
      <c r="BH24" s="160">
        <v>9.8611111111111108E-2</v>
      </c>
      <c r="BI24" s="160">
        <v>9.8611111111111108E-2</v>
      </c>
      <c r="BJ24" s="161">
        <f t="shared" si="29"/>
        <v>0.16666666666666666</v>
      </c>
      <c r="BK24" s="159">
        <f t="shared" si="30"/>
        <v>4</v>
      </c>
      <c r="BL24" s="162"/>
      <c r="BM24" s="162"/>
      <c r="BN24" s="1" t="str">
        <f t="shared" si="31"/>
        <v/>
      </c>
      <c r="BO24" s="159" t="e">
        <f t="shared" si="32"/>
        <v>#VALUE!</v>
      </c>
      <c r="BP24" s="1"/>
      <c r="BQ24" s="1"/>
      <c r="BR24" s="1" t="str">
        <f t="shared" si="33"/>
        <v/>
      </c>
      <c r="BS24" s="159" t="e">
        <f t="shared" si="34"/>
        <v>#VALUE!</v>
      </c>
      <c r="BT24" s="160">
        <v>0.50972222222222219</v>
      </c>
      <c r="BU24" s="160">
        <v>0.83611111111111114</v>
      </c>
      <c r="BV24" s="161">
        <f t="shared" si="35"/>
        <v>0.20833333333333337</v>
      </c>
      <c r="BW24" s="159">
        <f t="shared" si="36"/>
        <v>5</v>
      </c>
      <c r="BX24" s="160">
        <v>0.57152777777777775</v>
      </c>
      <c r="BY24" s="160">
        <v>0.98263888888888884</v>
      </c>
      <c r="BZ24" s="161">
        <f t="shared" si="37"/>
        <v>0.19930555555555562</v>
      </c>
      <c r="CA24" s="159">
        <f t="shared" si="38"/>
        <v>4.8</v>
      </c>
      <c r="CB24" s="160">
        <v>0.48125000000000001</v>
      </c>
      <c r="CC24" s="160">
        <v>0.7104166666666667</v>
      </c>
      <c r="CD24" s="160">
        <f t="shared" si="39"/>
        <v>0.16666666666666669</v>
      </c>
      <c r="CE24" s="159">
        <f t="shared" si="40"/>
        <v>4</v>
      </c>
      <c r="CF24" s="162"/>
      <c r="CG24" s="163"/>
      <c r="CH24" s="1" t="str">
        <f t="shared" si="41"/>
        <v/>
      </c>
      <c r="CI24" s="159" t="e">
        <f t="shared" si="42"/>
        <v>#VALUE!</v>
      </c>
      <c r="CJ24" s="160">
        <v>0.68680555555555556</v>
      </c>
      <c r="CK24" s="160">
        <v>0.68680555555555556</v>
      </c>
      <c r="CL24" s="161">
        <f t="shared" si="43"/>
        <v>0.16666666666666666</v>
      </c>
      <c r="CM24" s="159">
        <f t="shared" si="44"/>
        <v>4</v>
      </c>
      <c r="CN24" s="1"/>
      <c r="CO24" s="1"/>
      <c r="CP24" s="1" t="str">
        <f t="shared" si="45"/>
        <v/>
      </c>
      <c r="CQ24" s="159" t="e">
        <f t="shared" si="46"/>
        <v>#VALUE!</v>
      </c>
      <c r="CR24" s="1"/>
      <c r="CS24" s="1"/>
      <c r="CT24" s="1" t="str">
        <f t="shared" si="47"/>
        <v/>
      </c>
      <c r="CU24" s="159" t="e">
        <f t="shared" si="48"/>
        <v>#VALUE!</v>
      </c>
    </row>
    <row r="25" spans="1:99" ht="15.75" customHeight="1" x14ac:dyDescent="0.2">
      <c r="A25" s="1" t="s">
        <v>2139</v>
      </c>
      <c r="B25" s="1" t="s">
        <v>2140</v>
      </c>
      <c r="C25" s="1"/>
      <c r="D25" s="160">
        <v>0.38472222222222224</v>
      </c>
      <c r="E25" s="160">
        <v>0.47569444444444442</v>
      </c>
      <c r="F25" s="160">
        <f t="shared" si="1"/>
        <v>9.0972222222222177E-2</v>
      </c>
      <c r="G25" s="159">
        <f t="shared" si="2"/>
        <v>2.2000000000000002</v>
      </c>
      <c r="H25" s="1"/>
      <c r="I25" s="1"/>
      <c r="J25" s="1" t="str">
        <f t="shared" si="3"/>
        <v/>
      </c>
      <c r="K25" s="159" t="e">
        <f t="shared" si="4"/>
        <v>#VALUE!</v>
      </c>
      <c r="L25" s="1"/>
      <c r="M25" s="1"/>
      <c r="N25" s="1" t="str">
        <f t="shared" si="5"/>
        <v/>
      </c>
      <c r="O25" s="159" t="e">
        <f t="shared" si="6"/>
        <v>#VALUE!</v>
      </c>
      <c r="P25" s="160">
        <v>0.3840277777777778</v>
      </c>
      <c r="Q25" s="160">
        <v>0.49513888888888891</v>
      </c>
      <c r="R25" s="160">
        <f t="shared" si="7"/>
        <v>0.1111111111111111</v>
      </c>
      <c r="S25" s="159">
        <f t="shared" si="8"/>
        <v>2.7</v>
      </c>
      <c r="T25" s="160">
        <v>0.3888888888888889</v>
      </c>
      <c r="U25" s="160">
        <v>0.49027777777777776</v>
      </c>
      <c r="V25" s="160">
        <f t="shared" si="9"/>
        <v>0.10138888888888886</v>
      </c>
      <c r="W25" s="159">
        <f t="shared" si="10"/>
        <v>2.4</v>
      </c>
      <c r="X25" s="1"/>
      <c r="Y25" s="1"/>
      <c r="Z25" s="1" t="str">
        <f t="shared" si="11"/>
        <v/>
      </c>
      <c r="AA25" s="159" t="e">
        <f t="shared" si="12"/>
        <v>#VALUE!</v>
      </c>
      <c r="AB25" s="162"/>
      <c r="AC25" s="162"/>
      <c r="AD25" s="1" t="str">
        <f t="shared" si="13"/>
        <v/>
      </c>
      <c r="AE25" s="159" t="e">
        <f t="shared" si="14"/>
        <v>#VALUE!</v>
      </c>
      <c r="AF25" s="162"/>
      <c r="AG25" s="163"/>
      <c r="AH25" s="1" t="str">
        <f t="shared" si="15"/>
        <v/>
      </c>
      <c r="AI25" s="159" t="e">
        <f t="shared" si="16"/>
        <v>#VALUE!</v>
      </c>
      <c r="AJ25" s="162"/>
      <c r="AK25" s="162"/>
      <c r="AL25" s="1" t="str">
        <f t="shared" si="17"/>
        <v/>
      </c>
      <c r="AM25" s="159" t="e">
        <f t="shared" si="18"/>
        <v>#VALUE!</v>
      </c>
      <c r="AN25" s="1"/>
      <c r="AO25" s="1"/>
      <c r="AP25" s="1" t="str">
        <f t="shared" si="19"/>
        <v/>
      </c>
      <c r="AQ25" s="159" t="e">
        <f t="shared" si="20"/>
        <v>#VALUE!</v>
      </c>
      <c r="AR25" s="1"/>
      <c r="AS25" s="1"/>
      <c r="AT25" s="1" t="str">
        <f t="shared" si="21"/>
        <v/>
      </c>
      <c r="AU25" s="159" t="e">
        <f t="shared" si="22"/>
        <v>#VALUE!</v>
      </c>
      <c r="AV25" s="160">
        <v>0.38819444444444445</v>
      </c>
      <c r="AW25" s="160">
        <v>0.49236111111111114</v>
      </c>
      <c r="AX25" s="160">
        <f t="shared" si="23"/>
        <v>0.10416666666666669</v>
      </c>
      <c r="AY25" s="159">
        <f t="shared" si="24"/>
        <v>2.5</v>
      </c>
      <c r="AZ25" s="160">
        <v>0.38680555555555557</v>
      </c>
      <c r="BA25" s="160">
        <v>0.50069444444444444</v>
      </c>
      <c r="BB25" s="161">
        <f t="shared" si="25"/>
        <v>0.11319444444444443</v>
      </c>
      <c r="BC25" s="159">
        <f t="shared" si="26"/>
        <v>2.7</v>
      </c>
      <c r="BD25" s="160">
        <v>0.38680555555555557</v>
      </c>
      <c r="BE25" s="160">
        <v>0.49236111111111114</v>
      </c>
      <c r="BF25" s="160">
        <f t="shared" si="27"/>
        <v>0.10555555555555557</v>
      </c>
      <c r="BG25" s="159">
        <f t="shared" si="28"/>
        <v>2.5</v>
      </c>
      <c r="BH25" s="160">
        <v>0.39166666666666666</v>
      </c>
      <c r="BI25" s="160">
        <v>0.5</v>
      </c>
      <c r="BJ25" s="160">
        <f t="shared" si="29"/>
        <v>0.10833333333333334</v>
      </c>
      <c r="BK25" s="159">
        <f t="shared" si="30"/>
        <v>2.6</v>
      </c>
      <c r="BL25" s="162"/>
      <c r="BM25" s="162"/>
      <c r="BN25" s="1" t="str">
        <f t="shared" si="31"/>
        <v/>
      </c>
      <c r="BO25" s="159" t="e">
        <f t="shared" si="32"/>
        <v>#VALUE!</v>
      </c>
      <c r="BP25" s="1"/>
      <c r="BQ25" s="1"/>
      <c r="BR25" s="1" t="str">
        <f t="shared" si="33"/>
        <v/>
      </c>
      <c r="BS25" s="159" t="e">
        <f t="shared" si="34"/>
        <v>#VALUE!</v>
      </c>
      <c r="BT25" s="160">
        <v>0.38680555555555557</v>
      </c>
      <c r="BU25" s="160">
        <v>0.54583333333333328</v>
      </c>
      <c r="BV25" s="161">
        <f t="shared" si="35"/>
        <v>0.11319444444444443</v>
      </c>
      <c r="BW25" s="159">
        <f t="shared" si="36"/>
        <v>2.7</v>
      </c>
      <c r="BX25" s="160">
        <v>0.38958333333333334</v>
      </c>
      <c r="BY25" s="160">
        <v>0.58680555555555558</v>
      </c>
      <c r="BZ25" s="160">
        <f t="shared" si="37"/>
        <v>0.13472222222222224</v>
      </c>
      <c r="CA25" s="159">
        <f t="shared" si="38"/>
        <v>3.2</v>
      </c>
      <c r="CB25" s="160">
        <v>0.38680555555555557</v>
      </c>
      <c r="CC25" s="160">
        <v>0.53333333333333333</v>
      </c>
      <c r="CD25" s="161">
        <f t="shared" si="39"/>
        <v>0.11319444444444443</v>
      </c>
      <c r="CE25" s="159">
        <f t="shared" si="40"/>
        <v>2.7</v>
      </c>
      <c r="CF25" s="160">
        <v>0.38819444444444445</v>
      </c>
      <c r="CG25" s="160">
        <v>0.50416666666666665</v>
      </c>
      <c r="CH25" s="161">
        <f t="shared" si="41"/>
        <v>0.11180555555555555</v>
      </c>
      <c r="CI25" s="159">
        <f t="shared" si="42"/>
        <v>2.7</v>
      </c>
      <c r="CJ25" s="160">
        <v>0.3923611111111111</v>
      </c>
      <c r="CK25" s="160">
        <v>0.5229166666666667</v>
      </c>
      <c r="CL25" s="161">
        <f t="shared" si="43"/>
        <v>0.1076388888888889</v>
      </c>
      <c r="CM25" s="159">
        <f t="shared" si="44"/>
        <v>2.6</v>
      </c>
      <c r="CN25" s="1"/>
      <c r="CO25" s="1"/>
      <c r="CP25" s="1" t="str">
        <f t="shared" si="45"/>
        <v/>
      </c>
      <c r="CQ25" s="159" t="e">
        <f t="shared" si="46"/>
        <v>#VALUE!</v>
      </c>
      <c r="CR25" s="1"/>
      <c r="CS25" s="1"/>
      <c r="CT25" s="1" t="str">
        <f t="shared" si="47"/>
        <v/>
      </c>
      <c r="CU25" s="159" t="e">
        <f t="shared" si="48"/>
        <v>#VALUE!</v>
      </c>
    </row>
    <row r="26" spans="1:99" ht="15.75" customHeight="1" x14ac:dyDescent="0.2">
      <c r="A26" s="1" t="s">
        <v>1465</v>
      </c>
      <c r="B26" s="1" t="s">
        <v>2141</v>
      </c>
      <c r="C26" s="1"/>
      <c r="D26" s="160">
        <v>0.36527777777777776</v>
      </c>
      <c r="E26" s="160">
        <v>0.82013888888888886</v>
      </c>
      <c r="F26" s="161">
        <f t="shared" si="1"/>
        <v>0.33333333333333331</v>
      </c>
      <c r="G26" s="159">
        <f t="shared" si="2"/>
        <v>8</v>
      </c>
      <c r="H26" s="1"/>
      <c r="I26" s="1"/>
      <c r="J26" s="1" t="str">
        <f t="shared" si="3"/>
        <v/>
      </c>
      <c r="K26" s="159" t="e">
        <f t="shared" si="4"/>
        <v>#VALUE!</v>
      </c>
      <c r="L26" s="1"/>
      <c r="M26" s="1"/>
      <c r="N26" s="1" t="str">
        <f t="shared" si="5"/>
        <v/>
      </c>
      <c r="O26" s="159" t="e">
        <f t="shared" si="6"/>
        <v>#VALUE!</v>
      </c>
      <c r="P26" s="160">
        <v>0.375</v>
      </c>
      <c r="Q26" s="160">
        <v>0.77916666666666667</v>
      </c>
      <c r="R26" s="161">
        <f t="shared" si="7"/>
        <v>0.33333333333333331</v>
      </c>
      <c r="S26" s="159">
        <f t="shared" si="8"/>
        <v>8</v>
      </c>
      <c r="T26" s="160">
        <v>0.33888888888888891</v>
      </c>
      <c r="U26" s="160">
        <v>0.77222222222222225</v>
      </c>
      <c r="V26" s="161">
        <f t="shared" si="9"/>
        <v>0.33333333333333331</v>
      </c>
      <c r="W26" s="159">
        <f t="shared" si="10"/>
        <v>8</v>
      </c>
      <c r="X26" s="160">
        <v>0.38263888888888886</v>
      </c>
      <c r="Y26" s="160">
        <v>0.82916666666666672</v>
      </c>
      <c r="Z26" s="161">
        <f t="shared" si="11"/>
        <v>0.32569444444444451</v>
      </c>
      <c r="AA26" s="159">
        <f t="shared" si="12"/>
        <v>7.8</v>
      </c>
      <c r="AB26" s="160">
        <v>0.375</v>
      </c>
      <c r="AC26" s="160">
        <v>0.76944444444444449</v>
      </c>
      <c r="AD26" s="160">
        <f t="shared" si="13"/>
        <v>0.33194444444444449</v>
      </c>
      <c r="AE26" s="159">
        <f t="shared" si="14"/>
        <v>8</v>
      </c>
      <c r="AF26" s="160">
        <v>0.37222222222222223</v>
      </c>
      <c r="AG26" s="160">
        <v>0.84375</v>
      </c>
      <c r="AH26" s="161">
        <f t="shared" si="15"/>
        <v>0.33333333333333331</v>
      </c>
      <c r="AI26" s="159">
        <f t="shared" si="16"/>
        <v>8</v>
      </c>
      <c r="AJ26" s="162"/>
      <c r="AK26" s="163"/>
      <c r="AL26" s="1" t="str">
        <f t="shared" si="17"/>
        <v/>
      </c>
      <c r="AM26" s="159" t="e">
        <f t="shared" si="18"/>
        <v>#VALUE!</v>
      </c>
      <c r="AN26" s="1"/>
      <c r="AO26" s="1"/>
      <c r="AP26" s="1" t="str">
        <f t="shared" si="19"/>
        <v/>
      </c>
      <c r="AQ26" s="159" t="e">
        <f t="shared" si="20"/>
        <v>#VALUE!</v>
      </c>
      <c r="AR26" s="1"/>
      <c r="AS26" s="1"/>
      <c r="AT26" s="1" t="str">
        <f t="shared" si="21"/>
        <v/>
      </c>
      <c r="AU26" s="159" t="e">
        <f t="shared" si="22"/>
        <v>#VALUE!</v>
      </c>
      <c r="AV26" s="160">
        <v>0.37777777777777777</v>
      </c>
      <c r="AW26" s="160">
        <v>0.81666666666666665</v>
      </c>
      <c r="AX26" s="161">
        <f t="shared" si="23"/>
        <v>0.3305555555555556</v>
      </c>
      <c r="AY26" s="159">
        <f t="shared" si="24"/>
        <v>7.9</v>
      </c>
      <c r="AZ26" s="160">
        <v>0.36805555555555558</v>
      </c>
      <c r="BA26" s="160">
        <v>0.79861111111111116</v>
      </c>
      <c r="BB26" s="161">
        <f t="shared" si="25"/>
        <v>0.33333333333333331</v>
      </c>
      <c r="BC26" s="159">
        <f t="shared" si="26"/>
        <v>8</v>
      </c>
      <c r="BD26" s="160">
        <v>0.38055555555555554</v>
      </c>
      <c r="BE26" s="160">
        <v>0.77222222222222225</v>
      </c>
      <c r="BF26" s="161">
        <f t="shared" si="27"/>
        <v>0.32777777777777783</v>
      </c>
      <c r="BG26" s="159">
        <f t="shared" si="28"/>
        <v>7.9</v>
      </c>
      <c r="BH26" s="160">
        <v>0.36249999999999999</v>
      </c>
      <c r="BI26" s="160">
        <v>0.77083333333333337</v>
      </c>
      <c r="BJ26" s="160">
        <f t="shared" si="29"/>
        <v>0.33333333333333331</v>
      </c>
      <c r="BK26" s="159">
        <f t="shared" si="30"/>
        <v>8</v>
      </c>
      <c r="BL26" s="162"/>
      <c r="BM26" s="162"/>
      <c r="BN26" s="1" t="str">
        <f t="shared" si="31"/>
        <v/>
      </c>
      <c r="BO26" s="159" t="e">
        <f t="shared" si="32"/>
        <v>#VALUE!</v>
      </c>
      <c r="BP26" s="1"/>
      <c r="BQ26" s="1"/>
      <c r="BR26" s="1" t="str">
        <f t="shared" si="33"/>
        <v/>
      </c>
      <c r="BS26" s="159" t="e">
        <f t="shared" si="34"/>
        <v>#VALUE!</v>
      </c>
      <c r="BT26" s="160">
        <v>0.36527777777777776</v>
      </c>
      <c r="BU26" s="160">
        <v>0.82916666666666672</v>
      </c>
      <c r="BV26" s="161">
        <f t="shared" si="35"/>
        <v>0.33333333333333331</v>
      </c>
      <c r="BW26" s="159">
        <f t="shared" si="36"/>
        <v>8</v>
      </c>
      <c r="BX26" s="160">
        <v>0.37013888888888891</v>
      </c>
      <c r="BY26" s="160">
        <v>0.77986111111111112</v>
      </c>
      <c r="BZ26" s="161">
        <f t="shared" si="37"/>
        <v>0.33333333333333331</v>
      </c>
      <c r="CA26" s="159">
        <f t="shared" si="38"/>
        <v>8</v>
      </c>
      <c r="CB26" s="160">
        <v>0.36944444444444446</v>
      </c>
      <c r="CC26" s="160">
        <v>0.77083333333333337</v>
      </c>
      <c r="CD26" s="161">
        <f t="shared" si="39"/>
        <v>0.33333333333333331</v>
      </c>
      <c r="CE26" s="159">
        <f t="shared" si="40"/>
        <v>8</v>
      </c>
      <c r="CF26" s="160">
        <v>0.37638888888888888</v>
      </c>
      <c r="CG26" s="160">
        <v>0.77013888888888893</v>
      </c>
      <c r="CH26" s="160">
        <f t="shared" si="41"/>
        <v>0.33125000000000004</v>
      </c>
      <c r="CI26" s="159">
        <f t="shared" si="42"/>
        <v>8</v>
      </c>
      <c r="CJ26" s="160">
        <v>0.3611111111111111</v>
      </c>
      <c r="CK26" s="160">
        <v>0.61250000000000004</v>
      </c>
      <c r="CL26" s="160">
        <f t="shared" si="43"/>
        <v>0.18888888888888894</v>
      </c>
      <c r="CM26" s="159">
        <f t="shared" si="44"/>
        <v>4.5</v>
      </c>
      <c r="CN26" s="1"/>
      <c r="CO26" s="1"/>
      <c r="CP26" s="1" t="str">
        <f t="shared" si="45"/>
        <v/>
      </c>
      <c r="CQ26" s="159" t="e">
        <f t="shared" si="46"/>
        <v>#VALUE!</v>
      </c>
      <c r="CR26" s="1"/>
      <c r="CS26" s="1"/>
      <c r="CT26" s="1" t="str">
        <f t="shared" si="47"/>
        <v/>
      </c>
      <c r="CU26" s="159" t="e">
        <f t="shared" si="48"/>
        <v>#VALUE!</v>
      </c>
    </row>
    <row r="27" spans="1:99" ht="15.75" customHeight="1" x14ac:dyDescent="0.2">
      <c r="A27" s="1" t="s">
        <v>1466</v>
      </c>
      <c r="B27" s="1" t="s">
        <v>2142</v>
      </c>
      <c r="C27" s="1"/>
      <c r="D27" s="160">
        <v>0.37222222222222223</v>
      </c>
      <c r="E27" s="160">
        <v>0.77361111111111114</v>
      </c>
      <c r="F27" s="161">
        <f t="shared" si="1"/>
        <v>0.33333333333333331</v>
      </c>
      <c r="G27" s="159">
        <f t="shared" si="2"/>
        <v>8</v>
      </c>
      <c r="H27" s="1"/>
      <c r="I27" s="1"/>
      <c r="J27" s="1" t="str">
        <f t="shared" si="3"/>
        <v/>
      </c>
      <c r="K27" s="159" t="e">
        <f t="shared" si="4"/>
        <v>#VALUE!</v>
      </c>
      <c r="L27" s="1"/>
      <c r="M27" s="1"/>
      <c r="N27" s="1" t="str">
        <f t="shared" si="5"/>
        <v/>
      </c>
      <c r="O27" s="159" t="e">
        <f t="shared" si="6"/>
        <v>#VALUE!</v>
      </c>
      <c r="P27" s="160">
        <v>0.37083333333333335</v>
      </c>
      <c r="Q27" s="160">
        <v>0.77777777777777779</v>
      </c>
      <c r="R27" s="161">
        <f t="shared" si="7"/>
        <v>0.33333333333333331</v>
      </c>
      <c r="S27" s="159">
        <f t="shared" si="8"/>
        <v>8</v>
      </c>
      <c r="T27" s="1"/>
      <c r="U27" s="1"/>
      <c r="V27" s="1" t="str">
        <f t="shared" si="9"/>
        <v/>
      </c>
      <c r="W27" s="159" t="e">
        <f t="shared" si="10"/>
        <v>#VALUE!</v>
      </c>
      <c r="X27" s="1"/>
      <c r="Y27" s="1"/>
      <c r="Z27" s="1" t="str">
        <f t="shared" si="11"/>
        <v/>
      </c>
      <c r="AA27" s="159" t="e">
        <f t="shared" si="12"/>
        <v>#VALUE!</v>
      </c>
      <c r="AB27" s="160">
        <v>0.37083333333333335</v>
      </c>
      <c r="AC27" s="160">
        <v>0.77222222222222225</v>
      </c>
      <c r="AD27" s="161">
        <f t="shared" si="13"/>
        <v>0.33333333333333331</v>
      </c>
      <c r="AE27" s="159">
        <f t="shared" si="14"/>
        <v>8</v>
      </c>
      <c r="AF27" s="160">
        <v>0.35416666666666669</v>
      </c>
      <c r="AG27" s="160">
        <v>0.76041666666666663</v>
      </c>
      <c r="AH27" s="161">
        <f t="shared" si="15"/>
        <v>0.33333333333333331</v>
      </c>
      <c r="AI27" s="159">
        <f t="shared" si="16"/>
        <v>8</v>
      </c>
      <c r="AJ27" s="1"/>
      <c r="AK27" s="1"/>
      <c r="AL27" s="1" t="str">
        <f t="shared" si="17"/>
        <v/>
      </c>
      <c r="AM27" s="159" t="e">
        <f t="shared" si="18"/>
        <v>#VALUE!</v>
      </c>
      <c r="AN27" s="1"/>
      <c r="AO27" s="1"/>
      <c r="AP27" s="1" t="str">
        <f t="shared" si="19"/>
        <v/>
      </c>
      <c r="AQ27" s="159" t="e">
        <f t="shared" si="20"/>
        <v>#VALUE!</v>
      </c>
      <c r="AR27" s="1"/>
      <c r="AS27" s="1"/>
      <c r="AT27" s="1" t="str">
        <f t="shared" si="21"/>
        <v/>
      </c>
      <c r="AU27" s="159" t="e">
        <f t="shared" si="22"/>
        <v>#VALUE!</v>
      </c>
      <c r="AV27" s="160">
        <v>0.36319444444444443</v>
      </c>
      <c r="AW27" s="160">
        <v>0.77708333333333335</v>
      </c>
      <c r="AX27" s="161">
        <f t="shared" si="23"/>
        <v>0.33333333333333331</v>
      </c>
      <c r="AY27" s="159">
        <f t="shared" si="24"/>
        <v>8</v>
      </c>
      <c r="AZ27" s="160">
        <v>0.35416666666666669</v>
      </c>
      <c r="BA27" s="160">
        <v>0.76041666666666663</v>
      </c>
      <c r="BB27" s="160">
        <f t="shared" si="25"/>
        <v>0.33333333333333331</v>
      </c>
      <c r="BC27" s="159">
        <f t="shared" si="26"/>
        <v>8</v>
      </c>
      <c r="BD27" s="160">
        <v>0.36875000000000002</v>
      </c>
      <c r="BE27" s="160">
        <v>0.78194444444444444</v>
      </c>
      <c r="BF27" s="161">
        <f t="shared" si="27"/>
        <v>0.33333333333333331</v>
      </c>
      <c r="BG27" s="159">
        <f t="shared" si="28"/>
        <v>8</v>
      </c>
      <c r="BH27" s="1"/>
      <c r="BI27" s="1"/>
      <c r="BJ27" s="1" t="str">
        <f t="shared" si="29"/>
        <v/>
      </c>
      <c r="BK27" s="159" t="e">
        <f t="shared" si="30"/>
        <v>#VALUE!</v>
      </c>
      <c r="BL27" s="1"/>
      <c r="BM27" s="1"/>
      <c r="BN27" s="1" t="str">
        <f t="shared" si="31"/>
        <v/>
      </c>
      <c r="BO27" s="159" t="e">
        <f t="shared" si="32"/>
        <v>#VALUE!</v>
      </c>
      <c r="BP27" s="1"/>
      <c r="BQ27" s="1"/>
      <c r="BR27" s="1" t="str">
        <f t="shared" si="33"/>
        <v/>
      </c>
      <c r="BS27" s="159" t="e">
        <f t="shared" si="34"/>
        <v>#VALUE!</v>
      </c>
      <c r="BT27" s="1"/>
      <c r="BU27" s="1"/>
      <c r="BV27" s="1" t="str">
        <f t="shared" si="35"/>
        <v/>
      </c>
      <c r="BW27" s="159" t="e">
        <f t="shared" si="36"/>
        <v>#VALUE!</v>
      </c>
      <c r="BX27" s="160">
        <v>0.36805555555555558</v>
      </c>
      <c r="BY27" s="160">
        <v>0.95763888888888893</v>
      </c>
      <c r="BZ27" s="161">
        <f t="shared" si="37"/>
        <v>0.33333333333333331</v>
      </c>
      <c r="CA27" s="159">
        <f t="shared" si="38"/>
        <v>8</v>
      </c>
      <c r="CB27" s="160">
        <v>0.37083333333333335</v>
      </c>
      <c r="CC27" s="160">
        <v>0.79305555555555551</v>
      </c>
      <c r="CD27" s="161">
        <f t="shared" si="39"/>
        <v>0.33333333333333331</v>
      </c>
      <c r="CE27" s="159">
        <f t="shared" si="40"/>
        <v>8</v>
      </c>
      <c r="CF27" s="160">
        <v>0.37291666666666667</v>
      </c>
      <c r="CG27" s="160">
        <v>0.77083333333333337</v>
      </c>
      <c r="CH27" s="161">
        <f t="shared" si="41"/>
        <v>0.33333333333333331</v>
      </c>
      <c r="CI27" s="159">
        <f t="shared" si="42"/>
        <v>8</v>
      </c>
      <c r="CJ27" s="160">
        <v>0.36180555555555555</v>
      </c>
      <c r="CK27" s="160">
        <v>0.61319444444444449</v>
      </c>
      <c r="CL27" s="160">
        <f t="shared" si="43"/>
        <v>0.18888888888888894</v>
      </c>
      <c r="CM27" s="159">
        <f t="shared" si="44"/>
        <v>4.5</v>
      </c>
      <c r="CN27" s="1"/>
      <c r="CO27" s="1"/>
      <c r="CP27" s="1" t="str">
        <f t="shared" si="45"/>
        <v/>
      </c>
      <c r="CQ27" s="159" t="e">
        <f t="shared" si="46"/>
        <v>#VALUE!</v>
      </c>
      <c r="CR27" s="1"/>
      <c r="CS27" s="1"/>
      <c r="CT27" s="1" t="str">
        <f t="shared" si="47"/>
        <v/>
      </c>
      <c r="CU27" s="159" t="e">
        <f t="shared" si="48"/>
        <v>#VALUE!</v>
      </c>
    </row>
    <row r="28" spans="1:99" ht="15.75" customHeight="1" x14ac:dyDescent="0.2">
      <c r="A28" s="1" t="s">
        <v>1469</v>
      </c>
      <c r="B28" s="1" t="s">
        <v>2143</v>
      </c>
      <c r="C28" s="1"/>
      <c r="D28" s="160">
        <v>0.37152777777777779</v>
      </c>
      <c r="E28" s="160">
        <v>0.78333333333333333</v>
      </c>
      <c r="F28" s="161">
        <f t="shared" si="1"/>
        <v>0.33333333333333331</v>
      </c>
      <c r="G28" s="159">
        <f t="shared" si="2"/>
        <v>8</v>
      </c>
      <c r="H28" s="1"/>
      <c r="I28" s="1"/>
      <c r="J28" s="1" t="str">
        <f t="shared" si="3"/>
        <v/>
      </c>
      <c r="K28" s="159" t="e">
        <f t="shared" si="4"/>
        <v>#VALUE!</v>
      </c>
      <c r="L28" s="1"/>
      <c r="M28" s="1"/>
      <c r="N28" s="1" t="str">
        <f t="shared" si="5"/>
        <v/>
      </c>
      <c r="O28" s="159" t="e">
        <f t="shared" si="6"/>
        <v>#VALUE!</v>
      </c>
      <c r="P28" s="160">
        <v>0.37430555555555556</v>
      </c>
      <c r="Q28" s="160">
        <v>0.77986111111111112</v>
      </c>
      <c r="R28" s="161">
        <f t="shared" si="7"/>
        <v>0.33333333333333331</v>
      </c>
      <c r="S28" s="159">
        <f t="shared" si="8"/>
        <v>8</v>
      </c>
      <c r="T28" s="162"/>
      <c r="U28" s="162"/>
      <c r="V28" s="1" t="str">
        <f t="shared" si="9"/>
        <v/>
      </c>
      <c r="W28" s="159" t="e">
        <f t="shared" si="10"/>
        <v>#VALUE!</v>
      </c>
      <c r="X28" s="160">
        <v>0.37708333333333333</v>
      </c>
      <c r="Y28" s="160">
        <v>0.75208333333333333</v>
      </c>
      <c r="Z28" s="160">
        <f t="shared" si="11"/>
        <v>0.3125</v>
      </c>
      <c r="AA28" s="159">
        <f t="shared" si="12"/>
        <v>7.5</v>
      </c>
      <c r="AB28" s="160">
        <v>0.37361111111111112</v>
      </c>
      <c r="AC28" s="160">
        <v>0.78472222222222221</v>
      </c>
      <c r="AD28" s="161">
        <f t="shared" si="13"/>
        <v>0.33333333333333331</v>
      </c>
      <c r="AE28" s="159">
        <f t="shared" si="14"/>
        <v>8</v>
      </c>
      <c r="AF28" s="160">
        <v>0.37916666666666665</v>
      </c>
      <c r="AG28" s="160">
        <v>0.78680555555555554</v>
      </c>
      <c r="AH28" s="161">
        <f t="shared" si="15"/>
        <v>0.32916666666666672</v>
      </c>
      <c r="AI28" s="159">
        <f t="shared" si="16"/>
        <v>7.9</v>
      </c>
      <c r="AJ28" s="162"/>
      <c r="AK28" s="163"/>
      <c r="AL28" s="1" t="str">
        <f t="shared" si="17"/>
        <v/>
      </c>
      <c r="AM28" s="159" t="e">
        <f t="shared" si="18"/>
        <v>#VALUE!</v>
      </c>
      <c r="AN28" s="162"/>
      <c r="AO28" s="163"/>
      <c r="AP28" s="1" t="str">
        <f t="shared" si="19"/>
        <v/>
      </c>
      <c r="AQ28" s="159" t="e">
        <f t="shared" si="20"/>
        <v>#VALUE!</v>
      </c>
      <c r="AR28" s="1"/>
      <c r="AS28" s="1"/>
      <c r="AT28" s="1" t="str">
        <f t="shared" si="21"/>
        <v/>
      </c>
      <c r="AU28" s="159" t="e">
        <f t="shared" si="22"/>
        <v>#VALUE!</v>
      </c>
      <c r="AV28" s="160">
        <v>0.5805555555555556</v>
      </c>
      <c r="AW28" s="160">
        <v>0.5805555555555556</v>
      </c>
      <c r="AX28" s="161">
        <f t="shared" si="23"/>
        <v>0.16666666666666666</v>
      </c>
      <c r="AY28" s="159">
        <f t="shared" si="24"/>
        <v>4</v>
      </c>
      <c r="AZ28" s="160">
        <v>0.37430555555555556</v>
      </c>
      <c r="BA28" s="160">
        <v>0.78125</v>
      </c>
      <c r="BB28" s="161">
        <f t="shared" si="25"/>
        <v>0.33333333333333331</v>
      </c>
      <c r="BC28" s="159">
        <f t="shared" si="26"/>
        <v>8</v>
      </c>
      <c r="BD28" s="160">
        <v>0.37291666666666667</v>
      </c>
      <c r="BE28" s="160">
        <v>0.8041666666666667</v>
      </c>
      <c r="BF28" s="161">
        <f t="shared" si="27"/>
        <v>0.33333333333333331</v>
      </c>
      <c r="BG28" s="159">
        <f t="shared" si="28"/>
        <v>8</v>
      </c>
      <c r="BH28" s="160">
        <v>0.37569444444444444</v>
      </c>
      <c r="BI28" s="160">
        <v>0.76944444444444449</v>
      </c>
      <c r="BJ28" s="160">
        <f t="shared" si="29"/>
        <v>0.33125000000000004</v>
      </c>
      <c r="BK28" s="159">
        <f t="shared" si="30"/>
        <v>8</v>
      </c>
      <c r="BL28" s="162"/>
      <c r="BM28" s="162"/>
      <c r="BN28" s="1" t="str">
        <f t="shared" si="31"/>
        <v/>
      </c>
      <c r="BO28" s="159" t="e">
        <f t="shared" si="32"/>
        <v>#VALUE!</v>
      </c>
      <c r="BP28" s="1"/>
      <c r="BQ28" s="1"/>
      <c r="BR28" s="1" t="str">
        <f t="shared" si="33"/>
        <v/>
      </c>
      <c r="BS28" s="159" t="e">
        <f t="shared" si="34"/>
        <v>#VALUE!</v>
      </c>
      <c r="BT28" s="160">
        <v>0.37638888888888888</v>
      </c>
      <c r="BU28" s="160">
        <v>0.78749999999999998</v>
      </c>
      <c r="BV28" s="161">
        <f t="shared" si="35"/>
        <v>0.33194444444444449</v>
      </c>
      <c r="BW28" s="159">
        <f t="shared" si="36"/>
        <v>8</v>
      </c>
      <c r="BX28" s="160">
        <v>0.36944444444444446</v>
      </c>
      <c r="BY28" s="160">
        <v>0.77708333333333335</v>
      </c>
      <c r="BZ28" s="161">
        <f t="shared" si="37"/>
        <v>0.33333333333333331</v>
      </c>
      <c r="CA28" s="159">
        <f t="shared" si="38"/>
        <v>8</v>
      </c>
      <c r="CB28" s="160">
        <v>0.36458333333333331</v>
      </c>
      <c r="CC28" s="160">
        <v>0.81805555555555554</v>
      </c>
      <c r="CD28" s="161">
        <f t="shared" si="39"/>
        <v>0.33333333333333331</v>
      </c>
      <c r="CE28" s="159">
        <f t="shared" si="40"/>
        <v>8</v>
      </c>
      <c r="CF28" s="160">
        <v>0.37430555555555556</v>
      </c>
      <c r="CG28" s="160">
        <v>0.78125</v>
      </c>
      <c r="CH28" s="161">
        <f t="shared" si="41"/>
        <v>0.33333333333333331</v>
      </c>
      <c r="CI28" s="159">
        <f t="shared" si="42"/>
        <v>8</v>
      </c>
      <c r="CJ28" s="160">
        <v>0.61111111111111116</v>
      </c>
      <c r="CK28" s="160">
        <v>0.61111111111111116</v>
      </c>
      <c r="CL28" s="161">
        <f t="shared" si="43"/>
        <v>0.16666666666666666</v>
      </c>
      <c r="CM28" s="159">
        <f t="shared" si="44"/>
        <v>4</v>
      </c>
      <c r="CN28" s="1"/>
      <c r="CO28" s="1"/>
      <c r="CP28" s="1" t="str">
        <f t="shared" si="45"/>
        <v/>
      </c>
      <c r="CQ28" s="159" t="e">
        <f t="shared" si="46"/>
        <v>#VALUE!</v>
      </c>
      <c r="CR28" s="1"/>
      <c r="CS28" s="1"/>
      <c r="CT28" s="1" t="str">
        <f t="shared" si="47"/>
        <v/>
      </c>
      <c r="CU28" s="159" t="e">
        <f t="shared" si="48"/>
        <v>#VALUE!</v>
      </c>
    </row>
    <row r="29" spans="1:99" ht="15.75" hidden="1" customHeight="1" x14ac:dyDescent="0.2">
      <c r="A29" s="1" t="s">
        <v>173</v>
      </c>
      <c r="B29" s="1" t="s">
        <v>174</v>
      </c>
      <c r="C29" s="1" t="s">
        <v>2157</v>
      </c>
      <c r="D29" s="160">
        <v>0.80347222222222225</v>
      </c>
      <c r="E29" s="160">
        <v>0.80347222222222225</v>
      </c>
      <c r="F29" s="161">
        <f t="shared" si="1"/>
        <v>0.16666666666666666</v>
      </c>
      <c r="G29" s="159">
        <f t="shared" si="2"/>
        <v>4</v>
      </c>
      <c r="H29" s="1"/>
      <c r="I29" s="1"/>
      <c r="J29" s="1" t="str">
        <f t="shared" si="3"/>
        <v/>
      </c>
      <c r="K29" s="159" t="e">
        <f t="shared" si="4"/>
        <v>#VALUE!</v>
      </c>
      <c r="L29" s="1"/>
      <c r="M29" s="1"/>
      <c r="N29" s="1" t="str">
        <f t="shared" si="5"/>
        <v/>
      </c>
      <c r="O29" s="159" t="e">
        <f t="shared" si="6"/>
        <v>#VALUE!</v>
      </c>
      <c r="P29" s="1"/>
      <c r="Q29" s="1"/>
      <c r="R29" s="1" t="str">
        <f t="shared" si="7"/>
        <v/>
      </c>
      <c r="S29" s="159" t="e">
        <f t="shared" si="8"/>
        <v>#VALUE!</v>
      </c>
      <c r="T29" s="162"/>
      <c r="U29" s="163"/>
      <c r="V29" s="1" t="str">
        <f t="shared" si="9"/>
        <v/>
      </c>
      <c r="W29" s="159" t="e">
        <f t="shared" si="10"/>
        <v>#VALUE!</v>
      </c>
      <c r="X29" s="162"/>
      <c r="Y29" s="162"/>
      <c r="Z29" s="1" t="str">
        <f t="shared" si="11"/>
        <v/>
      </c>
      <c r="AA29" s="159" t="e">
        <f t="shared" si="12"/>
        <v>#VALUE!</v>
      </c>
      <c r="AB29" s="160">
        <v>0.41388888888888886</v>
      </c>
      <c r="AC29" s="160">
        <v>0.99583333333333335</v>
      </c>
      <c r="AD29" s="161">
        <f t="shared" si="13"/>
        <v>0.29444444444444451</v>
      </c>
      <c r="AE29" s="159">
        <f t="shared" si="14"/>
        <v>7.1</v>
      </c>
      <c r="AF29" s="160">
        <v>0.40555555555555556</v>
      </c>
      <c r="AG29" s="160">
        <v>0.63541666666666663</v>
      </c>
      <c r="AH29" s="160">
        <f t="shared" si="15"/>
        <v>0.16736111111111107</v>
      </c>
      <c r="AI29" s="159">
        <f t="shared" si="16"/>
        <v>4</v>
      </c>
      <c r="AJ29" s="160">
        <v>0.59930555555555554</v>
      </c>
      <c r="AK29" s="160">
        <v>0.59930555555555554</v>
      </c>
      <c r="AL29" s="161">
        <f t="shared" si="17"/>
        <v>0.16666666666666666</v>
      </c>
      <c r="AM29" s="159">
        <f t="shared" si="18"/>
        <v>4</v>
      </c>
      <c r="AN29" s="1"/>
      <c r="AO29" s="1"/>
      <c r="AP29" s="1" t="str">
        <f t="shared" si="19"/>
        <v/>
      </c>
      <c r="AQ29" s="159" t="e">
        <f t="shared" si="20"/>
        <v>#VALUE!</v>
      </c>
      <c r="AR29" s="1"/>
      <c r="AS29" s="1"/>
      <c r="AT29" s="1" t="str">
        <f t="shared" si="21"/>
        <v/>
      </c>
      <c r="AU29" s="159" t="e">
        <f t="shared" si="22"/>
        <v>#VALUE!</v>
      </c>
      <c r="AV29" s="160">
        <v>0.4152777777777778</v>
      </c>
      <c r="AW29" s="160">
        <v>0.8256944444444444</v>
      </c>
      <c r="AX29" s="161">
        <f t="shared" si="23"/>
        <v>0.29305555555555557</v>
      </c>
      <c r="AY29" s="159">
        <f t="shared" si="24"/>
        <v>7</v>
      </c>
      <c r="AZ29" s="160">
        <v>0.51527777777777772</v>
      </c>
      <c r="BA29" s="160">
        <v>0.55277777777777781</v>
      </c>
      <c r="BB29" s="161">
        <f t="shared" si="25"/>
        <v>0</v>
      </c>
      <c r="BC29" s="159">
        <f t="shared" si="26"/>
        <v>0</v>
      </c>
      <c r="BD29" s="160">
        <v>0.41111111111111109</v>
      </c>
      <c r="BE29" s="160">
        <v>0.7680555555555556</v>
      </c>
      <c r="BF29" s="160">
        <f t="shared" si="27"/>
        <v>0.29444444444444451</v>
      </c>
      <c r="BG29" s="159">
        <f t="shared" si="28"/>
        <v>7.1</v>
      </c>
      <c r="BH29" s="160">
        <v>0.51666666666666672</v>
      </c>
      <c r="BI29" s="160">
        <v>0.7944444444444444</v>
      </c>
      <c r="BJ29" s="161">
        <f t="shared" si="29"/>
        <v>0.20833333333333337</v>
      </c>
      <c r="BK29" s="159">
        <f t="shared" si="30"/>
        <v>5</v>
      </c>
      <c r="BL29" s="160">
        <v>0.61319444444444449</v>
      </c>
      <c r="BM29" s="160">
        <v>0.61319444444444449</v>
      </c>
      <c r="BN29" s="161">
        <f t="shared" si="31"/>
        <v>0.16666666666666666</v>
      </c>
      <c r="BO29" s="159">
        <f t="shared" si="32"/>
        <v>4</v>
      </c>
      <c r="BP29" s="1"/>
      <c r="BQ29" s="1"/>
      <c r="BR29" s="1" t="str">
        <f t="shared" si="33"/>
        <v/>
      </c>
      <c r="BS29" s="159" t="e">
        <f t="shared" si="34"/>
        <v>#VALUE!</v>
      </c>
      <c r="BT29" s="160">
        <v>0.5493055555555556</v>
      </c>
      <c r="BU29" s="160">
        <v>0.83819444444444446</v>
      </c>
      <c r="BV29" s="161">
        <f t="shared" si="35"/>
        <v>0.20833333333333337</v>
      </c>
      <c r="BW29" s="159">
        <f t="shared" si="36"/>
        <v>5</v>
      </c>
      <c r="BX29" s="160">
        <v>0.51388888888888884</v>
      </c>
      <c r="BY29" s="160">
        <v>0.6</v>
      </c>
      <c r="BZ29" s="160">
        <f t="shared" si="37"/>
        <v>3.7499999999999978E-2</v>
      </c>
      <c r="CA29" s="159">
        <f t="shared" si="38"/>
        <v>0.9</v>
      </c>
      <c r="CB29" s="160">
        <v>0.44861111111111113</v>
      </c>
      <c r="CC29" s="160">
        <v>0.73819444444444449</v>
      </c>
      <c r="CD29" s="160">
        <f t="shared" si="39"/>
        <v>0.22708333333333336</v>
      </c>
      <c r="CE29" s="159">
        <f t="shared" si="40"/>
        <v>5.5</v>
      </c>
      <c r="CF29" s="162"/>
      <c r="CG29" s="162"/>
      <c r="CH29" s="1" t="str">
        <f t="shared" si="41"/>
        <v/>
      </c>
      <c r="CI29" s="159" t="e">
        <f t="shared" si="42"/>
        <v>#VALUE!</v>
      </c>
      <c r="CJ29" s="160">
        <v>0.42986111111111114</v>
      </c>
      <c r="CK29" s="160">
        <v>0.55138888888888893</v>
      </c>
      <c r="CL29" s="161">
        <f t="shared" si="43"/>
        <v>7.0138888888888862E-2</v>
      </c>
      <c r="CM29" s="159">
        <f t="shared" si="44"/>
        <v>1.7</v>
      </c>
      <c r="CN29" s="1"/>
      <c r="CO29" s="1"/>
      <c r="CP29" s="1" t="str">
        <f t="shared" si="45"/>
        <v/>
      </c>
      <c r="CQ29" s="159" t="e">
        <f t="shared" si="46"/>
        <v>#VALUE!</v>
      </c>
      <c r="CR29" s="1"/>
      <c r="CS29" s="1"/>
      <c r="CT29" s="1" t="str">
        <f t="shared" si="47"/>
        <v/>
      </c>
      <c r="CU29" s="159" t="e">
        <f t="shared" si="48"/>
        <v>#VALUE!</v>
      </c>
    </row>
    <row r="30" spans="1:99" ht="15.75" customHeight="1" x14ac:dyDescent="0.2">
      <c r="A30" s="1" t="s">
        <v>302</v>
      </c>
      <c r="B30" s="1" t="s">
        <v>303</v>
      </c>
      <c r="C30" s="1" t="s">
        <v>2188</v>
      </c>
      <c r="D30" s="160">
        <v>0.36388888888888887</v>
      </c>
      <c r="E30" s="160">
        <v>0.8041666666666667</v>
      </c>
      <c r="F30" s="161">
        <f t="shared" si="1"/>
        <v>0.33333333333333331</v>
      </c>
      <c r="G30" s="159">
        <f t="shared" si="2"/>
        <v>8</v>
      </c>
      <c r="H30" s="1"/>
      <c r="I30" s="1"/>
      <c r="J30" s="1" t="str">
        <f t="shared" si="3"/>
        <v/>
      </c>
      <c r="K30" s="159" t="e">
        <f t="shared" si="4"/>
        <v>#VALUE!</v>
      </c>
      <c r="L30" s="1"/>
      <c r="M30" s="1"/>
      <c r="N30" s="1" t="str">
        <f t="shared" si="5"/>
        <v/>
      </c>
      <c r="O30" s="159" t="e">
        <f t="shared" si="6"/>
        <v>#VALUE!</v>
      </c>
      <c r="P30" s="160">
        <v>0.35555555555555557</v>
      </c>
      <c r="Q30" s="160">
        <v>0.81527777777777777</v>
      </c>
      <c r="R30" s="161">
        <f t="shared" si="7"/>
        <v>0.33333333333333331</v>
      </c>
      <c r="S30" s="159">
        <f t="shared" si="8"/>
        <v>8</v>
      </c>
      <c r="T30" s="160">
        <v>0.35486111111111113</v>
      </c>
      <c r="U30" s="160">
        <v>0.75208333333333333</v>
      </c>
      <c r="V30" s="161">
        <f t="shared" si="9"/>
        <v>0.33333333333333331</v>
      </c>
      <c r="W30" s="159">
        <f t="shared" si="10"/>
        <v>8</v>
      </c>
      <c r="X30" s="160">
        <v>0.35416666666666669</v>
      </c>
      <c r="Y30" s="160">
        <v>0.75</v>
      </c>
      <c r="Z30" s="160">
        <f t="shared" si="11"/>
        <v>0.33333333333333331</v>
      </c>
      <c r="AA30" s="159">
        <f t="shared" si="12"/>
        <v>8</v>
      </c>
      <c r="AB30" s="160">
        <v>0.36041666666666666</v>
      </c>
      <c r="AC30" s="160">
        <v>0.77430555555555558</v>
      </c>
      <c r="AD30" s="161">
        <f t="shared" si="13"/>
        <v>0.33333333333333331</v>
      </c>
      <c r="AE30" s="159">
        <f t="shared" si="14"/>
        <v>8</v>
      </c>
      <c r="AF30" s="160">
        <v>0.36944444444444446</v>
      </c>
      <c r="AG30" s="160">
        <v>0.83680555555555558</v>
      </c>
      <c r="AH30" s="161">
        <f t="shared" si="15"/>
        <v>0.33333333333333331</v>
      </c>
      <c r="AI30" s="159">
        <f t="shared" si="16"/>
        <v>8</v>
      </c>
      <c r="AJ30" s="162"/>
      <c r="AK30" s="163"/>
      <c r="AL30" s="1" t="str">
        <f t="shared" si="17"/>
        <v/>
      </c>
      <c r="AM30" s="159" t="e">
        <f t="shared" si="18"/>
        <v>#VALUE!</v>
      </c>
      <c r="AN30" s="1"/>
      <c r="AO30" s="1"/>
      <c r="AP30" s="1" t="str">
        <f t="shared" si="19"/>
        <v/>
      </c>
      <c r="AQ30" s="159" t="e">
        <f t="shared" si="20"/>
        <v>#VALUE!</v>
      </c>
      <c r="AR30" s="1"/>
      <c r="AS30" s="1"/>
      <c r="AT30" s="1" t="str">
        <f t="shared" si="21"/>
        <v/>
      </c>
      <c r="AU30" s="159" t="e">
        <f t="shared" si="22"/>
        <v>#VALUE!</v>
      </c>
      <c r="AV30" s="160">
        <v>0.3576388888888889</v>
      </c>
      <c r="AW30" s="160">
        <v>0.80347222222222225</v>
      </c>
      <c r="AX30" s="161">
        <f t="shared" si="23"/>
        <v>0.33333333333333331</v>
      </c>
      <c r="AY30" s="159">
        <f t="shared" si="24"/>
        <v>8</v>
      </c>
      <c r="AZ30" s="160">
        <v>0.36041666666666666</v>
      </c>
      <c r="BA30" s="160">
        <v>0.76597222222222228</v>
      </c>
      <c r="BB30" s="161">
        <f t="shared" si="25"/>
        <v>0.33333333333333331</v>
      </c>
      <c r="BC30" s="159">
        <f t="shared" si="26"/>
        <v>8</v>
      </c>
      <c r="BD30" s="160">
        <v>0.35555555555555557</v>
      </c>
      <c r="BE30" s="160">
        <v>0.77500000000000002</v>
      </c>
      <c r="BF30" s="161">
        <f t="shared" si="27"/>
        <v>0.33333333333333331</v>
      </c>
      <c r="BG30" s="159">
        <f t="shared" si="28"/>
        <v>8</v>
      </c>
      <c r="BH30" s="160">
        <v>0.36944444444444446</v>
      </c>
      <c r="BI30" s="160">
        <v>0.77638888888888891</v>
      </c>
      <c r="BJ30" s="161">
        <f t="shared" si="29"/>
        <v>0.33333333333333331</v>
      </c>
      <c r="BK30" s="159">
        <f t="shared" si="30"/>
        <v>8</v>
      </c>
      <c r="BL30" s="162"/>
      <c r="BM30" s="162"/>
      <c r="BN30" s="1" t="str">
        <f t="shared" si="31"/>
        <v/>
      </c>
      <c r="BO30" s="159" t="e">
        <f t="shared" si="32"/>
        <v>#VALUE!</v>
      </c>
      <c r="BP30" s="1"/>
      <c r="BQ30" s="1"/>
      <c r="BR30" s="1" t="str">
        <f t="shared" si="33"/>
        <v/>
      </c>
      <c r="BS30" s="159" t="e">
        <f t="shared" si="34"/>
        <v>#VALUE!</v>
      </c>
      <c r="BT30" s="160">
        <v>0.3527777777777778</v>
      </c>
      <c r="BU30" s="160">
        <v>0.81319444444444444</v>
      </c>
      <c r="BV30" s="161">
        <f t="shared" si="35"/>
        <v>0.33333333333333331</v>
      </c>
      <c r="BW30" s="159">
        <f t="shared" si="36"/>
        <v>8</v>
      </c>
      <c r="BX30" s="160">
        <v>0.36041666666666666</v>
      </c>
      <c r="BY30" s="160">
        <v>0.78402777777777777</v>
      </c>
      <c r="BZ30" s="161">
        <f t="shared" si="37"/>
        <v>0.33333333333333331</v>
      </c>
      <c r="CA30" s="159">
        <f t="shared" si="38"/>
        <v>8</v>
      </c>
      <c r="CB30" s="160">
        <v>0.35138888888888886</v>
      </c>
      <c r="CC30" s="160">
        <v>0.7680555555555556</v>
      </c>
      <c r="CD30" s="161">
        <f t="shared" si="39"/>
        <v>0.33333333333333331</v>
      </c>
      <c r="CE30" s="159">
        <f t="shared" si="40"/>
        <v>8</v>
      </c>
      <c r="CF30" s="160">
        <v>0.36527777777777776</v>
      </c>
      <c r="CG30" s="160">
        <v>0.80208333333333337</v>
      </c>
      <c r="CH30" s="161">
        <f t="shared" si="41"/>
        <v>0.33333333333333331</v>
      </c>
      <c r="CI30" s="159">
        <f t="shared" si="42"/>
        <v>8</v>
      </c>
      <c r="CJ30" s="160">
        <v>0.35833333333333334</v>
      </c>
      <c r="CK30" s="160">
        <v>0.51041666666666663</v>
      </c>
      <c r="CL30" s="161">
        <f t="shared" si="43"/>
        <v>0.14166666666666666</v>
      </c>
      <c r="CM30" s="159">
        <f t="shared" si="44"/>
        <v>3.4</v>
      </c>
      <c r="CN30" s="1"/>
      <c r="CO30" s="1"/>
      <c r="CP30" s="1" t="str">
        <f t="shared" si="45"/>
        <v/>
      </c>
      <c r="CQ30" s="159" t="e">
        <f t="shared" si="46"/>
        <v>#VALUE!</v>
      </c>
      <c r="CR30" s="1"/>
      <c r="CS30" s="1"/>
      <c r="CT30" s="1" t="str">
        <f t="shared" si="47"/>
        <v/>
      </c>
      <c r="CU30" s="159" t="e">
        <f t="shared" si="48"/>
        <v>#VALUE!</v>
      </c>
    </row>
    <row r="31" spans="1:99" ht="15.75" hidden="1" customHeight="1" x14ac:dyDescent="0.2">
      <c r="A31" s="1" t="s">
        <v>364</v>
      </c>
      <c r="B31" s="1" t="s">
        <v>365</v>
      </c>
      <c r="C31" s="1" t="s">
        <v>366</v>
      </c>
      <c r="D31" s="160">
        <v>0.56180555555555556</v>
      </c>
      <c r="E31" s="160">
        <v>0.56180555555555556</v>
      </c>
      <c r="F31" s="161">
        <f t="shared" si="1"/>
        <v>0.16666666666666666</v>
      </c>
      <c r="G31" s="159">
        <f t="shared" si="2"/>
        <v>4</v>
      </c>
      <c r="H31" s="1"/>
      <c r="I31" s="1"/>
      <c r="J31" s="1" t="str">
        <f t="shared" si="3"/>
        <v/>
      </c>
      <c r="K31" s="159" t="e">
        <f t="shared" si="4"/>
        <v>#VALUE!</v>
      </c>
      <c r="L31" s="1"/>
      <c r="M31" s="1"/>
      <c r="N31" s="1" t="str">
        <f t="shared" si="5"/>
        <v/>
      </c>
      <c r="O31" s="159" t="e">
        <f t="shared" si="6"/>
        <v>#VALUE!</v>
      </c>
      <c r="P31" s="160">
        <v>0.48194444444444445</v>
      </c>
      <c r="Q31" s="160">
        <v>0.48194444444444445</v>
      </c>
      <c r="R31" s="161">
        <f t="shared" si="7"/>
        <v>0.16666666666666666</v>
      </c>
      <c r="S31" s="159">
        <f t="shared" si="8"/>
        <v>4</v>
      </c>
      <c r="T31" s="1"/>
      <c r="U31" s="1"/>
      <c r="V31" s="1" t="str">
        <f t="shared" si="9"/>
        <v/>
      </c>
      <c r="W31" s="159" t="e">
        <f t="shared" si="10"/>
        <v>#VALUE!</v>
      </c>
      <c r="X31" s="162"/>
      <c r="Y31" s="163"/>
      <c r="Z31" s="1" t="str">
        <f t="shared" si="11"/>
        <v/>
      </c>
      <c r="AA31" s="159" t="e">
        <f t="shared" si="12"/>
        <v>#VALUE!</v>
      </c>
      <c r="AB31" s="160">
        <v>0.52083333333333337</v>
      </c>
      <c r="AC31" s="160">
        <v>0.56458333333333333</v>
      </c>
      <c r="AD31" s="160">
        <f t="shared" si="13"/>
        <v>2.0833333333333259E-3</v>
      </c>
      <c r="AE31" s="159">
        <f t="shared" si="14"/>
        <v>0.1</v>
      </c>
      <c r="AF31" s="162"/>
      <c r="AG31" s="163"/>
      <c r="AH31" s="1" t="str">
        <f t="shared" si="15"/>
        <v/>
      </c>
      <c r="AI31" s="159" t="e">
        <f t="shared" si="16"/>
        <v>#VALUE!</v>
      </c>
      <c r="AJ31" s="162"/>
      <c r="AK31" s="162"/>
      <c r="AL31" s="1" t="str">
        <f t="shared" si="17"/>
        <v/>
      </c>
      <c r="AM31" s="159" t="e">
        <f t="shared" si="18"/>
        <v>#VALUE!</v>
      </c>
      <c r="AN31" s="1"/>
      <c r="AO31" s="1"/>
      <c r="AP31" s="1" t="str">
        <f t="shared" si="19"/>
        <v/>
      </c>
      <c r="AQ31" s="159" t="e">
        <f t="shared" si="20"/>
        <v>#VALUE!</v>
      </c>
      <c r="AR31" s="1"/>
      <c r="AS31" s="1"/>
      <c r="AT31" s="1" t="str">
        <f t="shared" si="21"/>
        <v/>
      </c>
      <c r="AU31" s="159" t="e">
        <f t="shared" si="22"/>
        <v>#VALUE!</v>
      </c>
      <c r="AV31" s="162"/>
      <c r="AW31" s="163"/>
      <c r="AX31" s="1" t="str">
        <f t="shared" si="23"/>
        <v/>
      </c>
      <c r="AY31" s="159" t="e">
        <f t="shared" si="24"/>
        <v>#VALUE!</v>
      </c>
      <c r="AZ31" s="160">
        <v>0.67013888888888884</v>
      </c>
      <c r="BA31" s="160">
        <v>0.67013888888888884</v>
      </c>
      <c r="BB31" s="161">
        <f t="shared" si="25"/>
        <v>0.16666666666666666</v>
      </c>
      <c r="BC31" s="159">
        <f t="shared" si="26"/>
        <v>4</v>
      </c>
      <c r="BD31" s="160">
        <v>0.42430555555555555</v>
      </c>
      <c r="BE31" s="160">
        <v>0.66180555555555554</v>
      </c>
      <c r="BF31" s="160">
        <f t="shared" si="27"/>
        <v>0.17499999999999999</v>
      </c>
      <c r="BG31" s="159">
        <f t="shared" si="28"/>
        <v>4.2</v>
      </c>
      <c r="BH31" s="160">
        <v>0.4513888888888889</v>
      </c>
      <c r="BI31" s="160">
        <v>0.4513888888888889</v>
      </c>
      <c r="BJ31" s="161">
        <f t="shared" si="29"/>
        <v>0.16666666666666666</v>
      </c>
      <c r="BK31" s="159">
        <f t="shared" si="30"/>
        <v>4</v>
      </c>
      <c r="BL31" s="162"/>
      <c r="BM31" s="163"/>
      <c r="BN31" s="1" t="str">
        <f t="shared" si="31"/>
        <v/>
      </c>
      <c r="BO31" s="159" t="e">
        <f t="shared" si="32"/>
        <v>#VALUE!</v>
      </c>
      <c r="BP31" s="1"/>
      <c r="BQ31" s="1"/>
      <c r="BR31" s="1" t="str">
        <f t="shared" si="33"/>
        <v/>
      </c>
      <c r="BS31" s="159" t="e">
        <f t="shared" si="34"/>
        <v>#VALUE!</v>
      </c>
      <c r="BT31" s="1"/>
      <c r="BU31" s="1"/>
      <c r="BV31" s="1" t="str">
        <f t="shared" si="35"/>
        <v/>
      </c>
      <c r="BW31" s="159" t="e">
        <f t="shared" si="36"/>
        <v>#VALUE!</v>
      </c>
      <c r="BX31" s="160">
        <v>0.59305555555555556</v>
      </c>
      <c r="BY31" s="160">
        <v>0.59305555555555556</v>
      </c>
      <c r="BZ31" s="161">
        <f t="shared" si="37"/>
        <v>0.16666666666666666</v>
      </c>
      <c r="CA31" s="159">
        <f t="shared" si="38"/>
        <v>4</v>
      </c>
      <c r="CB31" s="160">
        <v>0.4513888888888889</v>
      </c>
      <c r="CC31" s="160">
        <v>0.66874999999999996</v>
      </c>
      <c r="CD31" s="160">
        <f t="shared" si="39"/>
        <v>0.15486111111111106</v>
      </c>
      <c r="CE31" s="159">
        <f t="shared" si="40"/>
        <v>3.7</v>
      </c>
      <c r="CF31" s="160">
        <v>0.5444444444444444</v>
      </c>
      <c r="CG31" s="160">
        <v>0.5444444444444444</v>
      </c>
      <c r="CH31" s="161">
        <f t="shared" si="41"/>
        <v>0.16666666666666666</v>
      </c>
      <c r="CI31" s="159">
        <f t="shared" si="42"/>
        <v>4</v>
      </c>
      <c r="CJ31" s="160">
        <v>0.48541666666666666</v>
      </c>
      <c r="CK31" s="160">
        <v>0.69374999999999998</v>
      </c>
      <c r="CL31" s="160">
        <f t="shared" si="43"/>
        <v>0.14583333333333331</v>
      </c>
      <c r="CM31" s="159">
        <f t="shared" si="44"/>
        <v>3.5</v>
      </c>
      <c r="CN31" s="1"/>
      <c r="CO31" s="1"/>
      <c r="CP31" s="1" t="str">
        <f t="shared" si="45"/>
        <v/>
      </c>
      <c r="CQ31" s="159" t="e">
        <f t="shared" si="46"/>
        <v>#VALUE!</v>
      </c>
      <c r="CR31" s="1"/>
      <c r="CS31" s="1"/>
      <c r="CT31" s="1" t="str">
        <f t="shared" si="47"/>
        <v/>
      </c>
      <c r="CU31" s="159" t="e">
        <f t="shared" si="48"/>
        <v>#VALUE!</v>
      </c>
    </row>
    <row r="32" spans="1:99" ht="15.75" customHeight="1" x14ac:dyDescent="0.2">
      <c r="A32" s="1" t="s">
        <v>408</v>
      </c>
      <c r="B32" s="1" t="s">
        <v>409</v>
      </c>
      <c r="C32" s="1" t="s">
        <v>285</v>
      </c>
      <c r="D32" s="160">
        <v>0.39444444444444443</v>
      </c>
      <c r="E32" s="160">
        <v>0.45763888888888887</v>
      </c>
      <c r="F32" s="160">
        <f t="shared" si="1"/>
        <v>6.3194444444444442E-2</v>
      </c>
      <c r="G32" s="159">
        <f t="shared" si="2"/>
        <v>1.5</v>
      </c>
      <c r="H32" s="1"/>
      <c r="I32" s="1"/>
      <c r="J32" s="1" t="str">
        <f t="shared" si="3"/>
        <v/>
      </c>
      <c r="K32" s="159" t="e">
        <f t="shared" si="4"/>
        <v>#VALUE!</v>
      </c>
      <c r="L32" s="1"/>
      <c r="M32" s="1"/>
      <c r="N32" s="1" t="str">
        <f t="shared" si="5"/>
        <v/>
      </c>
      <c r="O32" s="159" t="e">
        <f t="shared" si="6"/>
        <v>#VALUE!</v>
      </c>
      <c r="P32" s="160">
        <v>0.41875000000000001</v>
      </c>
      <c r="Q32" s="160">
        <v>0.76736111111111116</v>
      </c>
      <c r="R32" s="160">
        <f t="shared" si="7"/>
        <v>0.28611111111111115</v>
      </c>
      <c r="S32" s="159">
        <f t="shared" si="8"/>
        <v>6.9</v>
      </c>
      <c r="T32" s="160">
        <v>0.26944444444444443</v>
      </c>
      <c r="U32" s="160">
        <v>0.26944444444444443</v>
      </c>
      <c r="V32" s="161">
        <f t="shared" si="9"/>
        <v>0.16666666666666666</v>
      </c>
      <c r="W32" s="159">
        <f t="shared" si="10"/>
        <v>4</v>
      </c>
      <c r="X32" s="162"/>
      <c r="Y32" s="163"/>
      <c r="Z32" s="1" t="str">
        <f t="shared" si="11"/>
        <v/>
      </c>
      <c r="AA32" s="159" t="e">
        <f t="shared" si="12"/>
        <v>#VALUE!</v>
      </c>
      <c r="AB32" s="160">
        <v>0.50069444444444444</v>
      </c>
      <c r="AC32" s="160">
        <v>0.50069444444444444</v>
      </c>
      <c r="AD32" s="161">
        <f t="shared" si="13"/>
        <v>0.16666666666666666</v>
      </c>
      <c r="AE32" s="159">
        <f t="shared" si="14"/>
        <v>4</v>
      </c>
      <c r="AF32" s="162"/>
      <c r="AG32" s="163"/>
      <c r="AH32" s="1" t="str">
        <f t="shared" si="15"/>
        <v/>
      </c>
      <c r="AI32" s="159" t="e">
        <f t="shared" si="16"/>
        <v>#VALUE!</v>
      </c>
      <c r="AJ32" s="1"/>
      <c r="AK32" s="1"/>
      <c r="AL32" s="1" t="str">
        <f t="shared" si="17"/>
        <v/>
      </c>
      <c r="AM32" s="159" t="e">
        <f t="shared" si="18"/>
        <v>#VALUE!</v>
      </c>
      <c r="AN32" s="1"/>
      <c r="AO32" s="1"/>
      <c r="AP32" s="1" t="str">
        <f t="shared" si="19"/>
        <v/>
      </c>
      <c r="AQ32" s="159" t="e">
        <f t="shared" si="20"/>
        <v>#VALUE!</v>
      </c>
      <c r="AR32" s="1"/>
      <c r="AS32" s="1"/>
      <c r="AT32" s="1" t="str">
        <f t="shared" si="21"/>
        <v/>
      </c>
      <c r="AU32" s="159" t="e">
        <f t="shared" si="22"/>
        <v>#VALUE!</v>
      </c>
      <c r="AV32" s="160">
        <v>0.3923611111111111</v>
      </c>
      <c r="AW32" s="160">
        <v>0.3923611111111111</v>
      </c>
      <c r="AX32" s="161">
        <f t="shared" si="23"/>
        <v>0.16666666666666666</v>
      </c>
      <c r="AY32" s="159">
        <f t="shared" si="24"/>
        <v>4</v>
      </c>
      <c r="AZ32" s="160">
        <v>0.39305555555555555</v>
      </c>
      <c r="BA32" s="160">
        <v>0.51458333333333328</v>
      </c>
      <c r="BB32" s="161">
        <f t="shared" si="25"/>
        <v>0.10694444444444445</v>
      </c>
      <c r="BC32" s="159">
        <f t="shared" si="26"/>
        <v>2.6</v>
      </c>
      <c r="BD32" s="160">
        <v>0.41041666666666665</v>
      </c>
      <c r="BE32" s="160">
        <v>0.75347222222222221</v>
      </c>
      <c r="BF32" s="160">
        <f t="shared" si="27"/>
        <v>0.28055555555555556</v>
      </c>
      <c r="BG32" s="159">
        <f t="shared" si="28"/>
        <v>6.7</v>
      </c>
      <c r="BH32" s="160">
        <v>0.41180555555555554</v>
      </c>
      <c r="BI32" s="160">
        <v>0.65972222222222221</v>
      </c>
      <c r="BJ32" s="160">
        <f t="shared" si="29"/>
        <v>0.18541666666666667</v>
      </c>
      <c r="BK32" s="159">
        <f t="shared" si="30"/>
        <v>4.5</v>
      </c>
      <c r="BL32" s="162"/>
      <c r="BM32" s="162"/>
      <c r="BN32" s="1" t="str">
        <f t="shared" si="31"/>
        <v/>
      </c>
      <c r="BO32" s="159" t="e">
        <f t="shared" si="32"/>
        <v>#VALUE!</v>
      </c>
      <c r="BP32" s="1"/>
      <c r="BQ32" s="1"/>
      <c r="BR32" s="1" t="str">
        <f t="shared" si="33"/>
        <v/>
      </c>
      <c r="BS32" s="159" t="e">
        <f t="shared" si="34"/>
        <v>#VALUE!</v>
      </c>
      <c r="BT32" s="160">
        <v>0.40347222222222223</v>
      </c>
      <c r="BU32" s="160">
        <v>0.50694444444444442</v>
      </c>
      <c r="BV32" s="161">
        <f t="shared" si="35"/>
        <v>9.6527777777777768E-2</v>
      </c>
      <c r="BW32" s="159">
        <f t="shared" si="36"/>
        <v>2.2999999999999998</v>
      </c>
      <c r="BX32" s="160">
        <v>0.40347222222222223</v>
      </c>
      <c r="BY32" s="160">
        <v>0.68263888888888891</v>
      </c>
      <c r="BZ32" s="160">
        <f t="shared" si="37"/>
        <v>0.21666666666666667</v>
      </c>
      <c r="CA32" s="159">
        <f t="shared" si="38"/>
        <v>5.2</v>
      </c>
      <c r="CB32" s="160">
        <v>0.38194444444444442</v>
      </c>
      <c r="CC32" s="160">
        <v>0.76249999999999996</v>
      </c>
      <c r="CD32" s="160">
        <f t="shared" si="39"/>
        <v>0.31805555555555554</v>
      </c>
      <c r="CE32" s="159">
        <f t="shared" si="40"/>
        <v>7.6</v>
      </c>
      <c r="CF32" s="160">
        <v>0.40902777777777777</v>
      </c>
      <c r="CG32" s="160">
        <v>0.40902777777777777</v>
      </c>
      <c r="CH32" s="161">
        <f t="shared" si="41"/>
        <v>0.16666666666666666</v>
      </c>
      <c r="CI32" s="159">
        <f t="shared" si="42"/>
        <v>4</v>
      </c>
      <c r="CJ32" s="160">
        <v>0.40763888888888888</v>
      </c>
      <c r="CK32" s="160">
        <v>0.40763888888888888</v>
      </c>
      <c r="CL32" s="161">
        <f t="shared" si="43"/>
        <v>0.16666666666666666</v>
      </c>
      <c r="CM32" s="159">
        <f t="shared" si="44"/>
        <v>4</v>
      </c>
      <c r="CN32" s="1"/>
      <c r="CO32" s="1"/>
      <c r="CP32" s="1" t="str">
        <f t="shared" si="45"/>
        <v/>
      </c>
      <c r="CQ32" s="159" t="e">
        <f t="shared" si="46"/>
        <v>#VALUE!</v>
      </c>
      <c r="CR32" s="1"/>
      <c r="CS32" s="1"/>
      <c r="CT32" s="1" t="str">
        <f t="shared" si="47"/>
        <v/>
      </c>
      <c r="CU32" s="159" t="e">
        <f t="shared" si="48"/>
        <v>#VALUE!</v>
      </c>
    </row>
    <row r="33" spans="1:99" ht="15.75" hidden="1" customHeight="1" x14ac:dyDescent="0.2">
      <c r="A33" s="1" t="s">
        <v>338</v>
      </c>
      <c r="B33" s="1" t="s">
        <v>339</v>
      </c>
      <c r="C33" s="1" t="s">
        <v>2185</v>
      </c>
      <c r="D33" s="160">
        <v>0.375</v>
      </c>
      <c r="E33" s="160">
        <v>0.77777777777777779</v>
      </c>
      <c r="F33" s="161">
        <f t="shared" si="1"/>
        <v>0.33333333333333331</v>
      </c>
      <c r="G33" s="159">
        <f t="shared" si="2"/>
        <v>8</v>
      </c>
      <c r="H33" s="1"/>
      <c r="I33" s="1"/>
      <c r="J33" s="1" t="str">
        <f t="shared" si="3"/>
        <v/>
      </c>
      <c r="K33" s="159" t="e">
        <f t="shared" si="4"/>
        <v>#VALUE!</v>
      </c>
      <c r="L33" s="1"/>
      <c r="M33" s="1"/>
      <c r="N33" s="1" t="str">
        <f t="shared" si="5"/>
        <v/>
      </c>
      <c r="O33" s="159" t="e">
        <f t="shared" si="6"/>
        <v>#VALUE!</v>
      </c>
      <c r="P33" s="160">
        <v>0.37569444444444444</v>
      </c>
      <c r="Q33" s="160">
        <v>0.77708333333333335</v>
      </c>
      <c r="R33" s="161">
        <f t="shared" si="7"/>
        <v>0.33263888888888893</v>
      </c>
      <c r="S33" s="159">
        <f t="shared" si="8"/>
        <v>8</v>
      </c>
      <c r="T33" s="162"/>
      <c r="U33" s="163"/>
      <c r="V33" s="1" t="str">
        <f t="shared" si="9"/>
        <v/>
      </c>
      <c r="W33" s="159" t="e">
        <f t="shared" si="10"/>
        <v>#VALUE!</v>
      </c>
      <c r="X33" s="162"/>
      <c r="Y33" s="162"/>
      <c r="Z33" s="1" t="str">
        <f t="shared" si="11"/>
        <v/>
      </c>
      <c r="AA33" s="159" t="e">
        <f t="shared" si="12"/>
        <v>#VALUE!</v>
      </c>
      <c r="AB33" s="160">
        <v>0.37013888888888891</v>
      </c>
      <c r="AC33" s="160">
        <v>0.58888888888888891</v>
      </c>
      <c r="AD33" s="160">
        <f t="shared" si="13"/>
        <v>0.15625</v>
      </c>
      <c r="AE33" s="159">
        <f t="shared" si="14"/>
        <v>3.8</v>
      </c>
      <c r="AF33" s="162"/>
      <c r="AG33" s="163"/>
      <c r="AH33" s="1" t="str">
        <f t="shared" si="15"/>
        <v/>
      </c>
      <c r="AI33" s="159" t="e">
        <f t="shared" si="16"/>
        <v>#VALUE!</v>
      </c>
      <c r="AJ33" s="162"/>
      <c r="AK33" s="163"/>
      <c r="AL33" s="1" t="str">
        <f t="shared" si="17"/>
        <v/>
      </c>
      <c r="AM33" s="159" t="e">
        <f t="shared" si="18"/>
        <v>#VALUE!</v>
      </c>
      <c r="AN33" s="1"/>
      <c r="AO33" s="1"/>
      <c r="AP33" s="1" t="str">
        <f t="shared" si="19"/>
        <v/>
      </c>
      <c r="AQ33" s="159" t="e">
        <f t="shared" si="20"/>
        <v>#VALUE!</v>
      </c>
      <c r="AR33" s="1"/>
      <c r="AS33" s="1"/>
      <c r="AT33" s="1" t="str">
        <f t="shared" si="21"/>
        <v/>
      </c>
      <c r="AU33" s="159" t="e">
        <f t="shared" si="22"/>
        <v>#VALUE!</v>
      </c>
      <c r="AV33" s="160">
        <v>0.34513888888888888</v>
      </c>
      <c r="AW33" s="160">
        <v>0.77777777777777779</v>
      </c>
      <c r="AX33" s="161">
        <f t="shared" si="23"/>
        <v>0.33333333333333331</v>
      </c>
      <c r="AY33" s="159">
        <f t="shared" si="24"/>
        <v>8</v>
      </c>
      <c r="AZ33" s="160">
        <v>0.33263888888888887</v>
      </c>
      <c r="BA33" s="160">
        <v>0.75138888888888888</v>
      </c>
      <c r="BB33" s="161">
        <f t="shared" si="25"/>
        <v>0.33333333333333331</v>
      </c>
      <c r="BC33" s="159">
        <f t="shared" si="26"/>
        <v>8</v>
      </c>
      <c r="BD33" s="160">
        <v>0.37430555555555556</v>
      </c>
      <c r="BE33" s="160">
        <v>0.77777777777777779</v>
      </c>
      <c r="BF33" s="161">
        <f t="shared" si="27"/>
        <v>0.33333333333333331</v>
      </c>
      <c r="BG33" s="159">
        <f t="shared" si="28"/>
        <v>8</v>
      </c>
      <c r="BH33" s="160">
        <v>0.375</v>
      </c>
      <c r="BI33" s="160">
        <v>0.77708333333333335</v>
      </c>
      <c r="BJ33" s="161">
        <f t="shared" si="29"/>
        <v>0.33333333333333331</v>
      </c>
      <c r="BK33" s="159">
        <f t="shared" si="30"/>
        <v>8</v>
      </c>
      <c r="BL33" s="162"/>
      <c r="BM33" s="163"/>
      <c r="BN33" s="1" t="str">
        <f t="shared" si="31"/>
        <v/>
      </c>
      <c r="BO33" s="159" t="e">
        <f t="shared" si="32"/>
        <v>#VALUE!</v>
      </c>
      <c r="BP33" s="1"/>
      <c r="BQ33" s="1"/>
      <c r="BR33" s="1" t="str">
        <f t="shared" si="33"/>
        <v/>
      </c>
      <c r="BS33" s="159" t="e">
        <f t="shared" si="34"/>
        <v>#VALUE!</v>
      </c>
      <c r="BT33" s="160">
        <v>0.3527777777777778</v>
      </c>
      <c r="BU33" s="160">
        <v>0.75694444444444442</v>
      </c>
      <c r="BV33" s="161">
        <f t="shared" si="35"/>
        <v>0.33333333333333331</v>
      </c>
      <c r="BW33" s="159">
        <f t="shared" si="36"/>
        <v>8</v>
      </c>
      <c r="BX33" s="160">
        <v>0.35486111111111113</v>
      </c>
      <c r="BY33" s="160">
        <v>0.75</v>
      </c>
      <c r="BZ33" s="160">
        <f t="shared" si="37"/>
        <v>0.33263888888888887</v>
      </c>
      <c r="CA33" s="159">
        <f t="shared" si="38"/>
        <v>8</v>
      </c>
      <c r="CB33" s="160">
        <v>0.3611111111111111</v>
      </c>
      <c r="CC33" s="160">
        <v>0.7631944444444444</v>
      </c>
      <c r="CD33" s="161">
        <f t="shared" si="39"/>
        <v>0.33333333333333331</v>
      </c>
      <c r="CE33" s="159">
        <f t="shared" si="40"/>
        <v>8</v>
      </c>
      <c r="CF33" s="160">
        <v>0.39791666666666664</v>
      </c>
      <c r="CG33" s="160">
        <v>0.76111111111111107</v>
      </c>
      <c r="CH33" s="160">
        <f t="shared" si="41"/>
        <v>0.30069444444444443</v>
      </c>
      <c r="CI33" s="159">
        <f t="shared" si="42"/>
        <v>7.2</v>
      </c>
      <c r="CJ33" s="160">
        <v>0.36527777777777776</v>
      </c>
      <c r="CK33" s="160">
        <v>0.7631944444444444</v>
      </c>
      <c r="CL33" s="161">
        <f t="shared" si="43"/>
        <v>0.33333333333333331</v>
      </c>
      <c r="CM33" s="159">
        <f t="shared" si="44"/>
        <v>8</v>
      </c>
      <c r="CN33" s="1"/>
      <c r="CO33" s="1"/>
      <c r="CP33" s="1" t="str">
        <f t="shared" si="45"/>
        <v/>
      </c>
      <c r="CQ33" s="159" t="e">
        <f t="shared" si="46"/>
        <v>#VALUE!</v>
      </c>
      <c r="CR33" s="1"/>
      <c r="CS33" s="1"/>
      <c r="CT33" s="1" t="str">
        <f t="shared" si="47"/>
        <v/>
      </c>
      <c r="CU33" s="159" t="e">
        <f t="shared" si="48"/>
        <v>#VALUE!</v>
      </c>
    </row>
    <row r="34" spans="1:99" ht="15.75" hidden="1" customHeight="1" x14ac:dyDescent="0.2">
      <c r="A34" s="1" t="s">
        <v>86</v>
      </c>
      <c r="B34" s="1" t="s">
        <v>75</v>
      </c>
      <c r="C34" s="1" t="s">
        <v>2185</v>
      </c>
      <c r="D34" s="1"/>
      <c r="E34" s="1"/>
      <c r="F34" s="1" t="str">
        <f t="shared" si="1"/>
        <v/>
      </c>
      <c r="G34" s="159" t="e">
        <f t="shared" si="2"/>
        <v>#VALUE!</v>
      </c>
      <c r="H34" s="1"/>
      <c r="I34" s="1"/>
      <c r="J34" s="1" t="str">
        <f t="shared" si="3"/>
        <v/>
      </c>
      <c r="K34" s="159" t="e">
        <f t="shared" si="4"/>
        <v>#VALUE!</v>
      </c>
      <c r="L34" s="1"/>
      <c r="M34" s="1"/>
      <c r="N34" s="1" t="str">
        <f t="shared" si="5"/>
        <v/>
      </c>
      <c r="O34" s="159" t="e">
        <f t="shared" si="6"/>
        <v>#VALUE!</v>
      </c>
      <c r="P34" s="160">
        <v>0.36319444444444443</v>
      </c>
      <c r="Q34" s="160">
        <v>0.78680555555555554</v>
      </c>
      <c r="R34" s="161">
        <f t="shared" si="7"/>
        <v>0.33333333333333331</v>
      </c>
      <c r="S34" s="159">
        <f t="shared" si="8"/>
        <v>8</v>
      </c>
      <c r="T34" s="160">
        <v>0.5229166666666667</v>
      </c>
      <c r="U34" s="160">
        <v>0.78611111111111109</v>
      </c>
      <c r="V34" s="161">
        <f t="shared" si="9"/>
        <v>0.20833333333333337</v>
      </c>
      <c r="W34" s="159">
        <f t="shared" si="10"/>
        <v>5</v>
      </c>
      <c r="X34" s="162"/>
      <c r="Y34" s="163"/>
      <c r="Z34" s="1" t="str">
        <f t="shared" si="11"/>
        <v/>
      </c>
      <c r="AA34" s="159" t="e">
        <f t="shared" si="12"/>
        <v>#VALUE!</v>
      </c>
      <c r="AB34" s="160">
        <v>0.62013888888888891</v>
      </c>
      <c r="AC34" s="160">
        <v>0.62013888888888891</v>
      </c>
      <c r="AD34" s="161">
        <f t="shared" si="13"/>
        <v>0.16666666666666666</v>
      </c>
      <c r="AE34" s="159">
        <f t="shared" si="14"/>
        <v>4</v>
      </c>
      <c r="AF34" s="162"/>
      <c r="AG34" s="163"/>
      <c r="AH34" s="1" t="str">
        <f t="shared" si="15"/>
        <v/>
      </c>
      <c r="AI34" s="159" t="e">
        <f t="shared" si="16"/>
        <v>#VALUE!</v>
      </c>
      <c r="AJ34" s="160">
        <v>0.47222222222222221</v>
      </c>
      <c r="AK34" s="160">
        <v>0.47222222222222221</v>
      </c>
      <c r="AL34" s="161">
        <f t="shared" si="17"/>
        <v>0.16666666666666666</v>
      </c>
      <c r="AM34" s="159">
        <f t="shared" si="18"/>
        <v>4</v>
      </c>
      <c r="AN34" s="1"/>
      <c r="AO34" s="1"/>
      <c r="AP34" s="1" t="str">
        <f t="shared" si="19"/>
        <v/>
      </c>
      <c r="AQ34" s="159" t="e">
        <f t="shared" si="20"/>
        <v>#VALUE!</v>
      </c>
      <c r="AR34" s="1"/>
      <c r="AS34" s="1"/>
      <c r="AT34" s="1" t="str">
        <f t="shared" si="21"/>
        <v/>
      </c>
      <c r="AU34" s="159" t="e">
        <f t="shared" si="22"/>
        <v>#VALUE!</v>
      </c>
      <c r="AV34" s="160">
        <v>0.36388888888888887</v>
      </c>
      <c r="AW34" s="160">
        <v>0.79513888888888884</v>
      </c>
      <c r="AX34" s="161">
        <f t="shared" si="23"/>
        <v>0.33333333333333331</v>
      </c>
      <c r="AY34" s="159">
        <f t="shared" si="24"/>
        <v>8</v>
      </c>
      <c r="AZ34" s="162"/>
      <c r="BA34" s="163"/>
      <c r="BB34" s="1" t="str">
        <f t="shared" si="25"/>
        <v/>
      </c>
      <c r="BC34" s="159" t="e">
        <f t="shared" si="26"/>
        <v>#VALUE!</v>
      </c>
      <c r="BD34" s="160">
        <v>0.35972222222222222</v>
      </c>
      <c r="BE34" s="160">
        <v>0.75694444444444442</v>
      </c>
      <c r="BF34" s="161">
        <f t="shared" si="27"/>
        <v>0.33333333333333331</v>
      </c>
      <c r="BG34" s="159">
        <f t="shared" si="28"/>
        <v>8</v>
      </c>
      <c r="BH34" s="160">
        <v>0.3659722222222222</v>
      </c>
      <c r="BI34" s="160">
        <v>0.76458333333333328</v>
      </c>
      <c r="BJ34" s="161">
        <f t="shared" si="29"/>
        <v>0.33333333333333331</v>
      </c>
      <c r="BK34" s="159">
        <f t="shared" si="30"/>
        <v>8</v>
      </c>
      <c r="BL34" s="162"/>
      <c r="BM34" s="163"/>
      <c r="BN34" s="1" t="str">
        <f t="shared" si="31"/>
        <v/>
      </c>
      <c r="BO34" s="159" t="e">
        <f t="shared" si="32"/>
        <v>#VALUE!</v>
      </c>
      <c r="BP34" s="1"/>
      <c r="BQ34" s="1"/>
      <c r="BR34" s="1" t="str">
        <f t="shared" si="33"/>
        <v/>
      </c>
      <c r="BS34" s="159" t="e">
        <f t="shared" si="34"/>
        <v>#VALUE!</v>
      </c>
      <c r="BT34" s="160">
        <v>0.37916666666666665</v>
      </c>
      <c r="BU34" s="160">
        <v>0.7944444444444444</v>
      </c>
      <c r="BV34" s="161">
        <f t="shared" si="35"/>
        <v>0.32916666666666672</v>
      </c>
      <c r="BW34" s="159">
        <f t="shared" si="36"/>
        <v>7.9</v>
      </c>
      <c r="BX34" s="160">
        <v>0.34027777777777779</v>
      </c>
      <c r="BY34" s="160">
        <v>0.75277777777777777</v>
      </c>
      <c r="BZ34" s="161">
        <f t="shared" si="37"/>
        <v>0.33333333333333331</v>
      </c>
      <c r="CA34" s="159">
        <f t="shared" si="38"/>
        <v>8</v>
      </c>
      <c r="CB34" s="162"/>
      <c r="CC34" s="163"/>
      <c r="CD34" s="1" t="str">
        <f t="shared" si="39"/>
        <v/>
      </c>
      <c r="CE34" s="159" t="e">
        <f t="shared" si="40"/>
        <v>#VALUE!</v>
      </c>
      <c r="CF34" s="160">
        <v>0.34166666666666667</v>
      </c>
      <c r="CG34" s="160">
        <v>0.77083333333333337</v>
      </c>
      <c r="CH34" s="161">
        <f t="shared" si="41"/>
        <v>0.33333333333333331</v>
      </c>
      <c r="CI34" s="159">
        <f t="shared" si="42"/>
        <v>8</v>
      </c>
      <c r="CJ34" s="160">
        <v>0.51180555555555551</v>
      </c>
      <c r="CK34" s="160">
        <v>0.78472222222222221</v>
      </c>
      <c r="CL34" s="161">
        <f t="shared" si="43"/>
        <v>0.20833333333333337</v>
      </c>
      <c r="CM34" s="159">
        <f t="shared" si="44"/>
        <v>5</v>
      </c>
      <c r="CN34" s="1"/>
      <c r="CO34" s="1"/>
      <c r="CP34" s="1" t="str">
        <f t="shared" si="45"/>
        <v/>
      </c>
      <c r="CQ34" s="159" t="e">
        <f t="shared" si="46"/>
        <v>#VALUE!</v>
      </c>
      <c r="CR34" s="1"/>
      <c r="CS34" s="1"/>
      <c r="CT34" s="1" t="str">
        <f t="shared" si="47"/>
        <v/>
      </c>
      <c r="CU34" s="159" t="e">
        <f t="shared" si="48"/>
        <v>#VALUE!</v>
      </c>
    </row>
    <row r="35" spans="1:99" ht="15.75" customHeight="1" x14ac:dyDescent="0.2">
      <c r="A35" s="1" t="s">
        <v>381</v>
      </c>
      <c r="B35" s="1" t="s">
        <v>382</v>
      </c>
      <c r="C35" s="1" t="s">
        <v>2198</v>
      </c>
      <c r="D35" s="160">
        <v>0.35902777777777778</v>
      </c>
      <c r="E35" s="160">
        <v>0.75694444444444442</v>
      </c>
      <c r="F35" s="161">
        <f t="shared" si="1"/>
        <v>0.33333333333333331</v>
      </c>
      <c r="G35" s="159">
        <f t="shared" si="2"/>
        <v>8</v>
      </c>
      <c r="H35" s="1"/>
      <c r="I35" s="1"/>
      <c r="J35" s="1" t="str">
        <f t="shared" si="3"/>
        <v/>
      </c>
      <c r="K35" s="159" t="e">
        <f t="shared" si="4"/>
        <v>#VALUE!</v>
      </c>
      <c r="L35" s="1"/>
      <c r="M35" s="1"/>
      <c r="N35" s="1" t="str">
        <f t="shared" si="5"/>
        <v/>
      </c>
      <c r="O35" s="159" t="e">
        <f t="shared" si="6"/>
        <v>#VALUE!</v>
      </c>
      <c r="P35" s="160">
        <v>0.34236111111111112</v>
      </c>
      <c r="Q35" s="160">
        <v>0.75069444444444444</v>
      </c>
      <c r="R35" s="161">
        <f t="shared" si="7"/>
        <v>0.33333333333333331</v>
      </c>
      <c r="S35" s="159">
        <f t="shared" si="8"/>
        <v>8</v>
      </c>
      <c r="T35" s="160">
        <v>0.36041666666666666</v>
      </c>
      <c r="U35" s="160">
        <v>0.75694444444444442</v>
      </c>
      <c r="V35" s="161">
        <f t="shared" si="9"/>
        <v>0.33333333333333331</v>
      </c>
      <c r="W35" s="159">
        <f t="shared" si="10"/>
        <v>8</v>
      </c>
      <c r="X35" s="160">
        <v>0.34166666666666667</v>
      </c>
      <c r="Y35" s="160">
        <v>0.75138888888888888</v>
      </c>
      <c r="Z35" s="161">
        <f t="shared" si="11"/>
        <v>0.33333333333333331</v>
      </c>
      <c r="AA35" s="159">
        <f t="shared" si="12"/>
        <v>8</v>
      </c>
      <c r="AB35" s="160">
        <v>0.35625000000000001</v>
      </c>
      <c r="AC35" s="160">
        <v>0.75416666666666665</v>
      </c>
      <c r="AD35" s="161">
        <f t="shared" si="13"/>
        <v>0.33333333333333331</v>
      </c>
      <c r="AE35" s="159">
        <f t="shared" si="14"/>
        <v>8</v>
      </c>
      <c r="AF35" s="160">
        <v>0.36249999999999999</v>
      </c>
      <c r="AG35" s="160">
        <v>0.75902777777777775</v>
      </c>
      <c r="AH35" s="161">
        <f t="shared" si="15"/>
        <v>0.33333333333333331</v>
      </c>
      <c r="AI35" s="159">
        <f t="shared" si="16"/>
        <v>8</v>
      </c>
      <c r="AJ35" s="162"/>
      <c r="AK35" s="162"/>
      <c r="AL35" s="1" t="str">
        <f t="shared" si="17"/>
        <v/>
      </c>
      <c r="AM35" s="159" t="e">
        <f t="shared" si="18"/>
        <v>#VALUE!</v>
      </c>
      <c r="AN35" s="1"/>
      <c r="AO35" s="1"/>
      <c r="AP35" s="1" t="str">
        <f t="shared" si="19"/>
        <v/>
      </c>
      <c r="AQ35" s="159" t="e">
        <f t="shared" si="20"/>
        <v>#VALUE!</v>
      </c>
      <c r="AR35" s="1"/>
      <c r="AS35" s="1"/>
      <c r="AT35" s="1" t="str">
        <f t="shared" si="21"/>
        <v/>
      </c>
      <c r="AU35" s="159" t="e">
        <f t="shared" si="22"/>
        <v>#VALUE!</v>
      </c>
      <c r="AV35" s="160">
        <v>0.35625000000000001</v>
      </c>
      <c r="AW35" s="160">
        <v>0.77013888888888893</v>
      </c>
      <c r="AX35" s="161">
        <f t="shared" si="23"/>
        <v>0.33333333333333331</v>
      </c>
      <c r="AY35" s="159">
        <f t="shared" si="24"/>
        <v>8</v>
      </c>
      <c r="AZ35" s="160">
        <v>0.35486111111111113</v>
      </c>
      <c r="BA35" s="160">
        <v>0.75416666666666665</v>
      </c>
      <c r="BB35" s="161">
        <f t="shared" si="25"/>
        <v>0.33333333333333331</v>
      </c>
      <c r="BC35" s="159">
        <f t="shared" si="26"/>
        <v>8</v>
      </c>
      <c r="BD35" s="160">
        <v>0.3611111111111111</v>
      </c>
      <c r="BE35" s="160">
        <v>0.75486111111111109</v>
      </c>
      <c r="BF35" s="160">
        <f t="shared" si="27"/>
        <v>0.33124999999999999</v>
      </c>
      <c r="BG35" s="159">
        <f t="shared" si="28"/>
        <v>8</v>
      </c>
      <c r="BH35" s="160">
        <v>0.35486111111111113</v>
      </c>
      <c r="BI35" s="160">
        <v>0.75624999999999998</v>
      </c>
      <c r="BJ35" s="161">
        <f t="shared" si="29"/>
        <v>0.33333333333333331</v>
      </c>
      <c r="BK35" s="159">
        <f t="shared" si="30"/>
        <v>8</v>
      </c>
      <c r="BL35" s="162"/>
      <c r="BM35" s="163"/>
      <c r="BN35" s="1" t="str">
        <f t="shared" si="31"/>
        <v/>
      </c>
      <c r="BO35" s="159" t="e">
        <f t="shared" si="32"/>
        <v>#VALUE!</v>
      </c>
      <c r="BP35" s="1"/>
      <c r="BQ35" s="1"/>
      <c r="BR35" s="1" t="str">
        <f t="shared" si="33"/>
        <v/>
      </c>
      <c r="BS35" s="159" t="e">
        <f t="shared" si="34"/>
        <v>#VALUE!</v>
      </c>
      <c r="BT35" s="160">
        <v>0.3576388888888889</v>
      </c>
      <c r="BU35" s="160">
        <v>0.75486111111111109</v>
      </c>
      <c r="BV35" s="161">
        <f t="shared" si="35"/>
        <v>0.33333333333333331</v>
      </c>
      <c r="BW35" s="159">
        <f t="shared" si="36"/>
        <v>8</v>
      </c>
      <c r="BX35" s="160">
        <v>0.35972222222222222</v>
      </c>
      <c r="BY35" s="160">
        <v>0.75694444444444442</v>
      </c>
      <c r="BZ35" s="161">
        <f t="shared" si="37"/>
        <v>0.33333333333333331</v>
      </c>
      <c r="CA35" s="159">
        <f t="shared" si="38"/>
        <v>8</v>
      </c>
      <c r="CB35" s="160">
        <v>0.3611111111111111</v>
      </c>
      <c r="CC35" s="160">
        <v>0.75972222222222219</v>
      </c>
      <c r="CD35" s="161">
        <f t="shared" si="39"/>
        <v>0.33333333333333331</v>
      </c>
      <c r="CE35" s="159">
        <f t="shared" si="40"/>
        <v>8</v>
      </c>
      <c r="CF35" s="160">
        <v>0.35625000000000001</v>
      </c>
      <c r="CG35" s="160">
        <v>0.75347222222222221</v>
      </c>
      <c r="CH35" s="161">
        <f t="shared" si="41"/>
        <v>0.33333333333333331</v>
      </c>
      <c r="CI35" s="159">
        <f t="shared" si="42"/>
        <v>8</v>
      </c>
      <c r="CJ35" s="160">
        <v>0.36041666666666666</v>
      </c>
      <c r="CK35" s="160">
        <v>0.68819444444444444</v>
      </c>
      <c r="CL35" s="160">
        <f t="shared" si="43"/>
        <v>0.26527777777777778</v>
      </c>
      <c r="CM35" s="159">
        <f t="shared" si="44"/>
        <v>6.4</v>
      </c>
      <c r="CN35" s="1"/>
      <c r="CO35" s="1"/>
      <c r="CP35" s="1" t="str">
        <f t="shared" si="45"/>
        <v/>
      </c>
      <c r="CQ35" s="159" t="e">
        <f t="shared" si="46"/>
        <v>#VALUE!</v>
      </c>
      <c r="CR35" s="1"/>
      <c r="CS35" s="1"/>
      <c r="CT35" s="1" t="str">
        <f t="shared" si="47"/>
        <v/>
      </c>
      <c r="CU35" s="159" t="e">
        <f t="shared" si="48"/>
        <v>#VALUE!</v>
      </c>
    </row>
    <row r="36" spans="1:99" ht="15.75" customHeight="1" x14ac:dyDescent="0.2">
      <c r="A36" s="1" t="s">
        <v>244</v>
      </c>
      <c r="B36" s="1" t="s">
        <v>245</v>
      </c>
      <c r="C36" s="1" t="s">
        <v>246</v>
      </c>
      <c r="D36" s="160">
        <v>0.31805555555555554</v>
      </c>
      <c r="E36" s="160">
        <v>0.78819444444444442</v>
      </c>
      <c r="F36" s="161">
        <f t="shared" si="1"/>
        <v>0.33333333333333331</v>
      </c>
      <c r="G36" s="159">
        <f t="shared" si="2"/>
        <v>8</v>
      </c>
      <c r="H36" s="1"/>
      <c r="I36" s="1"/>
      <c r="J36" s="1" t="str">
        <f t="shared" si="3"/>
        <v/>
      </c>
      <c r="K36" s="159" t="e">
        <f t="shared" si="4"/>
        <v>#VALUE!</v>
      </c>
      <c r="L36" s="1"/>
      <c r="M36" s="1"/>
      <c r="N36" s="1" t="str">
        <f t="shared" si="5"/>
        <v/>
      </c>
      <c r="O36" s="159" t="e">
        <f t="shared" si="6"/>
        <v>#VALUE!</v>
      </c>
      <c r="P36" s="160">
        <v>0.39305555555555555</v>
      </c>
      <c r="Q36" s="160">
        <v>0.76875000000000004</v>
      </c>
      <c r="R36" s="160">
        <f t="shared" si="7"/>
        <v>0.3131944444444445</v>
      </c>
      <c r="S36" s="159">
        <f t="shared" si="8"/>
        <v>7.5</v>
      </c>
      <c r="T36" s="160">
        <v>0.37986111111111109</v>
      </c>
      <c r="U36" s="160">
        <v>0.78125</v>
      </c>
      <c r="V36" s="161">
        <f t="shared" si="9"/>
        <v>0.32847222222222228</v>
      </c>
      <c r="W36" s="159">
        <f t="shared" si="10"/>
        <v>7.9</v>
      </c>
      <c r="X36" s="160">
        <v>0.35</v>
      </c>
      <c r="Y36" s="160">
        <v>0.78541666666666665</v>
      </c>
      <c r="Z36" s="161">
        <f t="shared" si="11"/>
        <v>0.33333333333333331</v>
      </c>
      <c r="AA36" s="159">
        <f t="shared" si="12"/>
        <v>8</v>
      </c>
      <c r="AB36" s="160">
        <v>0.49722222222222223</v>
      </c>
      <c r="AC36" s="160">
        <v>0.7895833333333333</v>
      </c>
      <c r="AD36" s="161">
        <f t="shared" si="13"/>
        <v>0.21111111111111114</v>
      </c>
      <c r="AE36" s="159">
        <f t="shared" si="14"/>
        <v>5.0999999999999996</v>
      </c>
      <c r="AF36" s="160">
        <v>0.38194444444444442</v>
      </c>
      <c r="AG36" s="160">
        <v>0.9291666666666667</v>
      </c>
      <c r="AH36" s="161">
        <f t="shared" si="15"/>
        <v>0.32638888888888895</v>
      </c>
      <c r="AI36" s="159">
        <f t="shared" si="16"/>
        <v>7.8</v>
      </c>
      <c r="AJ36" s="162"/>
      <c r="AK36" s="162"/>
      <c r="AL36" s="1" t="str">
        <f t="shared" si="17"/>
        <v/>
      </c>
      <c r="AM36" s="159" t="e">
        <f t="shared" si="18"/>
        <v>#VALUE!</v>
      </c>
      <c r="AN36" s="1"/>
      <c r="AO36" s="1"/>
      <c r="AP36" s="1" t="str">
        <f t="shared" si="19"/>
        <v/>
      </c>
      <c r="AQ36" s="159" t="e">
        <f t="shared" si="20"/>
        <v>#VALUE!</v>
      </c>
      <c r="AR36" s="1"/>
      <c r="AS36" s="1"/>
      <c r="AT36" s="1" t="str">
        <f t="shared" si="21"/>
        <v/>
      </c>
      <c r="AU36" s="159" t="e">
        <f t="shared" si="22"/>
        <v>#VALUE!</v>
      </c>
      <c r="AV36" s="162"/>
      <c r="AW36" s="163"/>
      <c r="AX36" s="1" t="str">
        <f t="shared" si="23"/>
        <v/>
      </c>
      <c r="AY36" s="159" t="e">
        <f t="shared" si="24"/>
        <v>#VALUE!</v>
      </c>
      <c r="AZ36" s="162"/>
      <c r="BA36" s="163"/>
      <c r="BB36" s="1" t="str">
        <f t="shared" si="25"/>
        <v/>
      </c>
      <c r="BC36" s="159" t="e">
        <f t="shared" si="26"/>
        <v>#VALUE!</v>
      </c>
      <c r="BD36" s="162"/>
      <c r="BE36" s="162"/>
      <c r="BF36" s="1" t="str">
        <f t="shared" si="27"/>
        <v/>
      </c>
      <c r="BG36" s="159" t="e">
        <f t="shared" si="28"/>
        <v>#VALUE!</v>
      </c>
      <c r="BH36" s="160">
        <v>0.58611111111111114</v>
      </c>
      <c r="BI36" s="160">
        <v>0.58611111111111114</v>
      </c>
      <c r="BJ36" s="161">
        <f t="shared" si="29"/>
        <v>0.16666666666666666</v>
      </c>
      <c r="BK36" s="159">
        <f t="shared" si="30"/>
        <v>4</v>
      </c>
      <c r="BL36" s="162"/>
      <c r="BM36" s="163"/>
      <c r="BN36" s="1" t="str">
        <f t="shared" si="31"/>
        <v/>
      </c>
      <c r="BO36" s="159" t="e">
        <f t="shared" si="32"/>
        <v>#VALUE!</v>
      </c>
      <c r="BP36" s="1"/>
      <c r="BQ36" s="1"/>
      <c r="BR36" s="1" t="str">
        <f t="shared" si="33"/>
        <v/>
      </c>
      <c r="BS36" s="159" t="e">
        <f t="shared" si="34"/>
        <v>#VALUE!</v>
      </c>
      <c r="BT36" s="1"/>
      <c r="BU36" s="1"/>
      <c r="BV36" s="1" t="str">
        <f t="shared" si="35"/>
        <v/>
      </c>
      <c r="BW36" s="159" t="e">
        <f t="shared" si="36"/>
        <v>#VALUE!</v>
      </c>
      <c r="BX36" s="1"/>
      <c r="BY36" s="1"/>
      <c r="BZ36" s="1" t="str">
        <f t="shared" si="37"/>
        <v/>
      </c>
      <c r="CA36" s="159" t="e">
        <f t="shared" si="38"/>
        <v>#VALUE!</v>
      </c>
      <c r="CB36" s="1"/>
      <c r="CC36" s="1"/>
      <c r="CD36" s="1" t="str">
        <f t="shared" si="39"/>
        <v/>
      </c>
      <c r="CE36" s="159" t="e">
        <f t="shared" si="40"/>
        <v>#VALUE!</v>
      </c>
      <c r="CF36" s="1"/>
      <c r="CG36" s="1"/>
      <c r="CH36" s="1" t="str">
        <f t="shared" si="41"/>
        <v/>
      </c>
      <c r="CI36" s="159" t="e">
        <f t="shared" si="42"/>
        <v>#VALUE!</v>
      </c>
      <c r="CJ36" s="160">
        <v>0.39305555555555555</v>
      </c>
      <c r="CK36" s="160">
        <v>0.72013888888888888</v>
      </c>
      <c r="CL36" s="160">
        <f t="shared" si="43"/>
        <v>0.26458333333333334</v>
      </c>
      <c r="CM36" s="159">
        <f t="shared" si="44"/>
        <v>6.4</v>
      </c>
      <c r="CN36" s="1"/>
      <c r="CO36" s="1"/>
      <c r="CP36" s="1" t="str">
        <f t="shared" si="45"/>
        <v/>
      </c>
      <c r="CQ36" s="159" t="e">
        <f t="shared" si="46"/>
        <v>#VALUE!</v>
      </c>
      <c r="CR36" s="1"/>
      <c r="CS36" s="1"/>
      <c r="CT36" s="1" t="str">
        <f t="shared" si="47"/>
        <v/>
      </c>
      <c r="CU36" s="159" t="e">
        <f t="shared" si="48"/>
        <v>#VALUE!</v>
      </c>
    </row>
    <row r="37" spans="1:99" ht="15.75" customHeight="1" x14ac:dyDescent="0.2">
      <c r="A37" s="1" t="s">
        <v>325</v>
      </c>
      <c r="B37" s="1" t="s">
        <v>326</v>
      </c>
      <c r="C37" s="1" t="s">
        <v>2197</v>
      </c>
      <c r="D37" s="160">
        <v>0.375</v>
      </c>
      <c r="E37" s="160">
        <v>0.84305555555555556</v>
      </c>
      <c r="F37" s="161">
        <f t="shared" si="1"/>
        <v>0.33333333333333331</v>
      </c>
      <c r="G37" s="159">
        <f t="shared" si="2"/>
        <v>8</v>
      </c>
      <c r="H37" s="1"/>
      <c r="I37" s="1"/>
      <c r="J37" s="1" t="str">
        <f t="shared" si="3"/>
        <v/>
      </c>
      <c r="K37" s="159" t="e">
        <f t="shared" si="4"/>
        <v>#VALUE!</v>
      </c>
      <c r="L37" s="1"/>
      <c r="M37" s="1"/>
      <c r="N37" s="1" t="str">
        <f t="shared" si="5"/>
        <v/>
      </c>
      <c r="O37" s="159" t="e">
        <f t="shared" si="6"/>
        <v>#VALUE!</v>
      </c>
      <c r="P37" s="160">
        <v>0.37430555555555556</v>
      </c>
      <c r="Q37" s="160">
        <v>0.78472222222222221</v>
      </c>
      <c r="R37" s="161">
        <f t="shared" si="7"/>
        <v>0.33333333333333331</v>
      </c>
      <c r="S37" s="159">
        <f t="shared" si="8"/>
        <v>8</v>
      </c>
      <c r="T37" s="160">
        <v>0.27083333333333331</v>
      </c>
      <c r="U37" s="160">
        <v>0.27083333333333331</v>
      </c>
      <c r="V37" s="161">
        <f t="shared" si="9"/>
        <v>0.16666666666666666</v>
      </c>
      <c r="W37" s="159">
        <f t="shared" si="10"/>
        <v>4</v>
      </c>
      <c r="X37" s="162"/>
      <c r="Y37" s="163"/>
      <c r="Z37" s="1" t="str">
        <f t="shared" si="11"/>
        <v/>
      </c>
      <c r="AA37" s="159" t="e">
        <f t="shared" si="12"/>
        <v>#VALUE!</v>
      </c>
      <c r="AB37" s="162">
        <v>0.33333333333333331</v>
      </c>
      <c r="AC37" s="163">
        <v>0.75</v>
      </c>
      <c r="AD37" s="163">
        <f t="shared" si="13"/>
        <v>0.33333333333333331</v>
      </c>
      <c r="AE37" s="159">
        <f t="shared" si="14"/>
        <v>8</v>
      </c>
      <c r="AF37" s="160">
        <v>0.37638888888888888</v>
      </c>
      <c r="AG37" s="160">
        <v>0.77083333333333337</v>
      </c>
      <c r="AH37" s="160">
        <f t="shared" si="15"/>
        <v>0.33194444444444449</v>
      </c>
      <c r="AI37" s="159">
        <f t="shared" si="16"/>
        <v>8</v>
      </c>
      <c r="AJ37" s="162"/>
      <c r="AK37" s="163"/>
      <c r="AL37" s="1" t="str">
        <f t="shared" si="17"/>
        <v/>
      </c>
      <c r="AM37" s="159" t="e">
        <f t="shared" si="18"/>
        <v>#VALUE!</v>
      </c>
      <c r="AN37" s="1"/>
      <c r="AO37" s="1"/>
      <c r="AP37" s="1" t="str">
        <f t="shared" si="19"/>
        <v/>
      </c>
      <c r="AQ37" s="159" t="e">
        <f t="shared" si="20"/>
        <v>#VALUE!</v>
      </c>
      <c r="AR37" s="1"/>
      <c r="AS37" s="1"/>
      <c r="AT37" s="1" t="str">
        <f t="shared" si="21"/>
        <v/>
      </c>
      <c r="AU37" s="159" t="e">
        <f t="shared" si="22"/>
        <v>#VALUE!</v>
      </c>
      <c r="AV37" s="160">
        <v>0.35416666666666669</v>
      </c>
      <c r="AW37" s="160">
        <v>0.79236111111111107</v>
      </c>
      <c r="AX37" s="161">
        <f t="shared" si="23"/>
        <v>0.33333333333333331</v>
      </c>
      <c r="AY37" s="159">
        <f t="shared" si="24"/>
        <v>8</v>
      </c>
      <c r="AZ37" s="160">
        <v>0.38263888888888886</v>
      </c>
      <c r="BA37" s="160">
        <v>0.80902777777777779</v>
      </c>
      <c r="BB37" s="161">
        <f t="shared" si="25"/>
        <v>0.32569444444444451</v>
      </c>
      <c r="BC37" s="159">
        <f t="shared" si="26"/>
        <v>7.8</v>
      </c>
      <c r="BD37" s="160">
        <v>0.36944444444444446</v>
      </c>
      <c r="BE37" s="160">
        <v>0.77500000000000002</v>
      </c>
      <c r="BF37" s="161">
        <f t="shared" si="27"/>
        <v>0.33333333333333331</v>
      </c>
      <c r="BG37" s="159">
        <f t="shared" si="28"/>
        <v>8</v>
      </c>
      <c r="BH37" s="162">
        <v>0.34375</v>
      </c>
      <c r="BI37" s="162">
        <v>0.77083333333333337</v>
      </c>
      <c r="BJ37" s="163">
        <f t="shared" si="29"/>
        <v>0.33333333333333331</v>
      </c>
      <c r="BK37" s="159">
        <f t="shared" si="30"/>
        <v>8</v>
      </c>
      <c r="BL37" s="1"/>
      <c r="BM37" s="1"/>
      <c r="BN37" s="1" t="str">
        <f t="shared" si="31"/>
        <v/>
      </c>
      <c r="BO37" s="159" t="e">
        <f t="shared" si="32"/>
        <v>#VALUE!</v>
      </c>
      <c r="BP37" s="1"/>
      <c r="BQ37" s="1"/>
      <c r="BR37" s="1" t="str">
        <f t="shared" si="33"/>
        <v/>
      </c>
      <c r="BS37" s="159" t="e">
        <f t="shared" si="34"/>
        <v>#VALUE!</v>
      </c>
      <c r="BT37" s="160">
        <v>0.38263888888888886</v>
      </c>
      <c r="BU37" s="160">
        <v>0.81944444444444442</v>
      </c>
      <c r="BV37" s="161">
        <f t="shared" si="35"/>
        <v>0.32569444444444451</v>
      </c>
      <c r="BW37" s="159">
        <f t="shared" si="36"/>
        <v>7.8</v>
      </c>
      <c r="BX37" s="160">
        <v>0.37152777777777779</v>
      </c>
      <c r="BY37" s="160">
        <v>0.84027777777777779</v>
      </c>
      <c r="BZ37" s="161">
        <f t="shared" si="37"/>
        <v>0.33333333333333331</v>
      </c>
      <c r="CA37" s="159">
        <f t="shared" si="38"/>
        <v>8</v>
      </c>
      <c r="CB37" s="160">
        <v>0.35416666666666669</v>
      </c>
      <c r="CC37" s="160">
        <v>0.88958333333333328</v>
      </c>
      <c r="CD37" s="161">
        <f t="shared" si="39"/>
        <v>0.33333333333333331</v>
      </c>
      <c r="CE37" s="159">
        <f t="shared" si="40"/>
        <v>8</v>
      </c>
      <c r="CF37" s="160">
        <v>0.375</v>
      </c>
      <c r="CG37" s="160">
        <v>0.78472222222222221</v>
      </c>
      <c r="CH37" s="161">
        <f t="shared" si="41"/>
        <v>0.33333333333333331</v>
      </c>
      <c r="CI37" s="159">
        <f t="shared" si="42"/>
        <v>8</v>
      </c>
      <c r="CJ37" s="160">
        <v>0.41458333333333336</v>
      </c>
      <c r="CK37" s="160">
        <v>0.97152777777777777</v>
      </c>
      <c r="CL37" s="161">
        <f t="shared" si="43"/>
        <v>0.29375000000000001</v>
      </c>
      <c r="CM37" s="159">
        <f t="shared" si="44"/>
        <v>7.1</v>
      </c>
      <c r="CN37" s="1"/>
      <c r="CO37" s="1"/>
      <c r="CP37" s="1" t="str">
        <f t="shared" si="45"/>
        <v/>
      </c>
      <c r="CQ37" s="159" t="e">
        <f t="shared" si="46"/>
        <v>#VALUE!</v>
      </c>
      <c r="CR37" s="1"/>
      <c r="CS37" s="1"/>
      <c r="CT37" s="1" t="str">
        <f t="shared" si="47"/>
        <v/>
      </c>
      <c r="CU37" s="159" t="e">
        <f t="shared" si="48"/>
        <v>#VALUE!</v>
      </c>
    </row>
    <row r="38" spans="1:99" ht="15.75" hidden="1" customHeight="1" x14ac:dyDescent="0.2">
      <c r="A38" s="1" t="s">
        <v>177</v>
      </c>
      <c r="B38" s="1" t="s">
        <v>178</v>
      </c>
      <c r="C38" s="1" t="s">
        <v>2161</v>
      </c>
      <c r="D38" s="1"/>
      <c r="E38" s="1"/>
      <c r="F38" s="1" t="str">
        <f t="shared" si="1"/>
        <v/>
      </c>
      <c r="G38" s="159" t="e">
        <f t="shared" si="2"/>
        <v>#VALUE!</v>
      </c>
      <c r="H38" s="1"/>
      <c r="I38" s="1"/>
      <c r="J38" s="1" t="str">
        <f t="shared" si="3"/>
        <v/>
      </c>
      <c r="K38" s="159" t="e">
        <f t="shared" si="4"/>
        <v>#VALUE!</v>
      </c>
      <c r="L38" s="1"/>
      <c r="M38" s="1"/>
      <c r="N38" s="1" t="str">
        <f t="shared" si="5"/>
        <v/>
      </c>
      <c r="O38" s="159" t="e">
        <f t="shared" si="6"/>
        <v>#VALUE!</v>
      </c>
      <c r="P38" s="160">
        <v>0.52777777777777779</v>
      </c>
      <c r="Q38" s="160">
        <v>0.52777777777777779</v>
      </c>
      <c r="R38" s="161">
        <f t="shared" si="7"/>
        <v>0.16666666666666666</v>
      </c>
      <c r="S38" s="159">
        <f t="shared" si="8"/>
        <v>4</v>
      </c>
      <c r="T38" s="160">
        <v>0.56597222222222221</v>
      </c>
      <c r="U38" s="160">
        <v>0.56597222222222221</v>
      </c>
      <c r="V38" s="161">
        <f t="shared" si="9"/>
        <v>0.16666666666666666</v>
      </c>
      <c r="W38" s="159">
        <f t="shared" si="10"/>
        <v>4</v>
      </c>
      <c r="X38" s="160">
        <v>0.59097222222222223</v>
      </c>
      <c r="Y38" s="160">
        <v>0.75624999999999998</v>
      </c>
      <c r="Z38" s="160">
        <f t="shared" si="11"/>
        <v>0.16527777777777775</v>
      </c>
      <c r="AA38" s="159">
        <f t="shared" si="12"/>
        <v>4</v>
      </c>
      <c r="AB38" s="160">
        <v>0.41875000000000001</v>
      </c>
      <c r="AC38" s="160">
        <v>0.5708333333333333</v>
      </c>
      <c r="AD38" s="160">
        <f t="shared" si="13"/>
        <v>8.9583333333333293E-2</v>
      </c>
      <c r="AE38" s="159">
        <f t="shared" si="14"/>
        <v>2.2000000000000002</v>
      </c>
      <c r="AF38" s="162"/>
      <c r="AG38" s="162"/>
      <c r="AH38" s="1" t="str">
        <f t="shared" si="15"/>
        <v/>
      </c>
      <c r="AI38" s="159" t="e">
        <f t="shared" si="16"/>
        <v>#VALUE!</v>
      </c>
      <c r="AJ38" s="162"/>
      <c r="AK38" s="162"/>
      <c r="AL38" s="1" t="str">
        <f t="shared" si="17"/>
        <v/>
      </c>
      <c r="AM38" s="159" t="e">
        <f t="shared" si="18"/>
        <v>#VALUE!</v>
      </c>
      <c r="AN38" s="1"/>
      <c r="AO38" s="1"/>
      <c r="AP38" s="1" t="str">
        <f t="shared" si="19"/>
        <v/>
      </c>
      <c r="AQ38" s="159" t="e">
        <f t="shared" si="20"/>
        <v>#VALUE!</v>
      </c>
      <c r="AR38" s="1"/>
      <c r="AS38" s="1"/>
      <c r="AT38" s="1" t="str">
        <f t="shared" si="21"/>
        <v/>
      </c>
      <c r="AU38" s="159" t="e">
        <f t="shared" si="22"/>
        <v>#VALUE!</v>
      </c>
      <c r="AV38" s="160">
        <v>0.6</v>
      </c>
      <c r="AW38" s="160">
        <v>0.6</v>
      </c>
      <c r="AX38" s="161">
        <f t="shared" si="23"/>
        <v>0.16666666666666666</v>
      </c>
      <c r="AY38" s="159">
        <f t="shared" si="24"/>
        <v>4</v>
      </c>
      <c r="AZ38" s="160">
        <v>0.47638888888888886</v>
      </c>
      <c r="BA38" s="160">
        <v>0.8</v>
      </c>
      <c r="BB38" s="161">
        <f t="shared" si="25"/>
        <v>0.23194444444444451</v>
      </c>
      <c r="BC38" s="159">
        <f t="shared" si="26"/>
        <v>5.6</v>
      </c>
      <c r="BD38" s="160">
        <v>0.67291666666666672</v>
      </c>
      <c r="BE38" s="160">
        <v>0.67291666666666672</v>
      </c>
      <c r="BF38" s="161">
        <f t="shared" si="27"/>
        <v>0.16666666666666666</v>
      </c>
      <c r="BG38" s="159">
        <f t="shared" si="28"/>
        <v>4</v>
      </c>
      <c r="BH38" s="160">
        <v>0.40069444444444446</v>
      </c>
      <c r="BI38" s="160">
        <v>0.40069444444444446</v>
      </c>
      <c r="BJ38" s="161">
        <f t="shared" si="29"/>
        <v>0.16666666666666666</v>
      </c>
      <c r="BK38" s="159">
        <f t="shared" si="30"/>
        <v>4</v>
      </c>
      <c r="BL38" s="162"/>
      <c r="BM38" s="162"/>
      <c r="BN38" s="1" t="str">
        <f t="shared" si="31"/>
        <v/>
      </c>
      <c r="BO38" s="159" t="e">
        <f t="shared" si="32"/>
        <v>#VALUE!</v>
      </c>
      <c r="BP38" s="1"/>
      <c r="BQ38" s="1"/>
      <c r="BR38" s="1" t="str">
        <f t="shared" si="33"/>
        <v/>
      </c>
      <c r="BS38" s="159" t="e">
        <f t="shared" si="34"/>
        <v>#VALUE!</v>
      </c>
      <c r="BT38" s="160">
        <v>0.59791666666666665</v>
      </c>
      <c r="BU38" s="160">
        <v>0.59791666666666665</v>
      </c>
      <c r="BV38" s="161">
        <f t="shared" si="35"/>
        <v>0.16666666666666666</v>
      </c>
      <c r="BW38" s="159">
        <f t="shared" si="36"/>
        <v>4</v>
      </c>
      <c r="BX38" s="160">
        <v>0.39513888888888887</v>
      </c>
      <c r="BY38" s="160">
        <v>0.58402777777777781</v>
      </c>
      <c r="BZ38" s="160">
        <f t="shared" si="37"/>
        <v>0.12638888888888894</v>
      </c>
      <c r="CA38" s="159">
        <f t="shared" si="38"/>
        <v>3</v>
      </c>
      <c r="CB38" s="160">
        <v>0.47638888888888886</v>
      </c>
      <c r="CC38" s="160">
        <v>0.47638888888888886</v>
      </c>
      <c r="CD38" s="161">
        <f t="shared" si="39"/>
        <v>0.16666666666666666</v>
      </c>
      <c r="CE38" s="159">
        <f t="shared" si="40"/>
        <v>4</v>
      </c>
      <c r="CF38" s="160">
        <v>0.79652777777777772</v>
      </c>
      <c r="CG38" s="160">
        <v>0.79652777777777772</v>
      </c>
      <c r="CH38" s="161">
        <f t="shared" si="41"/>
        <v>0.16666666666666666</v>
      </c>
      <c r="CI38" s="159">
        <f t="shared" si="42"/>
        <v>4</v>
      </c>
      <c r="CJ38" s="1"/>
      <c r="CK38" s="1"/>
      <c r="CL38" s="1" t="str">
        <f t="shared" si="43"/>
        <v/>
      </c>
      <c r="CM38" s="159" t="e">
        <f t="shared" si="44"/>
        <v>#VALUE!</v>
      </c>
      <c r="CN38" s="1"/>
      <c r="CO38" s="1"/>
      <c r="CP38" s="1" t="str">
        <f t="shared" si="45"/>
        <v/>
      </c>
      <c r="CQ38" s="159" t="e">
        <f t="shared" si="46"/>
        <v>#VALUE!</v>
      </c>
      <c r="CR38" s="1"/>
      <c r="CS38" s="1"/>
      <c r="CT38" s="1" t="str">
        <f t="shared" si="47"/>
        <v/>
      </c>
      <c r="CU38" s="159" t="e">
        <f t="shared" si="48"/>
        <v>#VALUE!</v>
      </c>
    </row>
    <row r="39" spans="1:99" ht="15.75" customHeight="1" x14ac:dyDescent="0.2">
      <c r="A39" s="1" t="s">
        <v>412</v>
      </c>
      <c r="B39" s="1" t="s">
        <v>413</v>
      </c>
      <c r="C39" s="1" t="s">
        <v>36</v>
      </c>
      <c r="D39" s="1"/>
      <c r="E39" s="1"/>
      <c r="F39" s="1" t="str">
        <f t="shared" si="1"/>
        <v/>
      </c>
      <c r="G39" s="159" t="e">
        <f t="shared" si="2"/>
        <v>#VALUE!</v>
      </c>
      <c r="H39" s="1"/>
      <c r="I39" s="1"/>
      <c r="J39" s="1" t="str">
        <f t="shared" si="3"/>
        <v/>
      </c>
      <c r="K39" s="159" t="e">
        <f t="shared" si="4"/>
        <v>#VALUE!</v>
      </c>
      <c r="L39" s="1"/>
      <c r="M39" s="1"/>
      <c r="N39" s="1" t="str">
        <f t="shared" si="5"/>
        <v/>
      </c>
      <c r="O39" s="159" t="e">
        <f t="shared" si="6"/>
        <v>#VALUE!</v>
      </c>
      <c r="P39" s="160">
        <v>0.38194444444444442</v>
      </c>
      <c r="Q39" s="160">
        <v>0.50347222222222221</v>
      </c>
      <c r="R39" s="161">
        <f t="shared" si="7"/>
        <v>0.11805555555555558</v>
      </c>
      <c r="S39" s="159">
        <f t="shared" si="8"/>
        <v>2.8</v>
      </c>
      <c r="T39" s="160">
        <v>0.24236111111111111</v>
      </c>
      <c r="U39" s="160">
        <v>0.24236111111111111</v>
      </c>
      <c r="V39" s="161">
        <f t="shared" si="9"/>
        <v>0.16666666666666666</v>
      </c>
      <c r="W39" s="159">
        <f t="shared" si="10"/>
        <v>4</v>
      </c>
      <c r="X39" s="160">
        <v>0.76111111111111107</v>
      </c>
      <c r="Y39" s="160">
        <v>0.76111111111111107</v>
      </c>
      <c r="Z39" s="161">
        <f t="shared" si="11"/>
        <v>0.16666666666666666</v>
      </c>
      <c r="AA39" s="159">
        <f t="shared" si="12"/>
        <v>4</v>
      </c>
      <c r="AB39" s="160">
        <v>0.40069444444444446</v>
      </c>
      <c r="AC39" s="160">
        <v>0.51458333333333328</v>
      </c>
      <c r="AD39" s="161">
        <f t="shared" si="13"/>
        <v>9.9305555555555536E-2</v>
      </c>
      <c r="AE39" s="159">
        <f t="shared" si="14"/>
        <v>2.4</v>
      </c>
      <c r="AF39" s="160">
        <v>0.36041666666666666</v>
      </c>
      <c r="AG39" s="160">
        <v>0.52847222222222223</v>
      </c>
      <c r="AH39" s="161">
        <f t="shared" si="15"/>
        <v>0.13958333333333334</v>
      </c>
      <c r="AI39" s="159">
        <f t="shared" si="16"/>
        <v>3.4</v>
      </c>
      <c r="AJ39" s="162"/>
      <c r="AK39" s="163"/>
      <c r="AL39" s="1" t="str">
        <f t="shared" si="17"/>
        <v/>
      </c>
      <c r="AM39" s="159" t="e">
        <f t="shared" si="18"/>
        <v>#VALUE!</v>
      </c>
      <c r="AN39" s="1"/>
      <c r="AO39" s="1"/>
      <c r="AP39" s="1" t="str">
        <f t="shared" si="19"/>
        <v/>
      </c>
      <c r="AQ39" s="159" t="e">
        <f t="shared" si="20"/>
        <v>#VALUE!</v>
      </c>
      <c r="AR39" s="1"/>
      <c r="AS39" s="1"/>
      <c r="AT39" s="1" t="str">
        <f t="shared" si="21"/>
        <v/>
      </c>
      <c r="AU39" s="159" t="e">
        <f t="shared" si="22"/>
        <v>#VALUE!</v>
      </c>
      <c r="AV39" s="162"/>
      <c r="AW39" s="163"/>
      <c r="AX39" s="1" t="str">
        <f t="shared" si="23"/>
        <v/>
      </c>
      <c r="AY39" s="159" t="e">
        <f t="shared" si="24"/>
        <v>#VALUE!</v>
      </c>
      <c r="AZ39" s="160">
        <v>0.37708333333333333</v>
      </c>
      <c r="BA39" s="160">
        <v>0.62361111111111112</v>
      </c>
      <c r="BB39" s="160">
        <f t="shared" si="25"/>
        <v>0.18402777777777779</v>
      </c>
      <c r="BC39" s="159">
        <f t="shared" si="26"/>
        <v>4.4000000000000004</v>
      </c>
      <c r="BD39" s="160">
        <v>0.37708333333333333</v>
      </c>
      <c r="BE39" s="160">
        <v>0.37708333333333333</v>
      </c>
      <c r="BF39" s="161">
        <f t="shared" si="27"/>
        <v>0.16666666666666666</v>
      </c>
      <c r="BG39" s="159">
        <f t="shared" si="28"/>
        <v>4</v>
      </c>
      <c r="BH39" s="160">
        <v>0.36805555555555558</v>
      </c>
      <c r="BI39" s="160">
        <v>0.36805555555555558</v>
      </c>
      <c r="BJ39" s="161">
        <f t="shared" si="29"/>
        <v>0.16666666666666666</v>
      </c>
      <c r="BK39" s="159">
        <f t="shared" si="30"/>
        <v>4</v>
      </c>
      <c r="BL39" s="162"/>
      <c r="BM39" s="163"/>
      <c r="BN39" s="1" t="str">
        <f t="shared" si="31"/>
        <v/>
      </c>
      <c r="BO39" s="159" t="e">
        <f t="shared" si="32"/>
        <v>#VALUE!</v>
      </c>
      <c r="BP39" s="1"/>
      <c r="BQ39" s="1"/>
      <c r="BR39" s="1" t="str">
        <f t="shared" si="33"/>
        <v/>
      </c>
      <c r="BS39" s="159" t="e">
        <f t="shared" si="34"/>
        <v>#VALUE!</v>
      </c>
      <c r="BT39" s="160">
        <v>0.38611111111111113</v>
      </c>
      <c r="BU39" s="160">
        <v>0.64583333333333337</v>
      </c>
      <c r="BV39" s="160">
        <f t="shared" si="35"/>
        <v>0.19722222222222224</v>
      </c>
      <c r="BW39" s="159">
        <f t="shared" si="36"/>
        <v>4.7</v>
      </c>
      <c r="BX39" s="160">
        <v>0.40625</v>
      </c>
      <c r="BY39" s="160">
        <v>0.71319444444444446</v>
      </c>
      <c r="BZ39" s="160">
        <f t="shared" si="37"/>
        <v>0.24444444444444446</v>
      </c>
      <c r="CA39" s="159">
        <f t="shared" si="38"/>
        <v>5.9</v>
      </c>
      <c r="CB39" s="160">
        <v>0.57986111111111116</v>
      </c>
      <c r="CC39" s="160">
        <v>0.63263888888888886</v>
      </c>
      <c r="CD39" s="160">
        <f t="shared" si="39"/>
        <v>5.2777777777777701E-2</v>
      </c>
      <c r="CE39" s="159">
        <f t="shared" si="40"/>
        <v>1.3</v>
      </c>
      <c r="CF39" s="160">
        <v>0.45555555555555555</v>
      </c>
      <c r="CG39" s="160">
        <v>0.45555555555555555</v>
      </c>
      <c r="CH39" s="161">
        <f t="shared" si="41"/>
        <v>0.16666666666666666</v>
      </c>
      <c r="CI39" s="159">
        <f t="shared" si="42"/>
        <v>4</v>
      </c>
      <c r="CJ39" s="160">
        <v>0.36458333333333331</v>
      </c>
      <c r="CK39" s="160">
        <v>0.6118055555555556</v>
      </c>
      <c r="CL39" s="160">
        <f t="shared" si="43"/>
        <v>0.18472222222222229</v>
      </c>
      <c r="CM39" s="159">
        <f t="shared" si="44"/>
        <v>4.4000000000000004</v>
      </c>
      <c r="CN39" s="1"/>
      <c r="CO39" s="1"/>
      <c r="CP39" s="1" t="str">
        <f t="shared" si="45"/>
        <v/>
      </c>
      <c r="CQ39" s="159" t="e">
        <f t="shared" si="46"/>
        <v>#VALUE!</v>
      </c>
      <c r="CR39" s="1"/>
      <c r="CS39" s="1"/>
      <c r="CT39" s="1" t="str">
        <f t="shared" si="47"/>
        <v/>
      </c>
      <c r="CU39" s="159" t="e">
        <f t="shared" si="48"/>
        <v>#VALUE!</v>
      </c>
    </row>
    <row r="40" spans="1:99" ht="15.75" hidden="1" customHeight="1" x14ac:dyDescent="0.2">
      <c r="A40" s="1" t="s">
        <v>415</v>
      </c>
      <c r="B40" s="1" t="s">
        <v>416</v>
      </c>
      <c r="C40" s="1" t="s">
        <v>2185</v>
      </c>
      <c r="D40" s="160">
        <v>0.31041666666666667</v>
      </c>
      <c r="E40" s="160">
        <v>0.72986111111111107</v>
      </c>
      <c r="F40" s="160">
        <f t="shared" si="1"/>
        <v>0.31319444444444444</v>
      </c>
      <c r="G40" s="159">
        <f t="shared" si="2"/>
        <v>7.5</v>
      </c>
      <c r="H40" s="1"/>
      <c r="I40" s="1"/>
      <c r="J40" s="1" t="str">
        <f t="shared" si="3"/>
        <v/>
      </c>
      <c r="K40" s="159" t="e">
        <f t="shared" si="4"/>
        <v>#VALUE!</v>
      </c>
      <c r="L40" s="1"/>
      <c r="M40" s="1"/>
      <c r="N40" s="1" t="str">
        <f t="shared" si="5"/>
        <v/>
      </c>
      <c r="O40" s="159" t="e">
        <f t="shared" si="6"/>
        <v>#VALUE!</v>
      </c>
      <c r="P40" s="160">
        <v>0.37638888888888888</v>
      </c>
      <c r="Q40" s="160">
        <v>0.75138888888888888</v>
      </c>
      <c r="R40" s="160">
        <f t="shared" si="7"/>
        <v>0.3125</v>
      </c>
      <c r="S40" s="159">
        <f t="shared" si="8"/>
        <v>7.5</v>
      </c>
      <c r="T40" s="160">
        <v>0.37152777777777779</v>
      </c>
      <c r="U40" s="160">
        <v>0.75347222222222221</v>
      </c>
      <c r="V40" s="160">
        <f t="shared" si="9"/>
        <v>0.31944444444444442</v>
      </c>
      <c r="W40" s="159">
        <f t="shared" si="10"/>
        <v>7.7</v>
      </c>
      <c r="X40" s="160">
        <v>0.41041666666666665</v>
      </c>
      <c r="Y40" s="160">
        <v>0.74930555555555556</v>
      </c>
      <c r="Z40" s="160">
        <f t="shared" si="11"/>
        <v>0.27638888888888891</v>
      </c>
      <c r="AA40" s="159">
        <f t="shared" si="12"/>
        <v>6.6</v>
      </c>
      <c r="AB40" s="160">
        <v>0.38819444444444445</v>
      </c>
      <c r="AC40" s="160">
        <v>0.59375</v>
      </c>
      <c r="AD40" s="160">
        <f t="shared" si="13"/>
        <v>0.14305555555555555</v>
      </c>
      <c r="AE40" s="159">
        <f t="shared" si="14"/>
        <v>3.4</v>
      </c>
      <c r="AF40" s="160">
        <v>0.52222222222222225</v>
      </c>
      <c r="AG40" s="160">
        <v>0.71875</v>
      </c>
      <c r="AH40" s="160">
        <f t="shared" si="15"/>
        <v>0.15625</v>
      </c>
      <c r="AI40" s="159">
        <f t="shared" si="16"/>
        <v>3.8</v>
      </c>
      <c r="AJ40" s="162"/>
      <c r="AK40" s="163"/>
      <c r="AL40" s="1" t="str">
        <f t="shared" si="17"/>
        <v/>
      </c>
      <c r="AM40" s="159" t="e">
        <f t="shared" si="18"/>
        <v>#VALUE!</v>
      </c>
      <c r="AN40" s="1"/>
      <c r="AO40" s="1"/>
      <c r="AP40" s="1" t="str">
        <f t="shared" si="19"/>
        <v/>
      </c>
      <c r="AQ40" s="159" t="e">
        <f t="shared" si="20"/>
        <v>#VALUE!</v>
      </c>
      <c r="AR40" s="1"/>
      <c r="AS40" s="1"/>
      <c r="AT40" s="1" t="str">
        <f t="shared" si="21"/>
        <v/>
      </c>
      <c r="AU40" s="159" t="e">
        <f t="shared" si="22"/>
        <v>#VALUE!</v>
      </c>
      <c r="AV40" s="160">
        <v>0.35416666666666669</v>
      </c>
      <c r="AW40" s="160">
        <v>0.75069444444444444</v>
      </c>
      <c r="AX40" s="161">
        <f t="shared" si="23"/>
        <v>0.33333333333333331</v>
      </c>
      <c r="AY40" s="159">
        <f t="shared" si="24"/>
        <v>8</v>
      </c>
      <c r="AZ40" s="160">
        <v>0.35347222222222224</v>
      </c>
      <c r="BA40" s="160">
        <v>0.7416666666666667</v>
      </c>
      <c r="BB40" s="160">
        <f t="shared" si="25"/>
        <v>0.32500000000000007</v>
      </c>
      <c r="BC40" s="159">
        <f t="shared" si="26"/>
        <v>7.8</v>
      </c>
      <c r="BD40" s="160">
        <v>0.3611111111111111</v>
      </c>
      <c r="BE40" s="160">
        <v>0.74930555555555556</v>
      </c>
      <c r="BF40" s="160">
        <f t="shared" si="27"/>
        <v>0.32569444444444445</v>
      </c>
      <c r="BG40" s="159">
        <f t="shared" si="28"/>
        <v>7.8</v>
      </c>
      <c r="BH40" s="160">
        <v>0.3659722222222222</v>
      </c>
      <c r="BI40" s="160">
        <v>0.71736111111111112</v>
      </c>
      <c r="BJ40" s="160">
        <f t="shared" si="29"/>
        <v>0.28888888888888892</v>
      </c>
      <c r="BK40" s="159">
        <f t="shared" si="30"/>
        <v>6.9</v>
      </c>
      <c r="BL40" s="162"/>
      <c r="BM40" s="162"/>
      <c r="BN40" s="1" t="str">
        <f t="shared" si="31"/>
        <v/>
      </c>
      <c r="BO40" s="159" t="e">
        <f t="shared" si="32"/>
        <v>#VALUE!</v>
      </c>
      <c r="BP40" s="1"/>
      <c r="BQ40" s="1"/>
      <c r="BR40" s="1" t="str">
        <f t="shared" si="33"/>
        <v/>
      </c>
      <c r="BS40" s="159" t="e">
        <f t="shared" si="34"/>
        <v>#VALUE!</v>
      </c>
      <c r="BT40" s="160">
        <v>0.375</v>
      </c>
      <c r="BU40" s="160">
        <v>0.75</v>
      </c>
      <c r="BV40" s="160">
        <f t="shared" si="35"/>
        <v>0.3125</v>
      </c>
      <c r="BW40" s="159">
        <f t="shared" si="36"/>
        <v>7.5</v>
      </c>
      <c r="BX40" s="160">
        <v>0.37708333333333333</v>
      </c>
      <c r="BY40" s="160">
        <v>0.75</v>
      </c>
      <c r="BZ40" s="160">
        <f t="shared" si="37"/>
        <v>0.31041666666666667</v>
      </c>
      <c r="CA40" s="159">
        <f t="shared" si="38"/>
        <v>7.5</v>
      </c>
      <c r="CB40" s="160">
        <v>0.44097222222222221</v>
      </c>
      <c r="CC40" s="160">
        <v>0.73333333333333328</v>
      </c>
      <c r="CD40" s="160">
        <f t="shared" si="39"/>
        <v>0.22986111111111107</v>
      </c>
      <c r="CE40" s="159">
        <f t="shared" si="40"/>
        <v>5.5</v>
      </c>
      <c r="CF40" s="160">
        <v>0.4</v>
      </c>
      <c r="CG40" s="160">
        <v>0.75208333333333333</v>
      </c>
      <c r="CH40" s="160">
        <f t="shared" si="41"/>
        <v>0.2895833333333333</v>
      </c>
      <c r="CI40" s="159">
        <f t="shared" si="42"/>
        <v>7</v>
      </c>
      <c r="CJ40" s="160">
        <v>0.38124999999999998</v>
      </c>
      <c r="CK40" s="160">
        <v>0.72152777777777777</v>
      </c>
      <c r="CL40" s="160">
        <f t="shared" si="43"/>
        <v>0.27777777777777779</v>
      </c>
      <c r="CM40" s="159">
        <f t="shared" si="44"/>
        <v>6.7</v>
      </c>
      <c r="CN40" s="1"/>
      <c r="CO40" s="1"/>
      <c r="CP40" s="1" t="str">
        <f t="shared" si="45"/>
        <v/>
      </c>
      <c r="CQ40" s="159" t="e">
        <f t="shared" si="46"/>
        <v>#VALUE!</v>
      </c>
      <c r="CR40" s="1"/>
      <c r="CS40" s="1"/>
      <c r="CT40" s="1" t="str">
        <f t="shared" si="47"/>
        <v/>
      </c>
      <c r="CU40" s="159" t="e">
        <f t="shared" si="48"/>
        <v>#VALUE!</v>
      </c>
    </row>
    <row r="41" spans="1:99" ht="15.75" hidden="1" customHeight="1" x14ac:dyDescent="0.2">
      <c r="A41" s="1" t="s">
        <v>193</v>
      </c>
      <c r="B41" s="1" t="s">
        <v>194</v>
      </c>
      <c r="C41" s="1" t="s">
        <v>2185</v>
      </c>
      <c r="D41" s="160">
        <v>0.37361111111111112</v>
      </c>
      <c r="E41" s="160">
        <v>0.77986111111111112</v>
      </c>
      <c r="F41" s="161">
        <f t="shared" si="1"/>
        <v>0.33333333333333331</v>
      </c>
      <c r="G41" s="159">
        <f t="shared" si="2"/>
        <v>8</v>
      </c>
      <c r="H41" s="160">
        <v>0.5229166666666667</v>
      </c>
      <c r="I41" s="160">
        <v>0.5229166666666667</v>
      </c>
      <c r="J41" s="161">
        <f t="shared" si="3"/>
        <v>0.16666666666666666</v>
      </c>
      <c r="K41" s="159">
        <f t="shared" si="4"/>
        <v>4</v>
      </c>
      <c r="L41" s="1"/>
      <c r="M41" s="1"/>
      <c r="N41" s="1" t="str">
        <f t="shared" si="5"/>
        <v/>
      </c>
      <c r="O41" s="159" t="e">
        <f t="shared" si="6"/>
        <v>#VALUE!</v>
      </c>
      <c r="P41" s="1"/>
      <c r="Q41" s="1"/>
      <c r="R41" s="1" t="str">
        <f t="shared" si="7"/>
        <v/>
      </c>
      <c r="S41" s="159" t="e">
        <f t="shared" si="8"/>
        <v>#VALUE!</v>
      </c>
      <c r="T41" s="1"/>
      <c r="U41" s="1"/>
      <c r="V41" s="1" t="str">
        <f t="shared" si="9"/>
        <v/>
      </c>
      <c r="W41" s="159" t="e">
        <f t="shared" si="10"/>
        <v>#VALUE!</v>
      </c>
      <c r="X41" s="1"/>
      <c r="Y41" s="1"/>
      <c r="Z41" s="1" t="str">
        <f t="shared" si="11"/>
        <v/>
      </c>
      <c r="AA41" s="159" t="e">
        <f t="shared" si="12"/>
        <v>#VALUE!</v>
      </c>
      <c r="AB41" s="1"/>
      <c r="AC41" s="1"/>
      <c r="AD41" s="1" t="str">
        <f t="shared" si="13"/>
        <v/>
      </c>
      <c r="AE41" s="159" t="e">
        <f t="shared" si="14"/>
        <v>#VALUE!</v>
      </c>
      <c r="AF41" s="160">
        <v>0.36527777777777776</v>
      </c>
      <c r="AG41" s="160">
        <v>0.78125</v>
      </c>
      <c r="AH41" s="161">
        <f t="shared" si="15"/>
        <v>0.33333333333333331</v>
      </c>
      <c r="AI41" s="159">
        <f t="shared" si="16"/>
        <v>8</v>
      </c>
      <c r="AJ41" s="1"/>
      <c r="AK41" s="1"/>
      <c r="AL41" s="1" t="str">
        <f t="shared" si="17"/>
        <v/>
      </c>
      <c r="AM41" s="159" t="e">
        <f t="shared" si="18"/>
        <v>#VALUE!</v>
      </c>
      <c r="AN41" s="1"/>
      <c r="AO41" s="1"/>
      <c r="AP41" s="1" t="str">
        <f t="shared" si="19"/>
        <v/>
      </c>
      <c r="AQ41" s="159" t="e">
        <f t="shared" si="20"/>
        <v>#VALUE!</v>
      </c>
      <c r="AR41" s="1"/>
      <c r="AS41" s="1"/>
      <c r="AT41" s="1" t="str">
        <f t="shared" si="21"/>
        <v/>
      </c>
      <c r="AU41" s="159" t="e">
        <f t="shared" si="22"/>
        <v>#VALUE!</v>
      </c>
      <c r="AV41" s="160">
        <v>0.35138888888888886</v>
      </c>
      <c r="AW41" s="160">
        <v>0.79652777777777772</v>
      </c>
      <c r="AX41" s="161">
        <f t="shared" si="23"/>
        <v>0.33333333333333331</v>
      </c>
      <c r="AY41" s="159">
        <f t="shared" si="24"/>
        <v>8</v>
      </c>
      <c r="AZ41" s="1"/>
      <c r="BA41" s="1"/>
      <c r="BB41" s="1" t="str">
        <f t="shared" si="25"/>
        <v/>
      </c>
      <c r="BC41" s="159" t="e">
        <f t="shared" si="26"/>
        <v>#VALUE!</v>
      </c>
      <c r="BD41" s="160">
        <v>0.57430555555555551</v>
      </c>
      <c r="BE41" s="160">
        <v>0.80972222222222223</v>
      </c>
      <c r="BF41" s="161">
        <f t="shared" si="27"/>
        <v>0.19652777777777786</v>
      </c>
      <c r="BG41" s="159">
        <f t="shared" si="28"/>
        <v>4.7</v>
      </c>
      <c r="BH41" s="160">
        <v>0.77569444444444446</v>
      </c>
      <c r="BI41" s="160">
        <v>0.77569444444444446</v>
      </c>
      <c r="BJ41" s="161">
        <f t="shared" si="29"/>
        <v>0.16666666666666666</v>
      </c>
      <c r="BK41" s="159">
        <f t="shared" si="30"/>
        <v>4</v>
      </c>
      <c r="BL41" s="1"/>
      <c r="BM41" s="1"/>
      <c r="BN41" s="1" t="str">
        <f t="shared" si="31"/>
        <v/>
      </c>
      <c r="BO41" s="159" t="e">
        <f t="shared" si="32"/>
        <v>#VALUE!</v>
      </c>
      <c r="BP41" s="160">
        <v>0.70694444444444449</v>
      </c>
      <c r="BQ41" s="160">
        <v>0.70694444444444449</v>
      </c>
      <c r="BR41" s="161">
        <f t="shared" si="33"/>
        <v>0.16666666666666666</v>
      </c>
      <c r="BS41" s="159">
        <f t="shared" si="34"/>
        <v>4</v>
      </c>
      <c r="BT41" s="160">
        <v>0.75763888888888886</v>
      </c>
      <c r="BU41" s="160">
        <v>0.75763888888888886</v>
      </c>
      <c r="BV41" s="161">
        <f t="shared" si="35"/>
        <v>0.16666666666666666</v>
      </c>
      <c r="BW41" s="159">
        <f t="shared" si="36"/>
        <v>4</v>
      </c>
      <c r="BX41" s="1"/>
      <c r="BY41" s="1"/>
      <c r="BZ41" s="1" t="str">
        <f t="shared" si="37"/>
        <v/>
      </c>
      <c r="CA41" s="159" t="e">
        <f t="shared" si="38"/>
        <v>#VALUE!</v>
      </c>
      <c r="CB41" s="160">
        <v>0.21249999999999999</v>
      </c>
      <c r="CC41" s="160">
        <v>0.73541666666666672</v>
      </c>
      <c r="CD41" s="160">
        <f t="shared" si="39"/>
        <v>0.31875000000000009</v>
      </c>
      <c r="CE41" s="159">
        <f t="shared" si="40"/>
        <v>7.7</v>
      </c>
      <c r="CF41" s="1"/>
      <c r="CG41" s="1"/>
      <c r="CH41" s="1" t="str">
        <f t="shared" si="41"/>
        <v/>
      </c>
      <c r="CI41" s="159" t="e">
        <f t="shared" si="42"/>
        <v>#VALUE!</v>
      </c>
      <c r="CJ41" s="1"/>
      <c r="CK41" s="1"/>
      <c r="CL41" s="1" t="str">
        <f t="shared" si="43"/>
        <v/>
      </c>
      <c r="CM41" s="159" t="e">
        <f t="shared" si="44"/>
        <v>#VALUE!</v>
      </c>
      <c r="CN41" s="1"/>
      <c r="CO41" s="1"/>
      <c r="CP41" s="1" t="str">
        <f t="shared" si="45"/>
        <v/>
      </c>
      <c r="CQ41" s="159" t="e">
        <f t="shared" si="46"/>
        <v>#VALUE!</v>
      </c>
      <c r="CR41" s="1"/>
      <c r="CS41" s="1"/>
      <c r="CT41" s="1" t="str">
        <f t="shared" si="47"/>
        <v/>
      </c>
      <c r="CU41" s="159" t="e">
        <f t="shared" si="48"/>
        <v>#VALUE!</v>
      </c>
    </row>
    <row r="42" spans="1:99" ht="15.75" hidden="1" customHeight="1" x14ac:dyDescent="0.2">
      <c r="A42" s="1" t="s">
        <v>266</v>
      </c>
      <c r="B42" s="1" t="s">
        <v>267</v>
      </c>
      <c r="C42" s="1" t="s">
        <v>2161</v>
      </c>
      <c r="D42" s="160">
        <v>0.34027777777777779</v>
      </c>
      <c r="E42" s="160">
        <v>0.72916666666666663</v>
      </c>
      <c r="F42" s="160">
        <f t="shared" si="1"/>
        <v>0.3125</v>
      </c>
      <c r="G42" s="159">
        <f t="shared" si="2"/>
        <v>7.5</v>
      </c>
      <c r="H42" s="1"/>
      <c r="I42" s="1"/>
      <c r="J42" s="1" t="str">
        <f t="shared" si="3"/>
        <v/>
      </c>
      <c r="K42" s="159" t="e">
        <f t="shared" si="4"/>
        <v>#VALUE!</v>
      </c>
      <c r="L42" s="162"/>
      <c r="M42" s="163"/>
      <c r="N42" s="1" t="str">
        <f t="shared" si="5"/>
        <v/>
      </c>
      <c r="O42" s="159" t="e">
        <f t="shared" si="6"/>
        <v>#VALUE!</v>
      </c>
      <c r="P42" s="160">
        <v>0.34097222222222223</v>
      </c>
      <c r="Q42" s="160">
        <v>0.78125</v>
      </c>
      <c r="R42" s="161">
        <f t="shared" si="7"/>
        <v>0.33333333333333331</v>
      </c>
      <c r="S42" s="159">
        <f t="shared" si="8"/>
        <v>8</v>
      </c>
      <c r="T42" s="160">
        <v>0.33888888888888891</v>
      </c>
      <c r="U42" s="160">
        <v>0.77430555555555558</v>
      </c>
      <c r="V42" s="161">
        <f t="shared" si="9"/>
        <v>0.33333333333333331</v>
      </c>
      <c r="W42" s="159">
        <f t="shared" si="10"/>
        <v>8</v>
      </c>
      <c r="X42" s="160">
        <v>0.34305555555555556</v>
      </c>
      <c r="Y42" s="160">
        <v>0.77916666666666667</v>
      </c>
      <c r="Z42" s="161">
        <f t="shared" si="11"/>
        <v>0.33333333333333331</v>
      </c>
      <c r="AA42" s="159">
        <f t="shared" si="12"/>
        <v>8</v>
      </c>
      <c r="AB42" s="160">
        <v>0.35347222222222224</v>
      </c>
      <c r="AC42" s="160">
        <v>0.62847222222222221</v>
      </c>
      <c r="AD42" s="160">
        <f t="shared" si="13"/>
        <v>0.21180555555555555</v>
      </c>
      <c r="AE42" s="159">
        <f t="shared" si="14"/>
        <v>5.0999999999999996</v>
      </c>
      <c r="AF42" s="160">
        <v>0.35486111111111113</v>
      </c>
      <c r="AG42" s="160">
        <v>0.81527777777777777</v>
      </c>
      <c r="AH42" s="161">
        <f t="shared" si="15"/>
        <v>0.33333333333333331</v>
      </c>
      <c r="AI42" s="159">
        <f t="shared" si="16"/>
        <v>8</v>
      </c>
      <c r="AJ42" s="162"/>
      <c r="AK42" s="162"/>
      <c r="AL42" s="1" t="str">
        <f t="shared" si="17"/>
        <v/>
      </c>
      <c r="AM42" s="159" t="e">
        <f t="shared" si="18"/>
        <v>#VALUE!</v>
      </c>
      <c r="AN42" s="162"/>
      <c r="AO42" s="163"/>
      <c r="AP42" s="1" t="str">
        <f t="shared" si="19"/>
        <v/>
      </c>
      <c r="AQ42" s="159" t="e">
        <f t="shared" si="20"/>
        <v>#VALUE!</v>
      </c>
      <c r="AR42" s="1"/>
      <c r="AS42" s="1"/>
      <c r="AT42" s="1" t="str">
        <f t="shared" si="21"/>
        <v/>
      </c>
      <c r="AU42" s="159" t="e">
        <f t="shared" si="22"/>
        <v>#VALUE!</v>
      </c>
      <c r="AV42" s="160">
        <v>0.37986111111111109</v>
      </c>
      <c r="AW42" s="160">
        <v>0.79236111111111107</v>
      </c>
      <c r="AX42" s="161">
        <f t="shared" si="23"/>
        <v>0.32847222222222228</v>
      </c>
      <c r="AY42" s="159">
        <f t="shared" si="24"/>
        <v>7.9</v>
      </c>
      <c r="AZ42" s="160">
        <v>0.34513888888888888</v>
      </c>
      <c r="BA42" s="160">
        <v>0.76736111111111116</v>
      </c>
      <c r="BB42" s="161">
        <f t="shared" si="25"/>
        <v>0.33333333333333331</v>
      </c>
      <c r="BC42" s="159">
        <f t="shared" si="26"/>
        <v>8</v>
      </c>
      <c r="BD42" s="160">
        <v>0.35347222222222224</v>
      </c>
      <c r="BE42" s="160">
        <v>0.35347222222222224</v>
      </c>
      <c r="BF42" s="161">
        <f t="shared" si="27"/>
        <v>0.16666666666666666</v>
      </c>
      <c r="BG42" s="159">
        <f t="shared" si="28"/>
        <v>4</v>
      </c>
      <c r="BH42" s="160">
        <v>0.34722222222222221</v>
      </c>
      <c r="BI42" s="160">
        <v>0.78749999999999998</v>
      </c>
      <c r="BJ42" s="161">
        <f t="shared" si="29"/>
        <v>0.33333333333333331</v>
      </c>
      <c r="BK42" s="159">
        <f t="shared" si="30"/>
        <v>8</v>
      </c>
      <c r="BL42" s="162"/>
      <c r="BM42" s="162"/>
      <c r="BN42" s="1" t="str">
        <f t="shared" si="31"/>
        <v/>
      </c>
      <c r="BO42" s="159" t="e">
        <f t="shared" si="32"/>
        <v>#VALUE!</v>
      </c>
      <c r="BP42" s="162"/>
      <c r="BQ42" s="163"/>
      <c r="BR42" s="1" t="str">
        <f t="shared" si="33"/>
        <v/>
      </c>
      <c r="BS42" s="159" t="e">
        <f t="shared" si="34"/>
        <v>#VALUE!</v>
      </c>
      <c r="BT42" s="160">
        <v>0.34097222222222223</v>
      </c>
      <c r="BU42" s="160">
        <v>0.75972222222222219</v>
      </c>
      <c r="BV42" s="161">
        <f t="shared" si="35"/>
        <v>0.33333333333333331</v>
      </c>
      <c r="BW42" s="159">
        <f t="shared" si="36"/>
        <v>8</v>
      </c>
      <c r="BX42" s="160">
        <v>0.3527777777777778</v>
      </c>
      <c r="BY42" s="160">
        <v>0.77638888888888891</v>
      </c>
      <c r="BZ42" s="161">
        <f t="shared" si="37"/>
        <v>0.33333333333333331</v>
      </c>
      <c r="CA42" s="159">
        <f t="shared" si="38"/>
        <v>8</v>
      </c>
      <c r="CB42" s="160">
        <v>0.35694444444444445</v>
      </c>
      <c r="CC42" s="160">
        <v>0.76736111111111116</v>
      </c>
      <c r="CD42" s="161">
        <f t="shared" si="39"/>
        <v>0.33333333333333331</v>
      </c>
      <c r="CE42" s="159">
        <f t="shared" si="40"/>
        <v>8</v>
      </c>
      <c r="CF42" s="160">
        <v>0.34791666666666665</v>
      </c>
      <c r="CG42" s="160">
        <v>0.78125</v>
      </c>
      <c r="CH42" s="161">
        <f t="shared" si="41"/>
        <v>0.33333333333333331</v>
      </c>
      <c r="CI42" s="159">
        <f t="shared" si="42"/>
        <v>8</v>
      </c>
      <c r="CJ42" s="160">
        <v>0.34652777777777777</v>
      </c>
      <c r="CK42" s="160">
        <v>0.74652777777777779</v>
      </c>
      <c r="CL42" s="160">
        <f t="shared" si="43"/>
        <v>0.32986111111111116</v>
      </c>
      <c r="CM42" s="159">
        <f t="shared" si="44"/>
        <v>7.9</v>
      </c>
      <c r="CN42" s="1"/>
      <c r="CO42" s="1"/>
      <c r="CP42" s="1" t="str">
        <f t="shared" si="45"/>
        <v/>
      </c>
      <c r="CQ42" s="159" t="e">
        <f t="shared" si="46"/>
        <v>#VALUE!</v>
      </c>
      <c r="CR42" s="1"/>
      <c r="CS42" s="1"/>
      <c r="CT42" s="1" t="str">
        <f t="shared" si="47"/>
        <v/>
      </c>
      <c r="CU42" s="159" t="e">
        <f t="shared" si="48"/>
        <v>#VALUE!</v>
      </c>
    </row>
    <row r="43" spans="1:99" ht="15.75" customHeight="1" x14ac:dyDescent="0.2">
      <c r="A43" s="1" t="s">
        <v>125</v>
      </c>
      <c r="B43" s="1" t="s">
        <v>126</v>
      </c>
      <c r="C43" s="1" t="s">
        <v>2197</v>
      </c>
      <c r="D43" s="1"/>
      <c r="E43" s="1"/>
      <c r="F43" s="1" t="str">
        <f t="shared" si="1"/>
        <v/>
      </c>
      <c r="G43" s="159" t="e">
        <f t="shared" si="2"/>
        <v>#VALUE!</v>
      </c>
      <c r="H43" s="1"/>
      <c r="I43" s="1"/>
      <c r="J43" s="1" t="str">
        <f t="shared" si="3"/>
        <v/>
      </c>
      <c r="K43" s="159" t="e">
        <f t="shared" si="4"/>
        <v>#VALUE!</v>
      </c>
      <c r="L43" s="1"/>
      <c r="M43" s="1"/>
      <c r="N43" s="1" t="str">
        <f t="shared" si="5"/>
        <v/>
      </c>
      <c r="O43" s="159" t="e">
        <f t="shared" si="6"/>
        <v>#VALUE!</v>
      </c>
      <c r="P43" s="1"/>
      <c r="Q43" s="1"/>
      <c r="R43" s="1" t="str">
        <f t="shared" si="7"/>
        <v/>
      </c>
      <c r="S43" s="159" t="e">
        <f t="shared" si="8"/>
        <v>#VALUE!</v>
      </c>
      <c r="T43" s="162"/>
      <c r="U43" s="163"/>
      <c r="V43" s="1" t="str">
        <f t="shared" si="9"/>
        <v/>
      </c>
      <c r="W43" s="159" t="e">
        <f t="shared" si="10"/>
        <v>#VALUE!</v>
      </c>
      <c r="X43" s="162"/>
      <c r="Y43" s="163"/>
      <c r="Z43" s="1" t="str">
        <f t="shared" si="11"/>
        <v/>
      </c>
      <c r="AA43" s="159" t="e">
        <f t="shared" si="12"/>
        <v>#VALUE!</v>
      </c>
      <c r="AB43" s="162"/>
      <c r="AC43" s="163"/>
      <c r="AD43" s="1" t="str">
        <f t="shared" si="13"/>
        <v/>
      </c>
      <c r="AE43" s="159" t="e">
        <f t="shared" si="14"/>
        <v>#VALUE!</v>
      </c>
      <c r="AF43" s="162"/>
      <c r="AG43" s="162"/>
      <c r="AH43" s="1" t="str">
        <f t="shared" si="15"/>
        <v/>
      </c>
      <c r="AI43" s="159" t="e">
        <f t="shared" si="16"/>
        <v>#VALUE!</v>
      </c>
      <c r="AJ43" s="162"/>
      <c r="AK43" s="163"/>
      <c r="AL43" s="1" t="str">
        <f t="shared" si="17"/>
        <v/>
      </c>
      <c r="AM43" s="159" t="e">
        <f t="shared" si="18"/>
        <v>#VALUE!</v>
      </c>
      <c r="AN43" s="1"/>
      <c r="AO43" s="1"/>
      <c r="AP43" s="1" t="str">
        <f t="shared" si="19"/>
        <v/>
      </c>
      <c r="AQ43" s="159" t="e">
        <f t="shared" si="20"/>
        <v>#VALUE!</v>
      </c>
      <c r="AR43" s="1"/>
      <c r="AS43" s="1"/>
      <c r="AT43" s="1" t="str">
        <f t="shared" si="21"/>
        <v/>
      </c>
      <c r="AU43" s="159" t="e">
        <f t="shared" si="22"/>
        <v>#VALUE!</v>
      </c>
      <c r="AV43" s="162"/>
      <c r="AW43" s="163"/>
      <c r="AX43" s="1" t="str">
        <f t="shared" si="23"/>
        <v/>
      </c>
      <c r="AY43" s="159" t="e">
        <f t="shared" si="24"/>
        <v>#VALUE!</v>
      </c>
      <c r="AZ43" s="162"/>
      <c r="BA43" s="163"/>
      <c r="BB43" s="1" t="str">
        <f t="shared" si="25"/>
        <v/>
      </c>
      <c r="BC43" s="159" t="e">
        <f t="shared" si="26"/>
        <v>#VALUE!</v>
      </c>
      <c r="BD43" s="162"/>
      <c r="BE43" s="162"/>
      <c r="BF43" s="1" t="str">
        <f t="shared" si="27"/>
        <v/>
      </c>
      <c r="BG43" s="159" t="e">
        <f t="shared" si="28"/>
        <v>#VALUE!</v>
      </c>
      <c r="BH43" s="162"/>
      <c r="BI43" s="163"/>
      <c r="BJ43" s="1" t="str">
        <f t="shared" si="29"/>
        <v/>
      </c>
      <c r="BK43" s="159" t="e">
        <f t="shared" si="30"/>
        <v>#VALUE!</v>
      </c>
      <c r="BL43" s="162"/>
      <c r="BM43" s="163"/>
      <c r="BN43" s="1" t="str">
        <f t="shared" si="31"/>
        <v/>
      </c>
      <c r="BO43" s="159" t="e">
        <f t="shared" si="32"/>
        <v>#VALUE!</v>
      </c>
      <c r="BP43" s="1"/>
      <c r="BQ43" s="1"/>
      <c r="BR43" s="1" t="str">
        <f t="shared" si="33"/>
        <v/>
      </c>
      <c r="BS43" s="159" t="e">
        <f t="shared" si="34"/>
        <v>#VALUE!</v>
      </c>
      <c r="BT43" s="1"/>
      <c r="BU43" s="1"/>
      <c r="BV43" s="1" t="str">
        <f t="shared" si="35"/>
        <v/>
      </c>
      <c r="BW43" s="159" t="e">
        <f t="shared" si="36"/>
        <v>#VALUE!</v>
      </c>
      <c r="BX43" s="162"/>
      <c r="BY43" s="163"/>
      <c r="BZ43" s="1" t="str">
        <f t="shared" si="37"/>
        <v/>
      </c>
      <c r="CA43" s="159" t="e">
        <f t="shared" si="38"/>
        <v>#VALUE!</v>
      </c>
      <c r="CB43" s="162"/>
      <c r="CC43" s="163"/>
      <c r="CD43" s="1" t="str">
        <f t="shared" si="39"/>
        <v/>
      </c>
      <c r="CE43" s="159" t="e">
        <f t="shared" si="40"/>
        <v>#VALUE!</v>
      </c>
      <c r="CF43" s="162"/>
      <c r="CG43" s="163"/>
      <c r="CH43" s="1" t="str">
        <f t="shared" si="41"/>
        <v/>
      </c>
      <c r="CI43" s="159" t="e">
        <f t="shared" si="42"/>
        <v>#VALUE!</v>
      </c>
      <c r="CJ43" s="162"/>
      <c r="CK43" s="162"/>
      <c r="CL43" s="1" t="str">
        <f t="shared" si="43"/>
        <v/>
      </c>
      <c r="CM43" s="159" t="e">
        <f t="shared" si="44"/>
        <v>#VALUE!</v>
      </c>
      <c r="CN43" s="1"/>
      <c r="CO43" s="1"/>
      <c r="CP43" s="1" t="str">
        <f t="shared" si="45"/>
        <v/>
      </c>
      <c r="CQ43" s="159" t="e">
        <f t="shared" si="46"/>
        <v>#VALUE!</v>
      </c>
      <c r="CR43" s="1"/>
      <c r="CS43" s="1"/>
      <c r="CT43" s="1" t="str">
        <f t="shared" si="47"/>
        <v/>
      </c>
      <c r="CU43" s="159" t="e">
        <f t="shared" si="48"/>
        <v>#VALUE!</v>
      </c>
    </row>
    <row r="44" spans="1:99" ht="15.75" hidden="1" customHeight="1" x14ac:dyDescent="0.2">
      <c r="A44" s="1" t="s">
        <v>1263</v>
      </c>
      <c r="B44" s="1" t="s">
        <v>1264</v>
      </c>
      <c r="C44" s="1" t="s">
        <v>2161</v>
      </c>
      <c r="D44" s="160">
        <v>0.25138888888888888</v>
      </c>
      <c r="E44" s="160">
        <v>0.64375000000000004</v>
      </c>
      <c r="F44" s="160">
        <f t="shared" si="1"/>
        <v>0.22708333333333339</v>
      </c>
      <c r="G44" s="159">
        <f t="shared" si="2"/>
        <v>5.5</v>
      </c>
      <c r="H44" s="160">
        <v>0.28472222222222221</v>
      </c>
      <c r="I44" s="160">
        <v>0.28472222222222221</v>
      </c>
      <c r="J44" s="161">
        <f t="shared" si="3"/>
        <v>0.16666666666666666</v>
      </c>
      <c r="K44" s="159">
        <f t="shared" si="4"/>
        <v>4</v>
      </c>
      <c r="L44" s="1"/>
      <c r="M44" s="1"/>
      <c r="N44" s="1" t="str">
        <f t="shared" si="5"/>
        <v/>
      </c>
      <c r="O44" s="159" t="e">
        <f t="shared" si="6"/>
        <v>#VALUE!</v>
      </c>
      <c r="P44" s="160">
        <v>0.25277777777777777</v>
      </c>
      <c r="Q44" s="160">
        <v>0.66249999999999998</v>
      </c>
      <c r="R44" s="160">
        <f t="shared" si="7"/>
        <v>0.24583333333333332</v>
      </c>
      <c r="S44" s="159">
        <f t="shared" si="8"/>
        <v>5.9</v>
      </c>
      <c r="T44" s="160">
        <v>0.25208333333333333</v>
      </c>
      <c r="U44" s="160">
        <v>0.43819444444444444</v>
      </c>
      <c r="V44" s="160">
        <f t="shared" si="9"/>
        <v>8.4027777777777757E-2</v>
      </c>
      <c r="W44" s="159">
        <f t="shared" si="10"/>
        <v>2</v>
      </c>
      <c r="X44" s="160">
        <v>0.25277777777777777</v>
      </c>
      <c r="Y44" s="160">
        <v>0.64583333333333337</v>
      </c>
      <c r="Z44" s="160">
        <f t="shared" si="11"/>
        <v>0.22916666666666671</v>
      </c>
      <c r="AA44" s="159">
        <f t="shared" si="12"/>
        <v>5.5</v>
      </c>
      <c r="AB44" s="160">
        <v>0.25555555555555554</v>
      </c>
      <c r="AC44" s="160">
        <v>0.9</v>
      </c>
      <c r="AD44" s="161">
        <f t="shared" si="13"/>
        <v>0.33333333333333331</v>
      </c>
      <c r="AE44" s="159">
        <f t="shared" si="14"/>
        <v>8</v>
      </c>
      <c r="AF44" s="160">
        <v>0.25555555555555554</v>
      </c>
      <c r="AG44" s="160">
        <v>0.45277777777777778</v>
      </c>
      <c r="AH44" s="160">
        <f t="shared" si="15"/>
        <v>9.8611111111111094E-2</v>
      </c>
      <c r="AI44" s="159">
        <f t="shared" si="16"/>
        <v>2.4</v>
      </c>
      <c r="AJ44" s="160">
        <v>0.31666666666666665</v>
      </c>
      <c r="AK44" s="160">
        <v>0.31666666666666665</v>
      </c>
      <c r="AL44" s="161">
        <f t="shared" si="17"/>
        <v>0.16666666666666666</v>
      </c>
      <c r="AM44" s="159">
        <f t="shared" si="18"/>
        <v>4</v>
      </c>
      <c r="AN44" s="1"/>
      <c r="AO44" s="1"/>
      <c r="AP44" s="1" t="str">
        <f t="shared" si="19"/>
        <v/>
      </c>
      <c r="AQ44" s="159" t="e">
        <f t="shared" si="20"/>
        <v>#VALUE!</v>
      </c>
      <c r="AR44" s="160">
        <v>0.5444444444444444</v>
      </c>
      <c r="AS44" s="160">
        <v>0.5444444444444444</v>
      </c>
      <c r="AT44" s="161">
        <f t="shared" si="21"/>
        <v>0.16666666666666666</v>
      </c>
      <c r="AU44" s="159">
        <f t="shared" si="22"/>
        <v>4</v>
      </c>
      <c r="AV44" s="160">
        <v>0.25277777777777777</v>
      </c>
      <c r="AW44" s="160">
        <v>0.67291666666666672</v>
      </c>
      <c r="AX44" s="160">
        <f t="shared" si="23"/>
        <v>0.25625000000000009</v>
      </c>
      <c r="AY44" s="159">
        <f t="shared" si="24"/>
        <v>6.2</v>
      </c>
      <c r="AZ44" s="160">
        <v>0.35069444444444442</v>
      </c>
      <c r="BA44" s="160">
        <v>0.44027777777777777</v>
      </c>
      <c r="BB44" s="160">
        <f t="shared" si="25"/>
        <v>8.6111111111111083E-2</v>
      </c>
      <c r="BC44" s="159">
        <f t="shared" si="26"/>
        <v>2.1</v>
      </c>
      <c r="BD44" s="160">
        <v>0.25624999999999998</v>
      </c>
      <c r="BE44" s="160">
        <v>0.43541666666666667</v>
      </c>
      <c r="BF44" s="160">
        <f t="shared" si="27"/>
        <v>8.1249999999999989E-2</v>
      </c>
      <c r="BG44" s="159">
        <f t="shared" si="28"/>
        <v>2</v>
      </c>
      <c r="BH44" s="160">
        <v>0.25416666666666665</v>
      </c>
      <c r="BI44" s="160">
        <v>0.28263888888888888</v>
      </c>
      <c r="BJ44" s="161">
        <f t="shared" si="29"/>
        <v>0</v>
      </c>
      <c r="BK44" s="159">
        <f t="shared" si="30"/>
        <v>0</v>
      </c>
      <c r="BL44" s="160">
        <v>0.28749999999999998</v>
      </c>
      <c r="BM44" s="160">
        <v>0.28749999999999998</v>
      </c>
      <c r="BN44" s="161">
        <f t="shared" si="31"/>
        <v>0.16666666666666666</v>
      </c>
      <c r="BO44" s="159">
        <f t="shared" si="32"/>
        <v>4</v>
      </c>
      <c r="BP44" s="1"/>
      <c r="BQ44" s="1"/>
      <c r="BR44" s="1" t="str">
        <f t="shared" si="33"/>
        <v/>
      </c>
      <c r="BS44" s="159" t="e">
        <f t="shared" si="34"/>
        <v>#VALUE!</v>
      </c>
      <c r="BT44" s="160">
        <v>0.25347222222222221</v>
      </c>
      <c r="BU44" s="160">
        <v>0.57013888888888886</v>
      </c>
      <c r="BV44" s="160">
        <f t="shared" si="35"/>
        <v>0.1534722222222222</v>
      </c>
      <c r="BW44" s="159">
        <f t="shared" si="36"/>
        <v>3.7</v>
      </c>
      <c r="BX44" s="160">
        <v>0.25277777777777777</v>
      </c>
      <c r="BY44" s="160">
        <v>0.38472222222222224</v>
      </c>
      <c r="BZ44" s="160">
        <f t="shared" si="37"/>
        <v>3.0555555555555558E-2</v>
      </c>
      <c r="CA44" s="159">
        <f t="shared" si="38"/>
        <v>0.7</v>
      </c>
      <c r="CB44" s="160">
        <v>0.25277777777777777</v>
      </c>
      <c r="CC44" s="160">
        <v>0.28263888888888888</v>
      </c>
      <c r="CD44" s="161">
        <f t="shared" si="39"/>
        <v>0</v>
      </c>
      <c r="CE44" s="159">
        <f t="shared" si="40"/>
        <v>0</v>
      </c>
      <c r="CF44" s="160">
        <v>0.25277777777777777</v>
      </c>
      <c r="CG44" s="160">
        <v>0.67708333333333337</v>
      </c>
      <c r="CH44" s="160">
        <f t="shared" si="41"/>
        <v>0.26041666666666674</v>
      </c>
      <c r="CI44" s="159">
        <f t="shared" si="42"/>
        <v>6.3</v>
      </c>
      <c r="CJ44" s="160">
        <v>0.25694444444444442</v>
      </c>
      <c r="CK44" s="160">
        <v>0.60277777777777775</v>
      </c>
      <c r="CL44" s="160">
        <f t="shared" si="43"/>
        <v>0.18611111111111109</v>
      </c>
      <c r="CM44" s="159">
        <f t="shared" si="44"/>
        <v>4.5</v>
      </c>
      <c r="CN44" s="160">
        <v>0.28333333333333333</v>
      </c>
      <c r="CO44" s="160">
        <v>0.28333333333333333</v>
      </c>
      <c r="CP44" s="161">
        <f t="shared" si="45"/>
        <v>0.16666666666666666</v>
      </c>
      <c r="CQ44" s="159">
        <f t="shared" si="46"/>
        <v>4</v>
      </c>
      <c r="CR44" s="1"/>
      <c r="CS44" s="1"/>
      <c r="CT44" s="1" t="str">
        <f t="shared" si="47"/>
        <v/>
      </c>
      <c r="CU44" s="159" t="e">
        <f t="shared" si="48"/>
        <v>#VALUE!</v>
      </c>
    </row>
    <row r="45" spans="1:99" ht="15.75" hidden="1" customHeight="1" x14ac:dyDescent="0.2">
      <c r="A45" s="1" t="s">
        <v>649</v>
      </c>
      <c r="B45" s="1" t="s">
        <v>650</v>
      </c>
      <c r="C45" s="1" t="s">
        <v>2208</v>
      </c>
      <c r="D45" s="160">
        <v>0.36249999999999999</v>
      </c>
      <c r="E45" s="160">
        <v>0.75</v>
      </c>
      <c r="F45" s="160">
        <f t="shared" si="1"/>
        <v>0.32500000000000001</v>
      </c>
      <c r="G45" s="159">
        <f t="shared" si="2"/>
        <v>7.8</v>
      </c>
      <c r="H45" s="1"/>
      <c r="I45" s="1"/>
      <c r="J45" s="1" t="str">
        <f t="shared" si="3"/>
        <v/>
      </c>
      <c r="K45" s="159" t="e">
        <f t="shared" si="4"/>
        <v>#VALUE!</v>
      </c>
      <c r="L45" s="1"/>
      <c r="M45" s="1"/>
      <c r="N45" s="1" t="str">
        <f t="shared" si="5"/>
        <v/>
      </c>
      <c r="O45" s="159" t="e">
        <f t="shared" si="6"/>
        <v>#VALUE!</v>
      </c>
      <c r="P45" s="160">
        <v>0.36458333333333331</v>
      </c>
      <c r="Q45" s="160">
        <v>0.7583333333333333</v>
      </c>
      <c r="R45" s="160">
        <f t="shared" si="7"/>
        <v>0.33124999999999999</v>
      </c>
      <c r="S45" s="159">
        <f t="shared" si="8"/>
        <v>8</v>
      </c>
      <c r="T45" s="160">
        <v>0.35069444444444442</v>
      </c>
      <c r="U45" s="160">
        <v>0.75347222222222221</v>
      </c>
      <c r="V45" s="161">
        <f t="shared" si="9"/>
        <v>0.33333333333333331</v>
      </c>
      <c r="W45" s="159">
        <f t="shared" si="10"/>
        <v>8</v>
      </c>
      <c r="X45" s="160">
        <v>0.35208333333333336</v>
      </c>
      <c r="Y45" s="160">
        <v>0.75902777777777775</v>
      </c>
      <c r="Z45" s="161">
        <f t="shared" si="11"/>
        <v>0.33333333333333331</v>
      </c>
      <c r="AA45" s="159">
        <f t="shared" si="12"/>
        <v>8</v>
      </c>
      <c r="AB45" s="160">
        <v>0.35347222222222224</v>
      </c>
      <c r="AC45" s="160">
        <v>0.91388888888888886</v>
      </c>
      <c r="AD45" s="161">
        <f t="shared" si="13"/>
        <v>0.33333333333333331</v>
      </c>
      <c r="AE45" s="159">
        <f t="shared" si="14"/>
        <v>8</v>
      </c>
      <c r="AF45" s="160">
        <v>0.35833333333333334</v>
      </c>
      <c r="AG45" s="160">
        <v>0.7631944444444444</v>
      </c>
      <c r="AH45" s="161">
        <f t="shared" si="15"/>
        <v>0.33333333333333331</v>
      </c>
      <c r="AI45" s="159">
        <f t="shared" si="16"/>
        <v>8</v>
      </c>
      <c r="AJ45" s="1"/>
      <c r="AK45" s="1"/>
      <c r="AL45" s="1" t="str">
        <f t="shared" si="17"/>
        <v/>
      </c>
      <c r="AM45" s="159" t="e">
        <f t="shared" si="18"/>
        <v>#VALUE!</v>
      </c>
      <c r="AN45" s="1"/>
      <c r="AO45" s="1"/>
      <c r="AP45" s="1" t="str">
        <f t="shared" si="19"/>
        <v/>
      </c>
      <c r="AQ45" s="159" t="e">
        <f t="shared" si="20"/>
        <v>#VALUE!</v>
      </c>
      <c r="AR45" s="1"/>
      <c r="AS45" s="1"/>
      <c r="AT45" s="1" t="str">
        <f t="shared" si="21"/>
        <v/>
      </c>
      <c r="AU45" s="159" t="e">
        <f t="shared" si="22"/>
        <v>#VALUE!</v>
      </c>
      <c r="AV45" s="160">
        <v>0.34791666666666665</v>
      </c>
      <c r="AW45" s="160">
        <v>0.75347222222222221</v>
      </c>
      <c r="AX45" s="161">
        <f t="shared" si="23"/>
        <v>0.33333333333333331</v>
      </c>
      <c r="AY45" s="159">
        <f t="shared" si="24"/>
        <v>8</v>
      </c>
      <c r="AZ45" s="160">
        <v>0.35138888888888886</v>
      </c>
      <c r="BA45" s="160">
        <v>0.75624999999999998</v>
      </c>
      <c r="BB45" s="161">
        <f t="shared" si="25"/>
        <v>0.33333333333333331</v>
      </c>
      <c r="BC45" s="159">
        <f t="shared" si="26"/>
        <v>8</v>
      </c>
      <c r="BD45" s="160">
        <v>0.3527777777777778</v>
      </c>
      <c r="BE45" s="160">
        <v>0.75416666666666665</v>
      </c>
      <c r="BF45" s="161">
        <f t="shared" si="27"/>
        <v>0.33333333333333331</v>
      </c>
      <c r="BG45" s="159">
        <f t="shared" si="28"/>
        <v>8</v>
      </c>
      <c r="BH45" s="1"/>
      <c r="BI45" s="1"/>
      <c r="BJ45" s="1" t="str">
        <f t="shared" si="29"/>
        <v/>
      </c>
      <c r="BK45" s="159" t="e">
        <f t="shared" si="30"/>
        <v>#VALUE!</v>
      </c>
      <c r="BL45" s="1"/>
      <c r="BM45" s="1"/>
      <c r="BN45" s="1" t="str">
        <f t="shared" si="31"/>
        <v/>
      </c>
      <c r="BO45" s="159" t="e">
        <f t="shared" si="32"/>
        <v>#VALUE!</v>
      </c>
      <c r="BP45" s="1"/>
      <c r="BQ45" s="1"/>
      <c r="BR45" s="1" t="str">
        <f t="shared" si="33"/>
        <v/>
      </c>
      <c r="BS45" s="159" t="e">
        <f t="shared" si="34"/>
        <v>#VALUE!</v>
      </c>
      <c r="BT45" s="160">
        <v>0.34861111111111109</v>
      </c>
      <c r="BU45" s="160">
        <v>0.75763888888888886</v>
      </c>
      <c r="BV45" s="161">
        <f t="shared" si="35"/>
        <v>0.33333333333333331</v>
      </c>
      <c r="BW45" s="159">
        <f t="shared" si="36"/>
        <v>8</v>
      </c>
      <c r="BX45" s="160">
        <v>0.34375</v>
      </c>
      <c r="BY45" s="160">
        <v>0.75138888888888888</v>
      </c>
      <c r="BZ45" s="161">
        <f t="shared" si="37"/>
        <v>0.33333333333333331</v>
      </c>
      <c r="CA45" s="159">
        <f t="shared" si="38"/>
        <v>8</v>
      </c>
      <c r="CB45" s="160">
        <v>0.34652777777777777</v>
      </c>
      <c r="CC45" s="160">
        <v>0.76180555555555551</v>
      </c>
      <c r="CD45" s="161">
        <f t="shared" si="39"/>
        <v>0.33333333333333331</v>
      </c>
      <c r="CE45" s="159">
        <f t="shared" si="40"/>
        <v>8</v>
      </c>
      <c r="CF45" s="160">
        <v>0.34097222222222223</v>
      </c>
      <c r="CG45" s="160">
        <v>0.75555555555555554</v>
      </c>
      <c r="CH45" s="161">
        <f t="shared" si="41"/>
        <v>0.33333333333333331</v>
      </c>
      <c r="CI45" s="159">
        <f t="shared" si="42"/>
        <v>8</v>
      </c>
      <c r="CJ45" s="160">
        <v>0.34861111111111109</v>
      </c>
      <c r="CK45" s="160">
        <v>0.7583333333333333</v>
      </c>
      <c r="CL45" s="161">
        <f t="shared" si="43"/>
        <v>0.33333333333333331</v>
      </c>
      <c r="CM45" s="159">
        <f t="shared" si="44"/>
        <v>8</v>
      </c>
      <c r="CN45" s="1"/>
      <c r="CO45" s="1"/>
      <c r="CP45" s="1" t="str">
        <f t="shared" si="45"/>
        <v/>
      </c>
      <c r="CQ45" s="159" t="e">
        <f t="shared" si="46"/>
        <v>#VALUE!</v>
      </c>
      <c r="CR45" s="1"/>
      <c r="CS45" s="1"/>
      <c r="CT45" s="1" t="str">
        <f t="shared" si="47"/>
        <v/>
      </c>
      <c r="CU45" s="159" t="e">
        <f t="shared" si="48"/>
        <v>#VALUE!</v>
      </c>
    </row>
    <row r="46" spans="1:99" ht="15.75" customHeight="1" x14ac:dyDescent="0.2">
      <c r="A46" s="1" t="s">
        <v>330</v>
      </c>
      <c r="B46" s="1" t="s">
        <v>331</v>
      </c>
      <c r="C46" s="1" t="s">
        <v>2188</v>
      </c>
      <c r="D46" s="160">
        <v>0.35416666666666669</v>
      </c>
      <c r="E46" s="160">
        <v>0.76666666666666672</v>
      </c>
      <c r="F46" s="161">
        <f t="shared" si="1"/>
        <v>0.33333333333333331</v>
      </c>
      <c r="G46" s="159">
        <f t="shared" si="2"/>
        <v>8</v>
      </c>
      <c r="H46" s="1"/>
      <c r="I46" s="1"/>
      <c r="J46" s="1" t="str">
        <f t="shared" si="3"/>
        <v/>
      </c>
      <c r="K46" s="159" t="e">
        <f t="shared" si="4"/>
        <v>#VALUE!</v>
      </c>
      <c r="L46" s="1"/>
      <c r="M46" s="1"/>
      <c r="N46" s="1" t="str">
        <f t="shared" si="5"/>
        <v/>
      </c>
      <c r="O46" s="159" t="e">
        <f t="shared" si="6"/>
        <v>#VALUE!</v>
      </c>
      <c r="P46" s="160">
        <v>0.35972222222222222</v>
      </c>
      <c r="Q46" s="160">
        <v>0.75972222222222219</v>
      </c>
      <c r="R46" s="161">
        <f t="shared" si="7"/>
        <v>0.33333333333333331</v>
      </c>
      <c r="S46" s="159">
        <f t="shared" si="8"/>
        <v>8</v>
      </c>
      <c r="T46" s="160">
        <v>0.35972222222222222</v>
      </c>
      <c r="U46" s="160">
        <v>0.75416666666666665</v>
      </c>
      <c r="V46" s="160">
        <f t="shared" si="9"/>
        <v>0.33194444444444443</v>
      </c>
      <c r="W46" s="159">
        <f t="shared" si="10"/>
        <v>8</v>
      </c>
      <c r="X46" s="160">
        <v>0.35902777777777778</v>
      </c>
      <c r="Y46" s="160">
        <v>0.74930555555555556</v>
      </c>
      <c r="Z46" s="160">
        <f t="shared" si="11"/>
        <v>0.32777777777777778</v>
      </c>
      <c r="AA46" s="159">
        <f t="shared" si="12"/>
        <v>7.9</v>
      </c>
      <c r="AB46" s="160">
        <v>0.35416666666666669</v>
      </c>
      <c r="AC46" s="160">
        <v>0.76458333333333328</v>
      </c>
      <c r="AD46" s="161">
        <f t="shared" si="13"/>
        <v>0.33333333333333331</v>
      </c>
      <c r="AE46" s="159">
        <f t="shared" si="14"/>
        <v>8</v>
      </c>
      <c r="AF46" s="160">
        <v>0.35347222222222224</v>
      </c>
      <c r="AG46" s="160">
        <v>0.76249999999999996</v>
      </c>
      <c r="AH46" s="161">
        <f t="shared" si="15"/>
        <v>0.33333333333333331</v>
      </c>
      <c r="AI46" s="159">
        <f t="shared" si="16"/>
        <v>8</v>
      </c>
      <c r="AJ46" s="162"/>
      <c r="AK46" s="163"/>
      <c r="AL46" s="1" t="str">
        <f t="shared" si="17"/>
        <v/>
      </c>
      <c r="AM46" s="159" t="e">
        <f t="shared" si="18"/>
        <v>#VALUE!</v>
      </c>
      <c r="AN46" s="1"/>
      <c r="AO46" s="1"/>
      <c r="AP46" s="1" t="str">
        <f t="shared" si="19"/>
        <v/>
      </c>
      <c r="AQ46" s="159" t="e">
        <f t="shared" si="20"/>
        <v>#VALUE!</v>
      </c>
      <c r="AR46" s="1"/>
      <c r="AS46" s="1"/>
      <c r="AT46" s="1" t="str">
        <f t="shared" si="21"/>
        <v/>
      </c>
      <c r="AU46" s="159" t="e">
        <f t="shared" si="22"/>
        <v>#VALUE!</v>
      </c>
      <c r="AV46" s="162"/>
      <c r="AW46" s="163"/>
      <c r="AX46" s="1" t="str">
        <f t="shared" si="23"/>
        <v/>
      </c>
      <c r="AY46" s="159" t="e">
        <f t="shared" si="24"/>
        <v>#VALUE!</v>
      </c>
      <c r="AZ46" s="160">
        <v>0.3576388888888889</v>
      </c>
      <c r="BA46" s="160">
        <v>0.76249999999999996</v>
      </c>
      <c r="BB46" s="161">
        <f t="shared" si="25"/>
        <v>0.33333333333333331</v>
      </c>
      <c r="BC46" s="159">
        <f t="shared" si="26"/>
        <v>8</v>
      </c>
      <c r="BD46" s="160">
        <v>0.35694444444444445</v>
      </c>
      <c r="BE46" s="160">
        <v>0.75763888888888886</v>
      </c>
      <c r="BF46" s="161">
        <f t="shared" si="27"/>
        <v>0.33333333333333331</v>
      </c>
      <c r="BG46" s="159">
        <f t="shared" si="28"/>
        <v>8</v>
      </c>
      <c r="BH46" s="162"/>
      <c r="BI46" s="163"/>
      <c r="BJ46" s="1" t="str">
        <f t="shared" si="29"/>
        <v/>
      </c>
      <c r="BK46" s="159" t="e">
        <f t="shared" si="30"/>
        <v>#VALUE!</v>
      </c>
      <c r="BL46" s="162"/>
      <c r="BM46" s="163"/>
      <c r="BN46" s="1" t="str">
        <f t="shared" si="31"/>
        <v/>
      </c>
      <c r="BO46" s="159" t="e">
        <f t="shared" si="32"/>
        <v>#VALUE!</v>
      </c>
      <c r="BP46" s="1"/>
      <c r="BQ46" s="1"/>
      <c r="BR46" s="1" t="str">
        <f t="shared" si="33"/>
        <v/>
      </c>
      <c r="BS46" s="159" t="e">
        <f t="shared" si="34"/>
        <v>#VALUE!</v>
      </c>
      <c r="BT46" s="160">
        <v>0.3576388888888889</v>
      </c>
      <c r="BU46" s="160">
        <v>0.75972222222222219</v>
      </c>
      <c r="BV46" s="161">
        <f t="shared" si="35"/>
        <v>0.33333333333333331</v>
      </c>
      <c r="BW46" s="159">
        <f t="shared" si="36"/>
        <v>8</v>
      </c>
      <c r="BX46" s="160">
        <v>0.35972222222222222</v>
      </c>
      <c r="BY46" s="160">
        <v>0.75902777777777775</v>
      </c>
      <c r="BZ46" s="161">
        <f t="shared" si="37"/>
        <v>0.33333333333333331</v>
      </c>
      <c r="CA46" s="159">
        <f t="shared" si="38"/>
        <v>8</v>
      </c>
      <c r="CB46" s="160">
        <v>0.3611111111111111</v>
      </c>
      <c r="CC46" s="160">
        <v>0.76041666666666663</v>
      </c>
      <c r="CD46" s="161">
        <f t="shared" si="39"/>
        <v>0.33333333333333331</v>
      </c>
      <c r="CE46" s="159">
        <f t="shared" si="40"/>
        <v>8</v>
      </c>
      <c r="CF46" s="160">
        <v>0.35486111111111113</v>
      </c>
      <c r="CG46" s="160">
        <v>0.75486111111111109</v>
      </c>
      <c r="CH46" s="161">
        <f t="shared" si="41"/>
        <v>0.33333333333333331</v>
      </c>
      <c r="CI46" s="159">
        <f t="shared" si="42"/>
        <v>8</v>
      </c>
      <c r="CJ46" s="160">
        <v>0.36180555555555555</v>
      </c>
      <c r="CK46" s="160">
        <v>0.6020833333333333</v>
      </c>
      <c r="CL46" s="160">
        <f t="shared" si="43"/>
        <v>0.17777777777777776</v>
      </c>
      <c r="CM46" s="159">
        <f t="shared" si="44"/>
        <v>4.3</v>
      </c>
      <c r="CN46" s="1"/>
      <c r="CO46" s="1"/>
      <c r="CP46" s="1" t="str">
        <f t="shared" si="45"/>
        <v/>
      </c>
      <c r="CQ46" s="159" t="e">
        <f t="shared" si="46"/>
        <v>#VALUE!</v>
      </c>
      <c r="CR46" s="1"/>
      <c r="CS46" s="1"/>
      <c r="CT46" s="1" t="str">
        <f t="shared" si="47"/>
        <v/>
      </c>
      <c r="CU46" s="159" t="e">
        <f t="shared" si="48"/>
        <v>#VALUE!</v>
      </c>
    </row>
    <row r="47" spans="1:99" ht="15.75" customHeight="1" x14ac:dyDescent="0.2">
      <c r="A47" s="1" t="s">
        <v>744</v>
      </c>
      <c r="B47" s="1" t="s">
        <v>745</v>
      </c>
      <c r="C47" s="1" t="s">
        <v>2199</v>
      </c>
      <c r="D47" s="1"/>
      <c r="E47" s="1"/>
      <c r="F47" s="1" t="str">
        <f t="shared" si="1"/>
        <v/>
      </c>
      <c r="G47" s="159" t="e">
        <f t="shared" si="2"/>
        <v>#VALUE!</v>
      </c>
      <c r="H47" s="1"/>
      <c r="I47" s="1"/>
      <c r="J47" s="1" t="str">
        <f t="shared" si="3"/>
        <v/>
      </c>
      <c r="K47" s="159" t="e">
        <f t="shared" si="4"/>
        <v>#VALUE!</v>
      </c>
      <c r="L47" s="1"/>
      <c r="M47" s="1"/>
      <c r="N47" s="1" t="str">
        <f t="shared" si="5"/>
        <v/>
      </c>
      <c r="O47" s="159" t="e">
        <f t="shared" si="6"/>
        <v>#VALUE!</v>
      </c>
      <c r="P47" s="1"/>
      <c r="Q47" s="1"/>
      <c r="R47" s="1" t="str">
        <f t="shared" si="7"/>
        <v/>
      </c>
      <c r="S47" s="159" t="e">
        <f t="shared" si="8"/>
        <v>#VALUE!</v>
      </c>
      <c r="T47" s="1"/>
      <c r="U47" s="1"/>
      <c r="V47" s="1" t="str">
        <f t="shared" si="9"/>
        <v/>
      </c>
      <c r="W47" s="159" t="e">
        <f t="shared" si="10"/>
        <v>#VALUE!</v>
      </c>
      <c r="X47" s="1"/>
      <c r="Y47" s="1"/>
      <c r="Z47" s="1" t="str">
        <f t="shared" si="11"/>
        <v/>
      </c>
      <c r="AA47" s="159" t="e">
        <f t="shared" si="12"/>
        <v>#VALUE!</v>
      </c>
      <c r="AB47" s="1"/>
      <c r="AC47" s="1"/>
      <c r="AD47" s="1" t="str">
        <f t="shared" si="13"/>
        <v/>
      </c>
      <c r="AE47" s="159" t="e">
        <f t="shared" si="14"/>
        <v>#VALUE!</v>
      </c>
      <c r="AF47" s="1"/>
      <c r="AG47" s="1"/>
      <c r="AH47" s="1" t="str">
        <f t="shared" si="15"/>
        <v/>
      </c>
      <c r="AI47" s="159" t="e">
        <f t="shared" si="16"/>
        <v>#VALUE!</v>
      </c>
      <c r="AJ47" s="1"/>
      <c r="AK47" s="1"/>
      <c r="AL47" s="1" t="str">
        <f t="shared" si="17"/>
        <v/>
      </c>
      <c r="AM47" s="159" t="e">
        <f t="shared" si="18"/>
        <v>#VALUE!</v>
      </c>
      <c r="AN47" s="1"/>
      <c r="AO47" s="1"/>
      <c r="AP47" s="1" t="str">
        <f t="shared" si="19"/>
        <v/>
      </c>
      <c r="AQ47" s="159" t="e">
        <f t="shared" si="20"/>
        <v>#VALUE!</v>
      </c>
      <c r="AR47" s="1"/>
      <c r="AS47" s="1"/>
      <c r="AT47" s="1" t="str">
        <f t="shared" si="21"/>
        <v/>
      </c>
      <c r="AU47" s="159" t="e">
        <f t="shared" si="22"/>
        <v>#VALUE!</v>
      </c>
      <c r="AV47" s="1"/>
      <c r="AW47" s="1"/>
      <c r="AX47" s="1" t="str">
        <f t="shared" si="23"/>
        <v/>
      </c>
      <c r="AY47" s="159" t="e">
        <f t="shared" si="24"/>
        <v>#VALUE!</v>
      </c>
      <c r="AZ47" s="1"/>
      <c r="BA47" s="1"/>
      <c r="BB47" s="1" t="str">
        <f t="shared" si="25"/>
        <v/>
      </c>
      <c r="BC47" s="159" t="e">
        <f t="shared" si="26"/>
        <v>#VALUE!</v>
      </c>
      <c r="BD47" s="1"/>
      <c r="BE47" s="1"/>
      <c r="BF47" s="1" t="str">
        <f t="shared" si="27"/>
        <v/>
      </c>
      <c r="BG47" s="159" t="e">
        <f t="shared" si="28"/>
        <v>#VALUE!</v>
      </c>
      <c r="BH47" s="1"/>
      <c r="BI47" s="1"/>
      <c r="BJ47" s="1" t="str">
        <f t="shared" si="29"/>
        <v/>
      </c>
      <c r="BK47" s="159" t="e">
        <f t="shared" si="30"/>
        <v>#VALUE!</v>
      </c>
      <c r="BL47" s="1"/>
      <c r="BM47" s="1"/>
      <c r="BN47" s="1" t="str">
        <f t="shared" si="31"/>
        <v/>
      </c>
      <c r="BO47" s="159" t="e">
        <f t="shared" si="32"/>
        <v>#VALUE!</v>
      </c>
      <c r="BP47" s="1"/>
      <c r="BQ47" s="1"/>
      <c r="BR47" s="1" t="str">
        <f t="shared" si="33"/>
        <v/>
      </c>
      <c r="BS47" s="159" t="e">
        <f t="shared" si="34"/>
        <v>#VALUE!</v>
      </c>
      <c r="BT47" s="1"/>
      <c r="BU47" s="1"/>
      <c r="BV47" s="1" t="str">
        <f t="shared" si="35"/>
        <v/>
      </c>
      <c r="BW47" s="159" t="e">
        <f t="shared" si="36"/>
        <v>#VALUE!</v>
      </c>
      <c r="BX47" s="1"/>
      <c r="BY47" s="1"/>
      <c r="BZ47" s="1" t="str">
        <f t="shared" si="37"/>
        <v/>
      </c>
      <c r="CA47" s="159" t="e">
        <f t="shared" si="38"/>
        <v>#VALUE!</v>
      </c>
      <c r="CB47" s="1"/>
      <c r="CC47" s="1"/>
      <c r="CD47" s="1" t="str">
        <f t="shared" si="39"/>
        <v/>
      </c>
      <c r="CE47" s="159" t="e">
        <f t="shared" si="40"/>
        <v>#VALUE!</v>
      </c>
      <c r="CF47" s="1"/>
      <c r="CG47" s="1"/>
      <c r="CH47" s="1" t="str">
        <f t="shared" si="41"/>
        <v/>
      </c>
      <c r="CI47" s="159" t="e">
        <f t="shared" si="42"/>
        <v>#VALUE!</v>
      </c>
      <c r="CJ47" s="160">
        <v>0.38194444444444442</v>
      </c>
      <c r="CK47" s="160">
        <v>0.38194444444444442</v>
      </c>
      <c r="CL47" s="161">
        <f t="shared" si="43"/>
        <v>0.16666666666666666</v>
      </c>
      <c r="CM47" s="159">
        <f t="shared" si="44"/>
        <v>4</v>
      </c>
      <c r="CN47" s="1"/>
      <c r="CO47" s="1"/>
      <c r="CP47" s="1" t="str">
        <f t="shared" si="45"/>
        <v/>
      </c>
      <c r="CQ47" s="159" t="e">
        <f t="shared" si="46"/>
        <v>#VALUE!</v>
      </c>
      <c r="CR47" s="1"/>
      <c r="CS47" s="1"/>
      <c r="CT47" s="1" t="str">
        <f t="shared" si="47"/>
        <v/>
      </c>
      <c r="CU47" s="159" t="e">
        <f t="shared" si="48"/>
        <v>#VALUE!</v>
      </c>
    </row>
    <row r="48" spans="1:99" ht="15.75" customHeight="1" x14ac:dyDescent="0.2">
      <c r="A48" s="1" t="s">
        <v>249</v>
      </c>
      <c r="B48" s="1" t="s">
        <v>250</v>
      </c>
      <c r="C48" s="1" t="s">
        <v>2198</v>
      </c>
      <c r="D48" s="160">
        <v>0.35138888888888886</v>
      </c>
      <c r="E48" s="160">
        <v>0.75486111111111109</v>
      </c>
      <c r="F48" s="161">
        <f t="shared" si="1"/>
        <v>0.33333333333333331</v>
      </c>
      <c r="G48" s="159">
        <f t="shared" si="2"/>
        <v>8</v>
      </c>
      <c r="H48" s="1"/>
      <c r="I48" s="1"/>
      <c r="J48" s="1" t="str">
        <f t="shared" si="3"/>
        <v/>
      </c>
      <c r="K48" s="159" t="e">
        <f t="shared" si="4"/>
        <v>#VALUE!</v>
      </c>
      <c r="L48" s="1"/>
      <c r="M48" s="1"/>
      <c r="N48" s="1" t="str">
        <f t="shared" si="5"/>
        <v/>
      </c>
      <c r="O48" s="159" t="e">
        <f t="shared" si="6"/>
        <v>#VALUE!</v>
      </c>
      <c r="P48" s="160">
        <v>0.37152777777777779</v>
      </c>
      <c r="Q48" s="160">
        <v>0.77152777777777781</v>
      </c>
      <c r="R48" s="161">
        <f t="shared" si="7"/>
        <v>0.33333333333333331</v>
      </c>
      <c r="S48" s="159">
        <f t="shared" si="8"/>
        <v>8</v>
      </c>
      <c r="T48" s="160">
        <v>0.27013888888888887</v>
      </c>
      <c r="U48" s="160">
        <v>0.27013888888888887</v>
      </c>
      <c r="V48" s="161">
        <f t="shared" si="9"/>
        <v>0.16666666666666666</v>
      </c>
      <c r="W48" s="159">
        <f t="shared" si="10"/>
        <v>4</v>
      </c>
      <c r="X48" s="162"/>
      <c r="Y48" s="162"/>
      <c r="Z48" s="1" t="str">
        <f t="shared" si="11"/>
        <v/>
      </c>
      <c r="AA48" s="159" t="e">
        <f t="shared" si="12"/>
        <v>#VALUE!</v>
      </c>
      <c r="AB48" s="160">
        <v>0.36458333333333331</v>
      </c>
      <c r="AC48" s="160">
        <v>0.77152777777777781</v>
      </c>
      <c r="AD48" s="161">
        <f t="shared" si="13"/>
        <v>0.33333333333333331</v>
      </c>
      <c r="AE48" s="159">
        <f t="shared" si="14"/>
        <v>8</v>
      </c>
      <c r="AF48" s="160">
        <v>0.35555555555555557</v>
      </c>
      <c r="AG48" s="160">
        <v>0.75763888888888886</v>
      </c>
      <c r="AH48" s="161">
        <f t="shared" si="15"/>
        <v>0.33333333333333331</v>
      </c>
      <c r="AI48" s="159">
        <f t="shared" si="16"/>
        <v>8</v>
      </c>
      <c r="AJ48" s="162"/>
      <c r="AK48" s="163"/>
      <c r="AL48" s="1" t="str">
        <f t="shared" si="17"/>
        <v/>
      </c>
      <c r="AM48" s="159" t="e">
        <f t="shared" si="18"/>
        <v>#VALUE!</v>
      </c>
      <c r="AN48" s="1"/>
      <c r="AO48" s="1"/>
      <c r="AP48" s="1" t="str">
        <f t="shared" si="19"/>
        <v/>
      </c>
      <c r="AQ48" s="159" t="e">
        <f t="shared" si="20"/>
        <v>#VALUE!</v>
      </c>
      <c r="AR48" s="1"/>
      <c r="AS48" s="1"/>
      <c r="AT48" s="1" t="str">
        <f t="shared" si="21"/>
        <v/>
      </c>
      <c r="AU48" s="159" t="e">
        <f t="shared" si="22"/>
        <v>#VALUE!</v>
      </c>
      <c r="AV48" s="160">
        <v>0.37291666666666667</v>
      </c>
      <c r="AW48" s="160">
        <v>0.78541666666666665</v>
      </c>
      <c r="AX48" s="161">
        <f t="shared" si="23"/>
        <v>0.33333333333333331</v>
      </c>
      <c r="AY48" s="159">
        <f t="shared" si="24"/>
        <v>8</v>
      </c>
      <c r="AZ48" s="160">
        <v>0.37361111111111112</v>
      </c>
      <c r="BA48" s="160">
        <v>0.77222222222222225</v>
      </c>
      <c r="BB48" s="161">
        <f t="shared" si="25"/>
        <v>0.33333333333333331</v>
      </c>
      <c r="BC48" s="159">
        <f t="shared" si="26"/>
        <v>8</v>
      </c>
      <c r="BD48" s="160">
        <v>0.35416666666666669</v>
      </c>
      <c r="BE48" s="160">
        <v>0.75208333333333333</v>
      </c>
      <c r="BF48" s="161">
        <f t="shared" si="27"/>
        <v>0.33333333333333331</v>
      </c>
      <c r="BG48" s="159">
        <f t="shared" si="28"/>
        <v>8</v>
      </c>
      <c r="BH48" s="160">
        <v>0.37291666666666667</v>
      </c>
      <c r="BI48" s="160">
        <v>0.7729166666666667</v>
      </c>
      <c r="BJ48" s="161">
        <f t="shared" si="29"/>
        <v>0.33333333333333331</v>
      </c>
      <c r="BK48" s="159">
        <f t="shared" si="30"/>
        <v>8</v>
      </c>
      <c r="BL48" s="162"/>
      <c r="BM48" s="162"/>
      <c r="BN48" s="1" t="str">
        <f t="shared" si="31"/>
        <v/>
      </c>
      <c r="BO48" s="159" t="e">
        <f t="shared" si="32"/>
        <v>#VALUE!</v>
      </c>
      <c r="BP48" s="1"/>
      <c r="BQ48" s="1"/>
      <c r="BR48" s="1" t="str">
        <f t="shared" si="33"/>
        <v/>
      </c>
      <c r="BS48" s="159" t="e">
        <f t="shared" si="34"/>
        <v>#VALUE!</v>
      </c>
      <c r="BT48" s="160">
        <v>0.37430555555555556</v>
      </c>
      <c r="BU48" s="160">
        <v>0.77013888888888893</v>
      </c>
      <c r="BV48" s="160">
        <f t="shared" si="35"/>
        <v>0.33333333333333337</v>
      </c>
      <c r="BW48" s="159">
        <f t="shared" si="36"/>
        <v>8</v>
      </c>
      <c r="BX48" s="160">
        <v>0.37083333333333335</v>
      </c>
      <c r="BY48" s="160">
        <v>0.77083333333333337</v>
      </c>
      <c r="BZ48" s="160">
        <f t="shared" si="37"/>
        <v>0.33333333333333331</v>
      </c>
      <c r="CA48" s="159">
        <f t="shared" si="38"/>
        <v>8</v>
      </c>
      <c r="CB48" s="160">
        <v>0.37638888888888888</v>
      </c>
      <c r="CC48" s="160">
        <v>0.79513888888888884</v>
      </c>
      <c r="CD48" s="161">
        <f t="shared" si="39"/>
        <v>0.33194444444444449</v>
      </c>
      <c r="CE48" s="159">
        <f t="shared" si="40"/>
        <v>8</v>
      </c>
      <c r="CF48" s="160">
        <v>0.35833333333333334</v>
      </c>
      <c r="CG48" s="160">
        <v>0.77500000000000002</v>
      </c>
      <c r="CH48" s="161">
        <f t="shared" si="41"/>
        <v>0.33333333333333331</v>
      </c>
      <c r="CI48" s="159">
        <f t="shared" si="42"/>
        <v>8</v>
      </c>
      <c r="CJ48" s="160">
        <v>0.37777777777777777</v>
      </c>
      <c r="CK48" s="160">
        <v>0.95625000000000004</v>
      </c>
      <c r="CL48" s="161">
        <f t="shared" si="43"/>
        <v>0.3305555555555556</v>
      </c>
      <c r="CM48" s="159">
        <f t="shared" si="44"/>
        <v>7.9</v>
      </c>
      <c r="CN48" s="1"/>
      <c r="CO48" s="1"/>
      <c r="CP48" s="1" t="str">
        <f t="shared" si="45"/>
        <v/>
      </c>
      <c r="CQ48" s="159" t="e">
        <f t="shared" si="46"/>
        <v>#VALUE!</v>
      </c>
      <c r="CR48" s="1"/>
      <c r="CS48" s="1"/>
      <c r="CT48" s="1" t="str">
        <f t="shared" si="47"/>
        <v/>
      </c>
      <c r="CU48" s="159" t="e">
        <f t="shared" si="48"/>
        <v>#VALUE!</v>
      </c>
    </row>
    <row r="49" spans="1:99" ht="15.75" hidden="1" customHeight="1" x14ac:dyDescent="0.2">
      <c r="A49" s="1" t="s">
        <v>475</v>
      </c>
      <c r="B49" s="1" t="s">
        <v>476</v>
      </c>
      <c r="C49" s="1" t="s">
        <v>2221</v>
      </c>
      <c r="D49" s="1"/>
      <c r="E49" s="1"/>
      <c r="F49" s="1" t="str">
        <f t="shared" si="1"/>
        <v/>
      </c>
      <c r="G49" s="159" t="e">
        <f t="shared" si="2"/>
        <v>#VALUE!</v>
      </c>
      <c r="H49" s="1"/>
      <c r="I49" s="1"/>
      <c r="J49" s="1" t="str">
        <f t="shared" si="3"/>
        <v/>
      </c>
      <c r="K49" s="159" t="e">
        <f t="shared" si="4"/>
        <v>#VALUE!</v>
      </c>
      <c r="L49" s="1"/>
      <c r="M49" s="1"/>
      <c r="N49" s="1" t="str">
        <f t="shared" si="5"/>
        <v/>
      </c>
      <c r="O49" s="159" t="e">
        <f t="shared" si="6"/>
        <v>#VALUE!</v>
      </c>
      <c r="P49" s="1"/>
      <c r="Q49" s="1"/>
      <c r="R49" s="1" t="str">
        <f t="shared" si="7"/>
        <v/>
      </c>
      <c r="S49" s="159" t="e">
        <f t="shared" si="8"/>
        <v>#VALUE!</v>
      </c>
      <c r="T49" s="1"/>
      <c r="U49" s="1"/>
      <c r="V49" s="1" t="str">
        <f t="shared" si="9"/>
        <v/>
      </c>
      <c r="W49" s="159" t="e">
        <f t="shared" si="10"/>
        <v>#VALUE!</v>
      </c>
      <c r="X49" s="162"/>
      <c r="Y49" s="163"/>
      <c r="Z49" s="1" t="str">
        <f t="shared" si="11"/>
        <v/>
      </c>
      <c r="AA49" s="159" t="e">
        <f t="shared" si="12"/>
        <v>#VALUE!</v>
      </c>
      <c r="AB49" s="162"/>
      <c r="AC49" s="163"/>
      <c r="AD49" s="1" t="str">
        <f t="shared" si="13"/>
        <v/>
      </c>
      <c r="AE49" s="159" t="e">
        <f t="shared" si="14"/>
        <v>#VALUE!</v>
      </c>
      <c r="AF49" s="162"/>
      <c r="AG49" s="163"/>
      <c r="AH49" s="1" t="str">
        <f t="shared" si="15"/>
        <v/>
      </c>
      <c r="AI49" s="159" t="e">
        <f t="shared" si="16"/>
        <v>#VALUE!</v>
      </c>
      <c r="AJ49" s="162"/>
      <c r="AK49" s="163"/>
      <c r="AL49" s="1" t="str">
        <f t="shared" si="17"/>
        <v/>
      </c>
      <c r="AM49" s="159" t="e">
        <f t="shared" si="18"/>
        <v>#VALUE!</v>
      </c>
      <c r="AN49" s="1"/>
      <c r="AO49" s="1"/>
      <c r="AP49" s="1" t="str">
        <f t="shared" si="19"/>
        <v/>
      </c>
      <c r="AQ49" s="159" t="e">
        <f t="shared" si="20"/>
        <v>#VALUE!</v>
      </c>
      <c r="AR49" s="1"/>
      <c r="AS49" s="1"/>
      <c r="AT49" s="1" t="str">
        <f t="shared" si="21"/>
        <v/>
      </c>
      <c r="AU49" s="159" t="e">
        <f t="shared" si="22"/>
        <v>#VALUE!</v>
      </c>
      <c r="AV49" s="162"/>
      <c r="AW49" s="163"/>
      <c r="AX49" s="1" t="str">
        <f t="shared" si="23"/>
        <v/>
      </c>
      <c r="AY49" s="159" t="e">
        <f t="shared" si="24"/>
        <v>#VALUE!</v>
      </c>
      <c r="AZ49" s="162"/>
      <c r="BA49" s="163"/>
      <c r="BB49" s="1" t="str">
        <f t="shared" si="25"/>
        <v/>
      </c>
      <c r="BC49" s="159" t="e">
        <f t="shared" si="26"/>
        <v>#VALUE!</v>
      </c>
      <c r="BD49" s="162"/>
      <c r="BE49" s="163"/>
      <c r="BF49" s="1" t="str">
        <f t="shared" si="27"/>
        <v/>
      </c>
      <c r="BG49" s="159" t="e">
        <f t="shared" si="28"/>
        <v>#VALUE!</v>
      </c>
      <c r="BH49" s="162"/>
      <c r="BI49" s="163"/>
      <c r="BJ49" s="1" t="str">
        <f t="shared" si="29"/>
        <v/>
      </c>
      <c r="BK49" s="159" t="e">
        <f t="shared" si="30"/>
        <v>#VALUE!</v>
      </c>
      <c r="BL49" s="162"/>
      <c r="BM49" s="162"/>
      <c r="BN49" s="1" t="str">
        <f t="shared" si="31"/>
        <v/>
      </c>
      <c r="BO49" s="159" t="e">
        <f t="shared" si="32"/>
        <v>#VALUE!</v>
      </c>
      <c r="BP49" s="1"/>
      <c r="BQ49" s="1"/>
      <c r="BR49" s="1" t="str">
        <f t="shared" si="33"/>
        <v/>
      </c>
      <c r="BS49" s="159" t="e">
        <f t="shared" si="34"/>
        <v>#VALUE!</v>
      </c>
      <c r="BT49" s="1"/>
      <c r="BU49" s="1"/>
      <c r="BV49" s="1" t="str">
        <f t="shared" si="35"/>
        <v/>
      </c>
      <c r="BW49" s="159" t="e">
        <f t="shared" si="36"/>
        <v>#VALUE!</v>
      </c>
      <c r="BX49" s="162"/>
      <c r="BY49" s="163"/>
      <c r="BZ49" s="1" t="str">
        <f t="shared" si="37"/>
        <v/>
      </c>
      <c r="CA49" s="159" t="e">
        <f t="shared" si="38"/>
        <v>#VALUE!</v>
      </c>
      <c r="CB49" s="162"/>
      <c r="CC49" s="163"/>
      <c r="CD49" s="1" t="str">
        <f t="shared" si="39"/>
        <v/>
      </c>
      <c r="CE49" s="159" t="e">
        <f t="shared" si="40"/>
        <v>#VALUE!</v>
      </c>
      <c r="CF49" s="162"/>
      <c r="CG49" s="163"/>
      <c r="CH49" s="1" t="str">
        <f t="shared" si="41"/>
        <v/>
      </c>
      <c r="CI49" s="159" t="e">
        <f t="shared" si="42"/>
        <v>#VALUE!</v>
      </c>
      <c r="CJ49" s="162"/>
      <c r="CK49" s="163"/>
      <c r="CL49" s="1" t="str">
        <f t="shared" si="43"/>
        <v/>
      </c>
      <c r="CM49" s="159" t="e">
        <f t="shared" si="44"/>
        <v>#VALUE!</v>
      </c>
      <c r="CN49" s="1"/>
      <c r="CO49" s="1"/>
      <c r="CP49" s="1" t="str">
        <f t="shared" si="45"/>
        <v/>
      </c>
      <c r="CQ49" s="159" t="e">
        <f t="shared" si="46"/>
        <v>#VALUE!</v>
      </c>
      <c r="CR49" s="1"/>
      <c r="CS49" s="1"/>
      <c r="CT49" s="1" t="str">
        <f t="shared" si="47"/>
        <v/>
      </c>
      <c r="CU49" s="159" t="e">
        <f t="shared" si="48"/>
        <v>#VALUE!</v>
      </c>
    </row>
    <row r="50" spans="1:99" ht="15.75" customHeight="1" x14ac:dyDescent="0.2">
      <c r="A50" s="1" t="s">
        <v>417</v>
      </c>
      <c r="B50" s="1" t="s">
        <v>418</v>
      </c>
      <c r="C50" s="1" t="s">
        <v>324</v>
      </c>
      <c r="D50" s="160">
        <v>0.38472222222222224</v>
      </c>
      <c r="E50" s="160">
        <v>0.77430555555555558</v>
      </c>
      <c r="F50" s="161">
        <f t="shared" si="1"/>
        <v>0.32361111111111113</v>
      </c>
      <c r="G50" s="159">
        <f t="shared" si="2"/>
        <v>7.8</v>
      </c>
      <c r="H50" s="1"/>
      <c r="I50" s="1"/>
      <c r="J50" s="1" t="str">
        <f t="shared" si="3"/>
        <v/>
      </c>
      <c r="K50" s="159" t="e">
        <f t="shared" si="4"/>
        <v>#VALUE!</v>
      </c>
      <c r="L50" s="1"/>
      <c r="M50" s="1"/>
      <c r="N50" s="1" t="str">
        <f t="shared" si="5"/>
        <v/>
      </c>
      <c r="O50" s="159" t="e">
        <f t="shared" si="6"/>
        <v>#VALUE!</v>
      </c>
      <c r="P50" s="160">
        <v>0.37152777777777779</v>
      </c>
      <c r="Q50" s="160">
        <v>0.76875000000000004</v>
      </c>
      <c r="R50" s="161">
        <f t="shared" si="7"/>
        <v>0.33333333333333331</v>
      </c>
      <c r="S50" s="159">
        <f t="shared" si="8"/>
        <v>8</v>
      </c>
      <c r="T50" s="160">
        <v>0.27430555555555558</v>
      </c>
      <c r="U50" s="160">
        <v>0.27430555555555558</v>
      </c>
      <c r="V50" s="161">
        <f t="shared" si="9"/>
        <v>0.16666666666666666</v>
      </c>
      <c r="W50" s="159">
        <f t="shared" si="10"/>
        <v>4</v>
      </c>
      <c r="X50" s="1"/>
      <c r="Y50" s="1"/>
      <c r="Z50" s="1" t="str">
        <f t="shared" si="11"/>
        <v/>
      </c>
      <c r="AA50" s="159" t="e">
        <f t="shared" si="12"/>
        <v>#VALUE!</v>
      </c>
      <c r="AB50" s="160">
        <v>0.38333333333333336</v>
      </c>
      <c r="AC50" s="160">
        <v>0.77708333333333335</v>
      </c>
      <c r="AD50" s="161">
        <f t="shared" si="13"/>
        <v>0.32500000000000001</v>
      </c>
      <c r="AE50" s="159">
        <f t="shared" si="14"/>
        <v>7.8</v>
      </c>
      <c r="AF50" s="160">
        <v>0.37847222222222221</v>
      </c>
      <c r="AG50" s="160">
        <v>0.77361111111111114</v>
      </c>
      <c r="AH50" s="161">
        <f t="shared" si="15"/>
        <v>0.32986111111111116</v>
      </c>
      <c r="AI50" s="159">
        <f t="shared" si="16"/>
        <v>7.9</v>
      </c>
      <c r="AJ50" s="1"/>
      <c r="AK50" s="1"/>
      <c r="AL50" s="1" t="str">
        <f t="shared" si="17"/>
        <v/>
      </c>
      <c r="AM50" s="159" t="e">
        <f t="shared" si="18"/>
        <v>#VALUE!</v>
      </c>
      <c r="AN50" s="1"/>
      <c r="AO50" s="1"/>
      <c r="AP50" s="1" t="str">
        <f t="shared" si="19"/>
        <v/>
      </c>
      <c r="AQ50" s="159" t="e">
        <f t="shared" si="20"/>
        <v>#VALUE!</v>
      </c>
      <c r="AR50" s="1"/>
      <c r="AS50" s="1"/>
      <c r="AT50" s="1" t="str">
        <f t="shared" si="21"/>
        <v/>
      </c>
      <c r="AU50" s="159" t="e">
        <f t="shared" si="22"/>
        <v>#VALUE!</v>
      </c>
      <c r="AV50" s="160">
        <v>0.38124999999999998</v>
      </c>
      <c r="AW50" s="160">
        <v>0.77152777777777781</v>
      </c>
      <c r="AX50" s="161">
        <f t="shared" si="23"/>
        <v>0.32708333333333339</v>
      </c>
      <c r="AY50" s="159">
        <f t="shared" si="24"/>
        <v>7.9</v>
      </c>
      <c r="AZ50" s="160">
        <v>0.37847222222222221</v>
      </c>
      <c r="BA50" s="160">
        <v>0.76944444444444449</v>
      </c>
      <c r="BB50" s="160">
        <f t="shared" si="25"/>
        <v>0.32847222222222228</v>
      </c>
      <c r="BC50" s="159">
        <f t="shared" si="26"/>
        <v>7.9</v>
      </c>
      <c r="BD50" s="160">
        <v>0.39027777777777778</v>
      </c>
      <c r="BE50" s="160">
        <v>0.7729166666666667</v>
      </c>
      <c r="BF50" s="161">
        <f t="shared" si="27"/>
        <v>0.31805555555555559</v>
      </c>
      <c r="BG50" s="159">
        <f t="shared" si="28"/>
        <v>7.6</v>
      </c>
      <c r="BH50" s="160">
        <v>0.34930555555555554</v>
      </c>
      <c r="BI50" s="160">
        <v>0.74930555555555556</v>
      </c>
      <c r="BJ50" s="160">
        <f t="shared" si="29"/>
        <v>0.33263888888888893</v>
      </c>
      <c r="BK50" s="159">
        <f t="shared" si="30"/>
        <v>8</v>
      </c>
      <c r="BL50" s="162"/>
      <c r="BM50" s="163"/>
      <c r="BN50" s="1" t="str">
        <f t="shared" si="31"/>
        <v/>
      </c>
      <c r="BO50" s="159" t="e">
        <f t="shared" si="32"/>
        <v>#VALUE!</v>
      </c>
      <c r="BP50" s="1"/>
      <c r="BQ50" s="1"/>
      <c r="BR50" s="1" t="str">
        <f t="shared" si="33"/>
        <v/>
      </c>
      <c r="BS50" s="159" t="e">
        <f t="shared" si="34"/>
        <v>#VALUE!</v>
      </c>
      <c r="BT50" s="160">
        <v>0.58263888888888893</v>
      </c>
      <c r="BU50" s="160">
        <v>0.75902777777777775</v>
      </c>
      <c r="BV50" s="160">
        <f t="shared" si="35"/>
        <v>0.17638888888888882</v>
      </c>
      <c r="BW50" s="159">
        <f t="shared" si="36"/>
        <v>4.2</v>
      </c>
      <c r="BX50" s="160">
        <v>0.3840277777777778</v>
      </c>
      <c r="BY50" s="160">
        <v>0.77500000000000002</v>
      </c>
      <c r="BZ50" s="161">
        <f t="shared" si="37"/>
        <v>0.32430555555555557</v>
      </c>
      <c r="CA50" s="159">
        <f t="shared" si="38"/>
        <v>7.8</v>
      </c>
      <c r="CB50" s="160">
        <v>0.38958333333333334</v>
      </c>
      <c r="CC50" s="160">
        <v>0.6645833333333333</v>
      </c>
      <c r="CD50" s="160">
        <f t="shared" si="39"/>
        <v>0.21249999999999997</v>
      </c>
      <c r="CE50" s="159">
        <f t="shared" si="40"/>
        <v>5.0999999999999996</v>
      </c>
      <c r="CF50" s="160">
        <v>0.39930555555555558</v>
      </c>
      <c r="CG50" s="160">
        <v>0.74861111111111112</v>
      </c>
      <c r="CH50" s="160">
        <f t="shared" si="41"/>
        <v>0.28680555555555554</v>
      </c>
      <c r="CI50" s="159">
        <f t="shared" si="42"/>
        <v>6.9</v>
      </c>
      <c r="CJ50" s="160">
        <v>0.39652777777777776</v>
      </c>
      <c r="CK50" s="160">
        <v>0.39652777777777776</v>
      </c>
      <c r="CL50" s="161">
        <f t="shared" si="43"/>
        <v>0.16666666666666666</v>
      </c>
      <c r="CM50" s="159">
        <f t="shared" si="44"/>
        <v>4</v>
      </c>
      <c r="CN50" s="160">
        <v>0.56736111111111109</v>
      </c>
      <c r="CO50" s="160">
        <v>0.56736111111111109</v>
      </c>
      <c r="CP50" s="161">
        <f t="shared" si="45"/>
        <v>0.16666666666666666</v>
      </c>
      <c r="CQ50" s="159">
        <f t="shared" si="46"/>
        <v>4</v>
      </c>
      <c r="CR50" s="1"/>
      <c r="CS50" s="1"/>
      <c r="CT50" s="1" t="str">
        <f t="shared" si="47"/>
        <v/>
      </c>
      <c r="CU50" s="159" t="e">
        <f t="shared" si="48"/>
        <v>#VALUE!</v>
      </c>
    </row>
    <row r="51" spans="1:99" ht="15.75" customHeight="1" x14ac:dyDescent="0.2">
      <c r="A51" s="1" t="s">
        <v>481</v>
      </c>
      <c r="B51" s="1" t="s">
        <v>482</v>
      </c>
      <c r="C51" s="1" t="s">
        <v>2230</v>
      </c>
      <c r="D51" s="160">
        <v>0.37638888888888888</v>
      </c>
      <c r="E51" s="160">
        <v>0.79583333333333328</v>
      </c>
      <c r="F51" s="161">
        <f t="shared" si="1"/>
        <v>0.33194444444444449</v>
      </c>
      <c r="G51" s="159">
        <f t="shared" si="2"/>
        <v>8</v>
      </c>
      <c r="H51" s="1"/>
      <c r="I51" s="1"/>
      <c r="J51" s="1" t="str">
        <f t="shared" si="3"/>
        <v/>
      </c>
      <c r="K51" s="159" t="e">
        <f t="shared" si="4"/>
        <v>#VALUE!</v>
      </c>
      <c r="L51" s="1"/>
      <c r="M51" s="1"/>
      <c r="N51" s="1" t="str">
        <f t="shared" si="5"/>
        <v/>
      </c>
      <c r="O51" s="159" t="e">
        <f t="shared" si="6"/>
        <v>#VALUE!</v>
      </c>
      <c r="P51" s="160">
        <v>0.37569444444444444</v>
      </c>
      <c r="Q51" s="160">
        <v>0.80138888888888893</v>
      </c>
      <c r="R51" s="161">
        <f t="shared" si="7"/>
        <v>0.33263888888888893</v>
      </c>
      <c r="S51" s="159">
        <f t="shared" si="8"/>
        <v>8</v>
      </c>
      <c r="T51" s="160">
        <v>0.38541666666666669</v>
      </c>
      <c r="U51" s="160">
        <v>0.78680555555555554</v>
      </c>
      <c r="V51" s="161">
        <f t="shared" si="9"/>
        <v>0.32291666666666669</v>
      </c>
      <c r="W51" s="159">
        <f t="shared" si="10"/>
        <v>7.8</v>
      </c>
      <c r="X51" s="160">
        <v>0.37083333333333335</v>
      </c>
      <c r="Y51" s="160">
        <v>0.82847222222222228</v>
      </c>
      <c r="Z51" s="161">
        <f t="shared" si="11"/>
        <v>0.33333333333333331</v>
      </c>
      <c r="AA51" s="159">
        <f t="shared" si="12"/>
        <v>8</v>
      </c>
      <c r="AB51" s="160">
        <v>0.37291666666666667</v>
      </c>
      <c r="AC51" s="160">
        <v>0.80972222222222223</v>
      </c>
      <c r="AD51" s="161">
        <f t="shared" si="13"/>
        <v>0.33333333333333331</v>
      </c>
      <c r="AE51" s="159">
        <f t="shared" si="14"/>
        <v>8</v>
      </c>
      <c r="AF51" s="160">
        <v>0.37569444444444444</v>
      </c>
      <c r="AG51" s="160">
        <v>0.77430555555555558</v>
      </c>
      <c r="AH51" s="161">
        <f t="shared" si="15"/>
        <v>0.33263888888888893</v>
      </c>
      <c r="AI51" s="159">
        <f t="shared" si="16"/>
        <v>8</v>
      </c>
      <c r="AJ51" s="162"/>
      <c r="AK51" s="163"/>
      <c r="AL51" s="1" t="str">
        <f t="shared" si="17"/>
        <v/>
      </c>
      <c r="AM51" s="159" t="e">
        <f t="shared" si="18"/>
        <v>#VALUE!</v>
      </c>
      <c r="AN51" s="1"/>
      <c r="AO51" s="1"/>
      <c r="AP51" s="1" t="str">
        <f t="shared" si="19"/>
        <v/>
      </c>
      <c r="AQ51" s="159" t="e">
        <f t="shared" si="20"/>
        <v>#VALUE!</v>
      </c>
      <c r="AR51" s="1"/>
      <c r="AS51" s="1"/>
      <c r="AT51" s="1" t="str">
        <f t="shared" si="21"/>
        <v/>
      </c>
      <c r="AU51" s="159" t="e">
        <f t="shared" si="22"/>
        <v>#VALUE!</v>
      </c>
      <c r="AV51" s="160">
        <v>0.37916666666666665</v>
      </c>
      <c r="AW51" s="160">
        <v>0.77708333333333335</v>
      </c>
      <c r="AX51" s="161">
        <f t="shared" si="23"/>
        <v>0.32916666666666672</v>
      </c>
      <c r="AY51" s="159">
        <f t="shared" si="24"/>
        <v>7.9</v>
      </c>
      <c r="AZ51" s="160">
        <v>0.37152777777777779</v>
      </c>
      <c r="BA51" s="160">
        <v>0.81111111111111112</v>
      </c>
      <c r="BB51" s="161">
        <f t="shared" si="25"/>
        <v>0.33333333333333331</v>
      </c>
      <c r="BC51" s="159">
        <f t="shared" si="26"/>
        <v>8</v>
      </c>
      <c r="BD51" s="160">
        <v>0.37361111111111112</v>
      </c>
      <c r="BE51" s="160">
        <v>0.81319444444444444</v>
      </c>
      <c r="BF51" s="161">
        <f t="shared" si="27"/>
        <v>0.33333333333333331</v>
      </c>
      <c r="BG51" s="159">
        <f t="shared" si="28"/>
        <v>8</v>
      </c>
      <c r="BH51" s="160">
        <v>0.37569444444444444</v>
      </c>
      <c r="BI51" s="160">
        <v>0.77777777777777779</v>
      </c>
      <c r="BJ51" s="161">
        <f t="shared" si="29"/>
        <v>0.33263888888888893</v>
      </c>
      <c r="BK51" s="159">
        <f t="shared" si="30"/>
        <v>8</v>
      </c>
      <c r="BL51" s="162"/>
      <c r="BM51" s="163"/>
      <c r="BN51" s="1" t="str">
        <f t="shared" si="31"/>
        <v/>
      </c>
      <c r="BO51" s="159" t="e">
        <f t="shared" si="32"/>
        <v>#VALUE!</v>
      </c>
      <c r="BP51" s="1"/>
      <c r="BQ51" s="1"/>
      <c r="BR51" s="1" t="str">
        <f t="shared" si="33"/>
        <v/>
      </c>
      <c r="BS51" s="159" t="e">
        <f t="shared" si="34"/>
        <v>#VALUE!</v>
      </c>
      <c r="BT51" s="160">
        <v>0.36041666666666666</v>
      </c>
      <c r="BU51" s="160">
        <v>0.8256944444444444</v>
      </c>
      <c r="BV51" s="161">
        <f t="shared" si="35"/>
        <v>0.33333333333333331</v>
      </c>
      <c r="BW51" s="159">
        <f t="shared" si="36"/>
        <v>8</v>
      </c>
      <c r="BX51" s="160">
        <v>0.37361111111111112</v>
      </c>
      <c r="BY51" s="160">
        <v>0.81736111111111109</v>
      </c>
      <c r="BZ51" s="161">
        <f t="shared" si="37"/>
        <v>0.33333333333333331</v>
      </c>
      <c r="CA51" s="159">
        <f t="shared" si="38"/>
        <v>8</v>
      </c>
      <c r="CB51" s="160">
        <v>0.37777777777777777</v>
      </c>
      <c r="CC51" s="160">
        <v>0.80347222222222225</v>
      </c>
      <c r="CD51" s="161">
        <f t="shared" si="39"/>
        <v>0.3305555555555556</v>
      </c>
      <c r="CE51" s="159">
        <f t="shared" si="40"/>
        <v>7.9</v>
      </c>
      <c r="CF51" s="160">
        <v>0.37708333333333333</v>
      </c>
      <c r="CG51" s="160">
        <v>0.77847222222222223</v>
      </c>
      <c r="CH51" s="161">
        <f t="shared" si="41"/>
        <v>0.33125000000000004</v>
      </c>
      <c r="CI51" s="159">
        <f t="shared" si="42"/>
        <v>8</v>
      </c>
      <c r="CJ51" s="160">
        <v>0.37708333333333333</v>
      </c>
      <c r="CK51" s="160">
        <v>0.37708333333333333</v>
      </c>
      <c r="CL51" s="161">
        <f t="shared" si="43"/>
        <v>0.16666666666666666</v>
      </c>
      <c r="CM51" s="159">
        <f t="shared" si="44"/>
        <v>4</v>
      </c>
      <c r="CN51" s="1"/>
      <c r="CO51" s="1"/>
      <c r="CP51" s="1" t="str">
        <f t="shared" si="45"/>
        <v/>
      </c>
      <c r="CQ51" s="159" t="e">
        <f t="shared" si="46"/>
        <v>#VALUE!</v>
      </c>
      <c r="CR51" s="1"/>
      <c r="CS51" s="1"/>
      <c r="CT51" s="1" t="str">
        <f t="shared" si="47"/>
        <v/>
      </c>
      <c r="CU51" s="159" t="e">
        <f t="shared" si="48"/>
        <v>#VALUE!</v>
      </c>
    </row>
    <row r="52" spans="1:99" ht="15.75" hidden="1" customHeight="1" x14ac:dyDescent="0.2">
      <c r="A52" s="1" t="s">
        <v>180</v>
      </c>
      <c r="B52" s="1" t="s">
        <v>181</v>
      </c>
      <c r="C52" s="1" t="s">
        <v>2185</v>
      </c>
      <c r="D52" s="160">
        <v>0.35902777777777778</v>
      </c>
      <c r="E52" s="160">
        <v>0.35902777777777778</v>
      </c>
      <c r="F52" s="161">
        <f t="shared" si="1"/>
        <v>0.16666666666666666</v>
      </c>
      <c r="G52" s="159">
        <f t="shared" si="2"/>
        <v>4</v>
      </c>
      <c r="H52" s="1"/>
      <c r="I52" s="1"/>
      <c r="J52" s="1" t="str">
        <f t="shared" si="3"/>
        <v/>
      </c>
      <c r="K52" s="159" t="e">
        <f t="shared" si="4"/>
        <v>#VALUE!</v>
      </c>
      <c r="L52" s="1"/>
      <c r="M52" s="1"/>
      <c r="N52" s="1" t="str">
        <f t="shared" si="5"/>
        <v/>
      </c>
      <c r="O52" s="159" t="e">
        <f t="shared" si="6"/>
        <v>#VALUE!</v>
      </c>
      <c r="P52" s="160">
        <v>0.37986111111111109</v>
      </c>
      <c r="Q52" s="160">
        <v>0.78472222222222221</v>
      </c>
      <c r="R52" s="161">
        <f t="shared" si="7"/>
        <v>0.32847222222222228</v>
      </c>
      <c r="S52" s="159">
        <f t="shared" si="8"/>
        <v>7.9</v>
      </c>
      <c r="T52" s="1"/>
      <c r="U52" s="1"/>
      <c r="V52" s="1" t="str">
        <f t="shared" si="9"/>
        <v/>
      </c>
      <c r="W52" s="159" t="e">
        <f t="shared" si="10"/>
        <v>#VALUE!</v>
      </c>
      <c r="X52" s="162"/>
      <c r="Y52" s="163"/>
      <c r="Z52" s="1" t="str">
        <f t="shared" si="11"/>
        <v/>
      </c>
      <c r="AA52" s="159" t="e">
        <f t="shared" si="12"/>
        <v>#VALUE!</v>
      </c>
      <c r="AB52" s="160">
        <v>0.38194444444444442</v>
      </c>
      <c r="AC52" s="160">
        <v>0.38194444444444442</v>
      </c>
      <c r="AD52" s="161">
        <f t="shared" si="13"/>
        <v>0.16666666666666666</v>
      </c>
      <c r="AE52" s="159">
        <f t="shared" si="14"/>
        <v>4</v>
      </c>
      <c r="AF52" s="162"/>
      <c r="AG52" s="163"/>
      <c r="AH52" s="1" t="str">
        <f t="shared" si="15"/>
        <v/>
      </c>
      <c r="AI52" s="159" t="e">
        <f t="shared" si="16"/>
        <v>#VALUE!</v>
      </c>
      <c r="AJ52" s="162"/>
      <c r="AK52" s="162"/>
      <c r="AL52" s="1" t="str">
        <f t="shared" si="17"/>
        <v/>
      </c>
      <c r="AM52" s="159" t="e">
        <f t="shared" si="18"/>
        <v>#VALUE!</v>
      </c>
      <c r="AN52" s="1"/>
      <c r="AO52" s="1"/>
      <c r="AP52" s="1" t="str">
        <f t="shared" si="19"/>
        <v/>
      </c>
      <c r="AQ52" s="159" t="e">
        <f t="shared" si="20"/>
        <v>#VALUE!</v>
      </c>
      <c r="AR52" s="1"/>
      <c r="AS52" s="1"/>
      <c r="AT52" s="1" t="str">
        <f t="shared" si="21"/>
        <v/>
      </c>
      <c r="AU52" s="159" t="e">
        <f t="shared" si="22"/>
        <v>#VALUE!</v>
      </c>
      <c r="AV52" s="160">
        <v>0.39791666666666664</v>
      </c>
      <c r="AW52" s="160">
        <v>0.77222222222222225</v>
      </c>
      <c r="AX52" s="161">
        <f t="shared" si="23"/>
        <v>0.31041666666666673</v>
      </c>
      <c r="AY52" s="159">
        <f t="shared" si="24"/>
        <v>7.5</v>
      </c>
      <c r="AZ52" s="162"/>
      <c r="BA52" s="163"/>
      <c r="BB52" s="1" t="str">
        <f t="shared" si="25"/>
        <v/>
      </c>
      <c r="BC52" s="159" t="e">
        <f t="shared" si="26"/>
        <v>#VALUE!</v>
      </c>
      <c r="BD52" s="160">
        <v>0.34722222222222221</v>
      </c>
      <c r="BE52" s="160">
        <v>0.62638888888888888</v>
      </c>
      <c r="BF52" s="160">
        <f t="shared" si="27"/>
        <v>0.20972222222222223</v>
      </c>
      <c r="BG52" s="159">
        <f t="shared" si="28"/>
        <v>5</v>
      </c>
      <c r="BH52" s="160">
        <v>0.74375000000000002</v>
      </c>
      <c r="BI52" s="160">
        <v>0.74375000000000002</v>
      </c>
      <c r="BJ52" s="161">
        <f t="shared" si="29"/>
        <v>0.16666666666666666</v>
      </c>
      <c r="BK52" s="159">
        <f t="shared" si="30"/>
        <v>4</v>
      </c>
      <c r="BL52" s="162"/>
      <c r="BM52" s="163"/>
      <c r="BN52" s="1" t="str">
        <f t="shared" si="31"/>
        <v/>
      </c>
      <c r="BO52" s="159" t="e">
        <f t="shared" si="32"/>
        <v>#VALUE!</v>
      </c>
      <c r="BP52" s="1"/>
      <c r="BQ52" s="1"/>
      <c r="BR52" s="1" t="str">
        <f t="shared" si="33"/>
        <v/>
      </c>
      <c r="BS52" s="159" t="e">
        <f t="shared" si="34"/>
        <v>#VALUE!</v>
      </c>
      <c r="BT52" s="1"/>
      <c r="BU52" s="1"/>
      <c r="BV52" s="1" t="str">
        <f t="shared" si="35"/>
        <v/>
      </c>
      <c r="BW52" s="159" t="e">
        <f t="shared" si="36"/>
        <v>#VALUE!</v>
      </c>
      <c r="BX52" s="160">
        <v>0.38958333333333334</v>
      </c>
      <c r="BY52" s="160">
        <v>0.61319444444444449</v>
      </c>
      <c r="BZ52" s="160">
        <f t="shared" si="37"/>
        <v>0.16111111111111115</v>
      </c>
      <c r="CA52" s="159">
        <f t="shared" si="38"/>
        <v>3.9</v>
      </c>
      <c r="CB52" s="160">
        <v>0.73333333333333328</v>
      </c>
      <c r="CC52" s="160">
        <v>0.73333333333333328</v>
      </c>
      <c r="CD52" s="161">
        <f t="shared" si="39"/>
        <v>0.16666666666666666</v>
      </c>
      <c r="CE52" s="159">
        <f t="shared" si="40"/>
        <v>4</v>
      </c>
      <c r="CF52" s="160">
        <v>0.36249999999999999</v>
      </c>
      <c r="CG52" s="160">
        <v>0.51249999999999996</v>
      </c>
      <c r="CH52" s="161">
        <f t="shared" si="41"/>
        <v>0.13750000000000001</v>
      </c>
      <c r="CI52" s="159">
        <f t="shared" si="42"/>
        <v>3.3</v>
      </c>
      <c r="CJ52" s="160">
        <v>0.4597222222222222</v>
      </c>
      <c r="CK52" s="160">
        <v>0.75069444444444444</v>
      </c>
      <c r="CL52" s="160">
        <f t="shared" si="43"/>
        <v>0.22847222222222224</v>
      </c>
      <c r="CM52" s="159">
        <f t="shared" si="44"/>
        <v>5.5</v>
      </c>
      <c r="CN52" s="1"/>
      <c r="CO52" s="1"/>
      <c r="CP52" s="1" t="str">
        <f t="shared" si="45"/>
        <v/>
      </c>
      <c r="CQ52" s="159" t="e">
        <f t="shared" si="46"/>
        <v>#VALUE!</v>
      </c>
      <c r="CR52" s="1"/>
      <c r="CS52" s="1"/>
      <c r="CT52" s="1" t="str">
        <f t="shared" si="47"/>
        <v/>
      </c>
      <c r="CU52" s="159" t="e">
        <f t="shared" si="48"/>
        <v>#VALUE!</v>
      </c>
    </row>
    <row r="53" spans="1:99" ht="15.75" customHeight="1" x14ac:dyDescent="0.2">
      <c r="A53" s="1" t="s">
        <v>431</v>
      </c>
      <c r="B53" s="1" t="s">
        <v>432</v>
      </c>
      <c r="C53" s="1" t="s">
        <v>285</v>
      </c>
      <c r="D53" s="160">
        <v>0.36458333333333331</v>
      </c>
      <c r="E53" s="160">
        <v>0.77569444444444446</v>
      </c>
      <c r="F53" s="161">
        <f t="shared" si="1"/>
        <v>0.33333333333333331</v>
      </c>
      <c r="G53" s="159">
        <f t="shared" si="2"/>
        <v>8</v>
      </c>
      <c r="H53" s="1"/>
      <c r="I53" s="1"/>
      <c r="J53" s="1" t="str">
        <f t="shared" si="3"/>
        <v/>
      </c>
      <c r="K53" s="159" t="e">
        <f t="shared" si="4"/>
        <v>#VALUE!</v>
      </c>
      <c r="L53" s="1"/>
      <c r="M53" s="1"/>
      <c r="N53" s="1" t="str">
        <f t="shared" si="5"/>
        <v/>
      </c>
      <c r="O53" s="159" t="e">
        <f t="shared" si="6"/>
        <v>#VALUE!</v>
      </c>
      <c r="P53" s="160">
        <v>0.36458333333333331</v>
      </c>
      <c r="Q53" s="160">
        <v>0.79305555555555551</v>
      </c>
      <c r="R53" s="161">
        <f t="shared" si="7"/>
        <v>0.33333333333333331</v>
      </c>
      <c r="S53" s="159">
        <f t="shared" si="8"/>
        <v>8</v>
      </c>
      <c r="T53" s="160">
        <v>0.36736111111111114</v>
      </c>
      <c r="U53" s="160">
        <v>0.78680555555555554</v>
      </c>
      <c r="V53" s="161">
        <f t="shared" si="9"/>
        <v>0.33333333333333331</v>
      </c>
      <c r="W53" s="159">
        <f t="shared" si="10"/>
        <v>8</v>
      </c>
      <c r="X53" s="160">
        <v>0.36527777777777776</v>
      </c>
      <c r="Y53" s="160">
        <v>0.7631944444444444</v>
      </c>
      <c r="Z53" s="161">
        <f t="shared" si="11"/>
        <v>0.33333333333333331</v>
      </c>
      <c r="AA53" s="159">
        <f t="shared" si="12"/>
        <v>8</v>
      </c>
      <c r="AB53" s="160">
        <v>0.36458333333333331</v>
      </c>
      <c r="AC53" s="160">
        <v>0.80277777777777781</v>
      </c>
      <c r="AD53" s="161">
        <f t="shared" si="13"/>
        <v>0.33333333333333331</v>
      </c>
      <c r="AE53" s="159">
        <f t="shared" si="14"/>
        <v>8</v>
      </c>
      <c r="AF53" s="162"/>
      <c r="AG53" s="162"/>
      <c r="AH53" s="1" t="str">
        <f t="shared" si="15"/>
        <v/>
      </c>
      <c r="AI53" s="159" t="e">
        <f t="shared" si="16"/>
        <v>#VALUE!</v>
      </c>
      <c r="AJ53" s="162"/>
      <c r="AK53" s="162"/>
      <c r="AL53" s="1" t="str">
        <f t="shared" si="17"/>
        <v/>
      </c>
      <c r="AM53" s="159" t="e">
        <f t="shared" si="18"/>
        <v>#VALUE!</v>
      </c>
      <c r="AN53" s="1"/>
      <c r="AO53" s="1"/>
      <c r="AP53" s="1" t="str">
        <f t="shared" si="19"/>
        <v/>
      </c>
      <c r="AQ53" s="159" t="e">
        <f t="shared" si="20"/>
        <v>#VALUE!</v>
      </c>
      <c r="AR53" s="1"/>
      <c r="AS53" s="1"/>
      <c r="AT53" s="1" t="str">
        <f t="shared" si="21"/>
        <v/>
      </c>
      <c r="AU53" s="159" t="e">
        <f t="shared" si="22"/>
        <v>#VALUE!</v>
      </c>
      <c r="AV53" s="160">
        <v>0.36458333333333331</v>
      </c>
      <c r="AW53" s="160">
        <v>0.81944444444444442</v>
      </c>
      <c r="AX53" s="161">
        <f t="shared" si="23"/>
        <v>0.33333333333333331</v>
      </c>
      <c r="AY53" s="159">
        <f t="shared" si="24"/>
        <v>8</v>
      </c>
      <c r="AZ53" s="160">
        <v>0.36388888888888887</v>
      </c>
      <c r="BA53" s="160">
        <v>0.7631944444444444</v>
      </c>
      <c r="BB53" s="161">
        <f t="shared" si="25"/>
        <v>0.33333333333333331</v>
      </c>
      <c r="BC53" s="159">
        <f t="shared" si="26"/>
        <v>8</v>
      </c>
      <c r="BD53" s="160">
        <v>0.36458333333333331</v>
      </c>
      <c r="BE53" s="160">
        <v>0.77986111111111112</v>
      </c>
      <c r="BF53" s="161">
        <f t="shared" si="27"/>
        <v>0.33333333333333331</v>
      </c>
      <c r="BG53" s="159">
        <f t="shared" si="28"/>
        <v>8</v>
      </c>
      <c r="BH53" s="160">
        <v>0.38819444444444445</v>
      </c>
      <c r="BI53" s="160">
        <v>0.51527777777777772</v>
      </c>
      <c r="BJ53" s="161">
        <f t="shared" si="29"/>
        <v>0.11180555555555555</v>
      </c>
      <c r="BK53" s="159">
        <f t="shared" si="30"/>
        <v>2.7</v>
      </c>
      <c r="BL53" s="1"/>
      <c r="BM53" s="1"/>
      <c r="BN53" s="1" t="str">
        <f t="shared" si="31"/>
        <v/>
      </c>
      <c r="BO53" s="159" t="e">
        <f t="shared" si="32"/>
        <v>#VALUE!</v>
      </c>
      <c r="BP53" s="1"/>
      <c r="BQ53" s="1"/>
      <c r="BR53" s="1" t="str">
        <f t="shared" si="33"/>
        <v/>
      </c>
      <c r="BS53" s="159" t="e">
        <f t="shared" si="34"/>
        <v>#VALUE!</v>
      </c>
      <c r="BT53" s="160">
        <v>0.37708333333333333</v>
      </c>
      <c r="BU53" s="160">
        <v>0.79097222222222219</v>
      </c>
      <c r="BV53" s="161">
        <f t="shared" si="35"/>
        <v>0.33125000000000004</v>
      </c>
      <c r="BW53" s="159">
        <f t="shared" si="36"/>
        <v>8</v>
      </c>
      <c r="BX53" s="160">
        <v>0.36666666666666664</v>
      </c>
      <c r="BY53" s="160">
        <v>0.80555555555555558</v>
      </c>
      <c r="BZ53" s="161">
        <f t="shared" si="37"/>
        <v>0.33333333333333331</v>
      </c>
      <c r="CA53" s="159">
        <f t="shared" si="38"/>
        <v>8</v>
      </c>
      <c r="CB53" s="160">
        <v>0.36944444444444446</v>
      </c>
      <c r="CC53" s="160">
        <v>0.77222222222222225</v>
      </c>
      <c r="CD53" s="161">
        <f t="shared" si="39"/>
        <v>0.33333333333333331</v>
      </c>
      <c r="CE53" s="159">
        <f t="shared" si="40"/>
        <v>8</v>
      </c>
      <c r="CF53" s="160">
        <v>0.38333333333333336</v>
      </c>
      <c r="CG53" s="160">
        <v>0.7944444444444444</v>
      </c>
      <c r="CH53" s="161">
        <f t="shared" si="41"/>
        <v>0.32500000000000001</v>
      </c>
      <c r="CI53" s="159">
        <f t="shared" si="42"/>
        <v>7.8</v>
      </c>
      <c r="CJ53" s="160">
        <v>0.38541666666666669</v>
      </c>
      <c r="CK53" s="160">
        <v>0.38541666666666669</v>
      </c>
      <c r="CL53" s="161">
        <f t="shared" si="43"/>
        <v>0.16666666666666666</v>
      </c>
      <c r="CM53" s="159">
        <f t="shared" si="44"/>
        <v>4</v>
      </c>
      <c r="CN53" s="1"/>
      <c r="CO53" s="1"/>
      <c r="CP53" s="1" t="str">
        <f t="shared" si="45"/>
        <v/>
      </c>
      <c r="CQ53" s="159" t="e">
        <f t="shared" si="46"/>
        <v>#VALUE!</v>
      </c>
      <c r="CR53" s="1"/>
      <c r="CS53" s="1"/>
      <c r="CT53" s="1" t="str">
        <f t="shared" si="47"/>
        <v/>
      </c>
      <c r="CU53" s="159" t="e">
        <f t="shared" si="48"/>
        <v>#VALUE!</v>
      </c>
    </row>
    <row r="54" spans="1:99" ht="15.75" customHeight="1" x14ac:dyDescent="0.2">
      <c r="A54" s="1" t="s">
        <v>322</v>
      </c>
      <c r="B54" s="1" t="s">
        <v>323</v>
      </c>
      <c r="C54" s="1" t="s">
        <v>324</v>
      </c>
      <c r="D54" s="1"/>
      <c r="E54" s="1"/>
      <c r="F54" s="1" t="str">
        <f t="shared" si="1"/>
        <v/>
      </c>
      <c r="G54" s="159" t="e">
        <f t="shared" si="2"/>
        <v>#VALUE!</v>
      </c>
      <c r="H54" s="1"/>
      <c r="I54" s="1"/>
      <c r="J54" s="1" t="str">
        <f t="shared" si="3"/>
        <v/>
      </c>
      <c r="K54" s="159" t="e">
        <f t="shared" si="4"/>
        <v>#VALUE!</v>
      </c>
      <c r="L54" s="1"/>
      <c r="M54" s="1"/>
      <c r="N54" s="1" t="str">
        <f t="shared" si="5"/>
        <v/>
      </c>
      <c r="O54" s="159" t="e">
        <f t="shared" si="6"/>
        <v>#VALUE!</v>
      </c>
      <c r="P54" s="1"/>
      <c r="Q54" s="1"/>
      <c r="R54" s="1" t="str">
        <f t="shared" si="7"/>
        <v/>
      </c>
      <c r="S54" s="159" t="e">
        <f t="shared" si="8"/>
        <v>#VALUE!</v>
      </c>
      <c r="T54" s="1"/>
      <c r="U54" s="1"/>
      <c r="V54" s="1" t="str">
        <f t="shared" si="9"/>
        <v/>
      </c>
      <c r="W54" s="159" t="e">
        <f t="shared" si="10"/>
        <v>#VALUE!</v>
      </c>
      <c r="X54" s="162"/>
      <c r="Y54" s="163"/>
      <c r="Z54" s="1" t="str">
        <f t="shared" si="11"/>
        <v/>
      </c>
      <c r="AA54" s="159" t="e">
        <f t="shared" si="12"/>
        <v>#VALUE!</v>
      </c>
      <c r="AB54" s="162"/>
      <c r="AC54" s="163"/>
      <c r="AD54" s="1" t="str">
        <f t="shared" si="13"/>
        <v/>
      </c>
      <c r="AE54" s="159" t="e">
        <f t="shared" si="14"/>
        <v>#VALUE!</v>
      </c>
      <c r="AF54" s="162"/>
      <c r="AG54" s="163"/>
      <c r="AH54" s="1" t="str">
        <f t="shared" si="15"/>
        <v/>
      </c>
      <c r="AI54" s="159" t="e">
        <f t="shared" si="16"/>
        <v>#VALUE!</v>
      </c>
      <c r="AJ54" s="162"/>
      <c r="AK54" s="163"/>
      <c r="AL54" s="1" t="str">
        <f t="shared" si="17"/>
        <v/>
      </c>
      <c r="AM54" s="159" t="e">
        <f t="shared" si="18"/>
        <v>#VALUE!</v>
      </c>
      <c r="AN54" s="1"/>
      <c r="AO54" s="1"/>
      <c r="AP54" s="1" t="str">
        <f t="shared" si="19"/>
        <v/>
      </c>
      <c r="AQ54" s="159" t="e">
        <f t="shared" si="20"/>
        <v>#VALUE!</v>
      </c>
      <c r="AR54" s="1"/>
      <c r="AS54" s="1"/>
      <c r="AT54" s="1" t="str">
        <f t="shared" si="21"/>
        <v/>
      </c>
      <c r="AU54" s="159" t="e">
        <f t="shared" si="22"/>
        <v>#VALUE!</v>
      </c>
      <c r="AV54" s="162"/>
      <c r="AW54" s="163"/>
      <c r="AX54" s="1" t="str">
        <f t="shared" si="23"/>
        <v/>
      </c>
      <c r="AY54" s="159" t="e">
        <f t="shared" si="24"/>
        <v>#VALUE!</v>
      </c>
      <c r="AZ54" s="162"/>
      <c r="BA54" s="163"/>
      <c r="BB54" s="1" t="str">
        <f t="shared" si="25"/>
        <v/>
      </c>
      <c r="BC54" s="159" t="e">
        <f t="shared" si="26"/>
        <v>#VALUE!</v>
      </c>
      <c r="BD54" s="162"/>
      <c r="BE54" s="163"/>
      <c r="BF54" s="1" t="str">
        <f t="shared" si="27"/>
        <v/>
      </c>
      <c r="BG54" s="159" t="e">
        <f t="shared" si="28"/>
        <v>#VALUE!</v>
      </c>
      <c r="BH54" s="162"/>
      <c r="BI54" s="163"/>
      <c r="BJ54" s="1" t="str">
        <f t="shared" si="29"/>
        <v/>
      </c>
      <c r="BK54" s="159" t="e">
        <f t="shared" si="30"/>
        <v>#VALUE!</v>
      </c>
      <c r="BL54" s="1"/>
      <c r="BM54" s="1"/>
      <c r="BN54" s="1" t="str">
        <f t="shared" si="31"/>
        <v/>
      </c>
      <c r="BO54" s="159" t="e">
        <f t="shared" si="32"/>
        <v>#VALUE!</v>
      </c>
      <c r="BP54" s="1"/>
      <c r="BQ54" s="1"/>
      <c r="BR54" s="1" t="str">
        <f t="shared" si="33"/>
        <v/>
      </c>
      <c r="BS54" s="159" t="e">
        <f t="shared" si="34"/>
        <v>#VALUE!</v>
      </c>
      <c r="BT54" s="1"/>
      <c r="BU54" s="1"/>
      <c r="BV54" s="1" t="str">
        <f t="shared" si="35"/>
        <v/>
      </c>
      <c r="BW54" s="159" t="e">
        <f t="shared" si="36"/>
        <v>#VALUE!</v>
      </c>
      <c r="BX54" s="1"/>
      <c r="BY54" s="1"/>
      <c r="BZ54" s="1" t="str">
        <f t="shared" si="37"/>
        <v/>
      </c>
      <c r="CA54" s="159" t="e">
        <f t="shared" si="38"/>
        <v>#VALUE!</v>
      </c>
      <c r="CB54" s="162"/>
      <c r="CC54" s="163"/>
      <c r="CD54" s="1" t="str">
        <f t="shared" si="39"/>
        <v/>
      </c>
      <c r="CE54" s="159" t="e">
        <f t="shared" si="40"/>
        <v>#VALUE!</v>
      </c>
      <c r="CF54" s="162"/>
      <c r="CG54" s="163"/>
      <c r="CH54" s="1" t="str">
        <f t="shared" si="41"/>
        <v/>
      </c>
      <c r="CI54" s="159" t="e">
        <f t="shared" si="42"/>
        <v>#VALUE!</v>
      </c>
      <c r="CJ54" s="162"/>
      <c r="CK54" s="163"/>
      <c r="CL54" s="1" t="str">
        <f t="shared" si="43"/>
        <v/>
      </c>
      <c r="CM54" s="159" t="e">
        <f t="shared" si="44"/>
        <v>#VALUE!</v>
      </c>
      <c r="CN54" s="1"/>
      <c r="CO54" s="1"/>
      <c r="CP54" s="1" t="str">
        <f t="shared" si="45"/>
        <v/>
      </c>
      <c r="CQ54" s="159" t="e">
        <f t="shared" si="46"/>
        <v>#VALUE!</v>
      </c>
      <c r="CR54" s="1"/>
      <c r="CS54" s="1"/>
      <c r="CT54" s="1" t="str">
        <f t="shared" si="47"/>
        <v/>
      </c>
      <c r="CU54" s="159" t="e">
        <f t="shared" si="48"/>
        <v>#VALUE!</v>
      </c>
    </row>
    <row r="55" spans="1:99" ht="15.75" customHeight="1" x14ac:dyDescent="0.2">
      <c r="A55" s="1" t="s">
        <v>155</v>
      </c>
      <c r="B55" s="1" t="s">
        <v>156</v>
      </c>
      <c r="C55" s="1" t="s">
        <v>324</v>
      </c>
      <c r="D55" s="1"/>
      <c r="E55" s="1"/>
      <c r="F55" s="1" t="str">
        <f t="shared" si="1"/>
        <v/>
      </c>
      <c r="G55" s="159" t="e">
        <f t="shared" si="2"/>
        <v>#VALUE!</v>
      </c>
      <c r="H55" s="1"/>
      <c r="I55" s="1"/>
      <c r="J55" s="1" t="str">
        <f t="shared" si="3"/>
        <v/>
      </c>
      <c r="K55" s="159" t="e">
        <f t="shared" si="4"/>
        <v>#VALUE!</v>
      </c>
      <c r="L55" s="1"/>
      <c r="M55" s="1"/>
      <c r="N55" s="1" t="str">
        <f t="shared" si="5"/>
        <v/>
      </c>
      <c r="O55" s="159" t="e">
        <f t="shared" si="6"/>
        <v>#VALUE!</v>
      </c>
      <c r="P55" s="1"/>
      <c r="Q55" s="1"/>
      <c r="R55" s="1" t="str">
        <f t="shared" si="7"/>
        <v/>
      </c>
      <c r="S55" s="159" t="e">
        <f t="shared" si="8"/>
        <v>#VALUE!</v>
      </c>
      <c r="T55" s="1"/>
      <c r="U55" s="1"/>
      <c r="V55" s="1" t="str">
        <f t="shared" si="9"/>
        <v/>
      </c>
      <c r="W55" s="159" t="e">
        <f t="shared" si="10"/>
        <v>#VALUE!</v>
      </c>
      <c r="X55" s="1"/>
      <c r="Y55" s="1"/>
      <c r="Z55" s="1" t="str">
        <f t="shared" si="11"/>
        <v/>
      </c>
      <c r="AA55" s="159" t="e">
        <f t="shared" si="12"/>
        <v>#VALUE!</v>
      </c>
      <c r="AB55" s="1"/>
      <c r="AC55" s="1"/>
      <c r="AD55" s="1" t="str">
        <f t="shared" si="13"/>
        <v/>
      </c>
      <c r="AE55" s="159" t="e">
        <f t="shared" si="14"/>
        <v>#VALUE!</v>
      </c>
      <c r="AF55" s="1"/>
      <c r="AG55" s="1"/>
      <c r="AH55" s="1" t="str">
        <f t="shared" si="15"/>
        <v/>
      </c>
      <c r="AI55" s="159" t="e">
        <f t="shared" si="16"/>
        <v>#VALUE!</v>
      </c>
      <c r="AJ55" s="1"/>
      <c r="AK55" s="1"/>
      <c r="AL55" s="1" t="str">
        <f t="shared" si="17"/>
        <v/>
      </c>
      <c r="AM55" s="159" t="e">
        <f t="shared" si="18"/>
        <v>#VALUE!</v>
      </c>
      <c r="AN55" s="1"/>
      <c r="AO55" s="1"/>
      <c r="AP55" s="1" t="str">
        <f t="shared" si="19"/>
        <v/>
      </c>
      <c r="AQ55" s="159" t="e">
        <f t="shared" si="20"/>
        <v>#VALUE!</v>
      </c>
      <c r="AR55" s="1"/>
      <c r="AS55" s="1"/>
      <c r="AT55" s="1" t="str">
        <f t="shared" si="21"/>
        <v/>
      </c>
      <c r="AU55" s="159" t="e">
        <f t="shared" si="22"/>
        <v>#VALUE!</v>
      </c>
      <c r="AV55" s="1"/>
      <c r="AW55" s="1"/>
      <c r="AX55" s="1" t="str">
        <f t="shared" si="23"/>
        <v/>
      </c>
      <c r="AY55" s="159" t="e">
        <f t="shared" si="24"/>
        <v>#VALUE!</v>
      </c>
      <c r="AZ55" s="1"/>
      <c r="BA55" s="1"/>
      <c r="BB55" s="1" t="str">
        <f t="shared" si="25"/>
        <v/>
      </c>
      <c r="BC55" s="159" t="e">
        <f t="shared" si="26"/>
        <v>#VALUE!</v>
      </c>
      <c r="BD55" s="1"/>
      <c r="BE55" s="1"/>
      <c r="BF55" s="1" t="str">
        <f t="shared" si="27"/>
        <v/>
      </c>
      <c r="BG55" s="159" t="e">
        <f t="shared" si="28"/>
        <v>#VALUE!</v>
      </c>
      <c r="BH55" s="1"/>
      <c r="BI55" s="1"/>
      <c r="BJ55" s="1" t="str">
        <f t="shared" si="29"/>
        <v/>
      </c>
      <c r="BK55" s="159" t="e">
        <f t="shared" si="30"/>
        <v>#VALUE!</v>
      </c>
      <c r="BL55" s="1"/>
      <c r="BM55" s="1"/>
      <c r="BN55" s="1" t="str">
        <f t="shared" si="31"/>
        <v/>
      </c>
      <c r="BO55" s="159" t="e">
        <f t="shared" si="32"/>
        <v>#VALUE!</v>
      </c>
      <c r="BP55" s="1"/>
      <c r="BQ55" s="1"/>
      <c r="BR55" s="1" t="str">
        <f t="shared" si="33"/>
        <v/>
      </c>
      <c r="BS55" s="159" t="e">
        <f t="shared" si="34"/>
        <v>#VALUE!</v>
      </c>
      <c r="BT55" s="1"/>
      <c r="BU55" s="1"/>
      <c r="BV55" s="1" t="str">
        <f t="shared" si="35"/>
        <v/>
      </c>
      <c r="BW55" s="159" t="e">
        <f t="shared" si="36"/>
        <v>#VALUE!</v>
      </c>
      <c r="BX55" s="1"/>
      <c r="BY55" s="1"/>
      <c r="BZ55" s="1" t="str">
        <f t="shared" si="37"/>
        <v/>
      </c>
      <c r="CA55" s="159" t="e">
        <f t="shared" si="38"/>
        <v>#VALUE!</v>
      </c>
      <c r="CB55" s="1"/>
      <c r="CC55" s="1"/>
      <c r="CD55" s="1" t="str">
        <f t="shared" si="39"/>
        <v/>
      </c>
      <c r="CE55" s="159" t="e">
        <f t="shared" si="40"/>
        <v>#VALUE!</v>
      </c>
      <c r="CF55" s="1"/>
      <c r="CG55" s="1"/>
      <c r="CH55" s="1" t="str">
        <f t="shared" si="41"/>
        <v/>
      </c>
      <c r="CI55" s="159" t="e">
        <f t="shared" si="42"/>
        <v>#VALUE!</v>
      </c>
      <c r="CJ55" s="1"/>
      <c r="CK55" s="1"/>
      <c r="CL55" s="1" t="str">
        <f t="shared" si="43"/>
        <v/>
      </c>
      <c r="CM55" s="159" t="e">
        <f t="shared" si="44"/>
        <v>#VALUE!</v>
      </c>
      <c r="CN55" s="1"/>
      <c r="CO55" s="1"/>
      <c r="CP55" s="1" t="str">
        <f t="shared" si="45"/>
        <v/>
      </c>
      <c r="CQ55" s="159" t="e">
        <f t="shared" si="46"/>
        <v>#VALUE!</v>
      </c>
      <c r="CR55" s="1"/>
      <c r="CS55" s="1"/>
      <c r="CT55" s="1" t="str">
        <f t="shared" si="47"/>
        <v/>
      </c>
      <c r="CU55" s="159" t="e">
        <f t="shared" si="48"/>
        <v>#VALUE!</v>
      </c>
    </row>
    <row r="56" spans="1:99" ht="15.75" customHeight="1" x14ac:dyDescent="0.2">
      <c r="A56" s="1" t="s">
        <v>486</v>
      </c>
      <c r="B56" s="1" t="s">
        <v>487</v>
      </c>
      <c r="C56" s="1" t="s">
        <v>2197</v>
      </c>
      <c r="D56" s="160">
        <v>0.37291666666666667</v>
      </c>
      <c r="E56" s="160">
        <v>0.76666666666666672</v>
      </c>
      <c r="F56" s="160">
        <f t="shared" si="1"/>
        <v>0.33125000000000004</v>
      </c>
      <c r="G56" s="159">
        <f t="shared" si="2"/>
        <v>8</v>
      </c>
      <c r="H56" s="1"/>
      <c r="I56" s="1"/>
      <c r="J56" s="1" t="str">
        <f t="shared" si="3"/>
        <v/>
      </c>
      <c r="K56" s="159" t="e">
        <f t="shared" si="4"/>
        <v>#VALUE!</v>
      </c>
      <c r="L56" s="1"/>
      <c r="M56" s="1"/>
      <c r="N56" s="1" t="str">
        <f t="shared" si="5"/>
        <v/>
      </c>
      <c r="O56" s="159" t="e">
        <f t="shared" si="6"/>
        <v>#VALUE!</v>
      </c>
      <c r="P56" s="160">
        <v>0.37708333333333333</v>
      </c>
      <c r="Q56" s="160">
        <v>0.81527777777777777</v>
      </c>
      <c r="R56" s="161">
        <f t="shared" si="7"/>
        <v>0.33125000000000004</v>
      </c>
      <c r="S56" s="159">
        <f t="shared" si="8"/>
        <v>8</v>
      </c>
      <c r="T56" s="160">
        <v>0.27291666666666664</v>
      </c>
      <c r="U56" s="160"/>
      <c r="V56" s="161">
        <f t="shared" si="9"/>
        <v>0.16666666666666666</v>
      </c>
      <c r="W56" s="159">
        <f t="shared" si="10"/>
        <v>4</v>
      </c>
      <c r="X56" s="162"/>
      <c r="Y56" s="163"/>
      <c r="Z56" s="1" t="str">
        <f t="shared" si="11"/>
        <v/>
      </c>
      <c r="AA56" s="159" t="e">
        <f t="shared" si="12"/>
        <v>#VALUE!</v>
      </c>
      <c r="AB56" s="160">
        <v>0.37916666666666665</v>
      </c>
      <c r="AC56" s="160">
        <v>0.83750000000000002</v>
      </c>
      <c r="AD56" s="161">
        <f t="shared" si="13"/>
        <v>0.32916666666666672</v>
      </c>
      <c r="AE56" s="159">
        <f t="shared" si="14"/>
        <v>7.9</v>
      </c>
      <c r="AF56" s="160">
        <v>0.37777777777777777</v>
      </c>
      <c r="AG56" s="160">
        <v>0.77638888888888891</v>
      </c>
      <c r="AH56" s="161">
        <f t="shared" si="15"/>
        <v>0.3305555555555556</v>
      </c>
      <c r="AI56" s="159">
        <f t="shared" si="16"/>
        <v>7.9</v>
      </c>
      <c r="AJ56" s="162"/>
      <c r="AK56" s="163"/>
      <c r="AL56" s="1" t="str">
        <f t="shared" si="17"/>
        <v/>
      </c>
      <c r="AM56" s="159" t="e">
        <f t="shared" si="18"/>
        <v>#VALUE!</v>
      </c>
      <c r="AN56" s="1"/>
      <c r="AO56" s="1"/>
      <c r="AP56" s="1" t="str">
        <f t="shared" si="19"/>
        <v/>
      </c>
      <c r="AQ56" s="159" t="e">
        <f t="shared" si="20"/>
        <v>#VALUE!</v>
      </c>
      <c r="AR56" s="1"/>
      <c r="AS56" s="1"/>
      <c r="AT56" s="1" t="str">
        <f t="shared" si="21"/>
        <v/>
      </c>
      <c r="AU56" s="159" t="e">
        <f t="shared" si="22"/>
        <v>#VALUE!</v>
      </c>
      <c r="AV56" s="160">
        <v>0.3611111111111111</v>
      </c>
      <c r="AW56" s="160">
        <v>0.76666666666666672</v>
      </c>
      <c r="AX56" s="160">
        <f t="shared" si="23"/>
        <v>0.33333333333333331</v>
      </c>
      <c r="AY56" s="159">
        <f t="shared" si="24"/>
        <v>8</v>
      </c>
      <c r="AZ56" s="160">
        <v>0.36944444444444446</v>
      </c>
      <c r="BA56" s="160">
        <v>0.79166666666666663</v>
      </c>
      <c r="BB56" s="160">
        <f t="shared" si="25"/>
        <v>0.33333333333333331</v>
      </c>
      <c r="BC56" s="159">
        <f t="shared" si="26"/>
        <v>8</v>
      </c>
      <c r="BD56" s="160">
        <v>0.36875000000000002</v>
      </c>
      <c r="BE56" s="160">
        <v>0.81111111111111112</v>
      </c>
      <c r="BF56" s="161">
        <f t="shared" si="27"/>
        <v>0.33333333333333331</v>
      </c>
      <c r="BG56" s="159">
        <f t="shared" si="28"/>
        <v>8</v>
      </c>
      <c r="BH56" s="160">
        <v>0.36180555555555555</v>
      </c>
      <c r="BI56" s="160">
        <v>0.78263888888888888</v>
      </c>
      <c r="BJ56" s="161">
        <f t="shared" si="29"/>
        <v>0.33333333333333331</v>
      </c>
      <c r="BK56" s="159">
        <f t="shared" si="30"/>
        <v>8</v>
      </c>
      <c r="BL56" s="162"/>
      <c r="BM56" s="163"/>
      <c r="BN56" s="1" t="str">
        <f t="shared" si="31"/>
        <v/>
      </c>
      <c r="BO56" s="159" t="e">
        <f t="shared" si="32"/>
        <v>#VALUE!</v>
      </c>
      <c r="BP56" s="1"/>
      <c r="BQ56" s="1"/>
      <c r="BR56" s="1" t="str">
        <f t="shared" si="33"/>
        <v/>
      </c>
      <c r="BS56" s="159" t="e">
        <f t="shared" si="34"/>
        <v>#VALUE!</v>
      </c>
      <c r="BT56" s="160">
        <v>0.37569444444444444</v>
      </c>
      <c r="BU56" s="160">
        <v>0.77569444444444446</v>
      </c>
      <c r="BV56" s="161">
        <f t="shared" si="35"/>
        <v>0.33263888888888893</v>
      </c>
      <c r="BW56" s="159">
        <f t="shared" si="36"/>
        <v>8</v>
      </c>
      <c r="BX56" s="160">
        <v>0.37638888888888888</v>
      </c>
      <c r="BY56" s="160">
        <v>0.80208333333333337</v>
      </c>
      <c r="BZ56" s="160">
        <f t="shared" si="37"/>
        <v>0.33194444444444449</v>
      </c>
      <c r="CA56" s="159">
        <f t="shared" si="38"/>
        <v>8</v>
      </c>
      <c r="CB56" s="160">
        <v>0.37291666666666667</v>
      </c>
      <c r="CC56" s="160">
        <v>0.77500000000000002</v>
      </c>
      <c r="CD56" s="160">
        <f t="shared" si="39"/>
        <v>0.33333333333333331</v>
      </c>
      <c r="CE56" s="159">
        <f t="shared" si="40"/>
        <v>8</v>
      </c>
      <c r="CF56" s="162"/>
      <c r="CG56" s="162"/>
      <c r="CH56" s="1" t="str">
        <f t="shared" si="41"/>
        <v/>
      </c>
      <c r="CI56" s="159" t="e">
        <f t="shared" si="42"/>
        <v>#VALUE!</v>
      </c>
      <c r="CJ56" s="160">
        <v>0.37569444444444444</v>
      </c>
      <c r="CK56" s="160">
        <v>0.7944444444444444</v>
      </c>
      <c r="CL56" s="160">
        <f t="shared" si="43"/>
        <v>0.33263888888888893</v>
      </c>
      <c r="CM56" s="159">
        <f t="shared" si="44"/>
        <v>8</v>
      </c>
      <c r="CN56" s="1"/>
      <c r="CO56" s="1"/>
      <c r="CP56" s="1" t="str">
        <f t="shared" si="45"/>
        <v/>
      </c>
      <c r="CQ56" s="159" t="e">
        <f t="shared" si="46"/>
        <v>#VALUE!</v>
      </c>
      <c r="CR56" s="1"/>
      <c r="CS56" s="1"/>
      <c r="CT56" s="1" t="str">
        <f t="shared" si="47"/>
        <v/>
      </c>
      <c r="CU56" s="159" t="e">
        <f t="shared" si="48"/>
        <v>#VALUE!</v>
      </c>
    </row>
    <row r="57" spans="1:99" ht="15.75" hidden="1" customHeight="1" x14ac:dyDescent="0.2">
      <c r="A57" s="1" t="s">
        <v>1805</v>
      </c>
      <c r="B57" s="1" t="s">
        <v>1806</v>
      </c>
      <c r="C57" s="1" t="s">
        <v>2161</v>
      </c>
      <c r="D57" s="1"/>
      <c r="E57" s="1"/>
      <c r="F57" s="1" t="str">
        <f t="shared" si="1"/>
        <v/>
      </c>
      <c r="G57" s="159" t="e">
        <f t="shared" si="2"/>
        <v>#VALUE!</v>
      </c>
      <c r="H57" s="1"/>
      <c r="I57" s="1"/>
      <c r="J57" s="1" t="str">
        <f t="shared" si="3"/>
        <v/>
      </c>
      <c r="K57" s="159" t="e">
        <f t="shared" si="4"/>
        <v>#VALUE!</v>
      </c>
      <c r="L57" s="1"/>
      <c r="M57" s="1"/>
      <c r="N57" s="1" t="str">
        <f t="shared" si="5"/>
        <v/>
      </c>
      <c r="O57" s="159" t="e">
        <f t="shared" si="6"/>
        <v>#VALUE!</v>
      </c>
      <c r="P57" s="1"/>
      <c r="Q57" s="1"/>
      <c r="R57" s="1" t="str">
        <f t="shared" si="7"/>
        <v/>
      </c>
      <c r="S57" s="159" t="e">
        <f t="shared" si="8"/>
        <v>#VALUE!</v>
      </c>
      <c r="T57" s="1"/>
      <c r="U57" s="1"/>
      <c r="V57" s="1" t="str">
        <f t="shared" si="9"/>
        <v/>
      </c>
      <c r="W57" s="159" t="e">
        <f t="shared" si="10"/>
        <v>#VALUE!</v>
      </c>
      <c r="X57" s="162"/>
      <c r="Y57" s="162"/>
      <c r="Z57" s="1" t="str">
        <f t="shared" si="11"/>
        <v/>
      </c>
      <c r="AA57" s="159" t="e">
        <f t="shared" si="12"/>
        <v>#VALUE!</v>
      </c>
      <c r="AB57" s="162"/>
      <c r="AC57" s="163"/>
      <c r="AD57" s="1" t="str">
        <f t="shared" si="13"/>
        <v/>
      </c>
      <c r="AE57" s="159" t="e">
        <f t="shared" si="14"/>
        <v>#VALUE!</v>
      </c>
      <c r="AF57" s="162"/>
      <c r="AG57" s="163"/>
      <c r="AH57" s="1" t="str">
        <f t="shared" si="15"/>
        <v/>
      </c>
      <c r="AI57" s="159" t="e">
        <f t="shared" si="16"/>
        <v>#VALUE!</v>
      </c>
      <c r="AJ57" s="162"/>
      <c r="AK57" s="163"/>
      <c r="AL57" s="1" t="str">
        <f t="shared" si="17"/>
        <v/>
      </c>
      <c r="AM57" s="159" t="e">
        <f t="shared" si="18"/>
        <v>#VALUE!</v>
      </c>
      <c r="AN57" s="1"/>
      <c r="AO57" s="1"/>
      <c r="AP57" s="1" t="str">
        <f t="shared" si="19"/>
        <v/>
      </c>
      <c r="AQ57" s="159" t="e">
        <f t="shared" si="20"/>
        <v>#VALUE!</v>
      </c>
      <c r="AR57" s="1"/>
      <c r="AS57" s="1"/>
      <c r="AT57" s="1" t="str">
        <f t="shared" si="21"/>
        <v/>
      </c>
      <c r="AU57" s="159" t="e">
        <f t="shared" si="22"/>
        <v>#VALUE!</v>
      </c>
      <c r="AV57" s="162"/>
      <c r="AW57" s="163"/>
      <c r="AX57" s="1" t="str">
        <f t="shared" si="23"/>
        <v/>
      </c>
      <c r="AY57" s="159" t="e">
        <f t="shared" si="24"/>
        <v>#VALUE!</v>
      </c>
      <c r="AZ57" s="162"/>
      <c r="BA57" s="163"/>
      <c r="BB57" s="1" t="str">
        <f t="shared" si="25"/>
        <v/>
      </c>
      <c r="BC57" s="159" t="e">
        <f t="shared" si="26"/>
        <v>#VALUE!</v>
      </c>
      <c r="BD57" s="160">
        <v>0.61111111111111116</v>
      </c>
      <c r="BE57" s="160">
        <v>0.61111111111111116</v>
      </c>
      <c r="BF57" s="161">
        <f t="shared" si="27"/>
        <v>0.16666666666666666</v>
      </c>
      <c r="BG57" s="159">
        <f t="shared" si="28"/>
        <v>4</v>
      </c>
      <c r="BH57" s="162"/>
      <c r="BI57" s="163"/>
      <c r="BJ57" s="1" t="str">
        <f t="shared" si="29"/>
        <v/>
      </c>
      <c r="BK57" s="159" t="e">
        <f t="shared" si="30"/>
        <v>#VALUE!</v>
      </c>
      <c r="BL57" s="162"/>
      <c r="BM57" s="163"/>
      <c r="BN57" s="1" t="str">
        <f t="shared" si="31"/>
        <v/>
      </c>
      <c r="BO57" s="159" t="e">
        <f t="shared" si="32"/>
        <v>#VALUE!</v>
      </c>
      <c r="BP57" s="1"/>
      <c r="BQ57" s="1"/>
      <c r="BR57" s="1" t="str">
        <f t="shared" si="33"/>
        <v/>
      </c>
      <c r="BS57" s="159" t="e">
        <f t="shared" si="34"/>
        <v>#VALUE!</v>
      </c>
      <c r="BT57" s="1"/>
      <c r="BU57" s="1"/>
      <c r="BV57" s="1" t="str">
        <f t="shared" si="35"/>
        <v/>
      </c>
      <c r="BW57" s="159" t="e">
        <f t="shared" si="36"/>
        <v>#VALUE!</v>
      </c>
      <c r="BX57" s="162"/>
      <c r="BY57" s="163"/>
      <c r="BZ57" s="1" t="str">
        <f t="shared" si="37"/>
        <v/>
      </c>
      <c r="CA57" s="159" t="e">
        <f t="shared" si="38"/>
        <v>#VALUE!</v>
      </c>
      <c r="CB57" s="162"/>
      <c r="CC57" s="163"/>
      <c r="CD57" s="1" t="str">
        <f t="shared" si="39"/>
        <v/>
      </c>
      <c r="CE57" s="159" t="e">
        <f t="shared" si="40"/>
        <v>#VALUE!</v>
      </c>
      <c r="CF57" s="162"/>
      <c r="CG57" s="163"/>
      <c r="CH57" s="1" t="str">
        <f t="shared" si="41"/>
        <v/>
      </c>
      <c r="CI57" s="159" t="e">
        <f t="shared" si="42"/>
        <v>#VALUE!</v>
      </c>
      <c r="CJ57" s="162"/>
      <c r="CK57" s="163"/>
      <c r="CL57" s="1" t="str">
        <f t="shared" si="43"/>
        <v/>
      </c>
      <c r="CM57" s="159" t="e">
        <f t="shared" si="44"/>
        <v>#VALUE!</v>
      </c>
      <c r="CN57" s="1"/>
      <c r="CO57" s="1"/>
      <c r="CP57" s="1" t="str">
        <f t="shared" si="45"/>
        <v/>
      </c>
      <c r="CQ57" s="159" t="e">
        <f t="shared" si="46"/>
        <v>#VALUE!</v>
      </c>
      <c r="CR57" s="1"/>
      <c r="CS57" s="1"/>
      <c r="CT57" s="1" t="str">
        <f t="shared" si="47"/>
        <v/>
      </c>
      <c r="CU57" s="159" t="e">
        <f t="shared" si="48"/>
        <v>#VALUE!</v>
      </c>
    </row>
    <row r="58" spans="1:99" ht="15.75" customHeight="1" x14ac:dyDescent="0.2">
      <c r="A58" s="1" t="s">
        <v>399</v>
      </c>
      <c r="B58" s="1" t="s">
        <v>400</v>
      </c>
      <c r="C58" s="1" t="s">
        <v>2257</v>
      </c>
      <c r="D58" s="160">
        <v>0.35416666666666669</v>
      </c>
      <c r="E58" s="160">
        <v>0.75</v>
      </c>
      <c r="F58" s="160">
        <f t="shared" si="1"/>
        <v>0.33333333333333331</v>
      </c>
      <c r="G58" s="159">
        <f t="shared" si="2"/>
        <v>8</v>
      </c>
      <c r="H58" s="1"/>
      <c r="I58" s="1"/>
      <c r="J58" s="1" t="str">
        <f t="shared" si="3"/>
        <v/>
      </c>
      <c r="K58" s="159" t="e">
        <f t="shared" si="4"/>
        <v>#VALUE!</v>
      </c>
      <c r="L58" s="1"/>
      <c r="M58" s="1"/>
      <c r="N58" s="1" t="str">
        <f t="shared" si="5"/>
        <v/>
      </c>
      <c r="O58" s="159" t="e">
        <f t="shared" si="6"/>
        <v>#VALUE!</v>
      </c>
      <c r="P58" s="160">
        <v>0.34236111111111112</v>
      </c>
      <c r="Q58" s="160">
        <v>0.73541666666666672</v>
      </c>
      <c r="R58" s="160">
        <f t="shared" si="7"/>
        <v>0.31875000000000009</v>
      </c>
      <c r="S58" s="159">
        <v>8</v>
      </c>
      <c r="T58" s="1"/>
      <c r="U58" s="1"/>
      <c r="V58" s="1" t="str">
        <f t="shared" si="9"/>
        <v/>
      </c>
      <c r="W58" s="159" t="e">
        <f t="shared" si="10"/>
        <v>#VALUE!</v>
      </c>
      <c r="X58" s="1"/>
      <c r="Y58" s="1"/>
      <c r="Z58" s="1" t="str">
        <f t="shared" si="11"/>
        <v/>
      </c>
      <c r="AA58" s="159" t="e">
        <f t="shared" si="12"/>
        <v>#VALUE!</v>
      </c>
      <c r="AB58" s="160">
        <v>0.35416666666666669</v>
      </c>
      <c r="AC58" s="160">
        <v>0.75</v>
      </c>
      <c r="AD58" s="160">
        <f t="shared" si="13"/>
        <v>0.33333333333333331</v>
      </c>
      <c r="AE58" s="159">
        <f t="shared" si="14"/>
        <v>8</v>
      </c>
      <c r="AF58" s="160">
        <v>0.35416666666666669</v>
      </c>
      <c r="AG58" s="160">
        <v>0.77361111111111114</v>
      </c>
      <c r="AH58" s="161">
        <f t="shared" si="15"/>
        <v>0.33333333333333331</v>
      </c>
      <c r="AI58" s="159">
        <f t="shared" si="16"/>
        <v>8</v>
      </c>
      <c r="AJ58" s="162"/>
      <c r="AK58" s="163"/>
      <c r="AL58" s="1" t="str">
        <f t="shared" si="17"/>
        <v/>
      </c>
      <c r="AM58" s="159" t="e">
        <f t="shared" si="18"/>
        <v>#VALUE!</v>
      </c>
      <c r="AN58" s="1"/>
      <c r="AO58" s="1"/>
      <c r="AP58" s="1" t="str">
        <f t="shared" si="19"/>
        <v/>
      </c>
      <c r="AQ58" s="159" t="e">
        <f t="shared" si="20"/>
        <v>#VALUE!</v>
      </c>
      <c r="AR58" s="1"/>
      <c r="AS58" s="1"/>
      <c r="AT58" s="1" t="str">
        <f t="shared" si="21"/>
        <v/>
      </c>
      <c r="AU58" s="159" t="e">
        <f t="shared" si="22"/>
        <v>#VALUE!</v>
      </c>
      <c r="AV58" s="160">
        <v>0.35138888888888886</v>
      </c>
      <c r="AW58" s="160">
        <v>0.74930555555555556</v>
      </c>
      <c r="AX58" s="160">
        <f t="shared" si="23"/>
        <v>0.33263888888888893</v>
      </c>
      <c r="AY58" s="159">
        <f t="shared" si="24"/>
        <v>8</v>
      </c>
      <c r="AZ58" s="160">
        <v>0.35</v>
      </c>
      <c r="BA58" s="160">
        <v>0.75138888888888888</v>
      </c>
      <c r="BB58" s="161">
        <f t="shared" si="25"/>
        <v>0.33333333333333331</v>
      </c>
      <c r="BC58" s="159">
        <f t="shared" si="26"/>
        <v>8</v>
      </c>
      <c r="BD58" s="160">
        <v>0.35416666666666669</v>
      </c>
      <c r="BE58" s="160">
        <v>0.75</v>
      </c>
      <c r="BF58" s="160">
        <f t="shared" si="27"/>
        <v>0.33333333333333331</v>
      </c>
      <c r="BG58" s="159">
        <f t="shared" si="28"/>
        <v>8</v>
      </c>
      <c r="BH58" s="160">
        <v>0.45416666666666666</v>
      </c>
      <c r="BI58" s="160">
        <v>0.74375000000000002</v>
      </c>
      <c r="BJ58" s="160">
        <f t="shared" si="29"/>
        <v>0.22708333333333336</v>
      </c>
      <c r="BK58" s="159">
        <f>8-1-1-24/60-9/60</f>
        <v>5.4499999999999993</v>
      </c>
      <c r="BL58" s="1"/>
      <c r="BM58" s="1"/>
      <c r="BN58" s="1" t="str">
        <f t="shared" si="31"/>
        <v/>
      </c>
      <c r="BO58" s="159" t="e">
        <f t="shared" si="32"/>
        <v>#VALUE!</v>
      </c>
      <c r="BP58" s="1"/>
      <c r="BQ58" s="1"/>
      <c r="BR58" s="1" t="str">
        <f t="shared" si="33"/>
        <v/>
      </c>
      <c r="BS58" s="159" t="e">
        <f t="shared" si="34"/>
        <v>#VALUE!</v>
      </c>
      <c r="BT58" s="160">
        <v>0.35069444444444442</v>
      </c>
      <c r="BU58" s="160">
        <v>0.7583333333333333</v>
      </c>
      <c r="BV58" s="161">
        <f t="shared" si="35"/>
        <v>0.33333333333333331</v>
      </c>
      <c r="BW58" s="159">
        <f t="shared" si="36"/>
        <v>8</v>
      </c>
      <c r="BX58" s="160">
        <v>0.35138888888888886</v>
      </c>
      <c r="BY58" s="160">
        <v>0.75347222222222221</v>
      </c>
      <c r="BZ58" s="161">
        <f t="shared" si="37"/>
        <v>0.33333333333333331</v>
      </c>
      <c r="CA58" s="159">
        <f t="shared" si="38"/>
        <v>8</v>
      </c>
      <c r="CB58" s="160">
        <v>0.35416666666666669</v>
      </c>
      <c r="CC58" s="160">
        <v>0.75277777777777777</v>
      </c>
      <c r="CD58" s="161">
        <f t="shared" si="39"/>
        <v>0.33333333333333331</v>
      </c>
      <c r="CE58" s="159">
        <f t="shared" si="40"/>
        <v>8</v>
      </c>
      <c r="CF58" s="160">
        <v>0.35416666666666669</v>
      </c>
      <c r="CG58" s="160">
        <v>0.75</v>
      </c>
      <c r="CH58" s="160">
        <f t="shared" si="41"/>
        <v>0.33333333333333331</v>
      </c>
      <c r="CI58" s="159">
        <f t="shared" si="42"/>
        <v>8</v>
      </c>
      <c r="CJ58" s="160">
        <v>0.34861111111111109</v>
      </c>
      <c r="CK58" s="160">
        <v>0.51597222222222228</v>
      </c>
      <c r="CL58" s="161">
        <f t="shared" si="43"/>
        <v>0.14583333333333334</v>
      </c>
      <c r="CM58" s="159">
        <f>8-4.5+8/60</f>
        <v>3.6333333333333333</v>
      </c>
      <c r="CN58" s="1"/>
      <c r="CO58" s="1"/>
      <c r="CP58" s="1" t="str">
        <f t="shared" si="45"/>
        <v/>
      </c>
      <c r="CQ58" s="159" t="e">
        <f t="shared" si="46"/>
        <v>#VALUE!</v>
      </c>
      <c r="CR58" s="1"/>
      <c r="CS58" s="1"/>
      <c r="CT58" s="1" t="str">
        <f t="shared" si="47"/>
        <v/>
      </c>
      <c r="CU58" s="159" t="e">
        <f t="shared" si="48"/>
        <v>#VALUE!</v>
      </c>
    </row>
    <row r="59" spans="1:99" ht="15.75" customHeight="1" x14ac:dyDescent="0.2">
      <c r="A59" s="1" t="s">
        <v>165</v>
      </c>
      <c r="B59" s="1" t="s">
        <v>166</v>
      </c>
      <c r="C59" s="1" t="s">
        <v>2230</v>
      </c>
      <c r="D59" s="160">
        <v>0.32361111111111113</v>
      </c>
      <c r="E59" s="160">
        <v>0.75624999999999998</v>
      </c>
      <c r="F59" s="161">
        <f t="shared" si="1"/>
        <v>0.33333333333333331</v>
      </c>
      <c r="G59" s="159">
        <f t="shared" si="2"/>
        <v>8</v>
      </c>
      <c r="H59" s="1"/>
      <c r="I59" s="1"/>
      <c r="J59" s="1" t="str">
        <f t="shared" si="3"/>
        <v/>
      </c>
      <c r="K59" s="159" t="e">
        <f t="shared" si="4"/>
        <v>#VALUE!</v>
      </c>
      <c r="L59" s="1"/>
      <c r="M59" s="1"/>
      <c r="N59" s="1" t="str">
        <f t="shared" si="5"/>
        <v/>
      </c>
      <c r="O59" s="159" t="e">
        <f t="shared" si="6"/>
        <v>#VALUE!</v>
      </c>
      <c r="P59" s="160">
        <v>0.35972222222222222</v>
      </c>
      <c r="Q59" s="160">
        <v>0.76041666666666663</v>
      </c>
      <c r="R59" s="161">
        <f t="shared" si="7"/>
        <v>0.33333333333333331</v>
      </c>
      <c r="S59" s="159">
        <f t="shared" ref="S59:S99" si="49">ROUND(HOUR(R59) + MINUTE(R59) / 60, 1)</f>
        <v>8</v>
      </c>
      <c r="T59" s="162"/>
      <c r="U59" s="163"/>
      <c r="V59" s="1" t="str">
        <f t="shared" si="9"/>
        <v/>
      </c>
      <c r="W59" s="159" t="e">
        <f t="shared" si="10"/>
        <v>#VALUE!</v>
      </c>
      <c r="X59" s="162"/>
      <c r="Y59" s="163"/>
      <c r="Z59" s="1" t="str">
        <f t="shared" si="11"/>
        <v/>
      </c>
      <c r="AA59" s="159" t="e">
        <f t="shared" si="12"/>
        <v>#VALUE!</v>
      </c>
      <c r="AB59" s="162"/>
      <c r="AC59" s="163"/>
      <c r="AD59" s="1" t="str">
        <f t="shared" si="13"/>
        <v/>
      </c>
      <c r="AE59" s="159" t="e">
        <f t="shared" si="14"/>
        <v>#VALUE!</v>
      </c>
      <c r="AF59" s="162"/>
      <c r="AG59" s="163"/>
      <c r="AH59" s="1" t="str">
        <f t="shared" si="15"/>
        <v/>
      </c>
      <c r="AI59" s="159" t="e">
        <f t="shared" si="16"/>
        <v>#VALUE!</v>
      </c>
      <c r="AJ59" s="162"/>
      <c r="AK59" s="163"/>
      <c r="AL59" s="1" t="str">
        <f t="shared" si="17"/>
        <v/>
      </c>
      <c r="AM59" s="159" t="e">
        <f t="shared" si="18"/>
        <v>#VALUE!</v>
      </c>
      <c r="AN59" s="1"/>
      <c r="AO59" s="1"/>
      <c r="AP59" s="1" t="str">
        <f t="shared" si="19"/>
        <v/>
      </c>
      <c r="AQ59" s="159" t="e">
        <f t="shared" si="20"/>
        <v>#VALUE!</v>
      </c>
      <c r="AR59" s="1"/>
      <c r="AS59" s="1"/>
      <c r="AT59" s="1" t="str">
        <f t="shared" si="21"/>
        <v/>
      </c>
      <c r="AU59" s="159" t="e">
        <f t="shared" si="22"/>
        <v>#VALUE!</v>
      </c>
      <c r="AV59" s="162"/>
      <c r="AW59" s="163"/>
      <c r="AX59" s="1" t="str">
        <f t="shared" si="23"/>
        <v/>
      </c>
      <c r="AY59" s="159" t="e">
        <f t="shared" si="24"/>
        <v>#VALUE!</v>
      </c>
      <c r="AZ59" s="162"/>
      <c r="BA59" s="163"/>
      <c r="BB59" s="1" t="str">
        <f t="shared" si="25"/>
        <v/>
      </c>
      <c r="BC59" s="159" t="e">
        <f t="shared" si="26"/>
        <v>#VALUE!</v>
      </c>
      <c r="BD59" s="160">
        <v>0.35416666666666669</v>
      </c>
      <c r="BE59" s="160">
        <v>0.75</v>
      </c>
      <c r="BF59" s="160">
        <f t="shared" si="27"/>
        <v>0.33333333333333331</v>
      </c>
      <c r="BG59" s="159">
        <f t="shared" si="28"/>
        <v>8</v>
      </c>
      <c r="BH59" s="160">
        <v>0.35</v>
      </c>
      <c r="BI59" s="160">
        <v>0.75902777777777775</v>
      </c>
      <c r="BJ59" s="161">
        <f t="shared" si="29"/>
        <v>0.33333333333333331</v>
      </c>
      <c r="BK59" s="159">
        <f t="shared" ref="BK59:BK99" si="50">ROUND(HOUR(BJ59) + MINUTE(BJ59) / 60, 1)</f>
        <v>8</v>
      </c>
      <c r="BL59" s="1"/>
      <c r="BM59" s="1"/>
      <c r="BN59" s="1" t="str">
        <f t="shared" si="31"/>
        <v/>
      </c>
      <c r="BO59" s="159" t="e">
        <f t="shared" si="32"/>
        <v>#VALUE!</v>
      </c>
      <c r="BP59" s="1"/>
      <c r="BQ59" s="1"/>
      <c r="BR59" s="1" t="str">
        <f t="shared" si="33"/>
        <v/>
      </c>
      <c r="BS59" s="159" t="e">
        <f t="shared" si="34"/>
        <v>#VALUE!</v>
      </c>
      <c r="BT59" s="160">
        <v>0.35972222222222222</v>
      </c>
      <c r="BU59" s="160">
        <v>0.76458333333333328</v>
      </c>
      <c r="BV59" s="161">
        <f t="shared" si="35"/>
        <v>0.33333333333333331</v>
      </c>
      <c r="BW59" s="159">
        <f t="shared" si="36"/>
        <v>8</v>
      </c>
      <c r="BX59" s="160">
        <v>0.32777777777777778</v>
      </c>
      <c r="BY59" s="160">
        <v>0.75694444444444442</v>
      </c>
      <c r="BZ59" s="161">
        <f t="shared" si="37"/>
        <v>0.33333333333333331</v>
      </c>
      <c r="CA59" s="159">
        <f t="shared" si="38"/>
        <v>8</v>
      </c>
      <c r="CB59" s="160">
        <v>0.35625000000000001</v>
      </c>
      <c r="CC59" s="160">
        <v>0.75972222222222219</v>
      </c>
      <c r="CD59" s="161">
        <f t="shared" si="39"/>
        <v>0.33333333333333331</v>
      </c>
      <c r="CE59" s="159">
        <f t="shared" si="40"/>
        <v>8</v>
      </c>
      <c r="CF59" s="160">
        <v>0.34652777777777777</v>
      </c>
      <c r="CG59" s="160">
        <v>0.7680555555555556</v>
      </c>
      <c r="CH59" s="161">
        <f t="shared" si="41"/>
        <v>0.33333333333333331</v>
      </c>
      <c r="CI59" s="159">
        <f t="shared" si="42"/>
        <v>8</v>
      </c>
      <c r="CJ59" s="160">
        <v>0.34652777777777777</v>
      </c>
      <c r="CK59" s="160">
        <v>0.61458333333333337</v>
      </c>
      <c r="CL59" s="160">
        <f t="shared" si="43"/>
        <v>0.19791666666666671</v>
      </c>
      <c r="CM59" s="159">
        <f t="shared" ref="CM59:CM99" si="51">ROUND(HOUR(CL59) + MINUTE(CL59) / 60, 1)</f>
        <v>4.8</v>
      </c>
      <c r="CN59" s="1"/>
      <c r="CO59" s="1"/>
      <c r="CP59" s="1" t="str">
        <f t="shared" si="45"/>
        <v/>
      </c>
      <c r="CQ59" s="159" t="e">
        <f t="shared" si="46"/>
        <v>#VALUE!</v>
      </c>
      <c r="CR59" s="1"/>
      <c r="CS59" s="1"/>
      <c r="CT59" s="1" t="str">
        <f t="shared" si="47"/>
        <v/>
      </c>
      <c r="CU59" s="159" t="e">
        <f t="shared" si="48"/>
        <v>#VALUE!</v>
      </c>
    </row>
    <row r="60" spans="1:99" ht="15.75" hidden="1" customHeight="1" x14ac:dyDescent="0.2">
      <c r="A60" s="1" t="s">
        <v>392</v>
      </c>
      <c r="B60" s="1" t="s">
        <v>393</v>
      </c>
      <c r="C60" s="1" t="s">
        <v>369</v>
      </c>
      <c r="D60" s="160">
        <v>0.38333333333333336</v>
      </c>
      <c r="E60" s="160">
        <v>0.78680555555555554</v>
      </c>
      <c r="F60" s="161">
        <f t="shared" si="1"/>
        <v>0.32500000000000001</v>
      </c>
      <c r="G60" s="159">
        <f t="shared" si="2"/>
        <v>7.8</v>
      </c>
      <c r="H60" s="1"/>
      <c r="I60" s="1"/>
      <c r="J60" s="1" t="str">
        <f t="shared" si="3"/>
        <v/>
      </c>
      <c r="K60" s="159" t="e">
        <f t="shared" si="4"/>
        <v>#VALUE!</v>
      </c>
      <c r="L60" s="160">
        <v>0.59861111111111109</v>
      </c>
      <c r="M60" s="160">
        <v>0.59861111111111109</v>
      </c>
      <c r="N60" s="161">
        <f t="shared" si="5"/>
        <v>0.16666666666666666</v>
      </c>
      <c r="O60" s="159">
        <f t="shared" si="6"/>
        <v>4</v>
      </c>
      <c r="P60" s="1"/>
      <c r="Q60" s="1"/>
      <c r="R60" s="1" t="str">
        <f t="shared" si="7"/>
        <v/>
      </c>
      <c r="S60" s="159" t="e">
        <f t="shared" si="49"/>
        <v>#VALUE!</v>
      </c>
      <c r="T60" s="1"/>
      <c r="U60" s="1"/>
      <c r="V60" s="1" t="str">
        <f t="shared" si="9"/>
        <v/>
      </c>
      <c r="W60" s="159" t="e">
        <f t="shared" si="10"/>
        <v>#VALUE!</v>
      </c>
      <c r="X60" s="160">
        <v>0.38611111111111113</v>
      </c>
      <c r="Y60" s="160">
        <v>0.83750000000000002</v>
      </c>
      <c r="Z60" s="161">
        <f t="shared" si="11"/>
        <v>0.32222222222222224</v>
      </c>
      <c r="AA60" s="159">
        <f t="shared" si="12"/>
        <v>7.7</v>
      </c>
      <c r="AB60" s="160">
        <v>0.47986111111111113</v>
      </c>
      <c r="AC60" s="160">
        <v>0.56874999999999998</v>
      </c>
      <c r="AD60" s="160">
        <f t="shared" si="13"/>
        <v>2.6388888888888851E-2</v>
      </c>
      <c r="AE60" s="159">
        <f t="shared" si="14"/>
        <v>0.6</v>
      </c>
      <c r="AF60" s="160">
        <v>0.73888888888888893</v>
      </c>
      <c r="AG60" s="160">
        <v>0.73888888888888893</v>
      </c>
      <c r="AH60" s="161">
        <f t="shared" si="15"/>
        <v>0.16666666666666666</v>
      </c>
      <c r="AI60" s="159">
        <f t="shared" si="16"/>
        <v>4</v>
      </c>
      <c r="AJ60" s="162"/>
      <c r="AK60" s="163"/>
      <c r="AL60" s="1" t="str">
        <f t="shared" si="17"/>
        <v/>
      </c>
      <c r="AM60" s="159" t="e">
        <f t="shared" si="18"/>
        <v>#VALUE!</v>
      </c>
      <c r="AN60" s="1"/>
      <c r="AO60" s="1"/>
      <c r="AP60" s="1" t="str">
        <f t="shared" si="19"/>
        <v/>
      </c>
      <c r="AQ60" s="159" t="e">
        <f t="shared" si="20"/>
        <v>#VALUE!</v>
      </c>
      <c r="AR60" s="1"/>
      <c r="AS60" s="1"/>
      <c r="AT60" s="1" t="str">
        <f t="shared" si="21"/>
        <v/>
      </c>
      <c r="AU60" s="159" t="e">
        <f t="shared" si="22"/>
        <v>#VALUE!</v>
      </c>
      <c r="AV60" s="160">
        <v>0.54583333333333328</v>
      </c>
      <c r="AW60" s="160">
        <v>0.60277777777777775</v>
      </c>
      <c r="AX60" s="160">
        <f t="shared" si="23"/>
        <v>4.0277777777777746E-2</v>
      </c>
      <c r="AY60" s="159">
        <f t="shared" si="24"/>
        <v>1</v>
      </c>
      <c r="AZ60" s="162"/>
      <c r="BA60" s="163"/>
      <c r="BB60" s="1" t="str">
        <f t="shared" si="25"/>
        <v/>
      </c>
      <c r="BC60" s="159" t="e">
        <f t="shared" si="26"/>
        <v>#VALUE!</v>
      </c>
      <c r="BD60" s="160">
        <v>0.53819444444444442</v>
      </c>
      <c r="BE60" s="160">
        <v>0.83333333333333337</v>
      </c>
      <c r="BF60" s="161">
        <f t="shared" si="27"/>
        <v>0.20833333333333337</v>
      </c>
      <c r="BG60" s="159">
        <f t="shared" si="28"/>
        <v>5</v>
      </c>
      <c r="BH60" s="160">
        <v>0.39027777777777778</v>
      </c>
      <c r="BI60" s="160">
        <v>0.85624999999999996</v>
      </c>
      <c r="BJ60" s="161">
        <f t="shared" si="29"/>
        <v>0.31805555555555559</v>
      </c>
      <c r="BK60" s="159">
        <f t="shared" si="50"/>
        <v>7.6</v>
      </c>
      <c r="BL60" s="162"/>
      <c r="BM60" s="163"/>
      <c r="BN60" s="1" t="str">
        <f t="shared" si="31"/>
        <v/>
      </c>
      <c r="BO60" s="159" t="e">
        <f t="shared" si="32"/>
        <v>#VALUE!</v>
      </c>
      <c r="BP60" s="1"/>
      <c r="BQ60" s="1"/>
      <c r="BR60" s="1" t="str">
        <f t="shared" si="33"/>
        <v/>
      </c>
      <c r="BS60" s="159" t="e">
        <f t="shared" si="34"/>
        <v>#VALUE!</v>
      </c>
      <c r="BT60" s="160">
        <v>0.78472222222222221</v>
      </c>
      <c r="BU60" s="160">
        <v>0.78472222222222221</v>
      </c>
      <c r="BV60" s="161">
        <f t="shared" si="35"/>
        <v>0.16666666666666666</v>
      </c>
      <c r="BW60" s="159">
        <f t="shared" si="36"/>
        <v>4</v>
      </c>
      <c r="BX60" s="160">
        <v>0.37361111111111112</v>
      </c>
      <c r="BY60" s="160">
        <v>0.80069444444444449</v>
      </c>
      <c r="BZ60" s="161">
        <f t="shared" si="37"/>
        <v>0.33333333333333331</v>
      </c>
      <c r="CA60" s="159">
        <f t="shared" si="38"/>
        <v>8</v>
      </c>
      <c r="CB60" s="160">
        <v>0.38819444444444445</v>
      </c>
      <c r="CC60" s="160">
        <v>0.77847222222222223</v>
      </c>
      <c r="CD60" s="161">
        <f t="shared" si="39"/>
        <v>0.32013888888888892</v>
      </c>
      <c r="CE60" s="159">
        <f t="shared" si="40"/>
        <v>7.7</v>
      </c>
      <c r="CF60" s="160">
        <v>0.3840277777777778</v>
      </c>
      <c r="CG60" s="160">
        <v>0.7680555555555556</v>
      </c>
      <c r="CH60" s="160">
        <f t="shared" si="41"/>
        <v>0.3215277777777778</v>
      </c>
      <c r="CI60" s="159">
        <f t="shared" si="42"/>
        <v>7.7</v>
      </c>
      <c r="CJ60" s="160">
        <v>0.38680555555555557</v>
      </c>
      <c r="CK60" s="160">
        <v>0.38680555555555557</v>
      </c>
      <c r="CL60" s="161">
        <f t="shared" si="43"/>
        <v>0.16666666666666666</v>
      </c>
      <c r="CM60" s="159">
        <f t="shared" si="51"/>
        <v>4</v>
      </c>
      <c r="CN60" s="1"/>
      <c r="CO60" s="1"/>
      <c r="CP60" s="1" t="str">
        <f t="shared" si="45"/>
        <v/>
      </c>
      <c r="CQ60" s="159" t="e">
        <f t="shared" si="46"/>
        <v>#VALUE!</v>
      </c>
      <c r="CR60" s="1"/>
      <c r="CS60" s="1"/>
      <c r="CT60" s="1" t="str">
        <f t="shared" si="47"/>
        <v/>
      </c>
      <c r="CU60" s="159" t="e">
        <f t="shared" si="48"/>
        <v>#VALUE!</v>
      </c>
    </row>
    <row r="61" spans="1:99" ht="15.75" hidden="1" customHeight="1" x14ac:dyDescent="0.2">
      <c r="A61" s="1" t="s">
        <v>167</v>
      </c>
      <c r="B61" s="1" t="s">
        <v>168</v>
      </c>
      <c r="C61" s="1" t="s">
        <v>2184</v>
      </c>
      <c r="D61" s="160">
        <v>0.37708333333333333</v>
      </c>
      <c r="E61" s="160">
        <v>0.7944444444444444</v>
      </c>
      <c r="F61" s="161">
        <f t="shared" si="1"/>
        <v>0.33125000000000004</v>
      </c>
      <c r="G61" s="159">
        <f t="shared" si="2"/>
        <v>8</v>
      </c>
      <c r="H61" s="1"/>
      <c r="I61" s="1"/>
      <c r="J61" s="1" t="str">
        <f t="shared" si="3"/>
        <v/>
      </c>
      <c r="K61" s="159" t="e">
        <f t="shared" si="4"/>
        <v>#VALUE!</v>
      </c>
      <c r="L61" s="1"/>
      <c r="M61" s="1"/>
      <c r="N61" s="1" t="str">
        <f t="shared" si="5"/>
        <v/>
      </c>
      <c r="O61" s="159" t="e">
        <f t="shared" si="6"/>
        <v>#VALUE!</v>
      </c>
      <c r="P61" s="160">
        <v>0.3888888888888889</v>
      </c>
      <c r="Q61" s="160">
        <v>0.4909722222222222</v>
      </c>
      <c r="R61" s="160">
        <f t="shared" si="7"/>
        <v>0.1020833333333333</v>
      </c>
      <c r="S61" s="159">
        <f t="shared" si="49"/>
        <v>2.5</v>
      </c>
      <c r="T61" s="160">
        <v>0.35138888888888886</v>
      </c>
      <c r="U61" s="160">
        <v>0.78194444444444444</v>
      </c>
      <c r="V61" s="161">
        <f t="shared" si="9"/>
        <v>0.33333333333333331</v>
      </c>
      <c r="W61" s="159">
        <f t="shared" si="10"/>
        <v>8</v>
      </c>
      <c r="X61" s="160">
        <v>0.33124999999999999</v>
      </c>
      <c r="Y61" s="160">
        <v>0.80347222222222225</v>
      </c>
      <c r="Z61" s="161">
        <f t="shared" si="11"/>
        <v>0.33333333333333331</v>
      </c>
      <c r="AA61" s="159">
        <f t="shared" si="12"/>
        <v>8</v>
      </c>
      <c r="AB61" s="160">
        <v>0.34791666666666665</v>
      </c>
      <c r="AC61" s="160">
        <v>0.65763888888888888</v>
      </c>
      <c r="AD61" s="160">
        <f t="shared" si="13"/>
        <v>0.24097222222222223</v>
      </c>
      <c r="AE61" s="159">
        <f t="shared" si="14"/>
        <v>5.8</v>
      </c>
      <c r="AF61" s="160">
        <v>0.37777777777777777</v>
      </c>
      <c r="AG61" s="160">
        <v>0.79166666666666663</v>
      </c>
      <c r="AH61" s="161">
        <f t="shared" si="15"/>
        <v>0.3305555555555556</v>
      </c>
      <c r="AI61" s="159">
        <f t="shared" si="16"/>
        <v>7.9</v>
      </c>
      <c r="AJ61" s="1"/>
      <c r="AK61" s="1"/>
      <c r="AL61" s="1" t="str">
        <f t="shared" si="17"/>
        <v/>
      </c>
      <c r="AM61" s="159" t="e">
        <f t="shared" si="18"/>
        <v>#VALUE!</v>
      </c>
      <c r="AN61" s="1"/>
      <c r="AO61" s="1"/>
      <c r="AP61" s="1" t="str">
        <f t="shared" si="19"/>
        <v/>
      </c>
      <c r="AQ61" s="159" t="e">
        <f t="shared" si="20"/>
        <v>#VALUE!</v>
      </c>
      <c r="AR61" s="1"/>
      <c r="AS61" s="1"/>
      <c r="AT61" s="1" t="str">
        <f t="shared" si="21"/>
        <v/>
      </c>
      <c r="AU61" s="159" t="e">
        <f t="shared" si="22"/>
        <v>#VALUE!</v>
      </c>
      <c r="AV61" s="160">
        <v>0.39027777777777778</v>
      </c>
      <c r="AW61" s="160">
        <v>0.80763888888888891</v>
      </c>
      <c r="AX61" s="161">
        <f t="shared" si="23"/>
        <v>0.31805555555555559</v>
      </c>
      <c r="AY61" s="159">
        <f t="shared" si="24"/>
        <v>7.6</v>
      </c>
      <c r="AZ61" s="160">
        <v>0.33888888888888891</v>
      </c>
      <c r="BA61" s="160">
        <v>0.81736111111111109</v>
      </c>
      <c r="BB61" s="161">
        <f t="shared" si="25"/>
        <v>0.33333333333333331</v>
      </c>
      <c r="BC61" s="159">
        <f t="shared" si="26"/>
        <v>8</v>
      </c>
      <c r="BD61" s="160">
        <v>0.37638888888888888</v>
      </c>
      <c r="BE61" s="160">
        <v>0.79722222222222228</v>
      </c>
      <c r="BF61" s="161">
        <f t="shared" si="27"/>
        <v>0.33194444444444449</v>
      </c>
      <c r="BG61" s="159">
        <f t="shared" si="28"/>
        <v>8</v>
      </c>
      <c r="BH61" s="160">
        <v>0.37638888888888888</v>
      </c>
      <c r="BI61" s="160">
        <v>0.77916666666666667</v>
      </c>
      <c r="BJ61" s="161">
        <f t="shared" si="29"/>
        <v>0.33194444444444449</v>
      </c>
      <c r="BK61" s="159">
        <f t="shared" si="50"/>
        <v>8</v>
      </c>
      <c r="BL61" s="1"/>
      <c r="BM61" s="1"/>
      <c r="BN61" s="1" t="str">
        <f t="shared" si="31"/>
        <v/>
      </c>
      <c r="BO61" s="159" t="e">
        <f t="shared" si="32"/>
        <v>#VALUE!</v>
      </c>
      <c r="BP61" s="1"/>
      <c r="BQ61" s="1"/>
      <c r="BR61" s="1" t="str">
        <f t="shared" si="33"/>
        <v/>
      </c>
      <c r="BS61" s="159" t="e">
        <f t="shared" si="34"/>
        <v>#VALUE!</v>
      </c>
      <c r="BT61" s="160">
        <v>0.37916666666666665</v>
      </c>
      <c r="BU61" s="160">
        <v>0.78680555555555554</v>
      </c>
      <c r="BV61" s="161">
        <f t="shared" si="35"/>
        <v>0.32916666666666672</v>
      </c>
      <c r="BW61" s="159">
        <f t="shared" si="36"/>
        <v>7.9</v>
      </c>
      <c r="BX61" s="160">
        <v>0.38055555555555554</v>
      </c>
      <c r="BY61" s="160">
        <v>0.6479166666666667</v>
      </c>
      <c r="BZ61" s="160">
        <f t="shared" si="37"/>
        <v>0.20486111111111116</v>
      </c>
      <c r="CA61" s="159">
        <f t="shared" si="38"/>
        <v>4.9000000000000004</v>
      </c>
      <c r="CB61" s="160">
        <v>0.37569444444444444</v>
      </c>
      <c r="CC61" s="160">
        <v>0.78402777777777777</v>
      </c>
      <c r="CD61" s="161">
        <f t="shared" si="39"/>
        <v>0.33263888888888893</v>
      </c>
      <c r="CE61" s="159">
        <f t="shared" si="40"/>
        <v>8</v>
      </c>
      <c r="CF61" s="160">
        <v>0.36249999999999999</v>
      </c>
      <c r="CG61" s="160">
        <v>0.79722222222222228</v>
      </c>
      <c r="CH61" s="161">
        <f t="shared" si="41"/>
        <v>0.33333333333333331</v>
      </c>
      <c r="CI61" s="159">
        <f t="shared" si="42"/>
        <v>8</v>
      </c>
      <c r="CJ61" s="160">
        <v>0.36736111111111114</v>
      </c>
      <c r="CK61" s="160">
        <v>0.36736111111111114</v>
      </c>
      <c r="CL61" s="161">
        <f t="shared" si="43"/>
        <v>0.16666666666666666</v>
      </c>
      <c r="CM61" s="159">
        <f t="shared" si="51"/>
        <v>4</v>
      </c>
      <c r="CN61" s="1"/>
      <c r="CO61" s="1"/>
      <c r="CP61" s="1" t="str">
        <f t="shared" si="45"/>
        <v/>
      </c>
      <c r="CQ61" s="159" t="e">
        <f t="shared" si="46"/>
        <v>#VALUE!</v>
      </c>
      <c r="CR61" s="1"/>
      <c r="CS61" s="1"/>
      <c r="CT61" s="1" t="str">
        <f t="shared" si="47"/>
        <v/>
      </c>
      <c r="CU61" s="159" t="e">
        <f t="shared" si="48"/>
        <v>#VALUE!</v>
      </c>
    </row>
    <row r="62" spans="1:99" ht="15.75" customHeight="1" x14ac:dyDescent="0.2">
      <c r="A62" s="1" t="s">
        <v>490</v>
      </c>
      <c r="B62" s="1" t="s">
        <v>491</v>
      </c>
      <c r="C62" s="1" t="s">
        <v>246</v>
      </c>
      <c r="D62" s="160">
        <v>0.40555555555555556</v>
      </c>
      <c r="E62" s="160">
        <v>0.78888888888888886</v>
      </c>
      <c r="F62" s="161">
        <f t="shared" si="1"/>
        <v>0.30277777777777781</v>
      </c>
      <c r="G62" s="159">
        <f t="shared" si="2"/>
        <v>7.3</v>
      </c>
      <c r="H62" s="1"/>
      <c r="I62" s="1"/>
      <c r="J62" s="1" t="str">
        <f t="shared" si="3"/>
        <v/>
      </c>
      <c r="K62" s="159" t="e">
        <f t="shared" si="4"/>
        <v>#VALUE!</v>
      </c>
      <c r="L62" s="1"/>
      <c r="M62" s="1"/>
      <c r="N62" s="1" t="str">
        <f t="shared" si="5"/>
        <v/>
      </c>
      <c r="O62" s="159" t="e">
        <f t="shared" si="6"/>
        <v>#VALUE!</v>
      </c>
      <c r="P62" s="160">
        <v>0.3972222222222222</v>
      </c>
      <c r="Q62" s="160">
        <v>0.77638888888888891</v>
      </c>
      <c r="R62" s="161">
        <f t="shared" si="7"/>
        <v>0.31111111111111117</v>
      </c>
      <c r="S62" s="159">
        <f t="shared" si="49"/>
        <v>7.5</v>
      </c>
      <c r="T62" s="160">
        <v>0.27013888888888887</v>
      </c>
      <c r="U62" s="160">
        <v>0.27013888888888887</v>
      </c>
      <c r="V62" s="161">
        <f t="shared" si="9"/>
        <v>0.16666666666666666</v>
      </c>
      <c r="W62" s="159">
        <f t="shared" si="10"/>
        <v>4</v>
      </c>
      <c r="X62" s="160">
        <v>0.7583333333333333</v>
      </c>
      <c r="Y62" s="160">
        <v>0.7583333333333333</v>
      </c>
      <c r="Z62" s="161">
        <f t="shared" si="11"/>
        <v>0.16666666666666666</v>
      </c>
      <c r="AA62" s="159">
        <f t="shared" si="12"/>
        <v>4</v>
      </c>
      <c r="AB62" s="160">
        <v>0.37222222222222223</v>
      </c>
      <c r="AC62" s="160">
        <v>0.7895833333333333</v>
      </c>
      <c r="AD62" s="161">
        <f t="shared" si="13"/>
        <v>0.33333333333333331</v>
      </c>
      <c r="AE62" s="159">
        <f t="shared" si="14"/>
        <v>8</v>
      </c>
      <c r="AF62" s="160">
        <v>0.37708333333333333</v>
      </c>
      <c r="AG62" s="160">
        <v>0.74652777777777779</v>
      </c>
      <c r="AH62" s="160">
        <f t="shared" si="15"/>
        <v>0.30694444444444446</v>
      </c>
      <c r="AI62" s="159">
        <f t="shared" si="16"/>
        <v>7.4</v>
      </c>
      <c r="AJ62" s="162"/>
      <c r="AK62" s="163"/>
      <c r="AL62" s="1" t="str">
        <f t="shared" si="17"/>
        <v/>
      </c>
      <c r="AM62" s="159" t="e">
        <f t="shared" si="18"/>
        <v>#VALUE!</v>
      </c>
      <c r="AN62" s="1"/>
      <c r="AO62" s="1"/>
      <c r="AP62" s="1" t="str">
        <f t="shared" si="19"/>
        <v/>
      </c>
      <c r="AQ62" s="159" t="e">
        <f t="shared" si="20"/>
        <v>#VALUE!</v>
      </c>
      <c r="AR62" s="1"/>
      <c r="AS62" s="1"/>
      <c r="AT62" s="1" t="str">
        <f t="shared" si="21"/>
        <v/>
      </c>
      <c r="AU62" s="159" t="e">
        <f t="shared" si="22"/>
        <v>#VALUE!</v>
      </c>
      <c r="AV62" s="160">
        <v>0.37083333333333335</v>
      </c>
      <c r="AW62" s="160">
        <v>0.77152777777777781</v>
      </c>
      <c r="AX62" s="161">
        <f t="shared" si="23"/>
        <v>0.33333333333333331</v>
      </c>
      <c r="AY62" s="159">
        <f t="shared" si="24"/>
        <v>8</v>
      </c>
      <c r="AZ62" s="160">
        <v>0.36180555555555555</v>
      </c>
      <c r="BA62" s="160">
        <v>0.76041666666666663</v>
      </c>
      <c r="BB62" s="160">
        <f t="shared" si="25"/>
        <v>0.33333333333333331</v>
      </c>
      <c r="BC62" s="159">
        <f t="shared" si="26"/>
        <v>8</v>
      </c>
      <c r="BD62" s="160">
        <v>0.35902777777777778</v>
      </c>
      <c r="BE62" s="160">
        <v>0.75972222222222219</v>
      </c>
      <c r="BF62" s="161">
        <f t="shared" si="27"/>
        <v>0.33333333333333331</v>
      </c>
      <c r="BG62" s="159">
        <f t="shared" si="28"/>
        <v>8</v>
      </c>
      <c r="BH62" s="160">
        <v>0.50208333333333333</v>
      </c>
      <c r="BI62" s="160">
        <v>0.78888888888888886</v>
      </c>
      <c r="BJ62" s="161">
        <f t="shared" si="29"/>
        <v>0.20833333333333337</v>
      </c>
      <c r="BK62" s="159">
        <f t="shared" si="50"/>
        <v>5</v>
      </c>
      <c r="BL62" s="162"/>
      <c r="BM62" s="162"/>
      <c r="BN62" s="1" t="str">
        <f t="shared" si="31"/>
        <v/>
      </c>
      <c r="BO62" s="159" t="e">
        <f t="shared" si="32"/>
        <v>#VALUE!</v>
      </c>
      <c r="BP62" s="1"/>
      <c r="BQ62" s="1"/>
      <c r="BR62" s="1" t="str">
        <f t="shared" si="33"/>
        <v/>
      </c>
      <c r="BS62" s="159" t="e">
        <f t="shared" si="34"/>
        <v>#VALUE!</v>
      </c>
      <c r="BT62" s="160">
        <v>0.35</v>
      </c>
      <c r="BU62" s="160">
        <v>0.67013888888888884</v>
      </c>
      <c r="BV62" s="160">
        <f t="shared" si="35"/>
        <v>0.25347222222222221</v>
      </c>
      <c r="BW62" s="159">
        <f t="shared" si="36"/>
        <v>6.1</v>
      </c>
      <c r="BX62" s="160">
        <v>0.37222222222222223</v>
      </c>
      <c r="BY62" s="160">
        <v>0.9555555555555556</v>
      </c>
      <c r="BZ62" s="161">
        <f t="shared" si="37"/>
        <v>0.33333333333333331</v>
      </c>
      <c r="CA62" s="159">
        <f t="shared" si="38"/>
        <v>8</v>
      </c>
      <c r="CB62" s="160">
        <v>0.37013888888888891</v>
      </c>
      <c r="CC62" s="160">
        <v>0.76597222222222228</v>
      </c>
      <c r="CD62" s="160">
        <f t="shared" si="39"/>
        <v>0.33333333333333337</v>
      </c>
      <c r="CE62" s="159">
        <f t="shared" si="40"/>
        <v>8</v>
      </c>
      <c r="CF62" s="160">
        <v>0.35416666666666669</v>
      </c>
      <c r="CG62" s="160">
        <v>0.76041666666666663</v>
      </c>
      <c r="CH62" s="160">
        <f t="shared" si="41"/>
        <v>0.33333333333333331</v>
      </c>
      <c r="CI62" s="159">
        <f t="shared" si="42"/>
        <v>8</v>
      </c>
      <c r="CJ62" s="160">
        <v>0.37222222222222223</v>
      </c>
      <c r="CK62" s="160">
        <v>0.95277777777777772</v>
      </c>
      <c r="CL62" s="161">
        <f t="shared" si="43"/>
        <v>0.33333333333333331</v>
      </c>
      <c r="CM62" s="159">
        <f t="shared" si="51"/>
        <v>8</v>
      </c>
      <c r="CN62" s="1"/>
      <c r="CO62" s="1"/>
      <c r="CP62" s="1" t="str">
        <f t="shared" si="45"/>
        <v/>
      </c>
      <c r="CQ62" s="159" t="e">
        <f t="shared" si="46"/>
        <v>#VALUE!</v>
      </c>
      <c r="CR62" s="1"/>
      <c r="CS62" s="1"/>
      <c r="CT62" s="1" t="str">
        <f t="shared" si="47"/>
        <v/>
      </c>
      <c r="CU62" s="159" t="e">
        <f t="shared" si="48"/>
        <v>#VALUE!</v>
      </c>
    </row>
    <row r="63" spans="1:99" ht="15.75" customHeight="1" x14ac:dyDescent="0.2">
      <c r="A63" s="1" t="s">
        <v>516</v>
      </c>
      <c r="B63" s="1" t="s">
        <v>517</v>
      </c>
      <c r="C63" s="1" t="s">
        <v>309</v>
      </c>
      <c r="D63" s="160">
        <v>0.3972222222222222</v>
      </c>
      <c r="E63" s="160">
        <v>0.87361111111111112</v>
      </c>
      <c r="F63" s="161">
        <f t="shared" si="1"/>
        <v>0.31111111111111117</v>
      </c>
      <c r="G63" s="159">
        <f t="shared" si="2"/>
        <v>7.5</v>
      </c>
      <c r="H63" s="1"/>
      <c r="I63" s="1"/>
      <c r="J63" s="1" t="str">
        <f t="shared" si="3"/>
        <v/>
      </c>
      <c r="K63" s="159" t="e">
        <f t="shared" si="4"/>
        <v>#VALUE!</v>
      </c>
      <c r="L63" s="1"/>
      <c r="M63" s="1"/>
      <c r="N63" s="1" t="str">
        <f t="shared" si="5"/>
        <v/>
      </c>
      <c r="O63" s="159" t="e">
        <f t="shared" si="6"/>
        <v>#VALUE!</v>
      </c>
      <c r="P63" s="160">
        <v>0.37708333333333333</v>
      </c>
      <c r="Q63" s="160">
        <v>0.79236111111111107</v>
      </c>
      <c r="R63" s="161">
        <f t="shared" si="7"/>
        <v>0.33125000000000004</v>
      </c>
      <c r="S63" s="159">
        <f t="shared" si="49"/>
        <v>8</v>
      </c>
      <c r="T63" s="160">
        <v>0.33333333333333331</v>
      </c>
      <c r="U63" s="160">
        <v>0.33333333333333331</v>
      </c>
      <c r="V63" s="161">
        <f t="shared" si="9"/>
        <v>0.16666666666666666</v>
      </c>
      <c r="W63" s="159">
        <f t="shared" si="10"/>
        <v>4</v>
      </c>
      <c r="X63" s="1"/>
      <c r="Y63" s="1"/>
      <c r="Z63" s="1" t="str">
        <f t="shared" si="11"/>
        <v/>
      </c>
      <c r="AA63" s="159" t="e">
        <f t="shared" si="12"/>
        <v>#VALUE!</v>
      </c>
      <c r="AB63" s="160">
        <v>0.34791666666666665</v>
      </c>
      <c r="AC63" s="160">
        <v>0.74652777777777779</v>
      </c>
      <c r="AD63" s="160">
        <f t="shared" si="13"/>
        <v>0.32986111111111116</v>
      </c>
      <c r="AE63" s="159">
        <f t="shared" si="14"/>
        <v>7.9</v>
      </c>
      <c r="AF63" s="160">
        <v>0.45208333333333334</v>
      </c>
      <c r="AG63" s="160">
        <v>0.6791666666666667</v>
      </c>
      <c r="AH63" s="160">
        <f t="shared" si="15"/>
        <v>0.16458333333333336</v>
      </c>
      <c r="AI63" s="159">
        <f t="shared" si="16"/>
        <v>4</v>
      </c>
      <c r="AJ63" s="1"/>
      <c r="AK63" s="1"/>
      <c r="AL63" s="1" t="str">
        <f t="shared" si="17"/>
        <v/>
      </c>
      <c r="AM63" s="159" t="e">
        <f t="shared" si="18"/>
        <v>#VALUE!</v>
      </c>
      <c r="AN63" s="1"/>
      <c r="AO63" s="1"/>
      <c r="AP63" s="1" t="str">
        <f t="shared" si="19"/>
        <v/>
      </c>
      <c r="AQ63" s="159" t="e">
        <f t="shared" si="20"/>
        <v>#VALUE!</v>
      </c>
      <c r="AR63" s="160">
        <v>0.40625</v>
      </c>
      <c r="AS63" s="160">
        <v>0.46875</v>
      </c>
      <c r="AT63" s="160">
        <f t="shared" si="21"/>
        <v>6.25E-2</v>
      </c>
      <c r="AU63" s="159">
        <f t="shared" si="22"/>
        <v>1.5</v>
      </c>
      <c r="AV63" s="160">
        <v>0.34375</v>
      </c>
      <c r="AW63" s="160">
        <v>0.4777777777777778</v>
      </c>
      <c r="AX63" s="160">
        <f t="shared" si="23"/>
        <v>0.12361111111111112</v>
      </c>
      <c r="AY63" s="159">
        <f t="shared" si="24"/>
        <v>3</v>
      </c>
      <c r="AZ63" s="162"/>
      <c r="BA63" s="163"/>
      <c r="BB63" s="1" t="str">
        <f t="shared" si="25"/>
        <v/>
      </c>
      <c r="BC63" s="159" t="e">
        <f t="shared" si="26"/>
        <v>#VALUE!</v>
      </c>
      <c r="BD63" s="162"/>
      <c r="BE63" s="162"/>
      <c r="BF63" s="1" t="str">
        <f t="shared" si="27"/>
        <v/>
      </c>
      <c r="BG63" s="159" t="e">
        <f t="shared" si="28"/>
        <v>#VALUE!</v>
      </c>
      <c r="BH63" s="162"/>
      <c r="BI63" s="162"/>
      <c r="BJ63" s="1" t="str">
        <f t="shared" si="29"/>
        <v/>
      </c>
      <c r="BK63" s="159" t="e">
        <f t="shared" si="50"/>
        <v>#VALUE!</v>
      </c>
      <c r="BL63" s="162"/>
      <c r="BM63" s="163"/>
      <c r="BN63" s="1" t="str">
        <f t="shared" si="31"/>
        <v/>
      </c>
      <c r="BO63" s="159" t="e">
        <f t="shared" si="32"/>
        <v>#VALUE!</v>
      </c>
      <c r="BP63" s="1"/>
      <c r="BQ63" s="1"/>
      <c r="BR63" s="1" t="str">
        <f t="shared" si="33"/>
        <v/>
      </c>
      <c r="BS63" s="159" t="e">
        <f t="shared" si="34"/>
        <v>#VALUE!</v>
      </c>
      <c r="BT63" s="1"/>
      <c r="BU63" s="1"/>
      <c r="BV63" s="1" t="str">
        <f t="shared" si="35"/>
        <v/>
      </c>
      <c r="BW63" s="159" t="e">
        <f t="shared" si="36"/>
        <v>#VALUE!</v>
      </c>
      <c r="BX63" s="162"/>
      <c r="BY63" s="162"/>
      <c r="BZ63" s="1" t="str">
        <f t="shared" si="37"/>
        <v/>
      </c>
      <c r="CA63" s="159" t="e">
        <f t="shared" si="38"/>
        <v>#VALUE!</v>
      </c>
      <c r="CB63" s="162"/>
      <c r="CC63" s="163"/>
      <c r="CD63" s="1" t="str">
        <f t="shared" si="39"/>
        <v/>
      </c>
      <c r="CE63" s="159" t="e">
        <f t="shared" si="40"/>
        <v>#VALUE!</v>
      </c>
      <c r="CF63" s="162"/>
      <c r="CG63" s="163"/>
      <c r="CH63" s="1" t="str">
        <f t="shared" si="41"/>
        <v/>
      </c>
      <c r="CI63" s="159" t="e">
        <f t="shared" si="42"/>
        <v>#VALUE!</v>
      </c>
      <c r="CJ63" s="162"/>
      <c r="CK63" s="163"/>
      <c r="CL63" s="1" t="str">
        <f t="shared" si="43"/>
        <v/>
      </c>
      <c r="CM63" s="159" t="e">
        <f t="shared" si="51"/>
        <v>#VALUE!</v>
      </c>
      <c r="CN63" s="1"/>
      <c r="CO63" s="1"/>
      <c r="CP63" s="1" t="str">
        <f t="shared" si="45"/>
        <v/>
      </c>
      <c r="CQ63" s="159" t="e">
        <f t="shared" si="46"/>
        <v>#VALUE!</v>
      </c>
      <c r="CR63" s="1"/>
      <c r="CS63" s="1"/>
      <c r="CT63" s="1" t="str">
        <f t="shared" si="47"/>
        <v/>
      </c>
      <c r="CU63" s="159" t="e">
        <f t="shared" si="48"/>
        <v>#VALUE!</v>
      </c>
    </row>
    <row r="64" spans="1:99" ht="15.75" customHeight="1" x14ac:dyDescent="0.2">
      <c r="A64" s="1" t="s">
        <v>523</v>
      </c>
      <c r="B64" s="1" t="s">
        <v>524</v>
      </c>
      <c r="C64" s="1" t="s">
        <v>285</v>
      </c>
      <c r="D64" s="160">
        <v>0.38680555555555557</v>
      </c>
      <c r="E64" s="160">
        <v>0.79374999999999996</v>
      </c>
      <c r="F64" s="161">
        <f t="shared" si="1"/>
        <v>0.3215277777777778</v>
      </c>
      <c r="G64" s="159">
        <f t="shared" si="2"/>
        <v>7.7</v>
      </c>
      <c r="H64" s="1"/>
      <c r="I64" s="1"/>
      <c r="J64" s="1" t="str">
        <f t="shared" si="3"/>
        <v/>
      </c>
      <c r="K64" s="159" t="e">
        <f t="shared" si="4"/>
        <v>#VALUE!</v>
      </c>
      <c r="L64" s="1"/>
      <c r="M64" s="1"/>
      <c r="N64" s="1" t="str">
        <f t="shared" si="5"/>
        <v/>
      </c>
      <c r="O64" s="159" t="e">
        <f t="shared" si="6"/>
        <v>#VALUE!</v>
      </c>
      <c r="P64" s="160">
        <v>0.375</v>
      </c>
      <c r="Q64" s="160">
        <v>0.80277777777777781</v>
      </c>
      <c r="R64" s="161">
        <f t="shared" si="7"/>
        <v>0.33333333333333331</v>
      </c>
      <c r="S64" s="159">
        <f t="shared" si="49"/>
        <v>8</v>
      </c>
      <c r="T64" s="160">
        <v>0.41736111111111113</v>
      </c>
      <c r="U64" s="160">
        <v>0.64027777777777772</v>
      </c>
      <c r="V64" s="160">
        <f t="shared" si="9"/>
        <v>0.1604166666666666</v>
      </c>
      <c r="W64" s="159">
        <f t="shared" si="10"/>
        <v>3.9</v>
      </c>
      <c r="X64" s="160">
        <v>0.50972222222222219</v>
      </c>
      <c r="Y64" s="160">
        <v>0.82847222222222228</v>
      </c>
      <c r="Z64" s="161">
        <f t="shared" si="11"/>
        <v>0.20833333333333337</v>
      </c>
      <c r="AA64" s="159">
        <f t="shared" si="12"/>
        <v>5</v>
      </c>
      <c r="AB64" s="160">
        <v>0.39513888888888887</v>
      </c>
      <c r="AC64" s="160">
        <v>0.79166666666666663</v>
      </c>
      <c r="AD64" s="161">
        <f t="shared" si="13"/>
        <v>0.3131944444444445</v>
      </c>
      <c r="AE64" s="159">
        <f t="shared" si="14"/>
        <v>7.5</v>
      </c>
      <c r="AF64" s="160">
        <v>0.40555555555555556</v>
      </c>
      <c r="AG64" s="160">
        <v>0.79583333333333328</v>
      </c>
      <c r="AH64" s="161">
        <f t="shared" si="15"/>
        <v>0.30277777777777781</v>
      </c>
      <c r="AI64" s="159">
        <f t="shared" si="16"/>
        <v>7.3</v>
      </c>
      <c r="AJ64" s="162"/>
      <c r="AK64" s="163"/>
      <c r="AL64" s="1" t="str">
        <f t="shared" si="17"/>
        <v/>
      </c>
      <c r="AM64" s="159" t="e">
        <f t="shared" si="18"/>
        <v>#VALUE!</v>
      </c>
      <c r="AN64" s="162"/>
      <c r="AO64" s="163"/>
      <c r="AP64" s="1" t="str">
        <f t="shared" si="19"/>
        <v/>
      </c>
      <c r="AQ64" s="159" t="e">
        <f t="shared" si="20"/>
        <v>#VALUE!</v>
      </c>
      <c r="AR64" s="1"/>
      <c r="AS64" s="1"/>
      <c r="AT64" s="1" t="str">
        <f t="shared" si="21"/>
        <v/>
      </c>
      <c r="AU64" s="159" t="e">
        <f t="shared" si="22"/>
        <v>#VALUE!</v>
      </c>
      <c r="AV64" s="160">
        <v>0.42499999999999999</v>
      </c>
      <c r="AW64" s="160">
        <v>0.64097222222222228</v>
      </c>
      <c r="AX64" s="160">
        <f t="shared" si="23"/>
        <v>0.15347222222222229</v>
      </c>
      <c r="AY64" s="159">
        <f t="shared" si="24"/>
        <v>3.7</v>
      </c>
      <c r="AZ64" s="160">
        <v>0.39861111111111114</v>
      </c>
      <c r="BA64" s="160">
        <v>0.80208333333333337</v>
      </c>
      <c r="BB64" s="161">
        <f t="shared" si="25"/>
        <v>0.30972222222222223</v>
      </c>
      <c r="BC64" s="159">
        <f t="shared" si="26"/>
        <v>7.4</v>
      </c>
      <c r="BD64" s="160">
        <v>0.3840277777777778</v>
      </c>
      <c r="BE64" s="160">
        <v>0.7944444444444444</v>
      </c>
      <c r="BF64" s="161">
        <f t="shared" si="27"/>
        <v>0.32430555555555557</v>
      </c>
      <c r="BG64" s="159">
        <f t="shared" si="28"/>
        <v>7.8</v>
      </c>
      <c r="BH64" s="160">
        <v>0.38541666666666669</v>
      </c>
      <c r="BI64" s="160">
        <v>0.87083333333333335</v>
      </c>
      <c r="BJ64" s="161">
        <f t="shared" si="29"/>
        <v>0.32291666666666669</v>
      </c>
      <c r="BK64" s="159">
        <f t="shared" si="50"/>
        <v>7.8</v>
      </c>
      <c r="BL64" s="162"/>
      <c r="BM64" s="163"/>
      <c r="BN64" s="1" t="str">
        <f t="shared" si="31"/>
        <v/>
      </c>
      <c r="BO64" s="159" t="e">
        <f t="shared" si="32"/>
        <v>#VALUE!</v>
      </c>
      <c r="BP64" s="160">
        <v>0.71111111111111114</v>
      </c>
      <c r="BQ64" s="160">
        <v>0.71111111111111114</v>
      </c>
      <c r="BR64" s="161">
        <f t="shared" si="33"/>
        <v>0.16666666666666666</v>
      </c>
      <c r="BS64" s="159">
        <f t="shared" si="34"/>
        <v>4</v>
      </c>
      <c r="BT64" s="160">
        <v>0.33819444444444446</v>
      </c>
      <c r="BU64" s="160">
        <v>0.70902777777777781</v>
      </c>
      <c r="BV64" s="160">
        <f t="shared" si="35"/>
        <v>0.29236111111111118</v>
      </c>
      <c r="BW64" s="159">
        <f t="shared" si="36"/>
        <v>7</v>
      </c>
      <c r="BX64" s="160">
        <v>0.37986111111111109</v>
      </c>
      <c r="BY64" s="160">
        <v>0.77013888888888893</v>
      </c>
      <c r="BZ64" s="160">
        <f t="shared" si="37"/>
        <v>0.32777777777777783</v>
      </c>
      <c r="CA64" s="159">
        <f t="shared" si="38"/>
        <v>7.9</v>
      </c>
      <c r="CB64" s="160">
        <v>0.38124999999999998</v>
      </c>
      <c r="CC64" s="160">
        <v>0.7944444444444444</v>
      </c>
      <c r="CD64" s="161">
        <f t="shared" si="39"/>
        <v>0.32708333333333339</v>
      </c>
      <c r="CE64" s="159">
        <f t="shared" si="40"/>
        <v>7.9</v>
      </c>
      <c r="CF64" s="160">
        <v>0.39166666666666666</v>
      </c>
      <c r="CG64" s="160">
        <v>0.77152777777777781</v>
      </c>
      <c r="CH64" s="161">
        <f t="shared" si="41"/>
        <v>0.31666666666666671</v>
      </c>
      <c r="CI64" s="159">
        <f t="shared" si="42"/>
        <v>7.6</v>
      </c>
      <c r="CJ64" s="162"/>
      <c r="CK64" s="163"/>
      <c r="CL64" s="1" t="str">
        <f t="shared" si="43"/>
        <v/>
      </c>
      <c r="CM64" s="159" t="e">
        <f t="shared" si="51"/>
        <v>#VALUE!</v>
      </c>
      <c r="CN64" s="1"/>
      <c r="CO64" s="1"/>
      <c r="CP64" s="1" t="str">
        <f t="shared" si="45"/>
        <v/>
      </c>
      <c r="CQ64" s="159" t="e">
        <f t="shared" si="46"/>
        <v>#VALUE!</v>
      </c>
      <c r="CR64" s="1"/>
      <c r="CS64" s="1"/>
      <c r="CT64" s="1" t="str">
        <f t="shared" si="47"/>
        <v/>
      </c>
      <c r="CU64" s="159" t="e">
        <f t="shared" si="48"/>
        <v>#VALUE!</v>
      </c>
    </row>
    <row r="65" spans="1:99" ht="15.75" customHeight="1" x14ac:dyDescent="0.2">
      <c r="A65" s="1" t="s">
        <v>539</v>
      </c>
      <c r="B65" s="1" t="s">
        <v>540</v>
      </c>
      <c r="C65" s="1" t="s">
        <v>36</v>
      </c>
      <c r="D65" s="160">
        <v>0.41666666666666669</v>
      </c>
      <c r="E65" s="160">
        <v>0.77083333333333337</v>
      </c>
      <c r="F65" s="160">
        <f t="shared" si="1"/>
        <v>0.29166666666666669</v>
      </c>
      <c r="G65" s="159">
        <f t="shared" si="2"/>
        <v>7</v>
      </c>
      <c r="H65" s="1"/>
      <c r="I65" s="1"/>
      <c r="J65" s="1" t="str">
        <f t="shared" si="3"/>
        <v/>
      </c>
      <c r="K65" s="159" t="e">
        <f t="shared" si="4"/>
        <v>#VALUE!</v>
      </c>
      <c r="L65" s="1"/>
      <c r="M65" s="1"/>
      <c r="N65" s="1" t="str">
        <f t="shared" si="5"/>
        <v/>
      </c>
      <c r="O65" s="159" t="e">
        <f t="shared" si="6"/>
        <v>#VALUE!</v>
      </c>
      <c r="P65" s="160">
        <v>0.3972222222222222</v>
      </c>
      <c r="Q65" s="160">
        <v>0.81666666666666665</v>
      </c>
      <c r="R65" s="161">
        <f t="shared" si="7"/>
        <v>0.31111111111111117</v>
      </c>
      <c r="S65" s="159">
        <f t="shared" si="49"/>
        <v>7.5</v>
      </c>
      <c r="T65" s="1"/>
      <c r="U65" s="1"/>
      <c r="V65" s="1" t="str">
        <f t="shared" si="9"/>
        <v/>
      </c>
      <c r="W65" s="159" t="e">
        <f t="shared" si="10"/>
        <v>#VALUE!</v>
      </c>
      <c r="X65" s="162"/>
      <c r="Y65" s="162"/>
      <c r="Z65" s="1" t="str">
        <f t="shared" si="11"/>
        <v/>
      </c>
      <c r="AA65" s="159" t="e">
        <f t="shared" si="12"/>
        <v>#VALUE!</v>
      </c>
      <c r="AB65" s="160">
        <v>0.37152777777777779</v>
      </c>
      <c r="AC65" s="160">
        <v>0.37152777777777779</v>
      </c>
      <c r="AD65" s="161">
        <f t="shared" si="13"/>
        <v>0.16666666666666666</v>
      </c>
      <c r="AE65" s="159">
        <f t="shared" si="14"/>
        <v>4</v>
      </c>
      <c r="AF65" s="160">
        <v>0.37638888888888888</v>
      </c>
      <c r="AG65" s="160">
        <v>0.50763888888888886</v>
      </c>
      <c r="AH65" s="161">
        <f t="shared" si="15"/>
        <v>0.12361111111111112</v>
      </c>
      <c r="AI65" s="159">
        <f t="shared" si="16"/>
        <v>3</v>
      </c>
      <c r="AJ65" s="162"/>
      <c r="AK65" s="163"/>
      <c r="AL65" s="1" t="str">
        <f t="shared" si="17"/>
        <v/>
      </c>
      <c r="AM65" s="159" t="e">
        <f t="shared" si="18"/>
        <v>#VALUE!</v>
      </c>
      <c r="AN65" s="1"/>
      <c r="AO65" s="1"/>
      <c r="AP65" s="1" t="str">
        <f t="shared" si="19"/>
        <v/>
      </c>
      <c r="AQ65" s="159" t="e">
        <f t="shared" si="20"/>
        <v>#VALUE!</v>
      </c>
      <c r="AR65" s="1"/>
      <c r="AS65" s="1"/>
      <c r="AT65" s="1" t="str">
        <f t="shared" si="21"/>
        <v/>
      </c>
      <c r="AU65" s="159" t="e">
        <f t="shared" si="22"/>
        <v>#VALUE!</v>
      </c>
      <c r="AV65" s="160">
        <v>0.38333333333333336</v>
      </c>
      <c r="AW65" s="160">
        <v>0.7944444444444444</v>
      </c>
      <c r="AX65" s="161">
        <f t="shared" si="23"/>
        <v>0.32500000000000001</v>
      </c>
      <c r="AY65" s="159">
        <f t="shared" si="24"/>
        <v>7.8</v>
      </c>
      <c r="AZ65" s="160">
        <v>0.5180555555555556</v>
      </c>
      <c r="BA65" s="160">
        <v>0.5180555555555556</v>
      </c>
      <c r="BB65" s="161">
        <f t="shared" si="25"/>
        <v>0.16666666666666666</v>
      </c>
      <c r="BC65" s="159">
        <f t="shared" si="26"/>
        <v>4</v>
      </c>
      <c r="BD65" s="160">
        <v>0.37361111111111112</v>
      </c>
      <c r="BE65" s="160">
        <v>0.59097222222222223</v>
      </c>
      <c r="BF65" s="160">
        <f t="shared" si="27"/>
        <v>0.15486111111111112</v>
      </c>
      <c r="BG65" s="159">
        <f t="shared" si="28"/>
        <v>3.7</v>
      </c>
      <c r="BH65" s="162"/>
      <c r="BI65" s="162"/>
      <c r="BJ65" s="1" t="str">
        <f t="shared" si="29"/>
        <v/>
      </c>
      <c r="BK65" s="159" t="e">
        <f t="shared" si="50"/>
        <v>#VALUE!</v>
      </c>
      <c r="BL65" s="162"/>
      <c r="BM65" s="162"/>
      <c r="BN65" s="1" t="str">
        <f t="shared" si="31"/>
        <v/>
      </c>
      <c r="BO65" s="159" t="e">
        <f t="shared" si="32"/>
        <v>#VALUE!</v>
      </c>
      <c r="BP65" s="1"/>
      <c r="BQ65" s="1"/>
      <c r="BR65" s="1" t="str">
        <f t="shared" si="33"/>
        <v/>
      </c>
      <c r="BS65" s="159" t="e">
        <f t="shared" si="34"/>
        <v>#VALUE!</v>
      </c>
      <c r="BT65" s="1"/>
      <c r="BU65" s="1"/>
      <c r="BV65" s="1" t="str">
        <f t="shared" si="35"/>
        <v/>
      </c>
      <c r="BW65" s="159" t="e">
        <f t="shared" si="36"/>
        <v>#VALUE!</v>
      </c>
      <c r="BX65" s="160">
        <v>0.37777777777777777</v>
      </c>
      <c r="BY65" s="160">
        <v>0.51666666666666672</v>
      </c>
      <c r="BZ65" s="161">
        <f t="shared" si="37"/>
        <v>0.12222222222222223</v>
      </c>
      <c r="CA65" s="159">
        <f t="shared" si="38"/>
        <v>2.9</v>
      </c>
      <c r="CB65" s="160">
        <v>0.38819444444444445</v>
      </c>
      <c r="CC65" s="160">
        <v>0.38819444444444445</v>
      </c>
      <c r="CD65" s="161">
        <f t="shared" si="39"/>
        <v>0.16666666666666666</v>
      </c>
      <c r="CE65" s="159">
        <f t="shared" si="40"/>
        <v>4</v>
      </c>
      <c r="CF65" s="160">
        <v>0.38958333333333334</v>
      </c>
      <c r="CG65" s="160">
        <v>0.38958333333333334</v>
      </c>
      <c r="CH65" s="161">
        <f t="shared" si="41"/>
        <v>0.16666666666666666</v>
      </c>
      <c r="CI65" s="159">
        <f t="shared" si="42"/>
        <v>4</v>
      </c>
      <c r="CJ65" s="160">
        <v>0.38541666666666669</v>
      </c>
      <c r="CK65" s="160">
        <v>0.38541666666666669</v>
      </c>
      <c r="CL65" s="161">
        <f t="shared" si="43"/>
        <v>0.16666666666666666</v>
      </c>
      <c r="CM65" s="159">
        <f t="shared" si="51"/>
        <v>4</v>
      </c>
      <c r="CN65" s="1"/>
      <c r="CO65" s="1"/>
      <c r="CP65" s="1" t="str">
        <f t="shared" si="45"/>
        <v/>
      </c>
      <c r="CQ65" s="159" t="e">
        <f t="shared" si="46"/>
        <v>#VALUE!</v>
      </c>
      <c r="CR65" s="1"/>
      <c r="CS65" s="1"/>
      <c r="CT65" s="1" t="str">
        <f t="shared" si="47"/>
        <v/>
      </c>
      <c r="CU65" s="159" t="e">
        <f t="shared" si="48"/>
        <v>#VALUE!</v>
      </c>
    </row>
    <row r="66" spans="1:99" ht="15.75" hidden="1" customHeight="1" x14ac:dyDescent="0.2">
      <c r="A66" s="1" t="s">
        <v>590</v>
      </c>
      <c r="B66" s="1" t="s">
        <v>591</v>
      </c>
      <c r="C66" s="1" t="s">
        <v>2201</v>
      </c>
      <c r="D66" s="160">
        <v>0.39930555555555558</v>
      </c>
      <c r="E66" s="160">
        <v>0.85972222222222228</v>
      </c>
      <c r="F66" s="161">
        <f t="shared" si="1"/>
        <v>0.30902777777777779</v>
      </c>
      <c r="G66" s="159">
        <f t="shared" si="2"/>
        <v>7.4</v>
      </c>
      <c r="H66" s="1"/>
      <c r="I66" s="1"/>
      <c r="J66" s="1" t="str">
        <f t="shared" si="3"/>
        <v/>
      </c>
      <c r="K66" s="159" t="e">
        <f t="shared" si="4"/>
        <v>#VALUE!</v>
      </c>
      <c r="L66" s="1"/>
      <c r="M66" s="1"/>
      <c r="N66" s="1" t="str">
        <f t="shared" si="5"/>
        <v/>
      </c>
      <c r="O66" s="159" t="e">
        <f t="shared" si="6"/>
        <v>#VALUE!</v>
      </c>
      <c r="P66" s="160">
        <v>0.37986111111111109</v>
      </c>
      <c r="Q66" s="160">
        <v>0.81111111111111112</v>
      </c>
      <c r="R66" s="161">
        <f t="shared" si="7"/>
        <v>0.32847222222222228</v>
      </c>
      <c r="S66" s="159">
        <f t="shared" si="49"/>
        <v>7.9</v>
      </c>
      <c r="T66" s="160">
        <v>0.3888888888888889</v>
      </c>
      <c r="U66" s="160">
        <v>0.75138888888888888</v>
      </c>
      <c r="V66" s="160">
        <f t="shared" si="9"/>
        <v>0.3</v>
      </c>
      <c r="W66" s="159">
        <f t="shared" si="10"/>
        <v>7.2</v>
      </c>
      <c r="X66" s="160">
        <v>0.39027777777777778</v>
      </c>
      <c r="Y66" s="160">
        <v>0.52222222222222225</v>
      </c>
      <c r="Z66" s="161">
        <f t="shared" si="11"/>
        <v>0.10972222222222222</v>
      </c>
      <c r="AA66" s="159">
        <f t="shared" si="12"/>
        <v>2.6</v>
      </c>
      <c r="AB66" s="160">
        <v>0.38541666666666669</v>
      </c>
      <c r="AC66" s="160">
        <v>0.56388888888888888</v>
      </c>
      <c r="AD66" s="160">
        <f t="shared" si="13"/>
        <v>0.1159722222222222</v>
      </c>
      <c r="AE66" s="159">
        <f t="shared" si="14"/>
        <v>2.8</v>
      </c>
      <c r="AF66" s="160">
        <v>0.56458333333333333</v>
      </c>
      <c r="AG66" s="160">
        <v>0.89583333333333337</v>
      </c>
      <c r="AH66" s="161">
        <f t="shared" si="15"/>
        <v>0.20625000000000004</v>
      </c>
      <c r="AI66" s="159">
        <f t="shared" si="16"/>
        <v>5</v>
      </c>
      <c r="AJ66" s="162"/>
      <c r="AK66" s="163"/>
      <c r="AL66" s="1" t="str">
        <f t="shared" si="17"/>
        <v/>
      </c>
      <c r="AM66" s="159" t="e">
        <f t="shared" si="18"/>
        <v>#VALUE!</v>
      </c>
      <c r="AN66" s="1"/>
      <c r="AO66" s="1"/>
      <c r="AP66" s="1" t="str">
        <f t="shared" si="19"/>
        <v/>
      </c>
      <c r="AQ66" s="159" t="e">
        <f t="shared" si="20"/>
        <v>#VALUE!</v>
      </c>
      <c r="AR66" s="1"/>
      <c r="AS66" s="1"/>
      <c r="AT66" s="1" t="str">
        <f t="shared" si="21"/>
        <v/>
      </c>
      <c r="AU66" s="159" t="e">
        <f t="shared" si="22"/>
        <v>#VALUE!</v>
      </c>
      <c r="AV66" s="160">
        <v>0.37361111111111112</v>
      </c>
      <c r="AW66" s="160">
        <v>0.81527777777777777</v>
      </c>
      <c r="AX66" s="161">
        <f t="shared" si="23"/>
        <v>0.33333333333333331</v>
      </c>
      <c r="AY66" s="159">
        <f t="shared" si="24"/>
        <v>8</v>
      </c>
      <c r="AZ66" s="160">
        <v>0.38611111111111113</v>
      </c>
      <c r="BA66" s="160">
        <v>0.80486111111111114</v>
      </c>
      <c r="BB66" s="161">
        <f t="shared" si="25"/>
        <v>0.32222222222222224</v>
      </c>
      <c r="BC66" s="159">
        <f t="shared" si="26"/>
        <v>7.7</v>
      </c>
      <c r="BD66" s="160">
        <v>0.38611111111111113</v>
      </c>
      <c r="BE66" s="160">
        <v>0.83611111111111114</v>
      </c>
      <c r="BF66" s="161">
        <f t="shared" si="27"/>
        <v>0.32222222222222224</v>
      </c>
      <c r="BG66" s="159">
        <f t="shared" si="28"/>
        <v>7.7</v>
      </c>
      <c r="BH66" s="160">
        <v>0.37222222222222223</v>
      </c>
      <c r="BI66" s="160">
        <v>0.98541666666666672</v>
      </c>
      <c r="BJ66" s="161">
        <f t="shared" si="29"/>
        <v>0.33333333333333331</v>
      </c>
      <c r="BK66" s="159">
        <f t="shared" si="50"/>
        <v>8</v>
      </c>
      <c r="BL66" s="162"/>
      <c r="BM66" s="163"/>
      <c r="BN66" s="1" t="str">
        <f t="shared" si="31"/>
        <v/>
      </c>
      <c r="BO66" s="159" t="e">
        <f t="shared" si="32"/>
        <v>#VALUE!</v>
      </c>
      <c r="BP66" s="1"/>
      <c r="BQ66" s="1"/>
      <c r="BR66" s="1" t="str">
        <f t="shared" si="33"/>
        <v/>
      </c>
      <c r="BS66" s="159" t="e">
        <f t="shared" si="34"/>
        <v>#VALUE!</v>
      </c>
      <c r="BT66" s="160">
        <v>0.39027777777777778</v>
      </c>
      <c r="BU66" s="160">
        <v>0.6791666666666667</v>
      </c>
      <c r="BV66" s="160">
        <f t="shared" si="35"/>
        <v>0.22638888888888892</v>
      </c>
      <c r="BW66" s="159">
        <f t="shared" si="36"/>
        <v>5.4</v>
      </c>
      <c r="BX66" s="160">
        <v>0.38819444444444445</v>
      </c>
      <c r="BY66" s="160">
        <v>0.80138888888888893</v>
      </c>
      <c r="BZ66" s="161">
        <f t="shared" si="37"/>
        <v>0.32013888888888892</v>
      </c>
      <c r="CA66" s="159">
        <f t="shared" si="38"/>
        <v>7.7</v>
      </c>
      <c r="CB66" s="160">
        <v>0.37430555555555556</v>
      </c>
      <c r="CC66" s="160">
        <v>0.96944444444444444</v>
      </c>
      <c r="CD66" s="161">
        <f t="shared" si="39"/>
        <v>0.33333333333333331</v>
      </c>
      <c r="CE66" s="159">
        <f t="shared" si="40"/>
        <v>8</v>
      </c>
      <c r="CF66" s="160">
        <v>0.37986111111111109</v>
      </c>
      <c r="CG66" s="160">
        <v>0.80902777777777779</v>
      </c>
      <c r="CH66" s="161">
        <f t="shared" si="41"/>
        <v>0.32847222222222228</v>
      </c>
      <c r="CI66" s="159">
        <f t="shared" si="42"/>
        <v>7.9</v>
      </c>
      <c r="CJ66" s="160">
        <v>0.37430555555555556</v>
      </c>
      <c r="CK66" s="160">
        <v>0.80347222222222225</v>
      </c>
      <c r="CL66" s="161">
        <f t="shared" si="43"/>
        <v>0.33333333333333331</v>
      </c>
      <c r="CM66" s="159">
        <f t="shared" si="51"/>
        <v>8</v>
      </c>
      <c r="CN66" s="1"/>
      <c r="CO66" s="1"/>
      <c r="CP66" s="1" t="str">
        <f t="shared" si="45"/>
        <v/>
      </c>
      <c r="CQ66" s="159" t="e">
        <f t="shared" si="46"/>
        <v>#VALUE!</v>
      </c>
      <c r="CR66" s="1"/>
      <c r="CS66" s="1"/>
      <c r="CT66" s="1" t="str">
        <f t="shared" si="47"/>
        <v/>
      </c>
      <c r="CU66" s="159" t="e">
        <f t="shared" si="48"/>
        <v>#VALUE!</v>
      </c>
    </row>
    <row r="67" spans="1:99" ht="15.75" customHeight="1" x14ac:dyDescent="0.2">
      <c r="A67" s="1" t="s">
        <v>594</v>
      </c>
      <c r="B67" s="1" t="s">
        <v>595</v>
      </c>
      <c r="C67" s="1" t="s">
        <v>324</v>
      </c>
      <c r="D67" s="160">
        <v>0.36458333333333331</v>
      </c>
      <c r="E67" s="160">
        <v>0.75902777777777775</v>
      </c>
      <c r="F67" s="160">
        <f t="shared" si="1"/>
        <v>0.33194444444444443</v>
      </c>
      <c r="G67" s="159">
        <f t="shared" si="2"/>
        <v>8</v>
      </c>
      <c r="H67" s="1"/>
      <c r="I67" s="1"/>
      <c r="J67" s="1" t="str">
        <f t="shared" si="3"/>
        <v/>
      </c>
      <c r="K67" s="159" t="e">
        <f t="shared" si="4"/>
        <v>#VALUE!</v>
      </c>
      <c r="L67" s="1"/>
      <c r="M67" s="1"/>
      <c r="N67" s="1" t="str">
        <f t="shared" si="5"/>
        <v/>
      </c>
      <c r="O67" s="159" t="e">
        <f t="shared" si="6"/>
        <v>#VALUE!</v>
      </c>
      <c r="P67" s="160">
        <v>0.36527777777777776</v>
      </c>
      <c r="Q67" s="160">
        <v>0.76875000000000004</v>
      </c>
      <c r="R67" s="161">
        <f t="shared" si="7"/>
        <v>0.33333333333333331</v>
      </c>
      <c r="S67" s="159">
        <f t="shared" si="49"/>
        <v>8</v>
      </c>
      <c r="T67" s="160">
        <v>0.36249999999999999</v>
      </c>
      <c r="U67" s="160">
        <v>0.75138888888888888</v>
      </c>
      <c r="V67" s="160">
        <f t="shared" si="9"/>
        <v>0.3263888888888889</v>
      </c>
      <c r="W67" s="159">
        <f t="shared" si="10"/>
        <v>7.8</v>
      </c>
      <c r="X67" s="160">
        <v>0.3611111111111111</v>
      </c>
      <c r="Y67" s="160">
        <v>0.75555555555555554</v>
      </c>
      <c r="Z67" s="160">
        <f t="shared" si="11"/>
        <v>0.33194444444444443</v>
      </c>
      <c r="AA67" s="159">
        <f t="shared" si="12"/>
        <v>8</v>
      </c>
      <c r="AB67" s="160">
        <v>0.35833333333333334</v>
      </c>
      <c r="AC67" s="160">
        <v>0.76249999999999996</v>
      </c>
      <c r="AD67" s="161">
        <f t="shared" si="13"/>
        <v>0.33333333333333331</v>
      </c>
      <c r="AE67" s="159">
        <f t="shared" si="14"/>
        <v>8</v>
      </c>
      <c r="AF67" s="160">
        <v>0.3659722222222222</v>
      </c>
      <c r="AG67" s="160">
        <v>0.75694444444444442</v>
      </c>
      <c r="AH67" s="160">
        <f t="shared" si="15"/>
        <v>0.32847222222222222</v>
      </c>
      <c r="AI67" s="159">
        <f t="shared" si="16"/>
        <v>7.9</v>
      </c>
      <c r="AJ67" s="162"/>
      <c r="AK67" s="163"/>
      <c r="AL67" s="1" t="str">
        <f t="shared" si="17"/>
        <v/>
      </c>
      <c r="AM67" s="159" t="e">
        <f t="shared" si="18"/>
        <v>#VALUE!</v>
      </c>
      <c r="AN67" s="1"/>
      <c r="AO67" s="1"/>
      <c r="AP67" s="1" t="str">
        <f t="shared" si="19"/>
        <v/>
      </c>
      <c r="AQ67" s="159" t="e">
        <f t="shared" si="20"/>
        <v>#VALUE!</v>
      </c>
      <c r="AR67" s="1"/>
      <c r="AS67" s="1"/>
      <c r="AT67" s="1" t="str">
        <f t="shared" si="21"/>
        <v/>
      </c>
      <c r="AU67" s="159" t="e">
        <f t="shared" si="22"/>
        <v>#VALUE!</v>
      </c>
      <c r="AV67" s="160">
        <v>0.36041666666666666</v>
      </c>
      <c r="AW67" s="160">
        <v>0.75555555555555554</v>
      </c>
      <c r="AX67" s="160">
        <f t="shared" si="23"/>
        <v>0.33263888888888887</v>
      </c>
      <c r="AY67" s="159">
        <f t="shared" si="24"/>
        <v>8</v>
      </c>
      <c r="AZ67" s="160">
        <v>0.3576388888888889</v>
      </c>
      <c r="BA67" s="160">
        <v>0.76041666666666663</v>
      </c>
      <c r="BB67" s="161">
        <f t="shared" si="25"/>
        <v>0.33333333333333331</v>
      </c>
      <c r="BC67" s="159">
        <f t="shared" si="26"/>
        <v>8</v>
      </c>
      <c r="BD67" s="160">
        <v>0.3611111111111111</v>
      </c>
      <c r="BE67" s="160">
        <v>0.75763888888888886</v>
      </c>
      <c r="BF67" s="161">
        <f t="shared" si="27"/>
        <v>0.33333333333333331</v>
      </c>
      <c r="BG67" s="159">
        <f t="shared" si="28"/>
        <v>8</v>
      </c>
      <c r="BH67" s="160">
        <v>0.35208333333333336</v>
      </c>
      <c r="BI67" s="160">
        <v>0.74930555555555556</v>
      </c>
      <c r="BJ67" s="160">
        <f t="shared" si="29"/>
        <v>0.33263888888888893</v>
      </c>
      <c r="BK67" s="159">
        <f t="shared" si="50"/>
        <v>8</v>
      </c>
      <c r="BL67" s="162"/>
      <c r="BM67" s="162"/>
      <c r="BN67" s="1" t="str">
        <f t="shared" si="31"/>
        <v/>
      </c>
      <c r="BO67" s="159" t="e">
        <f t="shared" si="32"/>
        <v>#VALUE!</v>
      </c>
      <c r="BP67" s="1"/>
      <c r="BQ67" s="1"/>
      <c r="BR67" s="1" t="str">
        <f t="shared" si="33"/>
        <v/>
      </c>
      <c r="BS67" s="159" t="e">
        <f t="shared" si="34"/>
        <v>#VALUE!</v>
      </c>
      <c r="BT67" s="160">
        <v>0.35555555555555557</v>
      </c>
      <c r="BU67" s="160">
        <v>0.75</v>
      </c>
      <c r="BV67" s="160">
        <f t="shared" si="35"/>
        <v>0.33194444444444443</v>
      </c>
      <c r="BW67" s="159">
        <f t="shared" si="36"/>
        <v>8</v>
      </c>
      <c r="BX67" s="160">
        <v>0.35972222222222222</v>
      </c>
      <c r="BY67" s="160">
        <v>0.75555555555555554</v>
      </c>
      <c r="BZ67" s="160">
        <f t="shared" si="37"/>
        <v>0.33333333333333331</v>
      </c>
      <c r="CA67" s="159">
        <f t="shared" si="38"/>
        <v>8</v>
      </c>
      <c r="CB67" s="160">
        <v>0.35694444444444445</v>
      </c>
      <c r="CC67" s="160">
        <v>0.7583333333333333</v>
      </c>
      <c r="CD67" s="161">
        <f t="shared" si="39"/>
        <v>0.33333333333333331</v>
      </c>
      <c r="CE67" s="159">
        <f t="shared" si="40"/>
        <v>8</v>
      </c>
      <c r="CF67" s="160">
        <v>0.35555555555555557</v>
      </c>
      <c r="CG67" s="160">
        <v>0.75208333333333333</v>
      </c>
      <c r="CH67" s="161">
        <f t="shared" si="41"/>
        <v>0.33333333333333331</v>
      </c>
      <c r="CI67" s="159">
        <f t="shared" si="42"/>
        <v>8</v>
      </c>
      <c r="CJ67" s="160">
        <v>0.36041666666666666</v>
      </c>
      <c r="CK67" s="160">
        <v>0.58125000000000004</v>
      </c>
      <c r="CL67" s="160">
        <f t="shared" si="43"/>
        <v>0.15833333333333338</v>
      </c>
      <c r="CM67" s="159">
        <f t="shared" si="51"/>
        <v>3.8</v>
      </c>
      <c r="CN67" s="1"/>
      <c r="CO67" s="1"/>
      <c r="CP67" s="1" t="str">
        <f t="shared" si="45"/>
        <v/>
      </c>
      <c r="CQ67" s="159" t="e">
        <f t="shared" si="46"/>
        <v>#VALUE!</v>
      </c>
      <c r="CR67" s="1"/>
      <c r="CS67" s="1"/>
      <c r="CT67" s="1" t="str">
        <f t="shared" si="47"/>
        <v/>
      </c>
      <c r="CU67" s="159" t="e">
        <f t="shared" si="48"/>
        <v>#VALUE!</v>
      </c>
    </row>
    <row r="68" spans="1:99" ht="15.75" customHeight="1" x14ac:dyDescent="0.2">
      <c r="A68" s="1" t="s">
        <v>602</v>
      </c>
      <c r="B68" s="1" t="s">
        <v>603</v>
      </c>
      <c r="C68" s="1" t="s">
        <v>2188</v>
      </c>
      <c r="D68" s="160">
        <v>0.35069444444444442</v>
      </c>
      <c r="E68" s="160">
        <v>0.75555555555555554</v>
      </c>
      <c r="F68" s="161">
        <f t="shared" si="1"/>
        <v>0.33333333333333331</v>
      </c>
      <c r="G68" s="159">
        <f t="shared" si="2"/>
        <v>8</v>
      </c>
      <c r="H68" s="1"/>
      <c r="I68" s="1"/>
      <c r="J68" s="1" t="str">
        <f t="shared" si="3"/>
        <v/>
      </c>
      <c r="K68" s="159" t="e">
        <f t="shared" si="4"/>
        <v>#VALUE!</v>
      </c>
      <c r="L68" s="1"/>
      <c r="M68" s="1"/>
      <c r="N68" s="1" t="str">
        <f t="shared" si="5"/>
        <v/>
      </c>
      <c r="O68" s="159" t="e">
        <f t="shared" si="6"/>
        <v>#VALUE!</v>
      </c>
      <c r="P68" s="160">
        <v>0.34861111111111109</v>
      </c>
      <c r="Q68" s="160">
        <v>0.75624999999999998</v>
      </c>
      <c r="R68" s="161">
        <f t="shared" si="7"/>
        <v>0.33333333333333331</v>
      </c>
      <c r="S68" s="159">
        <f t="shared" si="49"/>
        <v>8</v>
      </c>
      <c r="T68" s="160">
        <v>0.34861111111111109</v>
      </c>
      <c r="U68" s="160">
        <v>0.75138888888888888</v>
      </c>
      <c r="V68" s="161">
        <f t="shared" si="9"/>
        <v>0.33333333333333331</v>
      </c>
      <c r="W68" s="159">
        <f t="shared" si="10"/>
        <v>8</v>
      </c>
      <c r="X68" s="160">
        <v>0.34861111111111109</v>
      </c>
      <c r="Y68" s="160">
        <v>0.75138888888888888</v>
      </c>
      <c r="Z68" s="161">
        <f t="shared" si="11"/>
        <v>0.33333333333333331</v>
      </c>
      <c r="AA68" s="159">
        <f t="shared" si="12"/>
        <v>8</v>
      </c>
      <c r="AB68" s="160">
        <v>0.35138888888888886</v>
      </c>
      <c r="AC68" s="160">
        <v>0.76527777777777772</v>
      </c>
      <c r="AD68" s="161">
        <f t="shared" si="13"/>
        <v>0.33333333333333331</v>
      </c>
      <c r="AE68" s="159">
        <f t="shared" si="14"/>
        <v>8</v>
      </c>
      <c r="AF68" s="160">
        <v>0.35347222222222224</v>
      </c>
      <c r="AG68" s="160">
        <v>0.75416666666666665</v>
      </c>
      <c r="AH68" s="161">
        <f t="shared" si="15"/>
        <v>0.33333333333333331</v>
      </c>
      <c r="AI68" s="159">
        <f t="shared" si="16"/>
        <v>8</v>
      </c>
      <c r="AJ68" s="162"/>
      <c r="AK68" s="162"/>
      <c r="AL68" s="1" t="str">
        <f t="shared" si="17"/>
        <v/>
      </c>
      <c r="AM68" s="159" t="e">
        <f t="shared" si="18"/>
        <v>#VALUE!</v>
      </c>
      <c r="AN68" s="1"/>
      <c r="AO68" s="1"/>
      <c r="AP68" s="1" t="str">
        <f t="shared" si="19"/>
        <v/>
      </c>
      <c r="AQ68" s="159" t="e">
        <f t="shared" si="20"/>
        <v>#VALUE!</v>
      </c>
      <c r="AR68" s="1"/>
      <c r="AS68" s="1"/>
      <c r="AT68" s="1" t="str">
        <f t="shared" si="21"/>
        <v/>
      </c>
      <c r="AU68" s="159" t="e">
        <f t="shared" si="22"/>
        <v>#VALUE!</v>
      </c>
      <c r="AV68" s="160">
        <v>0.34861111111111109</v>
      </c>
      <c r="AW68" s="160">
        <v>0.77013888888888893</v>
      </c>
      <c r="AX68" s="161">
        <f t="shared" si="23"/>
        <v>0.33333333333333331</v>
      </c>
      <c r="AY68" s="159">
        <f t="shared" si="24"/>
        <v>8</v>
      </c>
      <c r="AZ68" s="160">
        <v>0.35138888888888886</v>
      </c>
      <c r="BA68" s="160">
        <v>0.76111111111111107</v>
      </c>
      <c r="BB68" s="161">
        <f t="shared" si="25"/>
        <v>0.33333333333333331</v>
      </c>
      <c r="BC68" s="159">
        <f t="shared" si="26"/>
        <v>8</v>
      </c>
      <c r="BD68" s="160">
        <v>0.35902777777777778</v>
      </c>
      <c r="BE68" s="160">
        <v>0.75902777777777775</v>
      </c>
      <c r="BF68" s="161">
        <f t="shared" si="27"/>
        <v>0.33333333333333331</v>
      </c>
      <c r="BG68" s="159">
        <f t="shared" si="28"/>
        <v>8</v>
      </c>
      <c r="BH68" s="160">
        <v>0.34861111111111109</v>
      </c>
      <c r="BI68" s="160">
        <v>0.75069444444444444</v>
      </c>
      <c r="BJ68" s="161">
        <f t="shared" si="29"/>
        <v>0.33333333333333331</v>
      </c>
      <c r="BK68" s="159">
        <f t="shared" si="50"/>
        <v>8</v>
      </c>
      <c r="BL68" s="162"/>
      <c r="BM68" s="163"/>
      <c r="BN68" s="1" t="str">
        <f t="shared" si="31"/>
        <v/>
      </c>
      <c r="BO68" s="159" t="e">
        <f t="shared" si="32"/>
        <v>#VALUE!</v>
      </c>
      <c r="BP68" s="1"/>
      <c r="BQ68" s="1"/>
      <c r="BR68" s="1" t="str">
        <f t="shared" si="33"/>
        <v/>
      </c>
      <c r="BS68" s="159" t="e">
        <f t="shared" si="34"/>
        <v>#VALUE!</v>
      </c>
      <c r="BT68" s="160">
        <v>0.35</v>
      </c>
      <c r="BU68" s="160">
        <v>0.75555555555555554</v>
      </c>
      <c r="BV68" s="161">
        <f t="shared" si="35"/>
        <v>0.33333333333333331</v>
      </c>
      <c r="BW68" s="159">
        <f t="shared" si="36"/>
        <v>8</v>
      </c>
      <c r="BX68" s="162"/>
      <c r="BY68" s="163"/>
      <c r="BZ68" s="1" t="str">
        <f t="shared" si="37"/>
        <v/>
      </c>
      <c r="CA68" s="159" t="e">
        <f t="shared" si="38"/>
        <v>#VALUE!</v>
      </c>
      <c r="CB68" s="160">
        <v>0.35069444444444442</v>
      </c>
      <c r="CC68" s="160">
        <v>0.76041666666666663</v>
      </c>
      <c r="CD68" s="161">
        <f t="shared" si="39"/>
        <v>0.33333333333333331</v>
      </c>
      <c r="CE68" s="159">
        <f t="shared" si="40"/>
        <v>8</v>
      </c>
      <c r="CF68" s="160">
        <v>0.34722222222222221</v>
      </c>
      <c r="CG68" s="160">
        <v>0.75208333333333333</v>
      </c>
      <c r="CH68" s="161">
        <f t="shared" si="41"/>
        <v>0.33333333333333331</v>
      </c>
      <c r="CI68" s="159">
        <f t="shared" si="42"/>
        <v>8</v>
      </c>
      <c r="CJ68" s="160">
        <v>0.34930555555555554</v>
      </c>
      <c r="CK68" s="160">
        <v>0.53888888888888886</v>
      </c>
      <c r="CL68" s="161">
        <f t="shared" si="43"/>
        <v>0.14583333333333334</v>
      </c>
      <c r="CM68" s="159">
        <f t="shared" si="51"/>
        <v>3.5</v>
      </c>
      <c r="CN68" s="1"/>
      <c r="CO68" s="1"/>
      <c r="CP68" s="1" t="str">
        <f t="shared" si="45"/>
        <v/>
      </c>
      <c r="CQ68" s="159" t="e">
        <f t="shared" si="46"/>
        <v>#VALUE!</v>
      </c>
      <c r="CR68" s="1"/>
      <c r="CS68" s="1"/>
      <c r="CT68" s="1" t="str">
        <f t="shared" si="47"/>
        <v/>
      </c>
      <c r="CU68" s="159" t="e">
        <f t="shared" si="48"/>
        <v>#VALUE!</v>
      </c>
    </row>
    <row r="69" spans="1:99" ht="15.75" hidden="1" customHeight="1" x14ac:dyDescent="0.2">
      <c r="A69" s="1" t="s">
        <v>716</v>
      </c>
      <c r="B69" s="1" t="s">
        <v>717</v>
      </c>
      <c r="C69" s="1" t="s">
        <v>2270</v>
      </c>
      <c r="D69" s="1"/>
      <c r="E69" s="1"/>
      <c r="F69" s="1" t="str">
        <f t="shared" si="1"/>
        <v/>
      </c>
      <c r="G69" s="159" t="e">
        <f t="shared" si="2"/>
        <v>#VALUE!</v>
      </c>
      <c r="H69" s="1"/>
      <c r="I69" s="1"/>
      <c r="J69" s="1" t="str">
        <f t="shared" si="3"/>
        <v/>
      </c>
      <c r="K69" s="159" t="e">
        <f t="shared" si="4"/>
        <v>#VALUE!</v>
      </c>
      <c r="L69" s="1"/>
      <c r="M69" s="1"/>
      <c r="N69" s="1" t="str">
        <f t="shared" si="5"/>
        <v/>
      </c>
      <c r="O69" s="159" t="e">
        <f t="shared" si="6"/>
        <v>#VALUE!</v>
      </c>
      <c r="P69" s="1"/>
      <c r="Q69" s="1"/>
      <c r="R69" s="1" t="str">
        <f t="shared" si="7"/>
        <v/>
      </c>
      <c r="S69" s="159" t="e">
        <f t="shared" si="49"/>
        <v>#VALUE!</v>
      </c>
      <c r="T69" s="160">
        <v>0.39374999999999999</v>
      </c>
      <c r="U69" s="160">
        <v>0.75347222222222221</v>
      </c>
      <c r="V69" s="160">
        <f t="shared" si="9"/>
        <v>0.29722222222222222</v>
      </c>
      <c r="W69" s="159">
        <f t="shared" si="10"/>
        <v>7.1</v>
      </c>
      <c r="X69" s="160">
        <v>0.38958333333333334</v>
      </c>
      <c r="Y69" s="160">
        <v>0.75347222222222221</v>
      </c>
      <c r="Z69" s="160">
        <f t="shared" si="11"/>
        <v>0.30138888888888887</v>
      </c>
      <c r="AA69" s="159">
        <f t="shared" si="12"/>
        <v>7.2</v>
      </c>
      <c r="AB69" s="160">
        <v>0.40902777777777777</v>
      </c>
      <c r="AC69" s="160">
        <v>0.63263888888888886</v>
      </c>
      <c r="AD69" s="160">
        <f t="shared" si="13"/>
        <v>0.16111111111111109</v>
      </c>
      <c r="AE69" s="159">
        <f t="shared" si="14"/>
        <v>3.9</v>
      </c>
      <c r="AF69" s="160">
        <v>0.39652777777777776</v>
      </c>
      <c r="AG69" s="160">
        <v>0.75624999999999998</v>
      </c>
      <c r="AH69" s="160">
        <f t="shared" si="15"/>
        <v>0.29722222222222222</v>
      </c>
      <c r="AI69" s="159">
        <f t="shared" si="16"/>
        <v>7.1</v>
      </c>
      <c r="AJ69" s="162"/>
      <c r="AK69" s="163"/>
      <c r="AL69" s="1" t="str">
        <f t="shared" si="17"/>
        <v/>
      </c>
      <c r="AM69" s="159" t="e">
        <f t="shared" si="18"/>
        <v>#VALUE!</v>
      </c>
      <c r="AN69" s="1"/>
      <c r="AO69" s="1"/>
      <c r="AP69" s="1" t="str">
        <f t="shared" si="19"/>
        <v/>
      </c>
      <c r="AQ69" s="159" t="e">
        <f t="shared" si="20"/>
        <v>#VALUE!</v>
      </c>
      <c r="AR69" s="1"/>
      <c r="AS69" s="1"/>
      <c r="AT69" s="1" t="str">
        <f t="shared" si="21"/>
        <v/>
      </c>
      <c r="AU69" s="159" t="e">
        <f t="shared" si="22"/>
        <v>#VALUE!</v>
      </c>
      <c r="AV69" s="160">
        <v>0.37777777777777777</v>
      </c>
      <c r="AW69" s="160">
        <v>0.76666666666666672</v>
      </c>
      <c r="AX69" s="160">
        <f t="shared" si="23"/>
        <v>0.32638888888888895</v>
      </c>
      <c r="AY69" s="159">
        <f t="shared" si="24"/>
        <v>7.8</v>
      </c>
      <c r="AZ69" s="160">
        <v>0.36388888888888887</v>
      </c>
      <c r="BA69" s="160">
        <v>0.76944444444444449</v>
      </c>
      <c r="BB69" s="161">
        <f t="shared" si="25"/>
        <v>0.33333333333333331</v>
      </c>
      <c r="BC69" s="159">
        <f t="shared" si="26"/>
        <v>8</v>
      </c>
      <c r="BD69" s="160">
        <v>0.76041666666666663</v>
      </c>
      <c r="BE69" s="160">
        <v>0.76041666666666663</v>
      </c>
      <c r="BF69" s="161">
        <f t="shared" si="27"/>
        <v>0.16666666666666666</v>
      </c>
      <c r="BG69" s="159">
        <f t="shared" si="28"/>
        <v>4</v>
      </c>
      <c r="BH69" s="160">
        <v>0.36527777777777776</v>
      </c>
      <c r="BI69" s="160">
        <v>0.76111111111111107</v>
      </c>
      <c r="BJ69" s="160">
        <f t="shared" si="29"/>
        <v>0.33333333333333331</v>
      </c>
      <c r="BK69" s="159">
        <f t="shared" si="50"/>
        <v>8</v>
      </c>
      <c r="BL69" s="162"/>
      <c r="BM69" s="163"/>
      <c r="BN69" s="1" t="str">
        <f t="shared" si="31"/>
        <v/>
      </c>
      <c r="BO69" s="159" t="e">
        <f t="shared" si="32"/>
        <v>#VALUE!</v>
      </c>
      <c r="BP69" s="1"/>
      <c r="BQ69" s="1"/>
      <c r="BR69" s="1" t="str">
        <f t="shared" si="33"/>
        <v/>
      </c>
      <c r="BS69" s="159" t="e">
        <f t="shared" si="34"/>
        <v>#VALUE!</v>
      </c>
      <c r="BT69" s="160">
        <v>0.37361111111111112</v>
      </c>
      <c r="BU69" s="160">
        <v>0.75763888888888886</v>
      </c>
      <c r="BV69" s="160">
        <f t="shared" si="35"/>
        <v>0.32152777777777775</v>
      </c>
      <c r="BW69" s="159">
        <f t="shared" si="36"/>
        <v>7.7</v>
      </c>
      <c r="BX69" s="160">
        <v>0.3611111111111111</v>
      </c>
      <c r="BY69" s="160">
        <v>0.72361111111111109</v>
      </c>
      <c r="BZ69" s="160">
        <f t="shared" si="37"/>
        <v>0.3</v>
      </c>
      <c r="CA69" s="159">
        <f t="shared" si="38"/>
        <v>7.2</v>
      </c>
      <c r="CB69" s="160">
        <v>0.45208333333333334</v>
      </c>
      <c r="CC69" s="160">
        <v>0.45208333333333334</v>
      </c>
      <c r="CD69" s="161">
        <f t="shared" si="39"/>
        <v>0.16666666666666666</v>
      </c>
      <c r="CE69" s="159">
        <f t="shared" si="40"/>
        <v>4</v>
      </c>
      <c r="CF69" s="160">
        <v>0.36944444444444446</v>
      </c>
      <c r="CG69" s="160">
        <v>0.36944444444444446</v>
      </c>
      <c r="CH69" s="161">
        <f t="shared" si="41"/>
        <v>0.16666666666666666</v>
      </c>
      <c r="CI69" s="159">
        <f t="shared" si="42"/>
        <v>4</v>
      </c>
      <c r="CJ69" s="160">
        <v>0.37430555555555556</v>
      </c>
      <c r="CK69" s="160">
        <v>0.76180555555555551</v>
      </c>
      <c r="CL69" s="160">
        <f t="shared" si="43"/>
        <v>0.32499999999999996</v>
      </c>
      <c r="CM69" s="159">
        <f t="shared" si="51"/>
        <v>7.8</v>
      </c>
      <c r="CN69" s="1"/>
      <c r="CO69" s="1"/>
      <c r="CP69" s="1" t="str">
        <f t="shared" si="45"/>
        <v/>
      </c>
      <c r="CQ69" s="159" t="e">
        <f t="shared" si="46"/>
        <v>#VALUE!</v>
      </c>
      <c r="CR69" s="1"/>
      <c r="CS69" s="1"/>
      <c r="CT69" s="1" t="str">
        <f t="shared" si="47"/>
        <v/>
      </c>
      <c r="CU69" s="159" t="e">
        <f t="shared" si="48"/>
        <v>#VALUE!</v>
      </c>
    </row>
    <row r="70" spans="1:99" ht="15.75" hidden="1" customHeight="1" x14ac:dyDescent="0.2">
      <c r="A70" s="1" t="s">
        <v>722</v>
      </c>
      <c r="B70" s="1" t="s">
        <v>723</v>
      </c>
      <c r="C70" s="1" t="s">
        <v>832</v>
      </c>
      <c r="D70" s="160">
        <v>0.33958333333333335</v>
      </c>
      <c r="E70" s="160">
        <v>0.75</v>
      </c>
      <c r="F70" s="161">
        <f t="shared" si="1"/>
        <v>0.33333333333333331</v>
      </c>
      <c r="G70" s="159">
        <f t="shared" si="2"/>
        <v>8</v>
      </c>
      <c r="H70" s="1"/>
      <c r="I70" s="1"/>
      <c r="J70" s="1" t="str">
        <f t="shared" si="3"/>
        <v/>
      </c>
      <c r="K70" s="159" t="e">
        <f t="shared" si="4"/>
        <v>#VALUE!</v>
      </c>
      <c r="L70" s="1"/>
      <c r="M70" s="1"/>
      <c r="N70" s="1" t="str">
        <f t="shared" si="5"/>
        <v/>
      </c>
      <c r="O70" s="159" t="e">
        <f t="shared" si="6"/>
        <v>#VALUE!</v>
      </c>
      <c r="P70" s="160">
        <v>0.3263888888888889</v>
      </c>
      <c r="Q70" s="160">
        <v>0.75</v>
      </c>
      <c r="R70" s="161">
        <f t="shared" si="7"/>
        <v>0.33333333333333331</v>
      </c>
      <c r="S70" s="159">
        <f t="shared" si="49"/>
        <v>8</v>
      </c>
      <c r="T70" s="160">
        <v>0.34236111111111112</v>
      </c>
      <c r="U70" s="160">
        <v>0.75</v>
      </c>
      <c r="V70" s="161">
        <f t="shared" si="9"/>
        <v>0.33333333333333331</v>
      </c>
      <c r="W70" s="159">
        <f t="shared" si="10"/>
        <v>8</v>
      </c>
      <c r="X70" s="160">
        <v>0.33541666666666664</v>
      </c>
      <c r="Y70" s="160">
        <v>0.75</v>
      </c>
      <c r="Z70" s="161">
        <f t="shared" si="11"/>
        <v>0.33333333333333331</v>
      </c>
      <c r="AA70" s="159">
        <f t="shared" si="12"/>
        <v>8</v>
      </c>
      <c r="AB70" s="160">
        <v>0.33680555555555558</v>
      </c>
      <c r="AC70" s="160">
        <v>0.63194444444444442</v>
      </c>
      <c r="AD70" s="160">
        <f t="shared" si="13"/>
        <v>0.21527777777777776</v>
      </c>
      <c r="AE70" s="159">
        <f t="shared" si="14"/>
        <v>5.2</v>
      </c>
      <c r="AF70" s="160">
        <v>0.33819444444444446</v>
      </c>
      <c r="AG70" s="160">
        <v>0.74791666666666667</v>
      </c>
      <c r="AH70" s="160">
        <f t="shared" si="15"/>
        <v>0.33125000000000004</v>
      </c>
      <c r="AI70" s="159">
        <f t="shared" si="16"/>
        <v>8</v>
      </c>
      <c r="AJ70" s="162"/>
      <c r="AK70" s="163"/>
      <c r="AL70" s="1" t="str">
        <f t="shared" si="17"/>
        <v/>
      </c>
      <c r="AM70" s="159" t="e">
        <f t="shared" si="18"/>
        <v>#VALUE!</v>
      </c>
      <c r="AN70" s="1"/>
      <c r="AO70" s="1"/>
      <c r="AP70" s="1" t="str">
        <f t="shared" si="19"/>
        <v/>
      </c>
      <c r="AQ70" s="159" t="e">
        <f t="shared" si="20"/>
        <v>#VALUE!</v>
      </c>
      <c r="AR70" s="1"/>
      <c r="AS70" s="1"/>
      <c r="AT70" s="1" t="str">
        <f t="shared" si="21"/>
        <v/>
      </c>
      <c r="AU70" s="159" t="e">
        <f t="shared" si="22"/>
        <v>#VALUE!</v>
      </c>
      <c r="AV70" s="160">
        <v>0.33194444444444443</v>
      </c>
      <c r="AW70" s="160">
        <v>0.75138888888888888</v>
      </c>
      <c r="AX70" s="161">
        <f t="shared" si="23"/>
        <v>0.33333333333333331</v>
      </c>
      <c r="AY70" s="159">
        <f t="shared" si="24"/>
        <v>8</v>
      </c>
      <c r="AZ70" s="160">
        <v>0.33819444444444446</v>
      </c>
      <c r="BA70" s="160">
        <v>0.75902777777777775</v>
      </c>
      <c r="BB70" s="161">
        <f t="shared" si="25"/>
        <v>0.33333333333333331</v>
      </c>
      <c r="BC70" s="159">
        <f t="shared" si="26"/>
        <v>8</v>
      </c>
      <c r="BD70" s="160">
        <v>0.34375</v>
      </c>
      <c r="BE70" s="160">
        <v>0.75624999999999998</v>
      </c>
      <c r="BF70" s="161">
        <f t="shared" si="27"/>
        <v>0.33333333333333331</v>
      </c>
      <c r="BG70" s="159">
        <f t="shared" si="28"/>
        <v>8</v>
      </c>
      <c r="BH70" s="160">
        <v>0.33888888888888891</v>
      </c>
      <c r="BI70" s="160">
        <v>0.77361111111111114</v>
      </c>
      <c r="BJ70" s="161">
        <f t="shared" si="29"/>
        <v>0.33333333333333331</v>
      </c>
      <c r="BK70" s="159">
        <f t="shared" si="50"/>
        <v>8</v>
      </c>
      <c r="BL70" s="162"/>
      <c r="BM70" s="163"/>
      <c r="BN70" s="1" t="str">
        <f t="shared" si="31"/>
        <v/>
      </c>
      <c r="BO70" s="159" t="e">
        <f t="shared" si="32"/>
        <v>#VALUE!</v>
      </c>
      <c r="BP70" s="1"/>
      <c r="BQ70" s="1"/>
      <c r="BR70" s="1" t="str">
        <f t="shared" si="33"/>
        <v/>
      </c>
      <c r="BS70" s="159" t="e">
        <f t="shared" si="34"/>
        <v>#VALUE!</v>
      </c>
      <c r="BT70" s="160">
        <v>0.33611111111111114</v>
      </c>
      <c r="BU70" s="160">
        <v>0.77916666666666667</v>
      </c>
      <c r="BV70" s="161">
        <f t="shared" si="35"/>
        <v>0.33333333333333331</v>
      </c>
      <c r="BW70" s="159">
        <f t="shared" si="36"/>
        <v>8</v>
      </c>
      <c r="BX70" s="160">
        <v>0.33680555555555558</v>
      </c>
      <c r="BY70" s="160">
        <v>0.77500000000000002</v>
      </c>
      <c r="BZ70" s="161">
        <f t="shared" si="37"/>
        <v>0.33333333333333331</v>
      </c>
      <c r="CA70" s="159">
        <f t="shared" si="38"/>
        <v>8</v>
      </c>
      <c r="CB70" s="160">
        <v>0.37430555555555556</v>
      </c>
      <c r="CC70" s="160">
        <v>0.75416666666666665</v>
      </c>
      <c r="CD70" s="160">
        <f t="shared" si="39"/>
        <v>0.31736111111111109</v>
      </c>
      <c r="CE70" s="159">
        <f t="shared" si="40"/>
        <v>7.6</v>
      </c>
      <c r="CF70" s="160">
        <v>0.33819444444444446</v>
      </c>
      <c r="CG70" s="160">
        <v>0.77708333333333335</v>
      </c>
      <c r="CH70" s="161">
        <f t="shared" si="41"/>
        <v>0.33333333333333331</v>
      </c>
      <c r="CI70" s="159">
        <f t="shared" si="42"/>
        <v>8</v>
      </c>
      <c r="CJ70" s="160">
        <v>0.34861111111111109</v>
      </c>
      <c r="CK70" s="160">
        <v>0.75277777777777777</v>
      </c>
      <c r="CL70" s="161">
        <f t="shared" si="43"/>
        <v>0.33333333333333331</v>
      </c>
      <c r="CM70" s="159">
        <f t="shared" si="51"/>
        <v>8</v>
      </c>
      <c r="CN70" s="1"/>
      <c r="CO70" s="1"/>
      <c r="CP70" s="1" t="str">
        <f t="shared" si="45"/>
        <v/>
      </c>
      <c r="CQ70" s="159" t="e">
        <f t="shared" si="46"/>
        <v>#VALUE!</v>
      </c>
      <c r="CR70" s="1"/>
      <c r="CS70" s="1"/>
      <c r="CT70" s="1" t="str">
        <f t="shared" si="47"/>
        <v/>
      </c>
      <c r="CU70" s="159" t="e">
        <f t="shared" si="48"/>
        <v>#VALUE!</v>
      </c>
    </row>
    <row r="71" spans="1:99" ht="15.75" hidden="1" customHeight="1" x14ac:dyDescent="0.2">
      <c r="A71" s="1" t="s">
        <v>726</v>
      </c>
      <c r="B71" s="1" t="s">
        <v>727</v>
      </c>
      <c r="C71" s="1" t="s">
        <v>832</v>
      </c>
      <c r="D71" s="160">
        <v>0.33333333333333331</v>
      </c>
      <c r="E71" s="160">
        <v>0.75</v>
      </c>
      <c r="F71" s="161">
        <f t="shared" si="1"/>
        <v>0.33333333333333331</v>
      </c>
      <c r="G71" s="159">
        <f t="shared" si="2"/>
        <v>8</v>
      </c>
      <c r="H71" s="1"/>
      <c r="I71" s="1"/>
      <c r="J71" s="1" t="str">
        <f t="shared" si="3"/>
        <v/>
      </c>
      <c r="K71" s="159" t="e">
        <f t="shared" si="4"/>
        <v>#VALUE!</v>
      </c>
      <c r="L71" s="1"/>
      <c r="M71" s="1"/>
      <c r="N71" s="1" t="str">
        <f t="shared" si="5"/>
        <v/>
      </c>
      <c r="O71" s="159" t="e">
        <f t="shared" si="6"/>
        <v>#VALUE!</v>
      </c>
      <c r="P71" s="160">
        <v>0.33194444444444443</v>
      </c>
      <c r="Q71" s="160">
        <v>0.75416666666666665</v>
      </c>
      <c r="R71" s="161">
        <f t="shared" si="7"/>
        <v>0.33333333333333331</v>
      </c>
      <c r="S71" s="159">
        <f t="shared" si="49"/>
        <v>8</v>
      </c>
      <c r="T71" s="160">
        <v>0.33194444444444443</v>
      </c>
      <c r="U71" s="160">
        <v>0.75347222222222221</v>
      </c>
      <c r="V71" s="161">
        <f t="shared" si="9"/>
        <v>0.33333333333333331</v>
      </c>
      <c r="W71" s="159">
        <f t="shared" si="10"/>
        <v>8</v>
      </c>
      <c r="X71" s="160">
        <v>0.3298611111111111</v>
      </c>
      <c r="Y71" s="160">
        <v>0.75624999999999998</v>
      </c>
      <c r="Z71" s="161">
        <f t="shared" si="11"/>
        <v>0.33333333333333331</v>
      </c>
      <c r="AA71" s="159">
        <f t="shared" si="12"/>
        <v>8</v>
      </c>
      <c r="AB71" s="160">
        <v>0.33750000000000002</v>
      </c>
      <c r="AC71" s="160">
        <v>0.65972222222222221</v>
      </c>
      <c r="AD71" s="160">
        <f t="shared" si="13"/>
        <v>0.24305555555555555</v>
      </c>
      <c r="AE71" s="159">
        <f t="shared" si="14"/>
        <v>5.8</v>
      </c>
      <c r="AF71" s="160">
        <v>0.33402777777777776</v>
      </c>
      <c r="AG71" s="160">
        <v>0.74791666666666667</v>
      </c>
      <c r="AH71" s="160">
        <f t="shared" si="15"/>
        <v>0.33125000000000004</v>
      </c>
      <c r="AI71" s="159">
        <f t="shared" si="16"/>
        <v>8</v>
      </c>
      <c r="AJ71" s="162"/>
      <c r="AK71" s="163"/>
      <c r="AL71" s="1" t="str">
        <f t="shared" si="17"/>
        <v/>
      </c>
      <c r="AM71" s="159" t="e">
        <f t="shared" si="18"/>
        <v>#VALUE!</v>
      </c>
      <c r="AN71" s="1"/>
      <c r="AO71" s="1"/>
      <c r="AP71" s="1" t="str">
        <f t="shared" si="19"/>
        <v/>
      </c>
      <c r="AQ71" s="159" t="e">
        <f t="shared" si="20"/>
        <v>#VALUE!</v>
      </c>
      <c r="AR71" s="1"/>
      <c r="AS71" s="1"/>
      <c r="AT71" s="1" t="str">
        <f t="shared" si="21"/>
        <v/>
      </c>
      <c r="AU71" s="159" t="e">
        <f t="shared" si="22"/>
        <v>#VALUE!</v>
      </c>
      <c r="AV71" s="160">
        <v>0.33402777777777776</v>
      </c>
      <c r="AW71" s="160">
        <v>0.75347222222222221</v>
      </c>
      <c r="AX71" s="161">
        <f t="shared" si="23"/>
        <v>0.33333333333333331</v>
      </c>
      <c r="AY71" s="159">
        <f t="shared" si="24"/>
        <v>8</v>
      </c>
      <c r="AZ71" s="160">
        <v>0.3347222222222222</v>
      </c>
      <c r="BA71" s="160">
        <v>0.75555555555555554</v>
      </c>
      <c r="BB71" s="161">
        <f t="shared" si="25"/>
        <v>0.33333333333333331</v>
      </c>
      <c r="BC71" s="159">
        <f t="shared" si="26"/>
        <v>8</v>
      </c>
      <c r="BD71" s="160">
        <v>0.33888888888888891</v>
      </c>
      <c r="BE71" s="160">
        <v>0.75972222222222219</v>
      </c>
      <c r="BF71" s="161">
        <f t="shared" si="27"/>
        <v>0.33333333333333331</v>
      </c>
      <c r="BG71" s="159">
        <f t="shared" si="28"/>
        <v>8</v>
      </c>
      <c r="BH71" s="160">
        <v>0.33680555555555558</v>
      </c>
      <c r="BI71" s="160">
        <v>0.75208333333333333</v>
      </c>
      <c r="BJ71" s="161">
        <f t="shared" si="29"/>
        <v>0.33333333333333331</v>
      </c>
      <c r="BK71" s="159">
        <f t="shared" si="50"/>
        <v>8</v>
      </c>
      <c r="BL71" s="162"/>
      <c r="BM71" s="163"/>
      <c r="BN71" s="1" t="str">
        <f t="shared" si="31"/>
        <v/>
      </c>
      <c r="BO71" s="159" t="e">
        <f t="shared" si="32"/>
        <v>#VALUE!</v>
      </c>
      <c r="BP71" s="1"/>
      <c r="BQ71" s="1"/>
      <c r="BR71" s="1" t="str">
        <f t="shared" si="33"/>
        <v/>
      </c>
      <c r="BS71" s="159" t="e">
        <f t="shared" si="34"/>
        <v>#VALUE!</v>
      </c>
      <c r="BT71" s="160">
        <v>0.33611111111111114</v>
      </c>
      <c r="BU71" s="160">
        <v>0.75347222222222221</v>
      </c>
      <c r="BV71" s="161">
        <f t="shared" si="35"/>
        <v>0.33333333333333331</v>
      </c>
      <c r="BW71" s="159">
        <f t="shared" si="36"/>
        <v>8</v>
      </c>
      <c r="BX71" s="160">
        <v>0.33680555555555558</v>
      </c>
      <c r="BY71" s="160">
        <v>0.75347222222222221</v>
      </c>
      <c r="BZ71" s="161">
        <f t="shared" si="37"/>
        <v>0.33333333333333331</v>
      </c>
      <c r="CA71" s="159">
        <f t="shared" si="38"/>
        <v>8</v>
      </c>
      <c r="CB71" s="160">
        <v>0.33888888888888891</v>
      </c>
      <c r="CC71" s="160">
        <v>0.74930555555555556</v>
      </c>
      <c r="CD71" s="160">
        <f t="shared" si="39"/>
        <v>0.33263888888888893</v>
      </c>
      <c r="CE71" s="159">
        <f t="shared" si="40"/>
        <v>8</v>
      </c>
      <c r="CF71" s="160">
        <v>0.33680555555555558</v>
      </c>
      <c r="CG71" s="160">
        <v>0.75763888888888886</v>
      </c>
      <c r="CH71" s="161">
        <f t="shared" si="41"/>
        <v>0.33333333333333331</v>
      </c>
      <c r="CI71" s="159">
        <f t="shared" si="42"/>
        <v>8</v>
      </c>
      <c r="CJ71" s="160">
        <v>0.33819444444444446</v>
      </c>
      <c r="CK71" s="160">
        <v>0.75138888888888888</v>
      </c>
      <c r="CL71" s="161">
        <f t="shared" si="43"/>
        <v>0.33333333333333331</v>
      </c>
      <c r="CM71" s="159">
        <f t="shared" si="51"/>
        <v>8</v>
      </c>
      <c r="CN71" s="1"/>
      <c r="CO71" s="1"/>
      <c r="CP71" s="1" t="str">
        <f t="shared" si="45"/>
        <v/>
      </c>
      <c r="CQ71" s="159" t="e">
        <f t="shared" si="46"/>
        <v>#VALUE!</v>
      </c>
      <c r="CR71" s="1"/>
      <c r="CS71" s="1"/>
      <c r="CT71" s="1" t="str">
        <f t="shared" si="47"/>
        <v/>
      </c>
      <c r="CU71" s="159" t="e">
        <f t="shared" si="48"/>
        <v>#VALUE!</v>
      </c>
    </row>
    <row r="72" spans="1:99" ht="15.75" hidden="1" customHeight="1" x14ac:dyDescent="0.2">
      <c r="A72" s="1" t="s">
        <v>728</v>
      </c>
      <c r="B72" s="1" t="s">
        <v>729</v>
      </c>
      <c r="C72" s="1" t="s">
        <v>832</v>
      </c>
      <c r="D72" s="160">
        <v>0.34930555555555554</v>
      </c>
      <c r="E72" s="160">
        <v>0.78541666666666665</v>
      </c>
      <c r="F72" s="161">
        <f t="shared" si="1"/>
        <v>0.33333333333333331</v>
      </c>
      <c r="G72" s="159">
        <f t="shared" si="2"/>
        <v>8</v>
      </c>
      <c r="H72" s="1"/>
      <c r="I72" s="1"/>
      <c r="J72" s="1" t="str">
        <f t="shared" si="3"/>
        <v/>
      </c>
      <c r="K72" s="159" t="e">
        <f t="shared" si="4"/>
        <v>#VALUE!</v>
      </c>
      <c r="L72" s="1"/>
      <c r="M72" s="1"/>
      <c r="N72" s="1" t="str">
        <f t="shared" si="5"/>
        <v/>
      </c>
      <c r="O72" s="159" t="e">
        <f t="shared" si="6"/>
        <v>#VALUE!</v>
      </c>
      <c r="P72" s="160">
        <v>0.33541666666666664</v>
      </c>
      <c r="Q72" s="160">
        <v>0.76388888888888884</v>
      </c>
      <c r="R72" s="161">
        <f t="shared" si="7"/>
        <v>0.33333333333333331</v>
      </c>
      <c r="S72" s="159">
        <f t="shared" si="49"/>
        <v>8</v>
      </c>
      <c r="T72" s="160">
        <v>0.33750000000000002</v>
      </c>
      <c r="U72" s="160">
        <v>0.75277777777777777</v>
      </c>
      <c r="V72" s="161">
        <f t="shared" si="9"/>
        <v>0.33333333333333331</v>
      </c>
      <c r="W72" s="159">
        <f t="shared" si="10"/>
        <v>8</v>
      </c>
      <c r="X72" s="160">
        <v>0.33541666666666664</v>
      </c>
      <c r="Y72" s="160">
        <v>0.74375000000000002</v>
      </c>
      <c r="Z72" s="160">
        <f t="shared" si="11"/>
        <v>0.32708333333333339</v>
      </c>
      <c r="AA72" s="159">
        <f t="shared" si="12"/>
        <v>7.9</v>
      </c>
      <c r="AB72" s="160">
        <v>0.34375</v>
      </c>
      <c r="AC72" s="160">
        <v>0.63611111111111107</v>
      </c>
      <c r="AD72" s="160">
        <f t="shared" si="13"/>
        <v>0.21944444444444441</v>
      </c>
      <c r="AE72" s="159">
        <f t="shared" si="14"/>
        <v>5.3</v>
      </c>
      <c r="AF72" s="160">
        <v>0.34791666666666665</v>
      </c>
      <c r="AG72" s="160">
        <v>0.74722222222222223</v>
      </c>
      <c r="AH72" s="160">
        <f t="shared" si="15"/>
        <v>0.3305555555555556</v>
      </c>
      <c r="AI72" s="159">
        <f t="shared" si="16"/>
        <v>7.9</v>
      </c>
      <c r="AJ72" s="162"/>
      <c r="AK72" s="163"/>
      <c r="AL72" s="1" t="str">
        <f t="shared" si="17"/>
        <v/>
      </c>
      <c r="AM72" s="159" t="e">
        <f t="shared" si="18"/>
        <v>#VALUE!</v>
      </c>
      <c r="AN72" s="1"/>
      <c r="AO72" s="1"/>
      <c r="AP72" s="1" t="str">
        <f t="shared" si="19"/>
        <v/>
      </c>
      <c r="AQ72" s="159" t="e">
        <f t="shared" si="20"/>
        <v>#VALUE!</v>
      </c>
      <c r="AR72" s="1"/>
      <c r="AS72" s="1"/>
      <c r="AT72" s="1" t="str">
        <f t="shared" si="21"/>
        <v/>
      </c>
      <c r="AU72" s="159" t="e">
        <f t="shared" si="22"/>
        <v>#VALUE!</v>
      </c>
      <c r="AV72" s="160">
        <v>0.33263888888888887</v>
      </c>
      <c r="AW72" s="160">
        <v>0.76597222222222228</v>
      </c>
      <c r="AX72" s="161">
        <f t="shared" si="23"/>
        <v>0.33333333333333331</v>
      </c>
      <c r="AY72" s="159">
        <f t="shared" si="24"/>
        <v>8</v>
      </c>
      <c r="AZ72" s="160">
        <v>0.35208333333333336</v>
      </c>
      <c r="BA72" s="160">
        <v>0.76736111111111116</v>
      </c>
      <c r="BB72" s="161">
        <f t="shared" si="25"/>
        <v>0.33333333333333331</v>
      </c>
      <c r="BC72" s="159">
        <f t="shared" si="26"/>
        <v>8</v>
      </c>
      <c r="BD72" s="160">
        <v>0.33888888888888891</v>
      </c>
      <c r="BE72" s="160">
        <v>0.76111111111111107</v>
      </c>
      <c r="BF72" s="161">
        <f t="shared" si="27"/>
        <v>0.33333333333333331</v>
      </c>
      <c r="BG72" s="159">
        <f t="shared" si="28"/>
        <v>8</v>
      </c>
      <c r="BH72" s="160">
        <v>0.34791666666666665</v>
      </c>
      <c r="BI72" s="160">
        <v>0.76041666666666663</v>
      </c>
      <c r="BJ72" s="161">
        <f t="shared" si="29"/>
        <v>0.33333333333333331</v>
      </c>
      <c r="BK72" s="159">
        <f t="shared" si="50"/>
        <v>8</v>
      </c>
      <c r="BL72" s="162"/>
      <c r="BM72" s="162"/>
      <c r="BN72" s="1" t="str">
        <f t="shared" si="31"/>
        <v/>
      </c>
      <c r="BO72" s="159" t="e">
        <f t="shared" si="32"/>
        <v>#VALUE!</v>
      </c>
      <c r="BP72" s="1"/>
      <c r="BQ72" s="1"/>
      <c r="BR72" s="1" t="str">
        <f t="shared" si="33"/>
        <v/>
      </c>
      <c r="BS72" s="159" t="e">
        <f t="shared" si="34"/>
        <v>#VALUE!</v>
      </c>
      <c r="BT72" s="160">
        <v>0.33888888888888891</v>
      </c>
      <c r="BU72" s="160">
        <v>0.75694444444444442</v>
      </c>
      <c r="BV72" s="161">
        <f t="shared" si="35"/>
        <v>0.33333333333333331</v>
      </c>
      <c r="BW72" s="159">
        <f t="shared" si="36"/>
        <v>8</v>
      </c>
      <c r="BX72" s="160">
        <v>0.3347222222222222</v>
      </c>
      <c r="BY72" s="160">
        <v>0.75208333333333333</v>
      </c>
      <c r="BZ72" s="161">
        <f t="shared" si="37"/>
        <v>0.33333333333333331</v>
      </c>
      <c r="CA72" s="159">
        <f t="shared" si="38"/>
        <v>8</v>
      </c>
      <c r="CB72" s="160">
        <v>0.34305555555555556</v>
      </c>
      <c r="CC72" s="160">
        <v>0.75069444444444444</v>
      </c>
      <c r="CD72" s="161">
        <f t="shared" si="39"/>
        <v>0.33333333333333331</v>
      </c>
      <c r="CE72" s="159">
        <f t="shared" si="40"/>
        <v>8</v>
      </c>
      <c r="CF72" s="160">
        <v>0.35625000000000001</v>
      </c>
      <c r="CG72" s="160">
        <v>0.75555555555555554</v>
      </c>
      <c r="CH72" s="161">
        <f t="shared" si="41"/>
        <v>0.33333333333333331</v>
      </c>
      <c r="CI72" s="159">
        <f t="shared" si="42"/>
        <v>8</v>
      </c>
      <c r="CJ72" s="160">
        <v>0.34027777777777779</v>
      </c>
      <c r="CK72" s="160">
        <v>0.75555555555555554</v>
      </c>
      <c r="CL72" s="161">
        <f t="shared" si="43"/>
        <v>0.33333333333333331</v>
      </c>
      <c r="CM72" s="159">
        <f t="shared" si="51"/>
        <v>8</v>
      </c>
      <c r="CN72" s="1"/>
      <c r="CO72" s="1"/>
      <c r="CP72" s="1" t="str">
        <f t="shared" si="45"/>
        <v/>
      </c>
      <c r="CQ72" s="159" t="e">
        <f t="shared" si="46"/>
        <v>#VALUE!</v>
      </c>
      <c r="CR72" s="1"/>
      <c r="CS72" s="1"/>
      <c r="CT72" s="1" t="str">
        <f t="shared" si="47"/>
        <v/>
      </c>
      <c r="CU72" s="159" t="e">
        <f t="shared" si="48"/>
        <v>#VALUE!</v>
      </c>
    </row>
    <row r="73" spans="1:99" ht="15.75" customHeight="1" x14ac:dyDescent="0.2">
      <c r="A73" s="1" t="s">
        <v>692</v>
      </c>
      <c r="B73" s="1" t="s">
        <v>693</v>
      </c>
      <c r="C73" s="1" t="s">
        <v>2274</v>
      </c>
      <c r="D73" s="160">
        <v>0.3611111111111111</v>
      </c>
      <c r="E73" s="160">
        <v>0.76666666666666672</v>
      </c>
      <c r="F73" s="161">
        <f t="shared" si="1"/>
        <v>0.33333333333333331</v>
      </c>
      <c r="G73" s="159">
        <f t="shared" si="2"/>
        <v>8</v>
      </c>
      <c r="H73" s="1"/>
      <c r="I73" s="1"/>
      <c r="J73" s="1" t="str">
        <f t="shared" si="3"/>
        <v/>
      </c>
      <c r="K73" s="159" t="e">
        <f t="shared" si="4"/>
        <v>#VALUE!</v>
      </c>
      <c r="L73" s="1"/>
      <c r="M73" s="1"/>
      <c r="N73" s="1" t="str">
        <f t="shared" si="5"/>
        <v/>
      </c>
      <c r="O73" s="159" t="e">
        <f t="shared" si="6"/>
        <v>#VALUE!</v>
      </c>
      <c r="P73" s="160">
        <v>0.36249999999999999</v>
      </c>
      <c r="Q73" s="160">
        <v>0.78055555555555556</v>
      </c>
      <c r="R73" s="161">
        <f t="shared" si="7"/>
        <v>0.33333333333333331</v>
      </c>
      <c r="S73" s="159">
        <f t="shared" si="49"/>
        <v>8</v>
      </c>
      <c r="T73" s="160">
        <v>0.36319444444444443</v>
      </c>
      <c r="U73" s="160">
        <v>0.77222222222222225</v>
      </c>
      <c r="V73" s="161">
        <f t="shared" si="9"/>
        <v>0.33333333333333331</v>
      </c>
      <c r="W73" s="159">
        <f t="shared" si="10"/>
        <v>8</v>
      </c>
      <c r="X73" s="160">
        <v>0.36736111111111114</v>
      </c>
      <c r="Y73" s="160">
        <v>0.7631944444444444</v>
      </c>
      <c r="Z73" s="160">
        <f t="shared" si="11"/>
        <v>0.33333333333333326</v>
      </c>
      <c r="AA73" s="159">
        <f t="shared" si="12"/>
        <v>8</v>
      </c>
      <c r="AB73" s="160">
        <v>0.36458333333333331</v>
      </c>
      <c r="AC73" s="160">
        <v>0.77013888888888893</v>
      </c>
      <c r="AD73" s="161">
        <f t="shared" si="13"/>
        <v>0.33333333333333331</v>
      </c>
      <c r="AE73" s="159">
        <f t="shared" si="14"/>
        <v>8</v>
      </c>
      <c r="AF73" s="160">
        <v>0.36388888888888887</v>
      </c>
      <c r="AG73" s="160">
        <v>0.77083333333333337</v>
      </c>
      <c r="AH73" s="160">
        <f t="shared" si="15"/>
        <v>0.33333333333333331</v>
      </c>
      <c r="AI73" s="159">
        <f t="shared" si="16"/>
        <v>8</v>
      </c>
      <c r="AJ73" s="162"/>
      <c r="AK73" s="163"/>
      <c r="AL73" s="1" t="str">
        <f t="shared" si="17"/>
        <v/>
      </c>
      <c r="AM73" s="159" t="e">
        <f t="shared" si="18"/>
        <v>#VALUE!</v>
      </c>
      <c r="AN73" s="1"/>
      <c r="AO73" s="1"/>
      <c r="AP73" s="1" t="str">
        <f t="shared" si="19"/>
        <v/>
      </c>
      <c r="AQ73" s="159" t="e">
        <f t="shared" si="20"/>
        <v>#VALUE!</v>
      </c>
      <c r="AR73" s="1"/>
      <c r="AS73" s="1"/>
      <c r="AT73" s="1" t="str">
        <f t="shared" si="21"/>
        <v/>
      </c>
      <c r="AU73" s="159" t="e">
        <f t="shared" si="22"/>
        <v>#VALUE!</v>
      </c>
      <c r="AV73" s="160">
        <v>0.36319444444444443</v>
      </c>
      <c r="AW73" s="160">
        <v>0.76736111111111116</v>
      </c>
      <c r="AX73" s="161">
        <f t="shared" si="23"/>
        <v>0.33333333333333331</v>
      </c>
      <c r="AY73" s="159">
        <f t="shared" si="24"/>
        <v>8</v>
      </c>
      <c r="AZ73" s="160">
        <v>0.36180555555555555</v>
      </c>
      <c r="BA73" s="160">
        <v>0.75624999999999998</v>
      </c>
      <c r="BB73" s="160">
        <f t="shared" si="25"/>
        <v>0.33194444444444443</v>
      </c>
      <c r="BC73" s="159">
        <f t="shared" si="26"/>
        <v>8</v>
      </c>
      <c r="BD73" s="160">
        <v>0.3659722222222222</v>
      </c>
      <c r="BE73" s="160">
        <v>0.7729166666666667</v>
      </c>
      <c r="BF73" s="161">
        <f t="shared" si="27"/>
        <v>0.33333333333333331</v>
      </c>
      <c r="BG73" s="159">
        <f t="shared" si="28"/>
        <v>8</v>
      </c>
      <c r="BH73" s="160">
        <v>0.36527777777777776</v>
      </c>
      <c r="BI73" s="160">
        <v>0.77083333333333337</v>
      </c>
      <c r="BJ73" s="160">
        <f t="shared" si="29"/>
        <v>0.33333333333333331</v>
      </c>
      <c r="BK73" s="159">
        <f t="shared" si="50"/>
        <v>8</v>
      </c>
      <c r="BL73" s="162"/>
      <c r="BM73" s="163"/>
      <c r="BN73" s="1" t="str">
        <f t="shared" si="31"/>
        <v/>
      </c>
      <c r="BO73" s="159" t="e">
        <f t="shared" si="32"/>
        <v>#VALUE!</v>
      </c>
      <c r="BP73" s="1"/>
      <c r="BQ73" s="1"/>
      <c r="BR73" s="1" t="str">
        <f t="shared" si="33"/>
        <v/>
      </c>
      <c r="BS73" s="159" t="e">
        <f t="shared" si="34"/>
        <v>#VALUE!</v>
      </c>
      <c r="BT73" s="160">
        <v>0.3611111111111111</v>
      </c>
      <c r="BU73" s="160">
        <v>0.76736111111111116</v>
      </c>
      <c r="BV73" s="161">
        <f t="shared" si="35"/>
        <v>0.33333333333333331</v>
      </c>
      <c r="BW73" s="159">
        <f t="shared" si="36"/>
        <v>8</v>
      </c>
      <c r="BX73" s="160">
        <v>0.36805555555555558</v>
      </c>
      <c r="BY73" s="160">
        <v>0.7583333333333333</v>
      </c>
      <c r="BZ73" s="160">
        <f t="shared" si="37"/>
        <v>0.32777777777777772</v>
      </c>
      <c r="CA73" s="159">
        <f t="shared" si="38"/>
        <v>7.9</v>
      </c>
      <c r="CB73" s="160">
        <v>0.36319444444444443</v>
      </c>
      <c r="CC73" s="160">
        <v>0.80208333333333337</v>
      </c>
      <c r="CD73" s="161">
        <f t="shared" si="39"/>
        <v>0.33333333333333331</v>
      </c>
      <c r="CE73" s="159">
        <f t="shared" si="40"/>
        <v>8</v>
      </c>
      <c r="CF73" s="160">
        <v>0.36666666666666664</v>
      </c>
      <c r="CG73" s="160">
        <v>0.7729166666666667</v>
      </c>
      <c r="CH73" s="161">
        <f t="shared" si="41"/>
        <v>0.33333333333333331</v>
      </c>
      <c r="CI73" s="159">
        <f t="shared" si="42"/>
        <v>8</v>
      </c>
      <c r="CJ73" s="160">
        <v>0.36041666666666666</v>
      </c>
      <c r="CK73" s="160">
        <v>0.55972222222222223</v>
      </c>
      <c r="CL73" s="161">
        <f t="shared" si="43"/>
        <v>0.13958333333333334</v>
      </c>
      <c r="CM73" s="159">
        <f t="shared" si="51"/>
        <v>3.4</v>
      </c>
      <c r="CN73" s="1"/>
      <c r="CO73" s="1"/>
      <c r="CP73" s="1" t="str">
        <f t="shared" si="45"/>
        <v/>
      </c>
      <c r="CQ73" s="159" t="e">
        <f t="shared" si="46"/>
        <v>#VALUE!</v>
      </c>
      <c r="CR73" s="1"/>
      <c r="CS73" s="1"/>
      <c r="CT73" s="1" t="str">
        <f t="shared" si="47"/>
        <v/>
      </c>
      <c r="CU73" s="159" t="e">
        <f t="shared" si="48"/>
        <v>#VALUE!</v>
      </c>
    </row>
    <row r="74" spans="1:99" ht="15.75" hidden="1" customHeight="1" x14ac:dyDescent="0.2">
      <c r="A74" s="1" t="s">
        <v>730</v>
      </c>
      <c r="B74" s="1" t="s">
        <v>731</v>
      </c>
      <c r="C74" s="1" t="s">
        <v>2253</v>
      </c>
      <c r="D74" s="160">
        <v>0.35</v>
      </c>
      <c r="E74" s="160">
        <v>0.75</v>
      </c>
      <c r="F74" s="161">
        <f t="shared" si="1"/>
        <v>0.33333333333333331</v>
      </c>
      <c r="G74" s="159">
        <f t="shared" si="2"/>
        <v>8</v>
      </c>
      <c r="H74" s="1"/>
      <c r="I74" s="1"/>
      <c r="J74" s="1" t="str">
        <f t="shared" si="3"/>
        <v/>
      </c>
      <c r="K74" s="159" t="e">
        <f t="shared" si="4"/>
        <v>#VALUE!</v>
      </c>
      <c r="L74" s="1"/>
      <c r="M74" s="1"/>
      <c r="N74" s="1" t="str">
        <f t="shared" si="5"/>
        <v/>
      </c>
      <c r="O74" s="159" t="e">
        <f t="shared" si="6"/>
        <v>#VALUE!</v>
      </c>
      <c r="P74" s="160">
        <v>0.36041666666666666</v>
      </c>
      <c r="Q74" s="160">
        <v>0.75347222222222221</v>
      </c>
      <c r="R74" s="160">
        <f t="shared" si="7"/>
        <v>0.33055555555555555</v>
      </c>
      <c r="S74" s="159">
        <f t="shared" si="49"/>
        <v>7.9</v>
      </c>
      <c r="T74" s="160">
        <v>0.35347222222222224</v>
      </c>
      <c r="U74" s="160">
        <v>0.74027777777777781</v>
      </c>
      <c r="V74" s="160">
        <f t="shared" si="9"/>
        <v>0.32361111111111118</v>
      </c>
      <c r="W74" s="159">
        <f t="shared" si="10"/>
        <v>7.8</v>
      </c>
      <c r="X74" s="160">
        <v>0.33888888888888891</v>
      </c>
      <c r="Y74" s="160">
        <v>0.75763888888888886</v>
      </c>
      <c r="Z74" s="161">
        <f t="shared" si="11"/>
        <v>0.33333333333333331</v>
      </c>
      <c r="AA74" s="159">
        <f t="shared" si="12"/>
        <v>8</v>
      </c>
      <c r="AB74" s="160">
        <v>0.3611111111111111</v>
      </c>
      <c r="AC74" s="160">
        <v>0.50763888888888886</v>
      </c>
      <c r="AD74" s="161">
        <f t="shared" si="13"/>
        <v>0.1388888888888889</v>
      </c>
      <c r="AE74" s="159">
        <f t="shared" si="14"/>
        <v>3.3</v>
      </c>
      <c r="AF74" s="160">
        <v>0.34861111111111109</v>
      </c>
      <c r="AG74" s="160">
        <v>0.77083333333333337</v>
      </c>
      <c r="AH74" s="161">
        <f t="shared" si="15"/>
        <v>0.33333333333333331</v>
      </c>
      <c r="AI74" s="159">
        <f t="shared" si="16"/>
        <v>8</v>
      </c>
      <c r="AJ74" s="162"/>
      <c r="AK74" s="163"/>
      <c r="AL74" s="1" t="str">
        <f t="shared" si="17"/>
        <v/>
      </c>
      <c r="AM74" s="159" t="e">
        <f t="shared" si="18"/>
        <v>#VALUE!</v>
      </c>
      <c r="AN74" s="1"/>
      <c r="AO74" s="1"/>
      <c r="AP74" s="1" t="str">
        <f t="shared" si="19"/>
        <v/>
      </c>
      <c r="AQ74" s="159" t="e">
        <f t="shared" si="20"/>
        <v>#VALUE!</v>
      </c>
      <c r="AR74" s="1"/>
      <c r="AS74" s="1"/>
      <c r="AT74" s="1" t="str">
        <f t="shared" si="21"/>
        <v/>
      </c>
      <c r="AU74" s="159" t="e">
        <f t="shared" si="22"/>
        <v>#VALUE!</v>
      </c>
      <c r="AV74" s="160">
        <v>0.35</v>
      </c>
      <c r="AW74" s="160">
        <v>0.75347222222222221</v>
      </c>
      <c r="AX74" s="161">
        <f t="shared" si="23"/>
        <v>0.33333333333333331</v>
      </c>
      <c r="AY74" s="159">
        <f t="shared" si="24"/>
        <v>8</v>
      </c>
      <c r="AZ74" s="160">
        <v>0.35625000000000001</v>
      </c>
      <c r="BA74" s="160">
        <v>0.75555555555555554</v>
      </c>
      <c r="BB74" s="161">
        <f t="shared" si="25"/>
        <v>0.33333333333333331</v>
      </c>
      <c r="BC74" s="159">
        <f t="shared" si="26"/>
        <v>8</v>
      </c>
      <c r="BD74" s="160">
        <v>0.35486111111111113</v>
      </c>
      <c r="BE74" s="160">
        <v>0.77569444444444446</v>
      </c>
      <c r="BF74" s="161">
        <f t="shared" si="27"/>
        <v>0.33333333333333331</v>
      </c>
      <c r="BG74" s="159">
        <f t="shared" si="28"/>
        <v>8</v>
      </c>
      <c r="BH74" s="160">
        <v>0.34513888888888888</v>
      </c>
      <c r="BI74" s="160">
        <v>0.7680555555555556</v>
      </c>
      <c r="BJ74" s="161">
        <f t="shared" si="29"/>
        <v>0.33333333333333331</v>
      </c>
      <c r="BK74" s="159">
        <f t="shared" si="50"/>
        <v>8</v>
      </c>
      <c r="BL74" s="162"/>
      <c r="BM74" s="163"/>
      <c r="BN74" s="1" t="str">
        <f t="shared" si="31"/>
        <v/>
      </c>
      <c r="BO74" s="159" t="e">
        <f t="shared" si="32"/>
        <v>#VALUE!</v>
      </c>
      <c r="BP74" s="1"/>
      <c r="BQ74" s="1"/>
      <c r="BR74" s="1" t="str">
        <f t="shared" si="33"/>
        <v/>
      </c>
      <c r="BS74" s="159" t="e">
        <f t="shared" si="34"/>
        <v>#VALUE!</v>
      </c>
      <c r="BT74" s="160">
        <v>0.35138888888888886</v>
      </c>
      <c r="BU74" s="160">
        <v>0.75555555555555554</v>
      </c>
      <c r="BV74" s="161">
        <f t="shared" si="35"/>
        <v>0.33333333333333331</v>
      </c>
      <c r="BW74" s="159">
        <f t="shared" si="36"/>
        <v>8</v>
      </c>
      <c r="BX74" s="160">
        <v>0.34236111111111112</v>
      </c>
      <c r="BY74" s="160">
        <v>0.75347222222222221</v>
      </c>
      <c r="BZ74" s="161">
        <f t="shared" si="37"/>
        <v>0.33333333333333331</v>
      </c>
      <c r="CA74" s="159">
        <f t="shared" si="38"/>
        <v>8</v>
      </c>
      <c r="CB74" s="160">
        <v>0.34375</v>
      </c>
      <c r="CC74" s="160">
        <v>0.74791666666666667</v>
      </c>
      <c r="CD74" s="160">
        <f t="shared" si="39"/>
        <v>0.33125000000000004</v>
      </c>
      <c r="CE74" s="159">
        <f t="shared" si="40"/>
        <v>8</v>
      </c>
      <c r="CF74" s="160">
        <v>0.33888888888888891</v>
      </c>
      <c r="CG74" s="160">
        <v>0.74097222222222225</v>
      </c>
      <c r="CH74" s="160">
        <f t="shared" si="41"/>
        <v>0.32430555555555562</v>
      </c>
      <c r="CI74" s="159">
        <f t="shared" si="42"/>
        <v>7.8</v>
      </c>
      <c r="CJ74" s="160">
        <v>0.33750000000000002</v>
      </c>
      <c r="CK74" s="160">
        <v>0.75069444444444444</v>
      </c>
      <c r="CL74" s="161">
        <f t="shared" si="43"/>
        <v>0.33333333333333331</v>
      </c>
      <c r="CM74" s="159">
        <f t="shared" si="51"/>
        <v>8</v>
      </c>
      <c r="CN74" s="1"/>
      <c r="CO74" s="1"/>
      <c r="CP74" s="1" t="str">
        <f t="shared" si="45"/>
        <v/>
      </c>
      <c r="CQ74" s="159" t="e">
        <f t="shared" si="46"/>
        <v>#VALUE!</v>
      </c>
      <c r="CR74" s="1"/>
      <c r="CS74" s="1"/>
      <c r="CT74" s="1" t="str">
        <f t="shared" si="47"/>
        <v/>
      </c>
      <c r="CU74" s="159" t="e">
        <f t="shared" si="48"/>
        <v>#VALUE!</v>
      </c>
    </row>
    <row r="75" spans="1:99" ht="15.75" hidden="1" customHeight="1" x14ac:dyDescent="0.2">
      <c r="A75" s="1" t="s">
        <v>788</v>
      </c>
      <c r="B75" s="1" t="s">
        <v>789</v>
      </c>
      <c r="C75" s="1" t="s">
        <v>2185</v>
      </c>
      <c r="D75" s="160">
        <v>0.38472222222222224</v>
      </c>
      <c r="E75" s="160">
        <v>0.8</v>
      </c>
      <c r="F75" s="161">
        <f t="shared" si="1"/>
        <v>0.32361111111111113</v>
      </c>
      <c r="G75" s="159">
        <f t="shared" si="2"/>
        <v>7.8</v>
      </c>
      <c r="H75" s="1"/>
      <c r="I75" s="1"/>
      <c r="J75" s="1" t="str">
        <f t="shared" si="3"/>
        <v/>
      </c>
      <c r="K75" s="159" t="e">
        <f t="shared" si="4"/>
        <v>#VALUE!</v>
      </c>
      <c r="L75" s="1"/>
      <c r="M75" s="1"/>
      <c r="N75" s="1" t="str">
        <f t="shared" si="5"/>
        <v/>
      </c>
      <c r="O75" s="159" t="e">
        <f t="shared" si="6"/>
        <v>#VALUE!</v>
      </c>
      <c r="P75" s="160">
        <v>0.53749999999999998</v>
      </c>
      <c r="Q75" s="160">
        <v>0.86250000000000004</v>
      </c>
      <c r="R75" s="161">
        <f t="shared" si="7"/>
        <v>0.20833333333333337</v>
      </c>
      <c r="S75" s="159">
        <f t="shared" si="49"/>
        <v>5</v>
      </c>
      <c r="T75" s="160">
        <v>0.35902777777777778</v>
      </c>
      <c r="U75" s="160">
        <v>0.79027777777777775</v>
      </c>
      <c r="V75" s="161">
        <f t="shared" si="9"/>
        <v>0.33333333333333331</v>
      </c>
      <c r="W75" s="159">
        <f t="shared" si="10"/>
        <v>8</v>
      </c>
      <c r="X75" s="1"/>
      <c r="Y75" s="1"/>
      <c r="Z75" s="1" t="str">
        <f t="shared" si="11"/>
        <v/>
      </c>
      <c r="AA75" s="159" t="e">
        <f t="shared" si="12"/>
        <v>#VALUE!</v>
      </c>
      <c r="AB75" s="160">
        <v>0.3923611111111111</v>
      </c>
      <c r="AC75" s="160">
        <v>8.3333333333333332E-3</v>
      </c>
      <c r="AD75" s="160">
        <f t="shared" si="13"/>
        <v>-0.38402777777777775</v>
      </c>
      <c r="AE75" s="159" t="e">
        <f t="shared" si="14"/>
        <v>#NUM!</v>
      </c>
      <c r="AF75" s="160">
        <v>8.3333333333333332E-3</v>
      </c>
      <c r="AG75" s="160">
        <v>8.3333333333333332E-3</v>
      </c>
      <c r="AH75" s="161">
        <f t="shared" si="15"/>
        <v>0.16666666666666666</v>
      </c>
      <c r="AI75" s="159">
        <f t="shared" si="16"/>
        <v>4</v>
      </c>
      <c r="AJ75" s="162"/>
      <c r="AK75" s="163"/>
      <c r="AL75" s="1" t="str">
        <f t="shared" si="17"/>
        <v/>
      </c>
      <c r="AM75" s="159" t="e">
        <f t="shared" si="18"/>
        <v>#VALUE!</v>
      </c>
      <c r="AN75" s="1"/>
      <c r="AO75" s="1"/>
      <c r="AP75" s="1" t="str">
        <f t="shared" si="19"/>
        <v/>
      </c>
      <c r="AQ75" s="159" t="e">
        <f t="shared" si="20"/>
        <v>#VALUE!</v>
      </c>
      <c r="AR75" s="1"/>
      <c r="AS75" s="1"/>
      <c r="AT75" s="1" t="str">
        <f t="shared" si="21"/>
        <v/>
      </c>
      <c r="AU75" s="159" t="e">
        <f t="shared" si="22"/>
        <v>#VALUE!</v>
      </c>
      <c r="AV75" s="160">
        <v>0.38333333333333336</v>
      </c>
      <c r="AW75" s="160">
        <v>0.78680555555555554</v>
      </c>
      <c r="AX75" s="161">
        <f t="shared" si="23"/>
        <v>0.32500000000000001</v>
      </c>
      <c r="AY75" s="159">
        <f t="shared" si="24"/>
        <v>7.8</v>
      </c>
      <c r="AZ75" s="1"/>
      <c r="BA75" s="1"/>
      <c r="BB75" s="1" t="str">
        <f t="shared" si="25"/>
        <v/>
      </c>
      <c r="BC75" s="159" t="e">
        <f t="shared" si="26"/>
        <v>#VALUE!</v>
      </c>
      <c r="BD75" s="160">
        <v>0.56180555555555556</v>
      </c>
      <c r="BE75" s="160">
        <v>0.83472222222222225</v>
      </c>
      <c r="BF75" s="161">
        <f t="shared" si="27"/>
        <v>0.20833333333333337</v>
      </c>
      <c r="BG75" s="159">
        <f t="shared" si="28"/>
        <v>5</v>
      </c>
      <c r="BH75" s="160">
        <v>0.38333333333333336</v>
      </c>
      <c r="BI75" s="160">
        <v>0.38333333333333336</v>
      </c>
      <c r="BJ75" s="161">
        <f t="shared" si="29"/>
        <v>0.16666666666666666</v>
      </c>
      <c r="BK75" s="159">
        <f t="shared" si="50"/>
        <v>4</v>
      </c>
      <c r="BL75" s="1"/>
      <c r="BM75" s="1"/>
      <c r="BN75" s="1" t="str">
        <f t="shared" si="31"/>
        <v/>
      </c>
      <c r="BO75" s="159" t="e">
        <f t="shared" si="32"/>
        <v>#VALUE!</v>
      </c>
      <c r="BP75" s="1"/>
      <c r="BQ75" s="1"/>
      <c r="BR75" s="1" t="str">
        <f t="shared" si="33"/>
        <v/>
      </c>
      <c r="BS75" s="159" t="e">
        <f t="shared" si="34"/>
        <v>#VALUE!</v>
      </c>
      <c r="BT75" s="160">
        <v>0.60902777777777772</v>
      </c>
      <c r="BU75" s="160">
        <v>0.60902777777777772</v>
      </c>
      <c r="BV75" s="161">
        <f t="shared" si="35"/>
        <v>0.16666666666666666</v>
      </c>
      <c r="BW75" s="159">
        <f t="shared" si="36"/>
        <v>4</v>
      </c>
      <c r="BX75" s="160">
        <v>0.37708333333333333</v>
      </c>
      <c r="BY75" s="160">
        <v>0.78402777777777777</v>
      </c>
      <c r="BZ75" s="161">
        <f t="shared" si="37"/>
        <v>0.33125000000000004</v>
      </c>
      <c r="CA75" s="159">
        <f t="shared" si="38"/>
        <v>8</v>
      </c>
      <c r="CB75" s="162"/>
      <c r="CC75" s="162"/>
      <c r="CD75" s="1" t="str">
        <f t="shared" si="39"/>
        <v/>
      </c>
      <c r="CE75" s="159" t="e">
        <f t="shared" si="40"/>
        <v>#VALUE!</v>
      </c>
      <c r="CF75" s="160">
        <v>0.3840277777777778</v>
      </c>
      <c r="CG75" s="160">
        <v>0.78611111111111109</v>
      </c>
      <c r="CH75" s="161">
        <f t="shared" si="41"/>
        <v>0.32430555555555557</v>
      </c>
      <c r="CI75" s="159">
        <f t="shared" si="42"/>
        <v>7.8</v>
      </c>
      <c r="CJ75" s="160">
        <v>0.46944444444444444</v>
      </c>
      <c r="CK75" s="160">
        <v>0.77638888888888891</v>
      </c>
      <c r="CL75" s="161">
        <f t="shared" si="43"/>
        <v>0.23888888888888893</v>
      </c>
      <c r="CM75" s="159">
        <f t="shared" si="51"/>
        <v>5.7</v>
      </c>
      <c r="CN75" s="1"/>
      <c r="CO75" s="1"/>
      <c r="CP75" s="1" t="str">
        <f t="shared" si="45"/>
        <v/>
      </c>
      <c r="CQ75" s="159" t="e">
        <f t="shared" si="46"/>
        <v>#VALUE!</v>
      </c>
      <c r="CR75" s="1"/>
      <c r="CS75" s="1"/>
      <c r="CT75" s="1" t="str">
        <f t="shared" si="47"/>
        <v/>
      </c>
      <c r="CU75" s="159" t="e">
        <f t="shared" si="48"/>
        <v>#VALUE!</v>
      </c>
    </row>
    <row r="76" spans="1:99" ht="15.75" customHeight="1" x14ac:dyDescent="0.2">
      <c r="A76" s="1" t="s">
        <v>700</v>
      </c>
      <c r="B76" s="1" t="s">
        <v>701</v>
      </c>
      <c r="C76" s="1" t="s">
        <v>2230</v>
      </c>
      <c r="D76" s="160">
        <v>0.37430555555555556</v>
      </c>
      <c r="E76" s="160">
        <v>0.80694444444444446</v>
      </c>
      <c r="F76" s="161">
        <f t="shared" si="1"/>
        <v>0.33333333333333331</v>
      </c>
      <c r="G76" s="159">
        <f t="shared" si="2"/>
        <v>8</v>
      </c>
      <c r="H76" s="1"/>
      <c r="I76" s="1"/>
      <c r="J76" s="1" t="str">
        <f t="shared" si="3"/>
        <v/>
      </c>
      <c r="K76" s="159" t="e">
        <f t="shared" si="4"/>
        <v>#VALUE!</v>
      </c>
      <c r="L76" s="160">
        <v>0.55000000000000004</v>
      </c>
      <c r="M76" s="160">
        <v>0.55000000000000004</v>
      </c>
      <c r="N76" s="161">
        <f t="shared" si="5"/>
        <v>0.16666666666666666</v>
      </c>
      <c r="O76" s="159">
        <f t="shared" si="6"/>
        <v>4</v>
      </c>
      <c r="P76" s="160">
        <v>0.38055555555555554</v>
      </c>
      <c r="Q76" s="160">
        <v>0.88472222222222219</v>
      </c>
      <c r="R76" s="161">
        <f t="shared" si="7"/>
        <v>0.32777777777777783</v>
      </c>
      <c r="S76" s="159">
        <f t="shared" si="49"/>
        <v>7.9</v>
      </c>
      <c r="T76" s="162"/>
      <c r="U76" s="163"/>
      <c r="V76" s="1" t="str">
        <f t="shared" si="9"/>
        <v/>
      </c>
      <c r="W76" s="159" t="e">
        <f t="shared" si="10"/>
        <v>#VALUE!</v>
      </c>
      <c r="X76" s="160">
        <v>0.77916666666666667</v>
      </c>
      <c r="Y76" s="160">
        <v>0.77916666666666667</v>
      </c>
      <c r="Z76" s="161">
        <f t="shared" si="11"/>
        <v>0.16666666666666666</v>
      </c>
      <c r="AA76" s="159">
        <f t="shared" si="12"/>
        <v>4</v>
      </c>
      <c r="AB76" s="160">
        <v>0.37777777777777777</v>
      </c>
      <c r="AC76" s="160">
        <v>0.82013888888888886</v>
      </c>
      <c r="AD76" s="161">
        <f t="shared" si="13"/>
        <v>0.3305555555555556</v>
      </c>
      <c r="AE76" s="159">
        <f t="shared" si="14"/>
        <v>7.9</v>
      </c>
      <c r="AF76" s="160">
        <v>0.375</v>
      </c>
      <c r="AG76" s="160">
        <v>0.77083333333333337</v>
      </c>
      <c r="AH76" s="160">
        <f t="shared" si="15"/>
        <v>0.33333333333333331</v>
      </c>
      <c r="AI76" s="159">
        <f t="shared" si="16"/>
        <v>8</v>
      </c>
      <c r="AJ76" s="162"/>
      <c r="AK76" s="163"/>
      <c r="AL76" s="1" t="str">
        <f t="shared" si="17"/>
        <v/>
      </c>
      <c r="AM76" s="159" t="e">
        <f t="shared" si="18"/>
        <v>#VALUE!</v>
      </c>
      <c r="AN76" s="162"/>
      <c r="AO76" s="163"/>
      <c r="AP76" s="1" t="str">
        <f t="shared" si="19"/>
        <v/>
      </c>
      <c r="AQ76" s="159" t="e">
        <f t="shared" si="20"/>
        <v>#VALUE!</v>
      </c>
      <c r="AR76" s="1"/>
      <c r="AS76" s="1"/>
      <c r="AT76" s="1" t="str">
        <f t="shared" si="21"/>
        <v/>
      </c>
      <c r="AU76" s="159" t="e">
        <f t="shared" si="22"/>
        <v>#VALUE!</v>
      </c>
      <c r="AV76" s="160">
        <v>0.38541666666666669</v>
      </c>
      <c r="AW76" s="160">
        <v>0.82013888888888886</v>
      </c>
      <c r="AX76" s="161">
        <f t="shared" si="23"/>
        <v>0.32291666666666669</v>
      </c>
      <c r="AY76" s="159">
        <f t="shared" si="24"/>
        <v>7.8</v>
      </c>
      <c r="AZ76" s="160">
        <v>0.375</v>
      </c>
      <c r="BA76" s="160">
        <v>0.77083333333333337</v>
      </c>
      <c r="BB76" s="160">
        <f t="shared" si="25"/>
        <v>0.33333333333333331</v>
      </c>
      <c r="BC76" s="159">
        <f t="shared" si="26"/>
        <v>8</v>
      </c>
      <c r="BD76" s="160">
        <v>0.375</v>
      </c>
      <c r="BE76" s="160">
        <v>0.77083333333333337</v>
      </c>
      <c r="BF76" s="161">
        <f t="shared" si="27"/>
        <v>0.33333333333333331</v>
      </c>
      <c r="BG76" s="159">
        <f t="shared" si="28"/>
        <v>8</v>
      </c>
      <c r="BH76" s="160">
        <v>0.375</v>
      </c>
      <c r="BI76" s="160">
        <v>0.77083333333333337</v>
      </c>
      <c r="BJ76" s="160">
        <f t="shared" si="29"/>
        <v>0.33333333333333331</v>
      </c>
      <c r="BK76" s="159">
        <f t="shared" si="50"/>
        <v>8</v>
      </c>
      <c r="BL76" s="162"/>
      <c r="BM76" s="163"/>
      <c r="BN76" s="1" t="str">
        <f t="shared" si="31"/>
        <v/>
      </c>
      <c r="BO76" s="159" t="e">
        <f t="shared" si="32"/>
        <v>#VALUE!</v>
      </c>
      <c r="BP76" s="1"/>
      <c r="BQ76" s="1"/>
      <c r="BR76" s="1" t="str">
        <f t="shared" si="33"/>
        <v/>
      </c>
      <c r="BS76" s="159" t="e">
        <f t="shared" si="34"/>
        <v>#VALUE!</v>
      </c>
      <c r="BT76" s="1"/>
      <c r="BU76" s="1"/>
      <c r="BV76" s="1" t="str">
        <f t="shared" si="35"/>
        <v/>
      </c>
      <c r="BW76" s="159" t="e">
        <f t="shared" si="36"/>
        <v>#VALUE!</v>
      </c>
      <c r="BX76" s="162"/>
      <c r="BY76" s="163"/>
      <c r="BZ76" s="1" t="str">
        <f t="shared" si="37"/>
        <v/>
      </c>
      <c r="CA76" s="159" t="e">
        <f t="shared" si="38"/>
        <v>#VALUE!</v>
      </c>
      <c r="CB76" s="160">
        <v>0.37013888888888891</v>
      </c>
      <c r="CC76" s="160">
        <v>0.80555555555555558</v>
      </c>
      <c r="CD76" s="161">
        <f t="shared" si="39"/>
        <v>0.33333333333333331</v>
      </c>
      <c r="CE76" s="159">
        <f t="shared" si="40"/>
        <v>8</v>
      </c>
      <c r="CF76" s="160">
        <v>0.37569444444444444</v>
      </c>
      <c r="CG76" s="160">
        <v>0.79652777777777772</v>
      </c>
      <c r="CH76" s="161">
        <f t="shared" si="41"/>
        <v>0.33263888888888893</v>
      </c>
      <c r="CI76" s="159">
        <f t="shared" si="42"/>
        <v>8</v>
      </c>
      <c r="CJ76" s="160">
        <v>0.37916666666666665</v>
      </c>
      <c r="CK76" s="160">
        <v>0.61805555555555558</v>
      </c>
      <c r="CL76" s="160">
        <f t="shared" si="43"/>
        <v>0.17638888888888893</v>
      </c>
      <c r="CM76" s="159">
        <f t="shared" si="51"/>
        <v>4.2</v>
      </c>
      <c r="CN76" s="1"/>
      <c r="CO76" s="1"/>
      <c r="CP76" s="1" t="str">
        <f t="shared" si="45"/>
        <v/>
      </c>
      <c r="CQ76" s="159" t="e">
        <f t="shared" si="46"/>
        <v>#VALUE!</v>
      </c>
      <c r="CR76" s="1"/>
      <c r="CS76" s="1"/>
      <c r="CT76" s="1" t="str">
        <f t="shared" si="47"/>
        <v/>
      </c>
      <c r="CU76" s="159" t="e">
        <f t="shared" si="48"/>
        <v>#VALUE!</v>
      </c>
    </row>
    <row r="77" spans="1:99" ht="15.75" hidden="1" customHeight="1" x14ac:dyDescent="0.2">
      <c r="A77" s="1" t="s">
        <v>802</v>
      </c>
      <c r="B77" s="1" t="s">
        <v>803</v>
      </c>
      <c r="C77" s="1" t="s">
        <v>2243</v>
      </c>
      <c r="D77" s="1"/>
      <c r="E77" s="1"/>
      <c r="F77" s="1" t="str">
        <f t="shared" si="1"/>
        <v/>
      </c>
      <c r="G77" s="159" t="e">
        <f t="shared" si="2"/>
        <v>#VALUE!</v>
      </c>
      <c r="H77" s="1"/>
      <c r="I77" s="1"/>
      <c r="J77" s="1" t="str">
        <f t="shared" si="3"/>
        <v/>
      </c>
      <c r="K77" s="159" t="e">
        <f t="shared" si="4"/>
        <v>#VALUE!</v>
      </c>
      <c r="L77" s="1"/>
      <c r="M77" s="1"/>
      <c r="N77" s="1" t="str">
        <f t="shared" si="5"/>
        <v/>
      </c>
      <c r="O77" s="159" t="e">
        <f t="shared" si="6"/>
        <v>#VALUE!</v>
      </c>
      <c r="P77" s="1"/>
      <c r="Q77" s="1"/>
      <c r="R77" s="1" t="str">
        <f t="shared" si="7"/>
        <v/>
      </c>
      <c r="S77" s="159" t="e">
        <f t="shared" si="49"/>
        <v>#VALUE!</v>
      </c>
      <c r="T77" s="1"/>
      <c r="U77" s="1"/>
      <c r="V77" s="1" t="str">
        <f t="shared" si="9"/>
        <v/>
      </c>
      <c r="W77" s="159" t="e">
        <f t="shared" si="10"/>
        <v>#VALUE!</v>
      </c>
      <c r="X77" s="160">
        <v>0.69513888888888886</v>
      </c>
      <c r="Y77" s="160">
        <v>0.69513888888888886</v>
      </c>
      <c r="Z77" s="161">
        <f t="shared" si="11"/>
        <v>0.16666666666666666</v>
      </c>
      <c r="AA77" s="159">
        <f t="shared" si="12"/>
        <v>4</v>
      </c>
      <c r="AB77" s="162"/>
      <c r="AC77" s="163"/>
      <c r="AD77" s="1" t="str">
        <f t="shared" si="13"/>
        <v/>
      </c>
      <c r="AE77" s="159" t="e">
        <f t="shared" si="14"/>
        <v>#VALUE!</v>
      </c>
      <c r="AF77" s="162"/>
      <c r="AG77" s="163"/>
      <c r="AH77" s="1" t="str">
        <f t="shared" si="15"/>
        <v/>
      </c>
      <c r="AI77" s="159" t="e">
        <f t="shared" si="16"/>
        <v>#VALUE!</v>
      </c>
      <c r="AJ77" s="162"/>
      <c r="AK77" s="163"/>
      <c r="AL77" s="1" t="str">
        <f t="shared" si="17"/>
        <v/>
      </c>
      <c r="AM77" s="159" t="e">
        <f t="shared" si="18"/>
        <v>#VALUE!</v>
      </c>
      <c r="AN77" s="1"/>
      <c r="AO77" s="1"/>
      <c r="AP77" s="1" t="str">
        <f t="shared" si="19"/>
        <v/>
      </c>
      <c r="AQ77" s="159" t="e">
        <f t="shared" si="20"/>
        <v>#VALUE!</v>
      </c>
      <c r="AR77" s="1"/>
      <c r="AS77" s="1"/>
      <c r="AT77" s="1" t="str">
        <f t="shared" si="21"/>
        <v/>
      </c>
      <c r="AU77" s="159" t="e">
        <f t="shared" si="22"/>
        <v>#VALUE!</v>
      </c>
      <c r="AV77" s="162"/>
      <c r="AW77" s="162"/>
      <c r="AX77" s="1" t="str">
        <f t="shared" si="23"/>
        <v/>
      </c>
      <c r="AY77" s="159" t="e">
        <f t="shared" si="24"/>
        <v>#VALUE!</v>
      </c>
      <c r="AZ77" s="1"/>
      <c r="BA77" s="1"/>
      <c r="BB77" s="1" t="str">
        <f t="shared" si="25"/>
        <v/>
      </c>
      <c r="BC77" s="159" t="e">
        <f t="shared" si="26"/>
        <v>#VALUE!</v>
      </c>
      <c r="BD77" s="162"/>
      <c r="BE77" s="1"/>
      <c r="BF77" s="1" t="str">
        <f t="shared" si="27"/>
        <v/>
      </c>
      <c r="BG77" s="159" t="e">
        <f t="shared" si="28"/>
        <v>#VALUE!</v>
      </c>
      <c r="BH77" s="162"/>
      <c r="BI77" s="1"/>
      <c r="BJ77" s="1" t="str">
        <f t="shared" si="29"/>
        <v/>
      </c>
      <c r="BK77" s="159" t="e">
        <f t="shared" si="50"/>
        <v>#VALUE!</v>
      </c>
      <c r="BL77" s="162"/>
      <c r="BM77" s="1"/>
      <c r="BN77" s="1" t="str">
        <f t="shared" si="31"/>
        <v/>
      </c>
      <c r="BO77" s="159" t="e">
        <f t="shared" si="32"/>
        <v>#VALUE!</v>
      </c>
      <c r="BP77" s="1"/>
      <c r="BQ77" s="1"/>
      <c r="BR77" s="1" t="str">
        <f t="shared" si="33"/>
        <v/>
      </c>
      <c r="BS77" s="159" t="e">
        <f t="shared" si="34"/>
        <v>#VALUE!</v>
      </c>
      <c r="BT77" s="1"/>
      <c r="BU77" s="1"/>
      <c r="BV77" s="1" t="str">
        <f t="shared" si="35"/>
        <v/>
      </c>
      <c r="BW77" s="159" t="e">
        <f t="shared" si="36"/>
        <v>#VALUE!</v>
      </c>
      <c r="BX77" s="162"/>
      <c r="BY77" s="163"/>
      <c r="BZ77" s="1" t="str">
        <f t="shared" si="37"/>
        <v/>
      </c>
      <c r="CA77" s="159" t="e">
        <f t="shared" si="38"/>
        <v>#VALUE!</v>
      </c>
      <c r="CB77" s="162"/>
      <c r="CC77" s="163"/>
      <c r="CD77" s="1" t="str">
        <f t="shared" si="39"/>
        <v/>
      </c>
      <c r="CE77" s="159" t="e">
        <f t="shared" si="40"/>
        <v>#VALUE!</v>
      </c>
      <c r="CF77" s="162"/>
      <c r="CG77" s="163"/>
      <c r="CH77" s="1" t="str">
        <f t="shared" si="41"/>
        <v/>
      </c>
      <c r="CI77" s="159" t="e">
        <f t="shared" si="42"/>
        <v>#VALUE!</v>
      </c>
      <c r="CJ77" s="162"/>
      <c r="CK77" s="162"/>
      <c r="CL77" s="1" t="str">
        <f t="shared" si="43"/>
        <v/>
      </c>
      <c r="CM77" s="159" t="e">
        <f t="shared" si="51"/>
        <v>#VALUE!</v>
      </c>
      <c r="CN77" s="1"/>
      <c r="CO77" s="1"/>
      <c r="CP77" s="1" t="str">
        <f t="shared" si="45"/>
        <v/>
      </c>
      <c r="CQ77" s="159" t="e">
        <f t="shared" si="46"/>
        <v>#VALUE!</v>
      </c>
      <c r="CR77" s="1"/>
      <c r="CS77" s="1"/>
      <c r="CT77" s="1" t="str">
        <f t="shared" si="47"/>
        <v/>
      </c>
      <c r="CU77" s="159" t="e">
        <f t="shared" si="48"/>
        <v>#VALUE!</v>
      </c>
    </row>
    <row r="78" spans="1:99" ht="15.75" customHeight="1" x14ac:dyDescent="0.2">
      <c r="A78" s="1" t="s">
        <v>706</v>
      </c>
      <c r="B78" s="1" t="s">
        <v>707</v>
      </c>
      <c r="C78" s="1" t="s">
        <v>2197</v>
      </c>
      <c r="D78" s="160">
        <v>0.38958333333333334</v>
      </c>
      <c r="E78" s="160">
        <v>0.81319444444444444</v>
      </c>
      <c r="F78" s="161">
        <f t="shared" si="1"/>
        <v>0.31875000000000003</v>
      </c>
      <c r="G78" s="159">
        <f t="shared" si="2"/>
        <v>7.7</v>
      </c>
      <c r="H78" s="1"/>
      <c r="I78" s="1"/>
      <c r="J78" s="1" t="str">
        <f t="shared" si="3"/>
        <v/>
      </c>
      <c r="K78" s="159" t="e">
        <f t="shared" si="4"/>
        <v>#VALUE!</v>
      </c>
      <c r="L78" s="1"/>
      <c r="M78" s="1"/>
      <c r="N78" s="1" t="str">
        <f t="shared" si="5"/>
        <v/>
      </c>
      <c r="O78" s="159" t="e">
        <f t="shared" si="6"/>
        <v>#VALUE!</v>
      </c>
      <c r="P78" s="160">
        <v>0.38958333333333334</v>
      </c>
      <c r="Q78" s="160">
        <v>0.79374999999999996</v>
      </c>
      <c r="R78" s="161">
        <f t="shared" si="7"/>
        <v>0.31875000000000003</v>
      </c>
      <c r="S78" s="159">
        <f t="shared" si="49"/>
        <v>7.7</v>
      </c>
      <c r="T78" s="1"/>
      <c r="U78" s="1"/>
      <c r="V78" s="1" t="str">
        <f t="shared" si="9"/>
        <v/>
      </c>
      <c r="W78" s="159" t="e">
        <f t="shared" si="10"/>
        <v>#VALUE!</v>
      </c>
      <c r="X78" s="1"/>
      <c r="Y78" s="1"/>
      <c r="Z78" s="1" t="str">
        <f t="shared" si="11"/>
        <v/>
      </c>
      <c r="AA78" s="159" t="e">
        <f t="shared" si="12"/>
        <v>#VALUE!</v>
      </c>
      <c r="AB78" s="160">
        <v>0.39305555555555555</v>
      </c>
      <c r="AC78" s="160">
        <v>0.5</v>
      </c>
      <c r="AD78" s="160">
        <f t="shared" si="13"/>
        <v>0.10694444444444445</v>
      </c>
      <c r="AE78" s="159">
        <f t="shared" si="14"/>
        <v>2.6</v>
      </c>
      <c r="AF78" s="160">
        <v>0.375</v>
      </c>
      <c r="AG78" s="160">
        <v>0.77847222222222223</v>
      </c>
      <c r="AH78" s="161">
        <f t="shared" si="15"/>
        <v>0.33333333333333331</v>
      </c>
      <c r="AI78" s="159">
        <f t="shared" si="16"/>
        <v>8</v>
      </c>
      <c r="AJ78" s="1"/>
      <c r="AK78" s="1"/>
      <c r="AL78" s="1" t="str">
        <f t="shared" si="17"/>
        <v/>
      </c>
      <c r="AM78" s="159" t="e">
        <f t="shared" si="18"/>
        <v>#VALUE!</v>
      </c>
      <c r="AN78" s="1"/>
      <c r="AO78" s="1"/>
      <c r="AP78" s="1" t="str">
        <f t="shared" si="19"/>
        <v/>
      </c>
      <c r="AQ78" s="159" t="e">
        <f t="shared" si="20"/>
        <v>#VALUE!</v>
      </c>
      <c r="AR78" s="1"/>
      <c r="AS78" s="1"/>
      <c r="AT78" s="1" t="str">
        <f t="shared" si="21"/>
        <v/>
      </c>
      <c r="AU78" s="159" t="e">
        <f t="shared" si="22"/>
        <v>#VALUE!</v>
      </c>
      <c r="AV78" s="1"/>
      <c r="AW78" s="1"/>
      <c r="AX78" s="1" t="str">
        <f t="shared" si="23"/>
        <v/>
      </c>
      <c r="AY78" s="159" t="e">
        <f t="shared" si="24"/>
        <v>#VALUE!</v>
      </c>
      <c r="AZ78" s="160">
        <v>0.38333333333333336</v>
      </c>
      <c r="BA78" s="160">
        <v>0.77708333333333335</v>
      </c>
      <c r="BB78" s="161">
        <f t="shared" si="25"/>
        <v>0.32500000000000001</v>
      </c>
      <c r="BC78" s="159">
        <f t="shared" si="26"/>
        <v>7.8</v>
      </c>
      <c r="BD78" s="160">
        <v>0.39097222222222222</v>
      </c>
      <c r="BE78" s="160">
        <v>0.77847222222222223</v>
      </c>
      <c r="BF78" s="161">
        <f t="shared" si="27"/>
        <v>0.31736111111111115</v>
      </c>
      <c r="BG78" s="159">
        <f t="shared" si="28"/>
        <v>7.6</v>
      </c>
      <c r="BH78" s="160">
        <v>0.38958333333333334</v>
      </c>
      <c r="BI78" s="160">
        <v>0.79166666666666663</v>
      </c>
      <c r="BJ78" s="161">
        <f t="shared" si="29"/>
        <v>0.31875000000000003</v>
      </c>
      <c r="BK78" s="159">
        <f t="shared" si="50"/>
        <v>7.7</v>
      </c>
      <c r="BL78" s="1"/>
      <c r="BM78" s="1"/>
      <c r="BN78" s="1" t="str">
        <f t="shared" si="31"/>
        <v/>
      </c>
      <c r="BO78" s="159" t="e">
        <f t="shared" si="32"/>
        <v>#VALUE!</v>
      </c>
      <c r="BP78" s="1"/>
      <c r="BQ78" s="1"/>
      <c r="BR78" s="1" t="str">
        <f t="shared" si="33"/>
        <v/>
      </c>
      <c r="BS78" s="159" t="e">
        <f t="shared" si="34"/>
        <v>#VALUE!</v>
      </c>
      <c r="BT78" s="160">
        <v>0.34097222222222223</v>
      </c>
      <c r="BU78" s="160">
        <v>0.8041666666666667</v>
      </c>
      <c r="BV78" s="161">
        <f t="shared" si="35"/>
        <v>0.33333333333333331</v>
      </c>
      <c r="BW78" s="159">
        <f t="shared" si="36"/>
        <v>8</v>
      </c>
      <c r="BX78" s="160">
        <v>0.36805555555555558</v>
      </c>
      <c r="BY78" s="160">
        <v>0.83125000000000004</v>
      </c>
      <c r="BZ78" s="161">
        <f t="shared" si="37"/>
        <v>0.33333333333333331</v>
      </c>
      <c r="CA78" s="159">
        <f t="shared" si="38"/>
        <v>8</v>
      </c>
      <c r="CB78" s="160">
        <v>0.38472222222222224</v>
      </c>
      <c r="CC78" s="160">
        <v>0.96875</v>
      </c>
      <c r="CD78" s="161">
        <f t="shared" si="39"/>
        <v>0.32361111111111113</v>
      </c>
      <c r="CE78" s="159">
        <f t="shared" si="40"/>
        <v>7.8</v>
      </c>
      <c r="CF78" s="160">
        <v>0.37986111111111109</v>
      </c>
      <c r="CG78" s="160">
        <v>0.37986111111111109</v>
      </c>
      <c r="CH78" s="161">
        <f t="shared" si="41"/>
        <v>0.16666666666666666</v>
      </c>
      <c r="CI78" s="159">
        <f t="shared" si="42"/>
        <v>4</v>
      </c>
      <c r="CJ78" s="1"/>
      <c r="CK78" s="1"/>
      <c r="CL78" s="1" t="str">
        <f t="shared" si="43"/>
        <v/>
      </c>
      <c r="CM78" s="159" t="e">
        <f t="shared" si="51"/>
        <v>#VALUE!</v>
      </c>
      <c r="CN78" s="1"/>
      <c r="CO78" s="1"/>
      <c r="CP78" s="1" t="str">
        <f t="shared" si="45"/>
        <v/>
      </c>
      <c r="CQ78" s="159" t="e">
        <f t="shared" si="46"/>
        <v>#VALUE!</v>
      </c>
      <c r="CR78" s="1"/>
      <c r="CS78" s="1"/>
      <c r="CT78" s="1" t="str">
        <f t="shared" si="47"/>
        <v/>
      </c>
      <c r="CU78" s="159" t="e">
        <f t="shared" si="48"/>
        <v>#VALUE!</v>
      </c>
    </row>
    <row r="79" spans="1:99" ht="15.75" customHeight="1" x14ac:dyDescent="0.2">
      <c r="A79" s="1" t="s">
        <v>714</v>
      </c>
      <c r="B79" s="1" t="s">
        <v>715</v>
      </c>
      <c r="C79" s="1" t="s">
        <v>124</v>
      </c>
      <c r="D79" s="160">
        <v>0.36944444444444446</v>
      </c>
      <c r="E79" s="160">
        <v>0.77569444444444446</v>
      </c>
      <c r="F79" s="161">
        <f t="shared" si="1"/>
        <v>0.33333333333333331</v>
      </c>
      <c r="G79" s="159">
        <f t="shared" si="2"/>
        <v>8</v>
      </c>
      <c r="H79" s="1"/>
      <c r="I79" s="1"/>
      <c r="J79" s="1" t="str">
        <f t="shared" si="3"/>
        <v/>
      </c>
      <c r="K79" s="159" t="e">
        <f t="shared" si="4"/>
        <v>#VALUE!</v>
      </c>
      <c r="L79" s="1"/>
      <c r="M79" s="1"/>
      <c r="N79" s="1" t="str">
        <f t="shared" si="5"/>
        <v/>
      </c>
      <c r="O79" s="159" t="e">
        <f t="shared" si="6"/>
        <v>#VALUE!</v>
      </c>
      <c r="P79" s="160">
        <v>0.36875000000000002</v>
      </c>
      <c r="Q79" s="160">
        <v>0.82499999999999996</v>
      </c>
      <c r="R79" s="161">
        <f t="shared" si="7"/>
        <v>0.33333333333333331</v>
      </c>
      <c r="S79" s="159">
        <f t="shared" si="49"/>
        <v>8</v>
      </c>
      <c r="T79" s="1"/>
      <c r="U79" s="1"/>
      <c r="V79" s="1" t="str">
        <f t="shared" si="9"/>
        <v/>
      </c>
      <c r="W79" s="159" t="e">
        <f t="shared" si="10"/>
        <v>#VALUE!</v>
      </c>
      <c r="X79" s="162"/>
      <c r="Y79" s="163"/>
      <c r="Z79" s="1" t="str">
        <f t="shared" si="11"/>
        <v/>
      </c>
      <c r="AA79" s="159" t="e">
        <f t="shared" si="12"/>
        <v>#VALUE!</v>
      </c>
      <c r="AB79" s="160">
        <v>0.37291666666666667</v>
      </c>
      <c r="AC79" s="160">
        <v>0.77222222222222225</v>
      </c>
      <c r="AD79" s="161">
        <f t="shared" si="13"/>
        <v>0.33333333333333331</v>
      </c>
      <c r="AE79" s="159">
        <f t="shared" si="14"/>
        <v>8</v>
      </c>
      <c r="AF79" s="160">
        <v>0.36944444444444446</v>
      </c>
      <c r="AG79" s="160">
        <v>0.63541666666666663</v>
      </c>
      <c r="AH79" s="160">
        <f t="shared" si="15"/>
        <v>0.20347222222222217</v>
      </c>
      <c r="AI79" s="159">
        <f t="shared" si="16"/>
        <v>4.9000000000000004</v>
      </c>
      <c r="AJ79" s="162"/>
      <c r="AK79" s="163"/>
      <c r="AL79" s="1" t="str">
        <f t="shared" si="17"/>
        <v/>
      </c>
      <c r="AM79" s="159" t="e">
        <f t="shared" si="18"/>
        <v>#VALUE!</v>
      </c>
      <c r="AN79" s="1"/>
      <c r="AO79" s="1"/>
      <c r="AP79" s="1" t="str">
        <f t="shared" si="19"/>
        <v/>
      </c>
      <c r="AQ79" s="159" t="e">
        <f t="shared" si="20"/>
        <v>#VALUE!</v>
      </c>
      <c r="AR79" s="1"/>
      <c r="AS79" s="1"/>
      <c r="AT79" s="1" t="str">
        <f t="shared" si="21"/>
        <v/>
      </c>
      <c r="AU79" s="159" t="e">
        <f t="shared" si="22"/>
        <v>#VALUE!</v>
      </c>
      <c r="AV79" s="160">
        <v>0.36875000000000002</v>
      </c>
      <c r="AW79" s="160">
        <v>0.79236111111111107</v>
      </c>
      <c r="AX79" s="161">
        <f t="shared" si="23"/>
        <v>0.33333333333333331</v>
      </c>
      <c r="AY79" s="159">
        <f t="shared" si="24"/>
        <v>8</v>
      </c>
      <c r="AZ79" s="160">
        <v>0.36319444444444443</v>
      </c>
      <c r="BA79" s="160">
        <v>0.7631944444444444</v>
      </c>
      <c r="BB79" s="161">
        <f t="shared" si="25"/>
        <v>0.33333333333333331</v>
      </c>
      <c r="BC79" s="159">
        <f t="shared" si="26"/>
        <v>8</v>
      </c>
      <c r="BD79" s="160">
        <v>0.3659722222222222</v>
      </c>
      <c r="BE79" s="160">
        <v>0.78402777777777777</v>
      </c>
      <c r="BF79" s="161">
        <f t="shared" si="27"/>
        <v>0.33333333333333331</v>
      </c>
      <c r="BG79" s="159">
        <f t="shared" si="28"/>
        <v>8</v>
      </c>
      <c r="BH79" s="162"/>
      <c r="BI79" s="162"/>
      <c r="BJ79" s="1" t="str">
        <f t="shared" si="29"/>
        <v/>
      </c>
      <c r="BK79" s="159" t="e">
        <f t="shared" si="50"/>
        <v>#VALUE!</v>
      </c>
      <c r="BL79" s="162"/>
      <c r="BM79" s="163"/>
      <c r="BN79" s="1" t="str">
        <f t="shared" si="31"/>
        <v/>
      </c>
      <c r="BO79" s="159" t="e">
        <f t="shared" si="32"/>
        <v>#VALUE!</v>
      </c>
      <c r="BP79" s="1"/>
      <c r="BQ79" s="1"/>
      <c r="BR79" s="1" t="str">
        <f t="shared" si="33"/>
        <v/>
      </c>
      <c r="BS79" s="159" t="e">
        <f t="shared" si="34"/>
        <v>#VALUE!</v>
      </c>
      <c r="BT79" s="1"/>
      <c r="BU79" s="1"/>
      <c r="BV79" s="1" t="str">
        <f t="shared" si="35"/>
        <v/>
      </c>
      <c r="BW79" s="159" t="e">
        <f t="shared" si="36"/>
        <v>#VALUE!</v>
      </c>
      <c r="BX79" s="160">
        <v>0.34444444444444444</v>
      </c>
      <c r="BY79" s="160">
        <v>0.76041666666666663</v>
      </c>
      <c r="BZ79" s="161">
        <f t="shared" si="37"/>
        <v>0.33333333333333331</v>
      </c>
      <c r="CA79" s="159">
        <f t="shared" si="38"/>
        <v>8</v>
      </c>
      <c r="CB79" s="160">
        <v>0.33958333333333335</v>
      </c>
      <c r="CC79" s="160">
        <v>0.79236111111111107</v>
      </c>
      <c r="CD79" s="161">
        <f t="shared" si="39"/>
        <v>0.33333333333333331</v>
      </c>
      <c r="CE79" s="159">
        <f t="shared" si="40"/>
        <v>8</v>
      </c>
      <c r="CF79" s="160">
        <v>0.36388888888888887</v>
      </c>
      <c r="CG79" s="160">
        <v>0.79722222222222228</v>
      </c>
      <c r="CH79" s="161">
        <f t="shared" si="41"/>
        <v>0.33333333333333331</v>
      </c>
      <c r="CI79" s="159">
        <f t="shared" si="42"/>
        <v>8</v>
      </c>
      <c r="CJ79" s="160">
        <v>0.36180555555555555</v>
      </c>
      <c r="CK79" s="160">
        <v>0.63124999999999998</v>
      </c>
      <c r="CL79" s="160">
        <f t="shared" si="43"/>
        <v>0.20694444444444443</v>
      </c>
      <c r="CM79" s="159">
        <f t="shared" si="51"/>
        <v>5</v>
      </c>
      <c r="CN79" s="1"/>
      <c r="CO79" s="1"/>
      <c r="CP79" s="1" t="str">
        <f t="shared" si="45"/>
        <v/>
      </c>
      <c r="CQ79" s="159" t="e">
        <f t="shared" si="46"/>
        <v>#VALUE!</v>
      </c>
      <c r="CR79" s="1"/>
      <c r="CS79" s="1"/>
      <c r="CT79" s="1" t="str">
        <f t="shared" si="47"/>
        <v/>
      </c>
      <c r="CU79" s="159" t="e">
        <f t="shared" si="48"/>
        <v>#VALUE!</v>
      </c>
    </row>
    <row r="80" spans="1:99" ht="15.75" hidden="1" customHeight="1" x14ac:dyDescent="0.2">
      <c r="A80" s="1" t="s">
        <v>771</v>
      </c>
      <c r="B80" s="1" t="s">
        <v>772</v>
      </c>
      <c r="C80" s="1" t="s">
        <v>2208</v>
      </c>
      <c r="D80" s="1"/>
      <c r="E80" s="1"/>
      <c r="F80" s="1" t="str">
        <f t="shared" si="1"/>
        <v/>
      </c>
      <c r="G80" s="159" t="e">
        <f t="shared" si="2"/>
        <v>#VALUE!</v>
      </c>
      <c r="H80" s="1"/>
      <c r="I80" s="1"/>
      <c r="J80" s="1" t="str">
        <f t="shared" si="3"/>
        <v/>
      </c>
      <c r="K80" s="159" t="e">
        <f t="shared" si="4"/>
        <v>#VALUE!</v>
      </c>
      <c r="L80" s="1"/>
      <c r="M80" s="1"/>
      <c r="N80" s="1" t="str">
        <f t="shared" si="5"/>
        <v/>
      </c>
      <c r="O80" s="159" t="e">
        <f t="shared" si="6"/>
        <v>#VALUE!</v>
      </c>
      <c r="P80" s="1"/>
      <c r="Q80" s="1"/>
      <c r="R80" s="1" t="str">
        <f t="shared" si="7"/>
        <v/>
      </c>
      <c r="S80" s="159" t="e">
        <f t="shared" si="49"/>
        <v>#VALUE!</v>
      </c>
      <c r="T80" s="1"/>
      <c r="U80" s="1"/>
      <c r="V80" s="1" t="str">
        <f t="shared" si="9"/>
        <v/>
      </c>
      <c r="W80" s="159" t="e">
        <f t="shared" si="10"/>
        <v>#VALUE!</v>
      </c>
      <c r="X80" s="162"/>
      <c r="Y80" s="163"/>
      <c r="Z80" s="1" t="str">
        <f t="shared" si="11"/>
        <v/>
      </c>
      <c r="AA80" s="159" t="e">
        <f t="shared" si="12"/>
        <v>#VALUE!</v>
      </c>
      <c r="AB80" s="162"/>
      <c r="AC80" s="163"/>
      <c r="AD80" s="1" t="str">
        <f t="shared" si="13"/>
        <v/>
      </c>
      <c r="AE80" s="159" t="e">
        <f t="shared" si="14"/>
        <v>#VALUE!</v>
      </c>
      <c r="AF80" s="1"/>
      <c r="AG80" s="1"/>
      <c r="AH80" s="1" t="str">
        <f t="shared" si="15"/>
        <v/>
      </c>
      <c r="AI80" s="159" t="e">
        <f t="shared" si="16"/>
        <v>#VALUE!</v>
      </c>
      <c r="AJ80" s="162"/>
      <c r="AK80" s="163"/>
      <c r="AL80" s="1" t="str">
        <f t="shared" si="17"/>
        <v/>
      </c>
      <c r="AM80" s="159" t="e">
        <f t="shared" si="18"/>
        <v>#VALUE!</v>
      </c>
      <c r="AN80" s="1"/>
      <c r="AO80" s="1"/>
      <c r="AP80" s="1" t="str">
        <f t="shared" si="19"/>
        <v/>
      </c>
      <c r="AQ80" s="159" t="e">
        <f t="shared" si="20"/>
        <v>#VALUE!</v>
      </c>
      <c r="AR80" s="1"/>
      <c r="AS80" s="1"/>
      <c r="AT80" s="1" t="str">
        <f t="shared" si="21"/>
        <v/>
      </c>
      <c r="AU80" s="159" t="e">
        <f t="shared" si="22"/>
        <v>#VALUE!</v>
      </c>
      <c r="AV80" s="162"/>
      <c r="AW80" s="163"/>
      <c r="AX80" s="1" t="str">
        <f t="shared" si="23"/>
        <v/>
      </c>
      <c r="AY80" s="159" t="e">
        <f t="shared" si="24"/>
        <v>#VALUE!</v>
      </c>
      <c r="AZ80" s="162"/>
      <c r="BA80" s="162"/>
      <c r="BB80" s="1" t="str">
        <f t="shared" si="25"/>
        <v/>
      </c>
      <c r="BC80" s="159" t="e">
        <f t="shared" si="26"/>
        <v>#VALUE!</v>
      </c>
      <c r="BD80" s="1"/>
      <c r="BE80" s="1"/>
      <c r="BF80" s="1" t="str">
        <f t="shared" si="27"/>
        <v/>
      </c>
      <c r="BG80" s="159" t="e">
        <f t="shared" si="28"/>
        <v>#VALUE!</v>
      </c>
      <c r="BH80" s="162"/>
      <c r="BI80" s="163"/>
      <c r="BJ80" s="1" t="str">
        <f t="shared" si="29"/>
        <v/>
      </c>
      <c r="BK80" s="159" t="e">
        <f t="shared" si="50"/>
        <v>#VALUE!</v>
      </c>
      <c r="BL80" s="162"/>
      <c r="BM80" s="163"/>
      <c r="BN80" s="1" t="str">
        <f t="shared" si="31"/>
        <v/>
      </c>
      <c r="BO80" s="159" t="e">
        <f t="shared" si="32"/>
        <v>#VALUE!</v>
      </c>
      <c r="BP80" s="1"/>
      <c r="BQ80" s="1"/>
      <c r="BR80" s="1" t="str">
        <f t="shared" si="33"/>
        <v/>
      </c>
      <c r="BS80" s="159" t="e">
        <f t="shared" si="34"/>
        <v>#VALUE!</v>
      </c>
      <c r="BT80" s="1"/>
      <c r="BU80" s="1"/>
      <c r="BV80" s="1" t="str">
        <f t="shared" si="35"/>
        <v/>
      </c>
      <c r="BW80" s="159" t="e">
        <f t="shared" si="36"/>
        <v>#VALUE!</v>
      </c>
      <c r="BX80" s="162"/>
      <c r="BY80" s="163"/>
      <c r="BZ80" s="1" t="str">
        <f t="shared" si="37"/>
        <v/>
      </c>
      <c r="CA80" s="159" t="e">
        <f t="shared" si="38"/>
        <v>#VALUE!</v>
      </c>
      <c r="CB80" s="162"/>
      <c r="CC80" s="163"/>
      <c r="CD80" s="1" t="str">
        <f t="shared" si="39"/>
        <v/>
      </c>
      <c r="CE80" s="159" t="e">
        <f t="shared" si="40"/>
        <v>#VALUE!</v>
      </c>
      <c r="CF80" s="1"/>
      <c r="CG80" s="1"/>
      <c r="CH80" s="1" t="str">
        <f t="shared" si="41"/>
        <v/>
      </c>
      <c r="CI80" s="159" t="e">
        <f t="shared" si="42"/>
        <v>#VALUE!</v>
      </c>
      <c r="CJ80" s="162"/>
      <c r="CK80" s="163"/>
      <c r="CL80" s="1" t="str">
        <f t="shared" si="43"/>
        <v/>
      </c>
      <c r="CM80" s="159" t="e">
        <f t="shared" si="51"/>
        <v>#VALUE!</v>
      </c>
      <c r="CN80" s="1"/>
      <c r="CO80" s="1"/>
      <c r="CP80" s="1" t="str">
        <f t="shared" si="45"/>
        <v/>
      </c>
      <c r="CQ80" s="159" t="e">
        <f t="shared" si="46"/>
        <v>#VALUE!</v>
      </c>
      <c r="CR80" s="1"/>
      <c r="CS80" s="1"/>
      <c r="CT80" s="1" t="str">
        <f t="shared" si="47"/>
        <v/>
      </c>
      <c r="CU80" s="159" t="e">
        <f t="shared" si="48"/>
        <v>#VALUE!</v>
      </c>
    </row>
    <row r="81" spans="1:99" ht="15.75" customHeight="1" x14ac:dyDescent="0.2">
      <c r="A81" s="1" t="s">
        <v>769</v>
      </c>
      <c r="B81" s="1" t="s">
        <v>770</v>
      </c>
      <c r="C81" s="1" t="s">
        <v>124</v>
      </c>
      <c r="D81" s="160">
        <v>0.37152777777777779</v>
      </c>
      <c r="E81" s="160">
        <v>0.77569444444444446</v>
      </c>
      <c r="F81" s="161">
        <f t="shared" si="1"/>
        <v>0.33333333333333331</v>
      </c>
      <c r="G81" s="159">
        <f t="shared" si="2"/>
        <v>8</v>
      </c>
      <c r="H81" s="1"/>
      <c r="I81" s="1"/>
      <c r="J81" s="1" t="str">
        <f t="shared" si="3"/>
        <v/>
      </c>
      <c r="K81" s="159" t="e">
        <f t="shared" si="4"/>
        <v>#VALUE!</v>
      </c>
      <c r="L81" s="1"/>
      <c r="M81" s="1"/>
      <c r="N81" s="1" t="str">
        <f t="shared" si="5"/>
        <v/>
      </c>
      <c r="O81" s="159" t="e">
        <f t="shared" si="6"/>
        <v>#VALUE!</v>
      </c>
      <c r="P81" s="160">
        <v>0.49791666666666667</v>
      </c>
      <c r="Q81" s="160">
        <v>0.77569444444444446</v>
      </c>
      <c r="R81" s="161">
        <f t="shared" si="7"/>
        <v>0.2104166666666667</v>
      </c>
      <c r="S81" s="159">
        <f t="shared" si="49"/>
        <v>5.0999999999999996</v>
      </c>
      <c r="T81" s="160">
        <v>0.27361111111111114</v>
      </c>
      <c r="U81" s="160">
        <v>0.27361111111111114</v>
      </c>
      <c r="V81" s="161">
        <f t="shared" si="9"/>
        <v>0.16666666666666666</v>
      </c>
      <c r="W81" s="159">
        <f t="shared" si="10"/>
        <v>4</v>
      </c>
      <c r="X81" s="1"/>
      <c r="Y81" s="1"/>
      <c r="Z81" s="1" t="str">
        <f t="shared" si="11"/>
        <v/>
      </c>
      <c r="AA81" s="159" t="e">
        <f t="shared" si="12"/>
        <v>#VALUE!</v>
      </c>
      <c r="AB81" s="160">
        <v>0.36458333333333331</v>
      </c>
      <c r="AC81" s="160">
        <v>0.77013888888888893</v>
      </c>
      <c r="AD81" s="161">
        <f t="shared" si="13"/>
        <v>0.33333333333333331</v>
      </c>
      <c r="AE81" s="159">
        <f t="shared" si="14"/>
        <v>8</v>
      </c>
      <c r="AF81" s="1"/>
      <c r="AG81" s="1"/>
      <c r="AH81" s="1" t="str">
        <f t="shared" si="15"/>
        <v/>
      </c>
      <c r="AI81" s="159" t="e">
        <f t="shared" si="16"/>
        <v>#VALUE!</v>
      </c>
      <c r="AJ81" s="1"/>
      <c r="AK81" s="1"/>
      <c r="AL81" s="1" t="str">
        <f t="shared" si="17"/>
        <v/>
      </c>
      <c r="AM81" s="159" t="e">
        <f t="shared" si="18"/>
        <v>#VALUE!</v>
      </c>
      <c r="AN81" s="162"/>
      <c r="AO81" s="163"/>
      <c r="AP81" s="1" t="str">
        <f t="shared" si="19"/>
        <v/>
      </c>
      <c r="AQ81" s="159" t="e">
        <f t="shared" si="20"/>
        <v>#VALUE!</v>
      </c>
      <c r="AR81" s="1"/>
      <c r="AS81" s="1"/>
      <c r="AT81" s="1" t="str">
        <f t="shared" si="21"/>
        <v/>
      </c>
      <c r="AU81" s="159" t="e">
        <f t="shared" si="22"/>
        <v>#VALUE!</v>
      </c>
      <c r="AV81" s="1"/>
      <c r="AW81" s="1"/>
      <c r="AX81" s="1" t="str">
        <f t="shared" si="23"/>
        <v/>
      </c>
      <c r="AY81" s="159" t="e">
        <f t="shared" si="24"/>
        <v>#VALUE!</v>
      </c>
      <c r="AZ81" s="1"/>
      <c r="BA81" s="1"/>
      <c r="BB81" s="1" t="str">
        <f t="shared" si="25"/>
        <v/>
      </c>
      <c r="BC81" s="159" t="e">
        <f t="shared" si="26"/>
        <v>#VALUE!</v>
      </c>
      <c r="BD81" s="1"/>
      <c r="BE81" s="1"/>
      <c r="BF81" s="1" t="str">
        <f t="shared" si="27"/>
        <v/>
      </c>
      <c r="BG81" s="159" t="e">
        <f t="shared" si="28"/>
        <v>#VALUE!</v>
      </c>
      <c r="BH81" s="1"/>
      <c r="BI81" s="1"/>
      <c r="BJ81" s="1" t="str">
        <f t="shared" si="29"/>
        <v/>
      </c>
      <c r="BK81" s="159" t="e">
        <f t="shared" si="50"/>
        <v>#VALUE!</v>
      </c>
      <c r="BL81" s="1"/>
      <c r="BM81" s="1"/>
      <c r="BN81" s="1" t="str">
        <f t="shared" si="31"/>
        <v/>
      </c>
      <c r="BO81" s="159" t="e">
        <f t="shared" si="32"/>
        <v>#VALUE!</v>
      </c>
      <c r="BP81" s="1"/>
      <c r="BQ81" s="1"/>
      <c r="BR81" s="1" t="str">
        <f t="shared" si="33"/>
        <v/>
      </c>
      <c r="BS81" s="159" t="e">
        <f t="shared" si="34"/>
        <v>#VALUE!</v>
      </c>
      <c r="BT81" s="160">
        <v>0.36319444444444443</v>
      </c>
      <c r="BU81" s="160">
        <v>0.75763888888888886</v>
      </c>
      <c r="BV81" s="160">
        <f t="shared" si="35"/>
        <v>0.33194444444444443</v>
      </c>
      <c r="BW81" s="159">
        <f t="shared" si="36"/>
        <v>8</v>
      </c>
      <c r="BX81" s="160">
        <v>0.37152777777777779</v>
      </c>
      <c r="BY81" s="160">
        <v>0.79791666666666672</v>
      </c>
      <c r="BZ81" s="161">
        <f t="shared" si="37"/>
        <v>0.33333333333333331</v>
      </c>
      <c r="CA81" s="159">
        <f t="shared" si="38"/>
        <v>8</v>
      </c>
      <c r="CB81" s="160">
        <v>0.37430555555555556</v>
      </c>
      <c r="CC81" s="160">
        <v>0.77222222222222225</v>
      </c>
      <c r="CD81" s="161">
        <f t="shared" si="39"/>
        <v>0.33333333333333331</v>
      </c>
      <c r="CE81" s="159">
        <f t="shared" si="40"/>
        <v>8</v>
      </c>
      <c r="CF81" s="160">
        <v>0.37291666666666667</v>
      </c>
      <c r="CG81" s="160">
        <v>0.77013888888888893</v>
      </c>
      <c r="CH81" s="161">
        <f t="shared" si="41"/>
        <v>0.33333333333333331</v>
      </c>
      <c r="CI81" s="159">
        <f t="shared" si="42"/>
        <v>8</v>
      </c>
      <c r="CJ81" s="160">
        <v>0.37430555555555556</v>
      </c>
      <c r="CK81" s="160">
        <v>0.37430555555555556</v>
      </c>
      <c r="CL81" s="161">
        <f t="shared" si="43"/>
        <v>0.16666666666666666</v>
      </c>
      <c r="CM81" s="159">
        <f t="shared" si="51"/>
        <v>4</v>
      </c>
      <c r="CN81" s="1"/>
      <c r="CO81" s="1"/>
      <c r="CP81" s="1" t="str">
        <f t="shared" si="45"/>
        <v/>
      </c>
      <c r="CQ81" s="159" t="e">
        <f t="shared" si="46"/>
        <v>#VALUE!</v>
      </c>
      <c r="CR81" s="1"/>
      <c r="CS81" s="1"/>
      <c r="CT81" s="1" t="str">
        <f t="shared" si="47"/>
        <v/>
      </c>
      <c r="CU81" s="159" t="e">
        <f t="shared" si="48"/>
        <v>#VALUE!</v>
      </c>
    </row>
    <row r="82" spans="1:99" ht="15.75" hidden="1" customHeight="1" x14ac:dyDescent="0.2">
      <c r="A82" s="1" t="s">
        <v>774</v>
      </c>
      <c r="B82" s="1" t="s">
        <v>775</v>
      </c>
      <c r="C82" s="1" t="s">
        <v>2185</v>
      </c>
      <c r="D82" s="160">
        <v>0.41111111111111109</v>
      </c>
      <c r="E82" s="160">
        <v>0.77152777777777781</v>
      </c>
      <c r="F82" s="161">
        <f t="shared" si="1"/>
        <v>0.29722222222222228</v>
      </c>
      <c r="G82" s="159">
        <f t="shared" si="2"/>
        <v>7.1</v>
      </c>
      <c r="H82" s="1"/>
      <c r="I82" s="1"/>
      <c r="J82" s="1" t="str">
        <f t="shared" si="3"/>
        <v/>
      </c>
      <c r="K82" s="159" t="e">
        <f t="shared" si="4"/>
        <v>#VALUE!</v>
      </c>
      <c r="L82" s="1"/>
      <c r="M82" s="1"/>
      <c r="N82" s="1" t="str">
        <f t="shared" si="5"/>
        <v/>
      </c>
      <c r="O82" s="159" t="e">
        <f t="shared" si="6"/>
        <v>#VALUE!</v>
      </c>
      <c r="P82" s="160">
        <v>0.37847222222222221</v>
      </c>
      <c r="Q82" s="160">
        <v>0.77569444444444446</v>
      </c>
      <c r="R82" s="161">
        <f t="shared" si="7"/>
        <v>0.32986111111111116</v>
      </c>
      <c r="S82" s="159">
        <f t="shared" si="49"/>
        <v>7.9</v>
      </c>
      <c r="T82" s="160">
        <v>0.35625000000000001</v>
      </c>
      <c r="U82" s="160">
        <v>0.75972222222222219</v>
      </c>
      <c r="V82" s="161">
        <f t="shared" si="9"/>
        <v>0.33333333333333331</v>
      </c>
      <c r="W82" s="159">
        <f t="shared" si="10"/>
        <v>8</v>
      </c>
      <c r="X82" s="1"/>
      <c r="Y82" s="1"/>
      <c r="Z82" s="1" t="str">
        <f t="shared" si="11"/>
        <v/>
      </c>
      <c r="AA82" s="159" t="e">
        <f t="shared" si="12"/>
        <v>#VALUE!</v>
      </c>
      <c r="AB82" s="162"/>
      <c r="AC82" s="163"/>
      <c r="AD82" s="1" t="str">
        <f t="shared" si="13"/>
        <v/>
      </c>
      <c r="AE82" s="159" t="e">
        <f t="shared" si="14"/>
        <v>#VALUE!</v>
      </c>
      <c r="AF82" s="1"/>
      <c r="AG82" s="1"/>
      <c r="AH82" s="1" t="str">
        <f t="shared" si="15"/>
        <v/>
      </c>
      <c r="AI82" s="159" t="e">
        <f t="shared" si="16"/>
        <v>#VALUE!</v>
      </c>
      <c r="AJ82" s="162"/>
      <c r="AK82" s="163"/>
      <c r="AL82" s="1" t="str">
        <f t="shared" si="17"/>
        <v/>
      </c>
      <c r="AM82" s="159" t="e">
        <f t="shared" si="18"/>
        <v>#VALUE!</v>
      </c>
      <c r="AN82" s="1"/>
      <c r="AO82" s="1"/>
      <c r="AP82" s="1" t="str">
        <f t="shared" si="19"/>
        <v/>
      </c>
      <c r="AQ82" s="159" t="e">
        <f t="shared" si="20"/>
        <v>#VALUE!</v>
      </c>
      <c r="AR82" s="1"/>
      <c r="AS82" s="1"/>
      <c r="AT82" s="1" t="str">
        <f t="shared" si="21"/>
        <v/>
      </c>
      <c r="AU82" s="159" t="e">
        <f t="shared" si="22"/>
        <v>#VALUE!</v>
      </c>
      <c r="AV82" s="160">
        <v>0.39444444444444443</v>
      </c>
      <c r="AW82" s="160">
        <v>0.77152777777777781</v>
      </c>
      <c r="AX82" s="161">
        <f t="shared" si="23"/>
        <v>0.31388888888888894</v>
      </c>
      <c r="AY82" s="159">
        <f t="shared" si="24"/>
        <v>7.5</v>
      </c>
      <c r="AZ82" s="162"/>
      <c r="BA82" s="163"/>
      <c r="BB82" s="1" t="str">
        <f t="shared" si="25"/>
        <v/>
      </c>
      <c r="BC82" s="159" t="e">
        <f t="shared" si="26"/>
        <v>#VALUE!</v>
      </c>
      <c r="BD82" s="160">
        <v>0.35902777777777778</v>
      </c>
      <c r="BE82" s="160">
        <v>0.73472222222222228</v>
      </c>
      <c r="BF82" s="160">
        <f t="shared" si="27"/>
        <v>0.3131944444444445</v>
      </c>
      <c r="BG82" s="159">
        <f t="shared" si="28"/>
        <v>7.5</v>
      </c>
      <c r="BH82" s="160">
        <v>0.37986111111111109</v>
      </c>
      <c r="BI82" s="160">
        <v>0.77986111111111112</v>
      </c>
      <c r="BJ82" s="161">
        <f t="shared" si="29"/>
        <v>0.32847222222222228</v>
      </c>
      <c r="BK82" s="159">
        <f t="shared" si="50"/>
        <v>7.9</v>
      </c>
      <c r="BL82" s="1"/>
      <c r="BM82" s="1"/>
      <c r="BN82" s="1" t="str">
        <f t="shared" si="31"/>
        <v/>
      </c>
      <c r="BO82" s="159" t="e">
        <f t="shared" si="32"/>
        <v>#VALUE!</v>
      </c>
      <c r="BP82" s="1"/>
      <c r="BQ82" s="1"/>
      <c r="BR82" s="1" t="str">
        <f t="shared" si="33"/>
        <v/>
      </c>
      <c r="BS82" s="159" t="e">
        <f t="shared" si="34"/>
        <v>#VALUE!</v>
      </c>
      <c r="BT82" s="160">
        <v>0.44374999999999998</v>
      </c>
      <c r="BU82" s="160">
        <v>0.77083333333333337</v>
      </c>
      <c r="BV82" s="160">
        <f t="shared" si="35"/>
        <v>0.26458333333333339</v>
      </c>
      <c r="BW82" s="159">
        <f t="shared" si="36"/>
        <v>6.4</v>
      </c>
      <c r="BX82" s="160">
        <v>0.3972222222222222</v>
      </c>
      <c r="BY82" s="160">
        <v>0.77222222222222225</v>
      </c>
      <c r="BZ82" s="161">
        <f t="shared" si="37"/>
        <v>0.31111111111111117</v>
      </c>
      <c r="CA82" s="159">
        <f t="shared" si="38"/>
        <v>7.5</v>
      </c>
      <c r="CB82" s="1"/>
      <c r="CC82" s="1"/>
      <c r="CD82" s="1" t="str">
        <f t="shared" si="39"/>
        <v/>
      </c>
      <c r="CE82" s="159" t="e">
        <f t="shared" si="40"/>
        <v>#VALUE!</v>
      </c>
      <c r="CF82" s="160">
        <v>0.37430555555555556</v>
      </c>
      <c r="CG82" s="160">
        <v>0.78125</v>
      </c>
      <c r="CH82" s="161">
        <f t="shared" si="41"/>
        <v>0.33333333333333331</v>
      </c>
      <c r="CI82" s="159">
        <f t="shared" si="42"/>
        <v>8</v>
      </c>
      <c r="CJ82" s="160">
        <v>0.40763888888888888</v>
      </c>
      <c r="CK82" s="160">
        <v>0.79791666666666672</v>
      </c>
      <c r="CL82" s="161">
        <f t="shared" si="43"/>
        <v>0.30069444444444449</v>
      </c>
      <c r="CM82" s="159">
        <f t="shared" si="51"/>
        <v>7.2</v>
      </c>
      <c r="CN82" s="1"/>
      <c r="CO82" s="1"/>
      <c r="CP82" s="1" t="str">
        <f t="shared" si="45"/>
        <v/>
      </c>
      <c r="CQ82" s="159" t="e">
        <f t="shared" si="46"/>
        <v>#VALUE!</v>
      </c>
      <c r="CR82" s="1"/>
      <c r="CS82" s="1"/>
      <c r="CT82" s="1" t="str">
        <f t="shared" si="47"/>
        <v/>
      </c>
      <c r="CU82" s="159" t="e">
        <f t="shared" si="48"/>
        <v>#VALUE!</v>
      </c>
    </row>
    <row r="83" spans="1:99" ht="15.75" customHeight="1" x14ac:dyDescent="0.2">
      <c r="A83" s="1" t="s">
        <v>780</v>
      </c>
      <c r="B83" s="1" t="s">
        <v>781</v>
      </c>
      <c r="C83" s="1" t="s">
        <v>2197</v>
      </c>
      <c r="D83" s="1"/>
      <c r="E83" s="1"/>
      <c r="F83" s="1" t="str">
        <f t="shared" si="1"/>
        <v/>
      </c>
      <c r="G83" s="159" t="e">
        <f t="shared" si="2"/>
        <v>#VALUE!</v>
      </c>
      <c r="H83" s="1"/>
      <c r="I83" s="1"/>
      <c r="J83" s="1" t="str">
        <f t="shared" si="3"/>
        <v/>
      </c>
      <c r="K83" s="159" t="e">
        <f t="shared" si="4"/>
        <v>#VALUE!</v>
      </c>
      <c r="L83" s="1"/>
      <c r="M83" s="1"/>
      <c r="N83" s="1" t="str">
        <f t="shared" si="5"/>
        <v/>
      </c>
      <c r="O83" s="159" t="e">
        <f t="shared" si="6"/>
        <v>#VALUE!</v>
      </c>
      <c r="P83" s="1"/>
      <c r="Q83" s="1"/>
      <c r="R83" s="1" t="str">
        <f t="shared" si="7"/>
        <v/>
      </c>
      <c r="S83" s="159" t="e">
        <f t="shared" si="49"/>
        <v>#VALUE!</v>
      </c>
      <c r="T83" s="1"/>
      <c r="U83" s="1"/>
      <c r="V83" s="1" t="str">
        <f t="shared" si="9"/>
        <v/>
      </c>
      <c r="W83" s="159" t="e">
        <f t="shared" si="10"/>
        <v>#VALUE!</v>
      </c>
      <c r="X83" s="162"/>
      <c r="Y83" s="163"/>
      <c r="Z83" s="1" t="str">
        <f t="shared" si="11"/>
        <v/>
      </c>
      <c r="AA83" s="159" t="e">
        <f t="shared" si="12"/>
        <v>#VALUE!</v>
      </c>
      <c r="AB83" s="162"/>
      <c r="AC83" s="163"/>
      <c r="AD83" s="1" t="str">
        <f t="shared" si="13"/>
        <v/>
      </c>
      <c r="AE83" s="159" t="e">
        <f t="shared" si="14"/>
        <v>#VALUE!</v>
      </c>
      <c r="AF83" s="160">
        <v>0.72152777777777777</v>
      </c>
      <c r="AG83" s="160">
        <v>0.72152777777777777</v>
      </c>
      <c r="AH83" s="161">
        <f t="shared" si="15"/>
        <v>0.16666666666666666</v>
      </c>
      <c r="AI83" s="159">
        <f t="shared" si="16"/>
        <v>4</v>
      </c>
      <c r="AJ83" s="162"/>
      <c r="AK83" s="163"/>
      <c r="AL83" s="1" t="str">
        <f t="shared" si="17"/>
        <v/>
      </c>
      <c r="AM83" s="159" t="e">
        <f t="shared" si="18"/>
        <v>#VALUE!</v>
      </c>
      <c r="AN83" s="1"/>
      <c r="AO83" s="1"/>
      <c r="AP83" s="1" t="str">
        <f t="shared" si="19"/>
        <v/>
      </c>
      <c r="AQ83" s="159" t="e">
        <f t="shared" si="20"/>
        <v>#VALUE!</v>
      </c>
      <c r="AR83" s="1"/>
      <c r="AS83" s="1"/>
      <c r="AT83" s="1" t="str">
        <f t="shared" si="21"/>
        <v/>
      </c>
      <c r="AU83" s="159" t="e">
        <f t="shared" si="22"/>
        <v>#VALUE!</v>
      </c>
      <c r="AV83" s="162"/>
      <c r="AW83" s="163"/>
      <c r="AX83" s="1" t="str">
        <f t="shared" si="23"/>
        <v/>
      </c>
      <c r="AY83" s="159" t="e">
        <f t="shared" si="24"/>
        <v>#VALUE!</v>
      </c>
      <c r="AZ83" s="160">
        <v>0.49236111111111114</v>
      </c>
      <c r="BA83" s="160">
        <v>0.49236111111111114</v>
      </c>
      <c r="BB83" s="161">
        <f t="shared" si="25"/>
        <v>0.16666666666666666</v>
      </c>
      <c r="BC83" s="159">
        <f t="shared" si="26"/>
        <v>4</v>
      </c>
      <c r="BD83" s="160">
        <v>0.56458333333333333</v>
      </c>
      <c r="BE83" s="160">
        <v>0.69374999999999998</v>
      </c>
      <c r="BF83" s="160">
        <f t="shared" si="27"/>
        <v>0.12916666666666665</v>
      </c>
      <c r="BG83" s="159">
        <f t="shared" si="28"/>
        <v>3.1</v>
      </c>
      <c r="BH83" s="160">
        <v>0.39027777777777778</v>
      </c>
      <c r="BI83" s="160">
        <v>0.56666666666666665</v>
      </c>
      <c r="BJ83" s="160">
        <f t="shared" si="29"/>
        <v>0.11388888888888887</v>
      </c>
      <c r="BK83" s="159">
        <f t="shared" si="50"/>
        <v>2.7</v>
      </c>
      <c r="BL83" s="162"/>
      <c r="BM83" s="163"/>
      <c r="BN83" s="1" t="str">
        <f t="shared" si="31"/>
        <v/>
      </c>
      <c r="BO83" s="159" t="e">
        <f t="shared" si="32"/>
        <v>#VALUE!</v>
      </c>
      <c r="BP83" s="1"/>
      <c r="BQ83" s="1"/>
      <c r="BR83" s="1" t="str">
        <f t="shared" si="33"/>
        <v/>
      </c>
      <c r="BS83" s="159" t="e">
        <f t="shared" si="34"/>
        <v>#VALUE!</v>
      </c>
      <c r="BT83" s="160">
        <v>0.78749999999999998</v>
      </c>
      <c r="BU83" s="160">
        <v>0.78749999999999998</v>
      </c>
      <c r="BV83" s="161">
        <f t="shared" si="35"/>
        <v>0.16666666666666666</v>
      </c>
      <c r="BW83" s="159">
        <f t="shared" si="36"/>
        <v>4</v>
      </c>
      <c r="BX83" s="162"/>
      <c r="BY83" s="163"/>
      <c r="BZ83" s="1" t="str">
        <f t="shared" si="37"/>
        <v/>
      </c>
      <c r="CA83" s="159" t="e">
        <f t="shared" si="38"/>
        <v>#VALUE!</v>
      </c>
      <c r="CB83" s="160">
        <v>0.7006944444444444</v>
      </c>
      <c r="CC83" s="160">
        <v>0.7006944444444444</v>
      </c>
      <c r="CD83" s="161">
        <f t="shared" si="39"/>
        <v>0.16666666666666666</v>
      </c>
      <c r="CE83" s="159">
        <f t="shared" si="40"/>
        <v>4</v>
      </c>
      <c r="CF83" s="162"/>
      <c r="CG83" s="163"/>
      <c r="CH83" s="1" t="str">
        <f t="shared" si="41"/>
        <v/>
      </c>
      <c r="CI83" s="159" t="e">
        <f t="shared" si="42"/>
        <v>#VALUE!</v>
      </c>
      <c r="CJ83" s="162"/>
      <c r="CK83" s="162"/>
      <c r="CL83" s="1" t="str">
        <f t="shared" si="43"/>
        <v/>
      </c>
      <c r="CM83" s="159" t="e">
        <f t="shared" si="51"/>
        <v>#VALUE!</v>
      </c>
      <c r="CN83" s="1"/>
      <c r="CO83" s="1"/>
      <c r="CP83" s="1" t="str">
        <f t="shared" si="45"/>
        <v/>
      </c>
      <c r="CQ83" s="159" t="e">
        <f t="shared" si="46"/>
        <v>#VALUE!</v>
      </c>
      <c r="CR83" s="1"/>
      <c r="CS83" s="1"/>
      <c r="CT83" s="1" t="str">
        <f t="shared" si="47"/>
        <v/>
      </c>
      <c r="CU83" s="159" t="e">
        <f t="shared" si="48"/>
        <v>#VALUE!</v>
      </c>
    </row>
    <row r="84" spans="1:99" ht="15.75" hidden="1" customHeight="1" x14ac:dyDescent="0.2">
      <c r="A84" s="1" t="s">
        <v>782</v>
      </c>
      <c r="B84" s="1" t="s">
        <v>783</v>
      </c>
      <c r="C84" s="1" t="s">
        <v>2281</v>
      </c>
      <c r="D84" s="1"/>
      <c r="E84" s="1"/>
      <c r="F84" s="1" t="str">
        <f t="shared" si="1"/>
        <v/>
      </c>
      <c r="G84" s="159" t="e">
        <f t="shared" si="2"/>
        <v>#VALUE!</v>
      </c>
      <c r="H84" s="1"/>
      <c r="I84" s="1"/>
      <c r="J84" s="1" t="str">
        <f t="shared" si="3"/>
        <v/>
      </c>
      <c r="K84" s="159" t="e">
        <f t="shared" si="4"/>
        <v>#VALUE!</v>
      </c>
      <c r="L84" s="1"/>
      <c r="M84" s="1"/>
      <c r="N84" s="1" t="str">
        <f t="shared" si="5"/>
        <v/>
      </c>
      <c r="O84" s="159" t="e">
        <f t="shared" si="6"/>
        <v>#VALUE!</v>
      </c>
      <c r="P84" s="160">
        <v>0.40208333333333335</v>
      </c>
      <c r="Q84" s="160">
        <v>0.57152777777777775</v>
      </c>
      <c r="R84" s="160">
        <f t="shared" si="7"/>
        <v>0.1069444444444444</v>
      </c>
      <c r="S84" s="159">
        <f t="shared" si="49"/>
        <v>2.6</v>
      </c>
      <c r="T84" s="1"/>
      <c r="U84" s="1"/>
      <c r="V84" s="1" t="str">
        <f t="shared" si="9"/>
        <v/>
      </c>
      <c r="W84" s="159" t="e">
        <f t="shared" si="10"/>
        <v>#VALUE!</v>
      </c>
      <c r="X84" s="160">
        <v>0.45069444444444445</v>
      </c>
      <c r="Y84" s="160">
        <v>0.75</v>
      </c>
      <c r="Z84" s="160">
        <f t="shared" si="11"/>
        <v>0.23680555555555555</v>
      </c>
      <c r="AA84" s="159">
        <f t="shared" si="12"/>
        <v>5.7</v>
      </c>
      <c r="AB84" s="1"/>
      <c r="AC84" s="1"/>
      <c r="AD84" s="1" t="str">
        <f t="shared" si="13"/>
        <v/>
      </c>
      <c r="AE84" s="159" t="e">
        <f t="shared" si="14"/>
        <v>#VALUE!</v>
      </c>
      <c r="AF84" s="160">
        <v>0.63402777777777775</v>
      </c>
      <c r="AG84" s="160">
        <v>0.63402777777777775</v>
      </c>
      <c r="AH84" s="161">
        <f t="shared" si="15"/>
        <v>0.16666666666666666</v>
      </c>
      <c r="AI84" s="159">
        <f t="shared" si="16"/>
        <v>4</v>
      </c>
      <c r="AJ84" s="162"/>
      <c r="AK84" s="162"/>
      <c r="AL84" s="1" t="str">
        <f t="shared" si="17"/>
        <v/>
      </c>
      <c r="AM84" s="159" t="e">
        <f t="shared" si="18"/>
        <v>#VALUE!</v>
      </c>
      <c r="AN84" s="1"/>
      <c r="AO84" s="1"/>
      <c r="AP84" s="1" t="str">
        <f t="shared" si="19"/>
        <v/>
      </c>
      <c r="AQ84" s="159" t="e">
        <f t="shared" si="20"/>
        <v>#VALUE!</v>
      </c>
      <c r="AR84" s="1"/>
      <c r="AS84" s="1"/>
      <c r="AT84" s="1" t="str">
        <f t="shared" si="21"/>
        <v/>
      </c>
      <c r="AU84" s="159" t="e">
        <f t="shared" si="22"/>
        <v>#VALUE!</v>
      </c>
      <c r="AV84" s="162"/>
      <c r="AW84" s="163"/>
      <c r="AX84" s="1" t="str">
        <f t="shared" si="23"/>
        <v/>
      </c>
      <c r="AY84" s="159" t="e">
        <f t="shared" si="24"/>
        <v>#VALUE!</v>
      </c>
      <c r="AZ84" s="162"/>
      <c r="BA84" s="163"/>
      <c r="BB84" s="1" t="str">
        <f t="shared" si="25"/>
        <v/>
      </c>
      <c r="BC84" s="159" t="e">
        <f t="shared" si="26"/>
        <v>#VALUE!</v>
      </c>
      <c r="BD84" s="160">
        <v>0.41249999999999998</v>
      </c>
      <c r="BE84" s="160">
        <v>0.63472222222222219</v>
      </c>
      <c r="BF84" s="160">
        <f t="shared" si="27"/>
        <v>0.15972222222222221</v>
      </c>
      <c r="BG84" s="159">
        <f t="shared" si="28"/>
        <v>3.8</v>
      </c>
      <c r="BH84" s="162"/>
      <c r="BI84" s="163"/>
      <c r="BJ84" s="1" t="str">
        <f t="shared" si="29"/>
        <v/>
      </c>
      <c r="BK84" s="159" t="e">
        <f t="shared" si="50"/>
        <v>#VALUE!</v>
      </c>
      <c r="BL84" s="162"/>
      <c r="BM84" s="163"/>
      <c r="BN84" s="1" t="str">
        <f t="shared" si="31"/>
        <v/>
      </c>
      <c r="BO84" s="159" t="e">
        <f t="shared" si="32"/>
        <v>#VALUE!</v>
      </c>
      <c r="BP84" s="1"/>
      <c r="BQ84" s="1"/>
      <c r="BR84" s="1" t="str">
        <f t="shared" si="33"/>
        <v/>
      </c>
      <c r="BS84" s="159" t="e">
        <f t="shared" si="34"/>
        <v>#VALUE!</v>
      </c>
      <c r="BT84" s="1"/>
      <c r="BU84" s="1"/>
      <c r="BV84" s="1" t="str">
        <f t="shared" si="35"/>
        <v/>
      </c>
      <c r="BW84" s="159" t="e">
        <f t="shared" si="36"/>
        <v>#VALUE!</v>
      </c>
      <c r="BX84" s="1"/>
      <c r="BY84" s="1"/>
      <c r="BZ84" s="1" t="str">
        <f t="shared" si="37"/>
        <v/>
      </c>
      <c r="CA84" s="159" t="e">
        <f t="shared" si="38"/>
        <v>#VALUE!</v>
      </c>
      <c r="CB84" s="160">
        <v>0.46875</v>
      </c>
      <c r="CC84" s="160">
        <v>0.46875</v>
      </c>
      <c r="CD84" s="161">
        <f t="shared" si="39"/>
        <v>0.16666666666666666</v>
      </c>
      <c r="CE84" s="159">
        <f t="shared" si="40"/>
        <v>4</v>
      </c>
      <c r="CF84" s="1"/>
      <c r="CG84" s="1"/>
      <c r="CH84" s="1" t="str">
        <f t="shared" si="41"/>
        <v/>
      </c>
      <c r="CI84" s="159" t="e">
        <f t="shared" si="42"/>
        <v>#VALUE!</v>
      </c>
      <c r="CJ84" s="160">
        <v>0.69861111111111107</v>
      </c>
      <c r="CK84" s="160">
        <v>0.69861111111111107</v>
      </c>
      <c r="CL84" s="161">
        <f t="shared" si="43"/>
        <v>0.16666666666666666</v>
      </c>
      <c r="CM84" s="159">
        <f t="shared" si="51"/>
        <v>4</v>
      </c>
      <c r="CN84" s="1"/>
      <c r="CO84" s="1"/>
      <c r="CP84" s="1" t="str">
        <f t="shared" si="45"/>
        <v/>
      </c>
      <c r="CQ84" s="159" t="e">
        <f t="shared" si="46"/>
        <v>#VALUE!</v>
      </c>
      <c r="CR84" s="1"/>
      <c r="CS84" s="1"/>
      <c r="CT84" s="1" t="str">
        <f t="shared" si="47"/>
        <v/>
      </c>
      <c r="CU84" s="159" t="e">
        <f t="shared" si="48"/>
        <v>#VALUE!</v>
      </c>
    </row>
    <row r="85" spans="1:99" ht="15.75" customHeight="1" x14ac:dyDescent="0.2">
      <c r="A85" s="1" t="s">
        <v>793</v>
      </c>
      <c r="B85" s="1" t="s">
        <v>794</v>
      </c>
      <c r="C85" s="1" t="s">
        <v>2198</v>
      </c>
      <c r="D85" s="160">
        <v>0.37569444444444444</v>
      </c>
      <c r="E85" s="160">
        <v>0.79236111111111107</v>
      </c>
      <c r="F85" s="161">
        <f t="shared" si="1"/>
        <v>0.33263888888888893</v>
      </c>
      <c r="G85" s="159">
        <f t="shared" si="2"/>
        <v>8</v>
      </c>
      <c r="H85" s="1"/>
      <c r="I85" s="1"/>
      <c r="J85" s="1" t="str">
        <f t="shared" si="3"/>
        <v/>
      </c>
      <c r="K85" s="159" t="e">
        <f t="shared" si="4"/>
        <v>#VALUE!</v>
      </c>
      <c r="L85" s="1"/>
      <c r="M85" s="1"/>
      <c r="N85" s="1" t="str">
        <f t="shared" si="5"/>
        <v/>
      </c>
      <c r="O85" s="159" t="e">
        <f t="shared" si="6"/>
        <v>#VALUE!</v>
      </c>
      <c r="P85" s="160">
        <v>0.37291666666666667</v>
      </c>
      <c r="Q85" s="160">
        <v>0.79791666666666672</v>
      </c>
      <c r="R85" s="161">
        <f t="shared" si="7"/>
        <v>0.33333333333333331</v>
      </c>
      <c r="S85" s="159">
        <f t="shared" si="49"/>
        <v>8</v>
      </c>
      <c r="T85" s="160">
        <v>0.38124999999999998</v>
      </c>
      <c r="U85" s="160">
        <v>0.77500000000000002</v>
      </c>
      <c r="V85" s="161">
        <f t="shared" si="9"/>
        <v>0.32708333333333339</v>
      </c>
      <c r="W85" s="159">
        <f t="shared" si="10"/>
        <v>7.9</v>
      </c>
      <c r="X85" s="160">
        <v>0.375</v>
      </c>
      <c r="Y85" s="160">
        <v>0.77569444444444446</v>
      </c>
      <c r="Z85" s="161">
        <f t="shared" si="11"/>
        <v>0.33333333333333331</v>
      </c>
      <c r="AA85" s="159">
        <f t="shared" si="12"/>
        <v>8</v>
      </c>
      <c r="AB85" s="160">
        <v>0.37638888888888888</v>
      </c>
      <c r="AC85" s="160">
        <v>0.7895833333333333</v>
      </c>
      <c r="AD85" s="161">
        <f t="shared" si="13"/>
        <v>0.33194444444444449</v>
      </c>
      <c r="AE85" s="159">
        <f t="shared" si="14"/>
        <v>8</v>
      </c>
      <c r="AF85" s="160">
        <v>0.37708333333333333</v>
      </c>
      <c r="AG85" s="160">
        <v>0.77777777777777779</v>
      </c>
      <c r="AH85" s="161">
        <f t="shared" si="15"/>
        <v>0.33125000000000004</v>
      </c>
      <c r="AI85" s="159">
        <f t="shared" si="16"/>
        <v>8</v>
      </c>
      <c r="AJ85" s="1"/>
      <c r="AK85" s="1"/>
      <c r="AL85" s="1" t="str">
        <f t="shared" si="17"/>
        <v/>
      </c>
      <c r="AM85" s="159" t="e">
        <f t="shared" si="18"/>
        <v>#VALUE!</v>
      </c>
      <c r="AN85" s="1"/>
      <c r="AO85" s="1"/>
      <c r="AP85" s="1" t="str">
        <f t="shared" si="19"/>
        <v/>
      </c>
      <c r="AQ85" s="159" t="e">
        <f t="shared" si="20"/>
        <v>#VALUE!</v>
      </c>
      <c r="AR85" s="1"/>
      <c r="AS85" s="1"/>
      <c r="AT85" s="1" t="str">
        <f t="shared" si="21"/>
        <v/>
      </c>
      <c r="AU85" s="159" t="e">
        <f t="shared" si="22"/>
        <v>#VALUE!</v>
      </c>
      <c r="AV85" s="160">
        <v>0.37986111111111109</v>
      </c>
      <c r="AW85" s="160">
        <v>0.78055555555555556</v>
      </c>
      <c r="AX85" s="161">
        <f t="shared" si="23"/>
        <v>0.32847222222222228</v>
      </c>
      <c r="AY85" s="159">
        <f t="shared" si="24"/>
        <v>7.9</v>
      </c>
      <c r="AZ85" s="160">
        <v>0.37847222222222221</v>
      </c>
      <c r="BA85" s="160">
        <v>0.77986111111111112</v>
      </c>
      <c r="BB85" s="161">
        <f t="shared" si="25"/>
        <v>0.32986111111111116</v>
      </c>
      <c r="BC85" s="159">
        <f t="shared" si="26"/>
        <v>7.9</v>
      </c>
      <c r="BD85" s="160">
        <v>0.37708333333333333</v>
      </c>
      <c r="BE85" s="160">
        <v>0.78888888888888886</v>
      </c>
      <c r="BF85" s="161">
        <f t="shared" si="27"/>
        <v>0.33125000000000004</v>
      </c>
      <c r="BG85" s="159">
        <f t="shared" si="28"/>
        <v>8</v>
      </c>
      <c r="BH85" s="160">
        <v>0.37777777777777777</v>
      </c>
      <c r="BI85" s="160">
        <v>0.78055555555555556</v>
      </c>
      <c r="BJ85" s="161">
        <f t="shared" si="29"/>
        <v>0.3305555555555556</v>
      </c>
      <c r="BK85" s="159">
        <f t="shared" si="50"/>
        <v>7.9</v>
      </c>
      <c r="BL85" s="1"/>
      <c r="BM85" s="1"/>
      <c r="BN85" s="1" t="str">
        <f t="shared" si="31"/>
        <v/>
      </c>
      <c r="BO85" s="159" t="e">
        <f t="shared" si="32"/>
        <v>#VALUE!</v>
      </c>
      <c r="BP85" s="1"/>
      <c r="BQ85" s="1"/>
      <c r="BR85" s="1" t="str">
        <f t="shared" si="33"/>
        <v/>
      </c>
      <c r="BS85" s="159" t="e">
        <f t="shared" si="34"/>
        <v>#VALUE!</v>
      </c>
      <c r="BT85" s="160">
        <v>0.37638888888888888</v>
      </c>
      <c r="BU85" s="160">
        <v>0.79722222222222228</v>
      </c>
      <c r="BV85" s="161">
        <f t="shared" si="35"/>
        <v>0.33194444444444449</v>
      </c>
      <c r="BW85" s="159">
        <f t="shared" si="36"/>
        <v>8</v>
      </c>
      <c r="BX85" s="160">
        <v>0.37986111111111109</v>
      </c>
      <c r="BY85" s="160">
        <v>0.77500000000000002</v>
      </c>
      <c r="BZ85" s="161">
        <f t="shared" si="37"/>
        <v>0.32847222222222228</v>
      </c>
      <c r="CA85" s="159">
        <f t="shared" si="38"/>
        <v>7.9</v>
      </c>
      <c r="CB85" s="160">
        <v>0.37083333333333335</v>
      </c>
      <c r="CC85" s="160">
        <v>0.78472222222222221</v>
      </c>
      <c r="CD85" s="161">
        <f t="shared" si="39"/>
        <v>0.33333333333333331</v>
      </c>
      <c r="CE85" s="159">
        <f t="shared" si="40"/>
        <v>8</v>
      </c>
      <c r="CF85" s="160">
        <v>0.35972222222222222</v>
      </c>
      <c r="CG85" s="160">
        <v>0.75208333333333333</v>
      </c>
      <c r="CH85" s="160">
        <f t="shared" si="41"/>
        <v>0.3298611111111111</v>
      </c>
      <c r="CI85" s="159">
        <f t="shared" si="42"/>
        <v>7.9</v>
      </c>
      <c r="CJ85" s="160">
        <v>0.37777777777777777</v>
      </c>
      <c r="CK85" s="160">
        <v>0.95</v>
      </c>
      <c r="CL85" s="161">
        <f t="shared" si="43"/>
        <v>0.3305555555555556</v>
      </c>
      <c r="CM85" s="159">
        <f t="shared" si="51"/>
        <v>7.9</v>
      </c>
      <c r="CN85" s="1"/>
      <c r="CO85" s="1"/>
      <c r="CP85" s="1" t="str">
        <f t="shared" si="45"/>
        <v/>
      </c>
      <c r="CQ85" s="159" t="e">
        <f t="shared" si="46"/>
        <v>#VALUE!</v>
      </c>
      <c r="CR85" s="1"/>
      <c r="CS85" s="1"/>
      <c r="CT85" s="1" t="str">
        <f t="shared" si="47"/>
        <v/>
      </c>
      <c r="CU85" s="159" t="e">
        <f t="shared" si="48"/>
        <v>#VALUE!</v>
      </c>
    </row>
    <row r="86" spans="1:99" ht="15.75" hidden="1" customHeight="1" x14ac:dyDescent="0.2">
      <c r="A86" s="1" t="s">
        <v>795</v>
      </c>
      <c r="B86" s="1" t="s">
        <v>796</v>
      </c>
      <c r="C86" s="1" t="s">
        <v>2185</v>
      </c>
      <c r="D86" s="160">
        <v>0.38819444444444445</v>
      </c>
      <c r="E86" s="160">
        <v>0.79027777777777775</v>
      </c>
      <c r="F86" s="161">
        <f t="shared" si="1"/>
        <v>0.32013888888888892</v>
      </c>
      <c r="G86" s="159">
        <f t="shared" si="2"/>
        <v>7.7</v>
      </c>
      <c r="H86" s="1"/>
      <c r="I86" s="1"/>
      <c r="J86" s="1" t="str">
        <f t="shared" si="3"/>
        <v/>
      </c>
      <c r="K86" s="159" t="e">
        <f t="shared" si="4"/>
        <v>#VALUE!</v>
      </c>
      <c r="L86" s="1"/>
      <c r="M86" s="1"/>
      <c r="N86" s="1" t="str">
        <f t="shared" si="5"/>
        <v/>
      </c>
      <c r="O86" s="159" t="e">
        <f t="shared" si="6"/>
        <v>#VALUE!</v>
      </c>
      <c r="P86" s="160">
        <v>0.40347222222222223</v>
      </c>
      <c r="Q86" s="160">
        <v>2.7777777777777779E-3</v>
      </c>
      <c r="R86" s="160">
        <f t="shared" si="7"/>
        <v>-0.40069444444444446</v>
      </c>
      <c r="S86" s="159" t="e">
        <f t="shared" si="49"/>
        <v>#NUM!</v>
      </c>
      <c r="T86" s="160">
        <v>2.7777777777777779E-3</v>
      </c>
      <c r="U86" s="160">
        <v>2.7777777777777779E-3</v>
      </c>
      <c r="V86" s="161">
        <f t="shared" si="9"/>
        <v>0.16666666666666666</v>
      </c>
      <c r="W86" s="159">
        <f t="shared" si="10"/>
        <v>4</v>
      </c>
      <c r="X86" s="162"/>
      <c r="Y86" s="163"/>
      <c r="Z86" s="1" t="str">
        <f t="shared" si="11"/>
        <v/>
      </c>
      <c r="AA86" s="159" t="e">
        <f t="shared" si="12"/>
        <v>#VALUE!</v>
      </c>
      <c r="AB86" s="160">
        <v>0.48333333333333334</v>
      </c>
      <c r="AC86" s="160">
        <v>0.48333333333333334</v>
      </c>
      <c r="AD86" s="161">
        <f t="shared" si="13"/>
        <v>0.16666666666666666</v>
      </c>
      <c r="AE86" s="159">
        <f t="shared" si="14"/>
        <v>4</v>
      </c>
      <c r="AF86" s="162"/>
      <c r="AG86" s="163"/>
      <c r="AH86" s="1" t="str">
        <f t="shared" si="15"/>
        <v/>
      </c>
      <c r="AI86" s="159" t="e">
        <f t="shared" si="16"/>
        <v>#VALUE!</v>
      </c>
      <c r="AJ86" s="162"/>
      <c r="AK86" s="162"/>
      <c r="AL86" s="1" t="str">
        <f t="shared" si="17"/>
        <v/>
      </c>
      <c r="AM86" s="159" t="e">
        <f t="shared" si="18"/>
        <v>#VALUE!</v>
      </c>
      <c r="AN86" s="1"/>
      <c r="AO86" s="1"/>
      <c r="AP86" s="1" t="str">
        <f t="shared" si="19"/>
        <v/>
      </c>
      <c r="AQ86" s="159" t="e">
        <f t="shared" si="20"/>
        <v>#VALUE!</v>
      </c>
      <c r="AR86" s="1"/>
      <c r="AS86" s="1"/>
      <c r="AT86" s="1" t="str">
        <f t="shared" si="21"/>
        <v/>
      </c>
      <c r="AU86" s="159" t="e">
        <f t="shared" si="22"/>
        <v>#VALUE!</v>
      </c>
      <c r="AV86" s="160">
        <v>0.4</v>
      </c>
      <c r="AW86" s="160">
        <v>0.51527777777777772</v>
      </c>
      <c r="AX86" s="161">
        <f t="shared" si="23"/>
        <v>9.9999999999999978E-2</v>
      </c>
      <c r="AY86" s="159">
        <f t="shared" si="24"/>
        <v>2.4</v>
      </c>
      <c r="AZ86" s="162"/>
      <c r="BA86" s="162"/>
      <c r="BB86" s="1" t="str">
        <f t="shared" si="25"/>
        <v/>
      </c>
      <c r="BC86" s="159" t="e">
        <f t="shared" si="26"/>
        <v>#VALUE!</v>
      </c>
      <c r="BD86" s="160">
        <v>0.43958333333333333</v>
      </c>
      <c r="BE86" s="160">
        <v>0.83333333333333337</v>
      </c>
      <c r="BF86" s="161">
        <f t="shared" si="27"/>
        <v>0.26875000000000004</v>
      </c>
      <c r="BG86" s="159">
        <f t="shared" si="28"/>
        <v>6.5</v>
      </c>
      <c r="BH86" s="160">
        <v>0.42708333333333331</v>
      </c>
      <c r="BI86" s="160">
        <v>0.42708333333333331</v>
      </c>
      <c r="BJ86" s="161">
        <f t="shared" si="29"/>
        <v>0.16666666666666666</v>
      </c>
      <c r="BK86" s="159">
        <f t="shared" si="50"/>
        <v>4</v>
      </c>
      <c r="BL86" s="162"/>
      <c r="BM86" s="163"/>
      <c r="BN86" s="1" t="str">
        <f t="shared" si="31"/>
        <v/>
      </c>
      <c r="BO86" s="159" t="e">
        <f t="shared" si="32"/>
        <v>#VALUE!</v>
      </c>
      <c r="BP86" s="1"/>
      <c r="BQ86" s="1"/>
      <c r="BR86" s="1" t="str">
        <f t="shared" si="33"/>
        <v/>
      </c>
      <c r="BS86" s="159" t="e">
        <f t="shared" si="34"/>
        <v>#VALUE!</v>
      </c>
      <c r="BT86" s="160">
        <v>0.44097222222222221</v>
      </c>
      <c r="BU86" s="160">
        <v>0.7895833333333333</v>
      </c>
      <c r="BV86" s="161">
        <f t="shared" si="35"/>
        <v>0.26736111111111116</v>
      </c>
      <c r="BW86" s="159">
        <f t="shared" si="36"/>
        <v>6.4</v>
      </c>
      <c r="BX86" s="160">
        <v>0.86944444444444446</v>
      </c>
      <c r="BY86" s="160">
        <v>0.86944444444444446</v>
      </c>
      <c r="BZ86" s="161">
        <f t="shared" si="37"/>
        <v>0.16666666666666666</v>
      </c>
      <c r="CA86" s="159">
        <f t="shared" si="38"/>
        <v>4</v>
      </c>
      <c r="CB86" s="160">
        <v>0.92777777777777781</v>
      </c>
      <c r="CC86" s="160">
        <v>0.92777777777777781</v>
      </c>
      <c r="CD86" s="161">
        <f t="shared" si="39"/>
        <v>0.16666666666666666</v>
      </c>
      <c r="CE86" s="159">
        <f t="shared" si="40"/>
        <v>4</v>
      </c>
      <c r="CF86" s="160">
        <v>0.43333333333333335</v>
      </c>
      <c r="CG86" s="160">
        <v>0.43333333333333335</v>
      </c>
      <c r="CH86" s="161">
        <f t="shared" si="41"/>
        <v>0.16666666666666666</v>
      </c>
      <c r="CI86" s="159">
        <f t="shared" si="42"/>
        <v>4</v>
      </c>
      <c r="CJ86" s="160">
        <v>0.38680555555555557</v>
      </c>
      <c r="CK86" s="160">
        <v>0.53541666666666665</v>
      </c>
      <c r="CL86" s="161">
        <f t="shared" si="43"/>
        <v>0.11319444444444443</v>
      </c>
      <c r="CM86" s="159">
        <f t="shared" si="51"/>
        <v>2.7</v>
      </c>
      <c r="CN86" s="1"/>
      <c r="CO86" s="1"/>
      <c r="CP86" s="1" t="str">
        <f t="shared" si="45"/>
        <v/>
      </c>
      <c r="CQ86" s="159" t="e">
        <f t="shared" si="46"/>
        <v>#VALUE!</v>
      </c>
      <c r="CR86" s="1"/>
      <c r="CS86" s="1"/>
      <c r="CT86" s="1" t="str">
        <f t="shared" si="47"/>
        <v/>
      </c>
      <c r="CU86" s="159" t="e">
        <f t="shared" si="48"/>
        <v>#VALUE!</v>
      </c>
    </row>
    <row r="87" spans="1:99" ht="15.75" hidden="1" customHeight="1" x14ac:dyDescent="0.2">
      <c r="A87" s="1" t="s">
        <v>807</v>
      </c>
      <c r="B87" s="1" t="s">
        <v>808</v>
      </c>
      <c r="C87" s="1" t="s">
        <v>2185</v>
      </c>
      <c r="D87" s="1"/>
      <c r="E87" s="1"/>
      <c r="F87" s="1" t="str">
        <f t="shared" si="1"/>
        <v/>
      </c>
      <c r="G87" s="159" t="e">
        <f t="shared" si="2"/>
        <v>#VALUE!</v>
      </c>
      <c r="H87" s="1"/>
      <c r="I87" s="1"/>
      <c r="J87" s="1" t="str">
        <f t="shared" si="3"/>
        <v/>
      </c>
      <c r="K87" s="159" t="e">
        <f t="shared" si="4"/>
        <v>#VALUE!</v>
      </c>
      <c r="L87" s="1"/>
      <c r="M87" s="1"/>
      <c r="N87" s="1" t="str">
        <f t="shared" si="5"/>
        <v/>
      </c>
      <c r="O87" s="159" t="e">
        <f t="shared" si="6"/>
        <v>#VALUE!</v>
      </c>
      <c r="P87" s="1"/>
      <c r="Q87" s="1"/>
      <c r="R87" s="1" t="str">
        <f t="shared" si="7"/>
        <v/>
      </c>
      <c r="S87" s="159" t="e">
        <f t="shared" si="49"/>
        <v>#VALUE!</v>
      </c>
      <c r="T87" s="1"/>
      <c r="U87" s="1"/>
      <c r="V87" s="1" t="str">
        <f t="shared" si="9"/>
        <v/>
      </c>
      <c r="W87" s="159" t="e">
        <f t="shared" si="10"/>
        <v>#VALUE!</v>
      </c>
      <c r="X87" s="1"/>
      <c r="Y87" s="1"/>
      <c r="Z87" s="1" t="str">
        <f t="shared" si="11"/>
        <v/>
      </c>
      <c r="AA87" s="159" t="e">
        <f t="shared" si="12"/>
        <v>#VALUE!</v>
      </c>
      <c r="AB87" s="1"/>
      <c r="AC87" s="1"/>
      <c r="AD87" s="1" t="str">
        <f t="shared" si="13"/>
        <v/>
      </c>
      <c r="AE87" s="159" t="e">
        <f t="shared" si="14"/>
        <v>#VALUE!</v>
      </c>
      <c r="AF87" s="1"/>
      <c r="AG87" s="1"/>
      <c r="AH87" s="1" t="str">
        <f t="shared" si="15"/>
        <v/>
      </c>
      <c r="AI87" s="159" t="e">
        <f t="shared" si="16"/>
        <v>#VALUE!</v>
      </c>
      <c r="AJ87" s="1"/>
      <c r="AK87" s="1"/>
      <c r="AL87" s="1" t="str">
        <f t="shared" si="17"/>
        <v/>
      </c>
      <c r="AM87" s="159" t="e">
        <f t="shared" si="18"/>
        <v>#VALUE!</v>
      </c>
      <c r="AN87" s="1"/>
      <c r="AO87" s="1"/>
      <c r="AP87" s="1" t="str">
        <f t="shared" si="19"/>
        <v/>
      </c>
      <c r="AQ87" s="159" t="e">
        <f t="shared" si="20"/>
        <v>#VALUE!</v>
      </c>
      <c r="AR87" s="1"/>
      <c r="AS87" s="1"/>
      <c r="AT87" s="1" t="str">
        <f t="shared" si="21"/>
        <v/>
      </c>
      <c r="AU87" s="159" t="e">
        <f t="shared" si="22"/>
        <v>#VALUE!</v>
      </c>
      <c r="AV87" s="160">
        <v>0.34027777777777779</v>
      </c>
      <c r="AW87" s="160">
        <v>0.75555555555555554</v>
      </c>
      <c r="AX87" s="161">
        <f t="shared" si="23"/>
        <v>0.33333333333333331</v>
      </c>
      <c r="AY87" s="159">
        <f t="shared" si="24"/>
        <v>8</v>
      </c>
      <c r="AZ87" s="1"/>
      <c r="BA87" s="1"/>
      <c r="BB87" s="1" t="str">
        <f t="shared" si="25"/>
        <v/>
      </c>
      <c r="BC87" s="159" t="e">
        <f t="shared" si="26"/>
        <v>#VALUE!</v>
      </c>
      <c r="BD87" s="1"/>
      <c r="BE87" s="1"/>
      <c r="BF87" s="1" t="str">
        <f t="shared" si="27"/>
        <v/>
      </c>
      <c r="BG87" s="159" t="e">
        <f t="shared" si="28"/>
        <v>#VALUE!</v>
      </c>
      <c r="BH87" s="1"/>
      <c r="BI87" s="1"/>
      <c r="BJ87" s="1" t="str">
        <f t="shared" si="29"/>
        <v/>
      </c>
      <c r="BK87" s="159" t="e">
        <f t="shared" si="50"/>
        <v>#VALUE!</v>
      </c>
      <c r="BL87" s="1"/>
      <c r="BM87" s="1"/>
      <c r="BN87" s="1" t="str">
        <f t="shared" si="31"/>
        <v/>
      </c>
      <c r="BO87" s="159" t="e">
        <f t="shared" si="32"/>
        <v>#VALUE!</v>
      </c>
      <c r="BP87" s="1"/>
      <c r="BQ87" s="1"/>
      <c r="BR87" s="1" t="str">
        <f t="shared" si="33"/>
        <v/>
      </c>
      <c r="BS87" s="159" t="e">
        <f t="shared" si="34"/>
        <v>#VALUE!</v>
      </c>
      <c r="BT87" s="160">
        <v>0.36666666666666664</v>
      </c>
      <c r="BU87" s="160">
        <v>0.78125</v>
      </c>
      <c r="BV87" s="161">
        <f t="shared" si="35"/>
        <v>0.33333333333333331</v>
      </c>
      <c r="BW87" s="159">
        <f t="shared" si="36"/>
        <v>8</v>
      </c>
      <c r="BX87" s="162"/>
      <c r="BY87" s="163"/>
      <c r="BZ87" s="1" t="str">
        <f t="shared" si="37"/>
        <v/>
      </c>
      <c r="CA87" s="159" t="e">
        <f t="shared" si="38"/>
        <v>#VALUE!</v>
      </c>
      <c r="CB87" s="162"/>
      <c r="CC87" s="163"/>
      <c r="CD87" s="1" t="str">
        <f t="shared" si="39"/>
        <v/>
      </c>
      <c r="CE87" s="159" t="e">
        <f t="shared" si="40"/>
        <v>#VALUE!</v>
      </c>
      <c r="CF87" s="160">
        <v>0.37430555555555556</v>
      </c>
      <c r="CG87" s="160">
        <v>0.78541666666666665</v>
      </c>
      <c r="CH87" s="161">
        <f t="shared" si="41"/>
        <v>0.33333333333333331</v>
      </c>
      <c r="CI87" s="159">
        <f t="shared" si="42"/>
        <v>8</v>
      </c>
      <c r="CJ87" s="1"/>
      <c r="CK87" s="1"/>
      <c r="CL87" s="1" t="str">
        <f t="shared" si="43"/>
        <v/>
      </c>
      <c r="CM87" s="159" t="e">
        <f t="shared" si="51"/>
        <v>#VALUE!</v>
      </c>
      <c r="CN87" s="1"/>
      <c r="CO87" s="1"/>
      <c r="CP87" s="1" t="str">
        <f t="shared" si="45"/>
        <v/>
      </c>
      <c r="CQ87" s="159" t="e">
        <f t="shared" si="46"/>
        <v>#VALUE!</v>
      </c>
      <c r="CR87" s="1"/>
      <c r="CS87" s="1"/>
      <c r="CT87" s="1" t="str">
        <f t="shared" si="47"/>
        <v/>
      </c>
      <c r="CU87" s="159" t="e">
        <f t="shared" si="48"/>
        <v>#VALUE!</v>
      </c>
    </row>
    <row r="88" spans="1:99" ht="15.75" hidden="1" customHeight="1" x14ac:dyDescent="0.2">
      <c r="A88" s="1" t="s">
        <v>809</v>
      </c>
      <c r="B88" s="1" t="s">
        <v>212</v>
      </c>
      <c r="C88" s="1" t="s">
        <v>2185</v>
      </c>
      <c r="D88" s="160">
        <v>0.38541666666666669</v>
      </c>
      <c r="E88" s="160">
        <v>0.79027777777777775</v>
      </c>
      <c r="F88" s="161">
        <f t="shared" si="1"/>
        <v>0.32291666666666669</v>
      </c>
      <c r="G88" s="159">
        <f t="shared" si="2"/>
        <v>7.8</v>
      </c>
      <c r="H88" s="1"/>
      <c r="I88" s="1"/>
      <c r="J88" s="1" t="str">
        <f t="shared" si="3"/>
        <v/>
      </c>
      <c r="K88" s="159" t="e">
        <f t="shared" si="4"/>
        <v>#VALUE!</v>
      </c>
      <c r="L88" s="1"/>
      <c r="M88" s="1"/>
      <c r="N88" s="1" t="str">
        <f t="shared" si="5"/>
        <v/>
      </c>
      <c r="O88" s="159" t="e">
        <f t="shared" si="6"/>
        <v>#VALUE!</v>
      </c>
      <c r="P88" s="160">
        <v>0.39097222222222222</v>
      </c>
      <c r="Q88" s="160">
        <v>0.78611111111111109</v>
      </c>
      <c r="R88" s="161">
        <f t="shared" si="7"/>
        <v>0.31736111111111115</v>
      </c>
      <c r="S88" s="159">
        <f t="shared" si="49"/>
        <v>7.6</v>
      </c>
      <c r="T88" s="160">
        <v>0.37986111111111109</v>
      </c>
      <c r="U88" s="160">
        <v>0.7895833333333333</v>
      </c>
      <c r="V88" s="161">
        <f t="shared" si="9"/>
        <v>0.32847222222222228</v>
      </c>
      <c r="W88" s="159">
        <f t="shared" si="10"/>
        <v>7.9</v>
      </c>
      <c r="X88" s="160">
        <v>0.37986111111111109</v>
      </c>
      <c r="Y88" s="160">
        <v>0.77500000000000002</v>
      </c>
      <c r="Z88" s="161">
        <f t="shared" si="11"/>
        <v>0.32847222222222228</v>
      </c>
      <c r="AA88" s="159">
        <f t="shared" si="12"/>
        <v>7.9</v>
      </c>
      <c r="AB88" s="160">
        <v>0.38680555555555557</v>
      </c>
      <c r="AC88" s="160">
        <v>0.62152777777777779</v>
      </c>
      <c r="AD88" s="160">
        <f t="shared" si="13"/>
        <v>0.17222222222222222</v>
      </c>
      <c r="AE88" s="159">
        <f t="shared" si="14"/>
        <v>4.0999999999999996</v>
      </c>
      <c r="AF88" s="160">
        <v>0.38124999999999998</v>
      </c>
      <c r="AG88" s="160">
        <v>0.78125</v>
      </c>
      <c r="AH88" s="161">
        <f t="shared" si="15"/>
        <v>0.32708333333333339</v>
      </c>
      <c r="AI88" s="159">
        <f t="shared" si="16"/>
        <v>7.9</v>
      </c>
      <c r="AJ88" s="162"/>
      <c r="AK88" s="163"/>
      <c r="AL88" s="1" t="str">
        <f t="shared" si="17"/>
        <v/>
      </c>
      <c r="AM88" s="159" t="e">
        <f t="shared" si="18"/>
        <v>#VALUE!</v>
      </c>
      <c r="AN88" s="1"/>
      <c r="AO88" s="1"/>
      <c r="AP88" s="1" t="str">
        <f t="shared" si="19"/>
        <v/>
      </c>
      <c r="AQ88" s="159" t="e">
        <f t="shared" si="20"/>
        <v>#VALUE!</v>
      </c>
      <c r="AR88" s="1"/>
      <c r="AS88" s="1"/>
      <c r="AT88" s="1" t="str">
        <f t="shared" si="21"/>
        <v/>
      </c>
      <c r="AU88" s="159" t="e">
        <f t="shared" si="22"/>
        <v>#VALUE!</v>
      </c>
      <c r="AV88" s="160">
        <v>0.38055555555555554</v>
      </c>
      <c r="AW88" s="160">
        <v>0.78541666666666665</v>
      </c>
      <c r="AX88" s="161">
        <f t="shared" si="23"/>
        <v>0.32777777777777783</v>
      </c>
      <c r="AY88" s="159">
        <f t="shared" si="24"/>
        <v>7.9</v>
      </c>
      <c r="AZ88" s="162"/>
      <c r="BA88" s="163"/>
      <c r="BB88" s="1" t="str">
        <f t="shared" si="25"/>
        <v/>
      </c>
      <c r="BC88" s="159" t="e">
        <f t="shared" si="26"/>
        <v>#VALUE!</v>
      </c>
      <c r="BD88" s="160">
        <v>0.36875000000000002</v>
      </c>
      <c r="BE88" s="160">
        <v>0.78611111111111109</v>
      </c>
      <c r="BF88" s="161">
        <f t="shared" si="27"/>
        <v>0.33333333333333331</v>
      </c>
      <c r="BG88" s="159">
        <f t="shared" si="28"/>
        <v>8</v>
      </c>
      <c r="BH88" s="160">
        <v>0.37291666666666667</v>
      </c>
      <c r="BI88" s="160">
        <v>0.78263888888888888</v>
      </c>
      <c r="BJ88" s="161">
        <f t="shared" si="29"/>
        <v>0.33333333333333331</v>
      </c>
      <c r="BK88" s="159">
        <f t="shared" si="50"/>
        <v>8</v>
      </c>
      <c r="BL88" s="162"/>
      <c r="BM88" s="163"/>
      <c r="BN88" s="1" t="str">
        <f t="shared" si="31"/>
        <v/>
      </c>
      <c r="BO88" s="159" t="e">
        <f t="shared" si="32"/>
        <v>#VALUE!</v>
      </c>
      <c r="BP88" s="1"/>
      <c r="BQ88" s="1"/>
      <c r="BR88" s="1" t="str">
        <f t="shared" si="33"/>
        <v/>
      </c>
      <c r="BS88" s="159" t="e">
        <f t="shared" si="34"/>
        <v>#VALUE!</v>
      </c>
      <c r="BT88" s="160">
        <v>0.37361111111111112</v>
      </c>
      <c r="BU88" s="160">
        <v>0.79305555555555551</v>
      </c>
      <c r="BV88" s="161">
        <f t="shared" si="35"/>
        <v>0.33333333333333331</v>
      </c>
      <c r="BW88" s="159">
        <f t="shared" si="36"/>
        <v>8</v>
      </c>
      <c r="BX88" s="160">
        <v>0.37430555555555556</v>
      </c>
      <c r="BY88" s="160">
        <v>0.78333333333333333</v>
      </c>
      <c r="BZ88" s="161">
        <f t="shared" si="37"/>
        <v>0.33333333333333331</v>
      </c>
      <c r="CA88" s="159">
        <f t="shared" si="38"/>
        <v>8</v>
      </c>
      <c r="CB88" s="162"/>
      <c r="CC88" s="163"/>
      <c r="CD88" s="1" t="str">
        <f t="shared" si="39"/>
        <v/>
      </c>
      <c r="CE88" s="159" t="e">
        <f t="shared" si="40"/>
        <v>#VALUE!</v>
      </c>
      <c r="CF88" s="160">
        <v>0.37569444444444444</v>
      </c>
      <c r="CG88" s="160">
        <v>0.77916666666666667</v>
      </c>
      <c r="CH88" s="161">
        <f t="shared" si="41"/>
        <v>0.33263888888888893</v>
      </c>
      <c r="CI88" s="159">
        <f t="shared" si="42"/>
        <v>8</v>
      </c>
      <c r="CJ88" s="160">
        <v>0.37430555555555556</v>
      </c>
      <c r="CK88" s="160">
        <v>0.78472222222222221</v>
      </c>
      <c r="CL88" s="161">
        <f t="shared" si="43"/>
        <v>0.33333333333333331</v>
      </c>
      <c r="CM88" s="159">
        <f t="shared" si="51"/>
        <v>8</v>
      </c>
      <c r="CN88" s="1"/>
      <c r="CO88" s="1"/>
      <c r="CP88" s="1" t="str">
        <f t="shared" si="45"/>
        <v/>
      </c>
      <c r="CQ88" s="159" t="e">
        <f t="shared" si="46"/>
        <v>#VALUE!</v>
      </c>
      <c r="CR88" s="1"/>
      <c r="CS88" s="1"/>
      <c r="CT88" s="1" t="str">
        <f t="shared" si="47"/>
        <v/>
      </c>
      <c r="CU88" s="159" t="e">
        <f t="shared" si="48"/>
        <v>#VALUE!</v>
      </c>
    </row>
    <row r="89" spans="1:99" ht="15.75" hidden="1" customHeight="1" x14ac:dyDescent="0.2">
      <c r="A89" s="1" t="s">
        <v>816</v>
      </c>
      <c r="B89" s="1" t="s">
        <v>817</v>
      </c>
      <c r="C89" s="1" t="s">
        <v>2185</v>
      </c>
      <c r="D89" s="1"/>
      <c r="E89" s="1"/>
      <c r="F89" s="1" t="str">
        <f t="shared" si="1"/>
        <v/>
      </c>
      <c r="G89" s="159" t="e">
        <f t="shared" si="2"/>
        <v>#VALUE!</v>
      </c>
      <c r="H89" s="1"/>
      <c r="I89" s="1"/>
      <c r="J89" s="1" t="str">
        <f t="shared" si="3"/>
        <v/>
      </c>
      <c r="K89" s="159" t="e">
        <f t="shared" si="4"/>
        <v>#VALUE!</v>
      </c>
      <c r="L89" s="1"/>
      <c r="M89" s="1"/>
      <c r="N89" s="1" t="str">
        <f t="shared" si="5"/>
        <v/>
      </c>
      <c r="O89" s="159" t="e">
        <f t="shared" si="6"/>
        <v>#VALUE!</v>
      </c>
      <c r="P89" s="1"/>
      <c r="Q89" s="1"/>
      <c r="R89" s="1" t="str">
        <f t="shared" si="7"/>
        <v/>
      </c>
      <c r="S89" s="159" t="e">
        <f t="shared" si="49"/>
        <v>#VALUE!</v>
      </c>
      <c r="T89" s="160">
        <v>0.34652777777777777</v>
      </c>
      <c r="U89" s="160">
        <v>0.75902777777777775</v>
      </c>
      <c r="V89" s="161">
        <f t="shared" si="9"/>
        <v>0.33333333333333331</v>
      </c>
      <c r="W89" s="159">
        <f t="shared" si="10"/>
        <v>8</v>
      </c>
      <c r="X89" s="160">
        <v>0.35138888888888886</v>
      </c>
      <c r="Y89" s="160">
        <v>0.75277777777777777</v>
      </c>
      <c r="Z89" s="161">
        <f t="shared" si="11"/>
        <v>0.33333333333333331</v>
      </c>
      <c r="AA89" s="159">
        <f t="shared" si="12"/>
        <v>8</v>
      </c>
      <c r="AB89" s="160">
        <v>0.35208333333333336</v>
      </c>
      <c r="AC89" s="160">
        <v>5.5555555555555558E-3</v>
      </c>
      <c r="AD89" s="161">
        <f t="shared" si="13"/>
        <v>0</v>
      </c>
      <c r="AE89" s="159">
        <f t="shared" si="14"/>
        <v>0</v>
      </c>
      <c r="AF89" s="160">
        <v>5.5555555555555558E-3</v>
      </c>
      <c r="AG89" s="160">
        <v>5.5555555555555558E-3</v>
      </c>
      <c r="AH89" s="161">
        <f t="shared" si="15"/>
        <v>0.16666666666666666</v>
      </c>
      <c r="AI89" s="159">
        <f t="shared" si="16"/>
        <v>4</v>
      </c>
      <c r="AJ89" s="1"/>
      <c r="AK89" s="1"/>
      <c r="AL89" s="1" t="str">
        <f t="shared" si="17"/>
        <v/>
      </c>
      <c r="AM89" s="159" t="e">
        <f t="shared" si="18"/>
        <v>#VALUE!</v>
      </c>
      <c r="AN89" s="1"/>
      <c r="AO89" s="1"/>
      <c r="AP89" s="1" t="str">
        <f t="shared" si="19"/>
        <v/>
      </c>
      <c r="AQ89" s="159" t="e">
        <f t="shared" si="20"/>
        <v>#VALUE!</v>
      </c>
      <c r="AR89" s="1"/>
      <c r="AS89" s="1"/>
      <c r="AT89" s="1" t="str">
        <f t="shared" si="21"/>
        <v/>
      </c>
      <c r="AU89" s="159" t="e">
        <f t="shared" si="22"/>
        <v>#VALUE!</v>
      </c>
      <c r="AV89" s="160">
        <v>0.47708333333333336</v>
      </c>
      <c r="AW89" s="160">
        <v>0.79374999999999996</v>
      </c>
      <c r="AX89" s="161">
        <f t="shared" si="23"/>
        <v>0.23125000000000001</v>
      </c>
      <c r="AY89" s="159">
        <f t="shared" si="24"/>
        <v>5.6</v>
      </c>
      <c r="AZ89" s="160">
        <v>0.35138888888888886</v>
      </c>
      <c r="BA89" s="160">
        <v>0.75277777777777777</v>
      </c>
      <c r="BB89" s="161">
        <f t="shared" si="25"/>
        <v>0.33333333333333331</v>
      </c>
      <c r="BC89" s="159">
        <f t="shared" si="26"/>
        <v>8</v>
      </c>
      <c r="BD89" s="160">
        <v>0.36527777777777776</v>
      </c>
      <c r="BE89" s="160">
        <v>0.52569444444444446</v>
      </c>
      <c r="BF89" s="161">
        <f t="shared" si="27"/>
        <v>0.13472222222222224</v>
      </c>
      <c r="BG89" s="159">
        <f t="shared" si="28"/>
        <v>3.2</v>
      </c>
      <c r="BH89" s="162"/>
      <c r="BI89" s="163"/>
      <c r="BJ89" s="1" t="str">
        <f t="shared" si="29"/>
        <v/>
      </c>
      <c r="BK89" s="159" t="e">
        <f t="shared" si="50"/>
        <v>#VALUE!</v>
      </c>
      <c r="BL89" s="160">
        <v>0.38541666666666669</v>
      </c>
      <c r="BM89" s="160">
        <v>0.38541666666666669</v>
      </c>
      <c r="BN89" s="161">
        <f t="shared" si="31"/>
        <v>0.16666666666666666</v>
      </c>
      <c r="BO89" s="159">
        <f t="shared" si="32"/>
        <v>4</v>
      </c>
      <c r="BP89" s="1"/>
      <c r="BQ89" s="1"/>
      <c r="BR89" s="1" t="str">
        <f t="shared" si="33"/>
        <v/>
      </c>
      <c r="BS89" s="159" t="e">
        <f t="shared" si="34"/>
        <v>#VALUE!</v>
      </c>
      <c r="BT89" s="160">
        <v>0.35416666666666669</v>
      </c>
      <c r="BU89" s="160">
        <v>0.77430555555555558</v>
      </c>
      <c r="BV89" s="161">
        <f t="shared" si="35"/>
        <v>0.33333333333333331</v>
      </c>
      <c r="BW89" s="159">
        <f t="shared" si="36"/>
        <v>8</v>
      </c>
      <c r="BX89" s="160">
        <v>0.39027777777777778</v>
      </c>
      <c r="BY89" s="160">
        <v>0.77916666666666667</v>
      </c>
      <c r="BZ89" s="161">
        <f t="shared" si="37"/>
        <v>0.31805555555555559</v>
      </c>
      <c r="CA89" s="159">
        <f t="shared" si="38"/>
        <v>7.6</v>
      </c>
      <c r="CB89" s="160">
        <v>0.71111111111111114</v>
      </c>
      <c r="CC89" s="160">
        <v>0.71111111111111114</v>
      </c>
      <c r="CD89" s="161">
        <f t="shared" si="39"/>
        <v>0.16666666666666666</v>
      </c>
      <c r="CE89" s="159">
        <f t="shared" si="40"/>
        <v>4</v>
      </c>
      <c r="CF89" s="1"/>
      <c r="CG89" s="1"/>
      <c r="CH89" s="1" t="str">
        <f t="shared" si="41"/>
        <v/>
      </c>
      <c r="CI89" s="159" t="e">
        <f t="shared" si="42"/>
        <v>#VALUE!</v>
      </c>
      <c r="CJ89" s="160">
        <v>0.38055555555555554</v>
      </c>
      <c r="CK89" s="160">
        <v>0.75069444444444444</v>
      </c>
      <c r="CL89" s="160">
        <f t="shared" si="43"/>
        <v>0.30763888888888891</v>
      </c>
      <c r="CM89" s="159">
        <f t="shared" si="51"/>
        <v>7.4</v>
      </c>
      <c r="CN89" s="1"/>
      <c r="CO89" s="1"/>
      <c r="CP89" s="1" t="str">
        <f t="shared" si="45"/>
        <v/>
      </c>
      <c r="CQ89" s="159" t="e">
        <f t="shared" si="46"/>
        <v>#VALUE!</v>
      </c>
      <c r="CR89" s="1"/>
      <c r="CS89" s="1"/>
      <c r="CT89" s="1" t="str">
        <f t="shared" si="47"/>
        <v/>
      </c>
      <c r="CU89" s="159" t="e">
        <f t="shared" si="48"/>
        <v>#VALUE!</v>
      </c>
    </row>
    <row r="90" spans="1:99" ht="15.75" hidden="1" customHeight="1" x14ac:dyDescent="0.2">
      <c r="A90" s="1" t="s">
        <v>812</v>
      </c>
      <c r="B90" s="1" t="s">
        <v>813</v>
      </c>
      <c r="C90" s="1" t="s">
        <v>2185</v>
      </c>
      <c r="D90" s="160">
        <v>0.79027777777777775</v>
      </c>
      <c r="E90" s="160">
        <v>0.79027777777777775</v>
      </c>
      <c r="F90" s="161">
        <f t="shared" si="1"/>
        <v>0.16666666666666666</v>
      </c>
      <c r="G90" s="159">
        <f t="shared" si="2"/>
        <v>4</v>
      </c>
      <c r="H90" s="1"/>
      <c r="I90" s="1"/>
      <c r="J90" s="1" t="str">
        <f t="shared" si="3"/>
        <v/>
      </c>
      <c r="K90" s="159" t="e">
        <f t="shared" si="4"/>
        <v>#VALUE!</v>
      </c>
      <c r="L90" s="1"/>
      <c r="M90" s="1"/>
      <c r="N90" s="1" t="str">
        <f t="shared" si="5"/>
        <v/>
      </c>
      <c r="O90" s="159" t="e">
        <f t="shared" si="6"/>
        <v>#VALUE!</v>
      </c>
      <c r="P90" s="160">
        <v>0.41180555555555554</v>
      </c>
      <c r="Q90" s="160">
        <v>0.82152777777777775</v>
      </c>
      <c r="R90" s="161">
        <f t="shared" si="7"/>
        <v>0.29652777777777783</v>
      </c>
      <c r="S90" s="159">
        <f t="shared" si="49"/>
        <v>7.1</v>
      </c>
      <c r="T90" s="160">
        <v>0.58680555555555558</v>
      </c>
      <c r="U90" s="160">
        <v>0.77916666666666667</v>
      </c>
      <c r="V90" s="161">
        <f t="shared" si="9"/>
        <v>0.18402777777777779</v>
      </c>
      <c r="W90" s="159">
        <f t="shared" si="10"/>
        <v>4.4000000000000004</v>
      </c>
      <c r="X90" s="1"/>
      <c r="Y90" s="1"/>
      <c r="Z90" s="1" t="str">
        <f t="shared" si="11"/>
        <v/>
      </c>
      <c r="AA90" s="159" t="e">
        <f t="shared" si="12"/>
        <v>#VALUE!</v>
      </c>
      <c r="AB90" s="160">
        <v>0.43194444444444446</v>
      </c>
      <c r="AC90" s="160">
        <v>0.66388888888888886</v>
      </c>
      <c r="AD90" s="160">
        <f t="shared" si="13"/>
        <v>0.1694444444444444</v>
      </c>
      <c r="AE90" s="159">
        <f t="shared" si="14"/>
        <v>4.0999999999999996</v>
      </c>
      <c r="AF90" s="160">
        <v>0.43888888888888888</v>
      </c>
      <c r="AG90" s="160">
        <v>0.79791666666666672</v>
      </c>
      <c r="AH90" s="161">
        <f t="shared" si="15"/>
        <v>0.26944444444444449</v>
      </c>
      <c r="AI90" s="159">
        <f t="shared" si="16"/>
        <v>6.5</v>
      </c>
      <c r="AJ90" s="162"/>
      <c r="AK90" s="163"/>
      <c r="AL90" s="1" t="str">
        <f t="shared" si="17"/>
        <v/>
      </c>
      <c r="AM90" s="159" t="e">
        <f t="shared" si="18"/>
        <v>#VALUE!</v>
      </c>
      <c r="AN90" s="1"/>
      <c r="AO90" s="1"/>
      <c r="AP90" s="1" t="str">
        <f t="shared" si="19"/>
        <v/>
      </c>
      <c r="AQ90" s="159" t="e">
        <f t="shared" si="20"/>
        <v>#VALUE!</v>
      </c>
      <c r="AR90" s="1"/>
      <c r="AS90" s="1"/>
      <c r="AT90" s="1" t="str">
        <f t="shared" si="21"/>
        <v/>
      </c>
      <c r="AU90" s="159" t="e">
        <f t="shared" si="22"/>
        <v>#VALUE!</v>
      </c>
      <c r="AV90" s="160">
        <v>0.47361111111111109</v>
      </c>
      <c r="AW90" s="160">
        <v>0.78888888888888886</v>
      </c>
      <c r="AX90" s="161">
        <f t="shared" si="23"/>
        <v>0.23472222222222228</v>
      </c>
      <c r="AY90" s="159">
        <f t="shared" si="24"/>
        <v>5.6</v>
      </c>
      <c r="AZ90" s="160">
        <v>0.42499999999999999</v>
      </c>
      <c r="BA90" s="160">
        <v>0.76388888888888884</v>
      </c>
      <c r="BB90" s="160">
        <f t="shared" si="25"/>
        <v>0.27638888888888885</v>
      </c>
      <c r="BC90" s="159">
        <f t="shared" si="26"/>
        <v>6.6</v>
      </c>
      <c r="BD90" s="160">
        <v>0.45277777777777778</v>
      </c>
      <c r="BE90" s="160">
        <v>0.64722222222222225</v>
      </c>
      <c r="BF90" s="160">
        <f t="shared" si="27"/>
        <v>0.13194444444444448</v>
      </c>
      <c r="BG90" s="159">
        <f t="shared" si="28"/>
        <v>3.2</v>
      </c>
      <c r="BH90" s="160">
        <v>0.81111111111111112</v>
      </c>
      <c r="BI90" s="160">
        <v>0.81111111111111112</v>
      </c>
      <c r="BJ90" s="161">
        <f t="shared" si="29"/>
        <v>0.16666666666666666</v>
      </c>
      <c r="BK90" s="159">
        <f t="shared" si="50"/>
        <v>4</v>
      </c>
      <c r="BL90" s="162"/>
      <c r="BM90" s="162"/>
      <c r="BN90" s="1" t="str">
        <f t="shared" si="31"/>
        <v/>
      </c>
      <c r="BO90" s="159" t="e">
        <f t="shared" si="32"/>
        <v>#VALUE!</v>
      </c>
      <c r="BP90" s="1"/>
      <c r="BQ90" s="1"/>
      <c r="BR90" s="1" t="str">
        <f t="shared" si="33"/>
        <v/>
      </c>
      <c r="BS90" s="159" t="e">
        <f t="shared" si="34"/>
        <v>#VALUE!</v>
      </c>
      <c r="BT90" s="160">
        <v>0.38750000000000001</v>
      </c>
      <c r="BU90" s="160">
        <v>0.7895833333333333</v>
      </c>
      <c r="BV90" s="161">
        <f t="shared" si="35"/>
        <v>0.32083333333333336</v>
      </c>
      <c r="BW90" s="159">
        <f t="shared" si="36"/>
        <v>7.7</v>
      </c>
      <c r="BX90" s="160">
        <v>0.4</v>
      </c>
      <c r="BY90" s="160">
        <v>0.91249999999999998</v>
      </c>
      <c r="BZ90" s="161">
        <f t="shared" si="37"/>
        <v>0.30833333333333335</v>
      </c>
      <c r="CA90" s="159">
        <f t="shared" si="38"/>
        <v>7.4</v>
      </c>
      <c r="CB90" s="162"/>
      <c r="CC90" s="163"/>
      <c r="CD90" s="1" t="str">
        <f t="shared" si="39"/>
        <v/>
      </c>
      <c r="CE90" s="159" t="e">
        <f t="shared" si="40"/>
        <v>#VALUE!</v>
      </c>
      <c r="CF90" s="1"/>
      <c r="CG90" s="1"/>
      <c r="CH90" s="1" t="str">
        <f t="shared" si="41"/>
        <v/>
      </c>
      <c r="CI90" s="159" t="e">
        <f t="shared" si="42"/>
        <v>#VALUE!</v>
      </c>
      <c r="CJ90" s="1"/>
      <c r="CK90" s="1"/>
      <c r="CL90" s="1" t="str">
        <f t="shared" si="43"/>
        <v/>
      </c>
      <c r="CM90" s="159" t="e">
        <f t="shared" si="51"/>
        <v>#VALUE!</v>
      </c>
      <c r="CN90" s="1"/>
      <c r="CO90" s="1"/>
      <c r="CP90" s="1" t="str">
        <f t="shared" si="45"/>
        <v/>
      </c>
      <c r="CQ90" s="159" t="e">
        <f t="shared" si="46"/>
        <v>#VALUE!</v>
      </c>
      <c r="CR90" s="1"/>
      <c r="CS90" s="1"/>
      <c r="CT90" s="1" t="str">
        <f t="shared" si="47"/>
        <v/>
      </c>
      <c r="CU90" s="159" t="e">
        <f t="shared" si="48"/>
        <v>#VALUE!</v>
      </c>
    </row>
    <row r="91" spans="1:99" ht="15.75" hidden="1" customHeight="1" x14ac:dyDescent="0.2">
      <c r="A91" s="1" t="s">
        <v>824</v>
      </c>
      <c r="B91" s="1" t="s">
        <v>825</v>
      </c>
      <c r="C91" s="1" t="s">
        <v>2185</v>
      </c>
      <c r="D91" s="160">
        <v>0.4375</v>
      </c>
      <c r="E91" s="160">
        <v>0.78611111111111109</v>
      </c>
      <c r="F91" s="161">
        <f t="shared" si="1"/>
        <v>0.27083333333333337</v>
      </c>
      <c r="G91" s="159">
        <f t="shared" si="2"/>
        <v>6.5</v>
      </c>
      <c r="H91" s="1"/>
      <c r="I91" s="1"/>
      <c r="J91" s="1" t="str">
        <f t="shared" si="3"/>
        <v/>
      </c>
      <c r="K91" s="159" t="e">
        <f t="shared" si="4"/>
        <v>#VALUE!</v>
      </c>
      <c r="L91" s="1"/>
      <c r="M91" s="1"/>
      <c r="N91" s="1" t="str">
        <f t="shared" si="5"/>
        <v/>
      </c>
      <c r="O91" s="159" t="e">
        <f t="shared" si="6"/>
        <v>#VALUE!</v>
      </c>
      <c r="P91" s="160">
        <v>0.39513888888888887</v>
      </c>
      <c r="Q91" s="160">
        <v>0.86250000000000004</v>
      </c>
      <c r="R91" s="161">
        <f t="shared" si="7"/>
        <v>0.3131944444444445</v>
      </c>
      <c r="S91" s="159">
        <f t="shared" si="49"/>
        <v>7.5</v>
      </c>
      <c r="T91" s="160">
        <v>0.3972222222222222</v>
      </c>
      <c r="U91" s="160">
        <v>0.52986111111111112</v>
      </c>
      <c r="V91" s="161">
        <f t="shared" si="9"/>
        <v>0.1027777777777778</v>
      </c>
      <c r="W91" s="159">
        <f t="shared" si="10"/>
        <v>2.5</v>
      </c>
      <c r="X91" s="162"/>
      <c r="Y91" s="163"/>
      <c r="Z91" s="1" t="str">
        <f t="shared" si="11"/>
        <v/>
      </c>
      <c r="AA91" s="159" t="e">
        <f t="shared" si="12"/>
        <v>#VALUE!</v>
      </c>
      <c r="AB91" s="160">
        <v>0.42152777777777778</v>
      </c>
      <c r="AC91" s="160">
        <v>0.42152777777777778</v>
      </c>
      <c r="AD91" s="161">
        <f t="shared" si="13"/>
        <v>0.16666666666666666</v>
      </c>
      <c r="AE91" s="159">
        <f t="shared" si="14"/>
        <v>4</v>
      </c>
      <c r="AF91" s="160">
        <v>0.38750000000000001</v>
      </c>
      <c r="AG91" s="160">
        <v>0.52638888888888891</v>
      </c>
      <c r="AH91" s="161">
        <f t="shared" si="15"/>
        <v>0.11249999999999999</v>
      </c>
      <c r="AI91" s="159">
        <f t="shared" si="16"/>
        <v>2.7</v>
      </c>
      <c r="AJ91" s="162"/>
      <c r="AK91" s="163"/>
      <c r="AL91" s="1" t="str">
        <f t="shared" si="17"/>
        <v/>
      </c>
      <c r="AM91" s="159" t="e">
        <f t="shared" si="18"/>
        <v>#VALUE!</v>
      </c>
      <c r="AN91" s="1"/>
      <c r="AO91" s="1"/>
      <c r="AP91" s="1" t="str">
        <f t="shared" si="19"/>
        <v/>
      </c>
      <c r="AQ91" s="159" t="e">
        <f t="shared" si="20"/>
        <v>#VALUE!</v>
      </c>
      <c r="AR91" s="1"/>
      <c r="AS91" s="1"/>
      <c r="AT91" s="1" t="str">
        <f t="shared" si="21"/>
        <v/>
      </c>
      <c r="AU91" s="159" t="e">
        <f t="shared" si="22"/>
        <v>#VALUE!</v>
      </c>
      <c r="AV91" s="160">
        <v>0.43472222222222223</v>
      </c>
      <c r="AW91" s="160">
        <v>0.7895833333333333</v>
      </c>
      <c r="AX91" s="161">
        <f t="shared" si="23"/>
        <v>0.27361111111111114</v>
      </c>
      <c r="AY91" s="159">
        <f t="shared" si="24"/>
        <v>6.6</v>
      </c>
      <c r="AZ91" s="162"/>
      <c r="BA91" s="163"/>
      <c r="BB91" s="1" t="str">
        <f t="shared" si="25"/>
        <v/>
      </c>
      <c r="BC91" s="159" t="e">
        <f t="shared" si="26"/>
        <v>#VALUE!</v>
      </c>
      <c r="BD91" s="160">
        <v>0.40902777777777777</v>
      </c>
      <c r="BE91" s="160">
        <v>0.83819444444444446</v>
      </c>
      <c r="BF91" s="161">
        <f t="shared" si="27"/>
        <v>0.2993055555555556</v>
      </c>
      <c r="BG91" s="159">
        <f t="shared" si="28"/>
        <v>7.2</v>
      </c>
      <c r="BH91" s="160">
        <v>0.42222222222222222</v>
      </c>
      <c r="BI91" s="160">
        <v>0.77777777777777779</v>
      </c>
      <c r="BJ91" s="161">
        <f t="shared" si="29"/>
        <v>0.28611111111111115</v>
      </c>
      <c r="BK91" s="159">
        <f t="shared" si="50"/>
        <v>6.9</v>
      </c>
      <c r="BL91" s="162"/>
      <c r="BM91" s="163"/>
      <c r="BN91" s="1" t="str">
        <f t="shared" si="31"/>
        <v/>
      </c>
      <c r="BO91" s="159" t="e">
        <f t="shared" si="32"/>
        <v>#VALUE!</v>
      </c>
      <c r="BP91" s="1"/>
      <c r="BQ91" s="1"/>
      <c r="BR91" s="1" t="str">
        <f t="shared" si="33"/>
        <v/>
      </c>
      <c r="BS91" s="159" t="e">
        <f t="shared" si="34"/>
        <v>#VALUE!</v>
      </c>
      <c r="BT91" s="160">
        <v>0.55208333333333337</v>
      </c>
      <c r="BU91" s="160">
        <v>0.7895833333333333</v>
      </c>
      <c r="BV91" s="161">
        <f t="shared" si="35"/>
        <v>0.20833333333333337</v>
      </c>
      <c r="BW91" s="159">
        <f t="shared" si="36"/>
        <v>5</v>
      </c>
      <c r="BX91" s="160">
        <v>0.39791666666666664</v>
      </c>
      <c r="BY91" s="160">
        <v>0.7944444444444444</v>
      </c>
      <c r="BZ91" s="161">
        <f t="shared" si="37"/>
        <v>0.31041666666666673</v>
      </c>
      <c r="CA91" s="159">
        <f t="shared" si="38"/>
        <v>7.5</v>
      </c>
      <c r="CB91" s="162"/>
      <c r="CC91" s="163"/>
      <c r="CD91" s="1" t="str">
        <f t="shared" si="39"/>
        <v/>
      </c>
      <c r="CE91" s="159" t="e">
        <f t="shared" si="40"/>
        <v>#VALUE!</v>
      </c>
      <c r="CF91" s="160">
        <v>0.4</v>
      </c>
      <c r="CG91" s="160">
        <v>0.8208333333333333</v>
      </c>
      <c r="CH91" s="161">
        <f t="shared" si="41"/>
        <v>0.30833333333333335</v>
      </c>
      <c r="CI91" s="159">
        <f t="shared" si="42"/>
        <v>7.4</v>
      </c>
      <c r="CJ91" s="160">
        <v>0.41666666666666669</v>
      </c>
      <c r="CK91" s="160">
        <v>0.77638888888888891</v>
      </c>
      <c r="CL91" s="161">
        <f t="shared" si="43"/>
        <v>0.29166666666666669</v>
      </c>
      <c r="CM91" s="159">
        <f t="shared" si="51"/>
        <v>7</v>
      </c>
      <c r="CN91" s="1"/>
      <c r="CO91" s="1"/>
      <c r="CP91" s="1" t="str">
        <f t="shared" si="45"/>
        <v/>
      </c>
      <c r="CQ91" s="159" t="e">
        <f t="shared" si="46"/>
        <v>#VALUE!</v>
      </c>
      <c r="CR91" s="1"/>
      <c r="CS91" s="1"/>
      <c r="CT91" s="1" t="str">
        <f t="shared" si="47"/>
        <v/>
      </c>
      <c r="CU91" s="159" t="e">
        <f t="shared" si="48"/>
        <v>#VALUE!</v>
      </c>
    </row>
    <row r="92" spans="1:99" ht="15.75" hidden="1" customHeight="1" x14ac:dyDescent="0.2">
      <c r="A92" s="1" t="s">
        <v>826</v>
      </c>
      <c r="B92" s="1" t="s">
        <v>827</v>
      </c>
      <c r="C92" s="1" t="s">
        <v>2185</v>
      </c>
      <c r="D92" s="160">
        <v>0.37361111111111112</v>
      </c>
      <c r="E92" s="160">
        <v>0.76527777777777772</v>
      </c>
      <c r="F92" s="160">
        <f t="shared" si="1"/>
        <v>0.32916666666666661</v>
      </c>
      <c r="G92" s="159">
        <f t="shared" si="2"/>
        <v>7.9</v>
      </c>
      <c r="H92" s="1"/>
      <c r="I92" s="1"/>
      <c r="J92" s="1" t="str">
        <f t="shared" si="3"/>
        <v/>
      </c>
      <c r="K92" s="159" t="e">
        <f t="shared" si="4"/>
        <v>#VALUE!</v>
      </c>
      <c r="L92" s="1"/>
      <c r="M92" s="1"/>
      <c r="N92" s="1" t="str">
        <f t="shared" si="5"/>
        <v/>
      </c>
      <c r="O92" s="159" t="e">
        <f t="shared" si="6"/>
        <v>#VALUE!</v>
      </c>
      <c r="P92" s="1"/>
      <c r="Q92" s="1"/>
      <c r="R92" s="1" t="str">
        <f t="shared" si="7"/>
        <v/>
      </c>
      <c r="S92" s="159" t="e">
        <f t="shared" si="49"/>
        <v>#VALUE!</v>
      </c>
      <c r="T92" s="160">
        <v>0.37083333333333335</v>
      </c>
      <c r="U92" s="160">
        <v>0.37083333333333335</v>
      </c>
      <c r="V92" s="161">
        <f t="shared" si="9"/>
        <v>0.16666666666666666</v>
      </c>
      <c r="W92" s="159">
        <f t="shared" si="10"/>
        <v>4</v>
      </c>
      <c r="X92" s="162"/>
      <c r="Y92" s="163"/>
      <c r="Z92" s="1" t="str">
        <f t="shared" si="11"/>
        <v/>
      </c>
      <c r="AA92" s="159" t="e">
        <f t="shared" si="12"/>
        <v>#VALUE!</v>
      </c>
      <c r="AB92" s="160">
        <v>0.62083333333333335</v>
      </c>
      <c r="AC92" s="160">
        <v>0.62083333333333335</v>
      </c>
      <c r="AD92" s="161">
        <f t="shared" si="13"/>
        <v>0.16666666666666666</v>
      </c>
      <c r="AE92" s="159">
        <f t="shared" si="14"/>
        <v>4</v>
      </c>
      <c r="AF92" s="162"/>
      <c r="AG92" s="163"/>
      <c r="AH92" s="1" t="str">
        <f t="shared" si="15"/>
        <v/>
      </c>
      <c r="AI92" s="159" t="e">
        <f t="shared" si="16"/>
        <v>#VALUE!</v>
      </c>
      <c r="AJ92" s="162"/>
      <c r="AK92" s="163"/>
      <c r="AL92" s="1" t="str">
        <f t="shared" si="17"/>
        <v/>
      </c>
      <c r="AM92" s="159" t="e">
        <f t="shared" si="18"/>
        <v>#VALUE!</v>
      </c>
      <c r="AN92" s="1"/>
      <c r="AO92" s="1"/>
      <c r="AP92" s="1" t="str">
        <f t="shared" si="19"/>
        <v/>
      </c>
      <c r="AQ92" s="159" t="e">
        <f t="shared" si="20"/>
        <v>#VALUE!</v>
      </c>
      <c r="AR92" s="1"/>
      <c r="AS92" s="1"/>
      <c r="AT92" s="1" t="str">
        <f t="shared" si="21"/>
        <v/>
      </c>
      <c r="AU92" s="159" t="e">
        <f t="shared" si="22"/>
        <v>#VALUE!</v>
      </c>
      <c r="AV92" s="160">
        <v>0.36805555555555558</v>
      </c>
      <c r="AW92" s="160">
        <v>0.78888888888888886</v>
      </c>
      <c r="AX92" s="161">
        <f t="shared" si="23"/>
        <v>0.33333333333333331</v>
      </c>
      <c r="AY92" s="159">
        <f t="shared" si="24"/>
        <v>8</v>
      </c>
      <c r="AZ92" s="162"/>
      <c r="BA92" s="163"/>
      <c r="BB92" s="1" t="str">
        <f t="shared" si="25"/>
        <v/>
      </c>
      <c r="BC92" s="159" t="e">
        <f t="shared" si="26"/>
        <v>#VALUE!</v>
      </c>
      <c r="BD92" s="162"/>
      <c r="BE92" s="163"/>
      <c r="BF92" s="1" t="str">
        <f t="shared" si="27"/>
        <v/>
      </c>
      <c r="BG92" s="159" t="e">
        <f t="shared" si="28"/>
        <v>#VALUE!</v>
      </c>
      <c r="BH92" s="160">
        <v>0.52708333333333335</v>
      </c>
      <c r="BI92" s="160">
        <v>0.74375000000000002</v>
      </c>
      <c r="BJ92" s="160">
        <f t="shared" si="29"/>
        <v>0.18125000000000002</v>
      </c>
      <c r="BK92" s="159">
        <f t="shared" si="50"/>
        <v>4.4000000000000004</v>
      </c>
      <c r="BL92" s="162"/>
      <c r="BM92" s="163"/>
      <c r="BN92" s="1" t="str">
        <f t="shared" si="31"/>
        <v/>
      </c>
      <c r="BO92" s="159" t="e">
        <f t="shared" si="32"/>
        <v>#VALUE!</v>
      </c>
      <c r="BP92" s="1"/>
      <c r="BQ92" s="1"/>
      <c r="BR92" s="1" t="str">
        <f t="shared" si="33"/>
        <v/>
      </c>
      <c r="BS92" s="159" t="e">
        <f t="shared" si="34"/>
        <v>#VALUE!</v>
      </c>
      <c r="BT92" s="1"/>
      <c r="BU92" s="1"/>
      <c r="BV92" s="1" t="str">
        <f t="shared" si="35"/>
        <v/>
      </c>
      <c r="BW92" s="159" t="e">
        <f t="shared" si="36"/>
        <v>#VALUE!</v>
      </c>
      <c r="BX92" s="162"/>
      <c r="BY92" s="163"/>
      <c r="BZ92" s="1" t="str">
        <f t="shared" si="37"/>
        <v/>
      </c>
      <c r="CA92" s="159" t="e">
        <f t="shared" si="38"/>
        <v>#VALUE!</v>
      </c>
      <c r="CB92" s="162"/>
      <c r="CC92" s="163"/>
      <c r="CD92" s="1" t="str">
        <f t="shared" si="39"/>
        <v/>
      </c>
      <c r="CE92" s="159" t="e">
        <f t="shared" si="40"/>
        <v>#VALUE!</v>
      </c>
      <c r="CF92" s="162"/>
      <c r="CG92" s="163"/>
      <c r="CH92" s="1" t="str">
        <f t="shared" si="41"/>
        <v/>
      </c>
      <c r="CI92" s="159" t="e">
        <f t="shared" si="42"/>
        <v>#VALUE!</v>
      </c>
      <c r="CJ92" s="160">
        <v>0.38750000000000001</v>
      </c>
      <c r="CK92" s="160">
        <v>0.79791666666666672</v>
      </c>
      <c r="CL92" s="161">
        <f t="shared" si="43"/>
        <v>0.32083333333333336</v>
      </c>
      <c r="CM92" s="159">
        <f t="shared" si="51"/>
        <v>7.7</v>
      </c>
      <c r="CN92" s="1"/>
      <c r="CO92" s="1"/>
      <c r="CP92" s="1" t="str">
        <f t="shared" si="45"/>
        <v/>
      </c>
      <c r="CQ92" s="159" t="e">
        <f t="shared" si="46"/>
        <v>#VALUE!</v>
      </c>
      <c r="CR92" s="1"/>
      <c r="CS92" s="1"/>
      <c r="CT92" s="1" t="str">
        <f t="shared" si="47"/>
        <v/>
      </c>
      <c r="CU92" s="159" t="e">
        <f t="shared" si="48"/>
        <v>#VALUE!</v>
      </c>
    </row>
    <row r="93" spans="1:99" ht="15.75" hidden="1" customHeight="1" x14ac:dyDescent="0.2">
      <c r="A93" s="1" t="s">
        <v>849</v>
      </c>
      <c r="B93" s="1" t="s">
        <v>850</v>
      </c>
      <c r="C93" s="1" t="s">
        <v>2282</v>
      </c>
      <c r="D93" s="160">
        <v>0.33888888888888891</v>
      </c>
      <c r="E93" s="160">
        <v>0.62361111111111112</v>
      </c>
      <c r="F93" s="160">
        <f t="shared" si="1"/>
        <v>0.20694444444444446</v>
      </c>
      <c r="G93" s="159">
        <f t="shared" si="2"/>
        <v>5</v>
      </c>
      <c r="H93" s="1"/>
      <c r="I93" s="1"/>
      <c r="J93" s="1" t="str">
        <f t="shared" si="3"/>
        <v/>
      </c>
      <c r="K93" s="159" t="e">
        <f t="shared" si="4"/>
        <v>#VALUE!</v>
      </c>
      <c r="L93" s="1"/>
      <c r="M93" s="1"/>
      <c r="N93" s="1" t="str">
        <f t="shared" si="5"/>
        <v/>
      </c>
      <c r="O93" s="159" t="e">
        <f t="shared" si="6"/>
        <v>#VALUE!</v>
      </c>
      <c r="P93" s="160">
        <v>0.34097222222222223</v>
      </c>
      <c r="Q93" s="160">
        <v>0.75694444444444442</v>
      </c>
      <c r="R93" s="161">
        <f t="shared" si="7"/>
        <v>0.33333333333333331</v>
      </c>
      <c r="S93" s="159">
        <f t="shared" si="49"/>
        <v>8</v>
      </c>
      <c r="T93" s="160">
        <v>0.37430555555555556</v>
      </c>
      <c r="U93" s="160">
        <v>0.75277777777777777</v>
      </c>
      <c r="V93" s="160">
        <f t="shared" si="9"/>
        <v>0.31597222222222221</v>
      </c>
      <c r="W93" s="159">
        <f t="shared" si="10"/>
        <v>7.6</v>
      </c>
      <c r="X93" s="160">
        <v>0.35</v>
      </c>
      <c r="Y93" s="160">
        <v>0.75277777777777777</v>
      </c>
      <c r="Z93" s="161">
        <f t="shared" si="11"/>
        <v>0.33333333333333331</v>
      </c>
      <c r="AA93" s="159">
        <f t="shared" si="12"/>
        <v>8</v>
      </c>
      <c r="AB93" s="160">
        <v>0.35833333333333334</v>
      </c>
      <c r="AC93" s="160">
        <v>0.62777777777777777</v>
      </c>
      <c r="AD93" s="160">
        <f t="shared" si="13"/>
        <v>0.20694444444444443</v>
      </c>
      <c r="AE93" s="159">
        <f t="shared" si="14"/>
        <v>5</v>
      </c>
      <c r="AF93" s="160">
        <v>0.34444444444444444</v>
      </c>
      <c r="AG93" s="160">
        <v>0.74444444444444446</v>
      </c>
      <c r="AH93" s="160">
        <f t="shared" si="15"/>
        <v>0.32777777777777783</v>
      </c>
      <c r="AI93" s="159">
        <f t="shared" si="16"/>
        <v>7.9</v>
      </c>
      <c r="AJ93" s="162"/>
      <c r="AK93" s="163"/>
      <c r="AL93" s="1" t="str">
        <f t="shared" si="17"/>
        <v/>
      </c>
      <c r="AM93" s="159" t="e">
        <f t="shared" si="18"/>
        <v>#VALUE!</v>
      </c>
      <c r="AN93" s="1"/>
      <c r="AO93" s="1"/>
      <c r="AP93" s="1" t="str">
        <f t="shared" si="19"/>
        <v/>
      </c>
      <c r="AQ93" s="159" t="e">
        <f t="shared" si="20"/>
        <v>#VALUE!</v>
      </c>
      <c r="AR93" s="1"/>
      <c r="AS93" s="1"/>
      <c r="AT93" s="1" t="str">
        <f t="shared" si="21"/>
        <v/>
      </c>
      <c r="AU93" s="159" t="e">
        <f t="shared" si="22"/>
        <v>#VALUE!</v>
      </c>
      <c r="AV93" s="160">
        <v>0.34513888888888888</v>
      </c>
      <c r="AW93" s="160">
        <v>0.75347222222222221</v>
      </c>
      <c r="AX93" s="161">
        <f t="shared" si="23"/>
        <v>0.33333333333333331</v>
      </c>
      <c r="AY93" s="159">
        <f t="shared" si="24"/>
        <v>8</v>
      </c>
      <c r="AZ93" s="160">
        <v>0.34166666666666667</v>
      </c>
      <c r="BA93" s="160">
        <v>0.77013888888888893</v>
      </c>
      <c r="BB93" s="161">
        <f t="shared" si="25"/>
        <v>0.33333333333333331</v>
      </c>
      <c r="BC93" s="159">
        <f t="shared" si="26"/>
        <v>8</v>
      </c>
      <c r="BD93" s="160">
        <v>0.34652777777777777</v>
      </c>
      <c r="BE93" s="160">
        <v>0.77430555555555558</v>
      </c>
      <c r="BF93" s="161">
        <f t="shared" si="27"/>
        <v>0.33333333333333331</v>
      </c>
      <c r="BG93" s="159">
        <f t="shared" si="28"/>
        <v>8</v>
      </c>
      <c r="BH93" s="160">
        <v>0.34444444444444444</v>
      </c>
      <c r="BI93" s="160">
        <v>0.7680555555555556</v>
      </c>
      <c r="BJ93" s="161">
        <f t="shared" si="29"/>
        <v>0.33333333333333331</v>
      </c>
      <c r="BK93" s="159">
        <f t="shared" si="50"/>
        <v>8</v>
      </c>
      <c r="BL93" s="162"/>
      <c r="BM93" s="163"/>
      <c r="BN93" s="1" t="str">
        <f t="shared" si="31"/>
        <v/>
      </c>
      <c r="BO93" s="159" t="e">
        <f t="shared" si="32"/>
        <v>#VALUE!</v>
      </c>
      <c r="BP93" s="1"/>
      <c r="BQ93" s="1"/>
      <c r="BR93" s="1" t="str">
        <f t="shared" si="33"/>
        <v/>
      </c>
      <c r="BS93" s="159" t="e">
        <f t="shared" si="34"/>
        <v>#VALUE!</v>
      </c>
      <c r="BT93" s="160">
        <v>0.36527777777777776</v>
      </c>
      <c r="BU93" s="160">
        <v>0.7583333333333333</v>
      </c>
      <c r="BV93" s="160">
        <f t="shared" si="35"/>
        <v>0.33055555555555555</v>
      </c>
      <c r="BW93" s="159">
        <f t="shared" si="36"/>
        <v>7.9</v>
      </c>
      <c r="BX93" s="160">
        <v>0.34583333333333333</v>
      </c>
      <c r="BY93" s="160">
        <v>0.77430555555555558</v>
      </c>
      <c r="BZ93" s="161">
        <f t="shared" si="37"/>
        <v>0.33333333333333331</v>
      </c>
      <c r="CA93" s="159">
        <f t="shared" si="38"/>
        <v>8</v>
      </c>
      <c r="CB93" s="160">
        <v>0.34930555555555554</v>
      </c>
      <c r="CC93" s="160">
        <v>0.75069444444444444</v>
      </c>
      <c r="CD93" s="161">
        <f t="shared" si="39"/>
        <v>0.33333333333333331</v>
      </c>
      <c r="CE93" s="159">
        <f t="shared" si="40"/>
        <v>8</v>
      </c>
      <c r="CF93" s="160">
        <v>0.35208333333333336</v>
      </c>
      <c r="CG93" s="160">
        <v>0.50555555555555554</v>
      </c>
      <c r="CH93" s="161">
        <f t="shared" si="41"/>
        <v>0.14583333333333334</v>
      </c>
      <c r="CI93" s="159">
        <f t="shared" si="42"/>
        <v>3.5</v>
      </c>
      <c r="CJ93" s="160">
        <v>0.34513888888888888</v>
      </c>
      <c r="CK93" s="160">
        <v>0.67152777777777772</v>
      </c>
      <c r="CL93" s="160">
        <f t="shared" si="43"/>
        <v>0.25486111111111109</v>
      </c>
      <c r="CM93" s="159">
        <f t="shared" si="51"/>
        <v>6.1</v>
      </c>
      <c r="CN93" s="1"/>
      <c r="CO93" s="1"/>
      <c r="CP93" s="1" t="str">
        <f t="shared" si="45"/>
        <v/>
      </c>
      <c r="CQ93" s="159" t="e">
        <f t="shared" si="46"/>
        <v>#VALUE!</v>
      </c>
      <c r="CR93" s="1"/>
      <c r="CS93" s="1"/>
      <c r="CT93" s="1" t="str">
        <f t="shared" si="47"/>
        <v/>
      </c>
      <c r="CU93" s="159" t="e">
        <f t="shared" si="48"/>
        <v>#VALUE!</v>
      </c>
    </row>
    <row r="94" spans="1:99" ht="15.75" hidden="1" customHeight="1" x14ac:dyDescent="0.2">
      <c r="A94" s="1" t="s">
        <v>852</v>
      </c>
      <c r="B94" s="1" t="s">
        <v>853</v>
      </c>
      <c r="C94" s="1" t="s">
        <v>2282</v>
      </c>
      <c r="D94" s="160">
        <v>0.33680555555555558</v>
      </c>
      <c r="E94" s="160">
        <v>0.76180555555555551</v>
      </c>
      <c r="F94" s="161">
        <f t="shared" si="1"/>
        <v>0.33333333333333331</v>
      </c>
      <c r="G94" s="159">
        <f t="shared" si="2"/>
        <v>8</v>
      </c>
      <c r="H94" s="1"/>
      <c r="I94" s="1"/>
      <c r="J94" s="1" t="str">
        <f t="shared" si="3"/>
        <v/>
      </c>
      <c r="K94" s="159" t="e">
        <f t="shared" si="4"/>
        <v>#VALUE!</v>
      </c>
      <c r="L94" s="1"/>
      <c r="M94" s="1"/>
      <c r="N94" s="1" t="str">
        <f t="shared" si="5"/>
        <v/>
      </c>
      <c r="O94" s="159" t="e">
        <f t="shared" si="6"/>
        <v>#VALUE!</v>
      </c>
      <c r="P94" s="160">
        <v>0.33750000000000002</v>
      </c>
      <c r="Q94" s="160">
        <v>0.76388888888888884</v>
      </c>
      <c r="R94" s="161">
        <f t="shared" si="7"/>
        <v>0.33333333333333331</v>
      </c>
      <c r="S94" s="159">
        <f t="shared" si="49"/>
        <v>8</v>
      </c>
      <c r="T94" s="160">
        <v>0.34097222222222223</v>
      </c>
      <c r="U94" s="160">
        <v>0.75277777777777777</v>
      </c>
      <c r="V94" s="161">
        <f t="shared" si="9"/>
        <v>0.33333333333333331</v>
      </c>
      <c r="W94" s="159">
        <f t="shared" si="10"/>
        <v>8</v>
      </c>
      <c r="X94" s="160">
        <v>0.34305555555555556</v>
      </c>
      <c r="Y94" s="160">
        <v>0.74652777777777779</v>
      </c>
      <c r="Z94" s="160">
        <f t="shared" si="11"/>
        <v>0.32986111111111116</v>
      </c>
      <c r="AA94" s="159">
        <f t="shared" si="12"/>
        <v>7.9</v>
      </c>
      <c r="AB94" s="160">
        <v>0.33958333333333335</v>
      </c>
      <c r="AC94" s="160">
        <v>0.65972222222222221</v>
      </c>
      <c r="AD94" s="160">
        <f t="shared" si="13"/>
        <v>0.24305555555555555</v>
      </c>
      <c r="AE94" s="159">
        <f t="shared" si="14"/>
        <v>5.8</v>
      </c>
      <c r="AF94" s="160">
        <v>0.34027777777777779</v>
      </c>
      <c r="AG94" s="160">
        <v>0.73819444444444449</v>
      </c>
      <c r="AH94" s="160">
        <f t="shared" si="15"/>
        <v>0.32152777777777786</v>
      </c>
      <c r="AI94" s="159">
        <f t="shared" si="16"/>
        <v>7.7</v>
      </c>
      <c r="AJ94" s="162"/>
      <c r="AK94" s="163"/>
      <c r="AL94" s="1" t="str">
        <f t="shared" si="17"/>
        <v/>
      </c>
      <c r="AM94" s="159" t="e">
        <f t="shared" si="18"/>
        <v>#VALUE!</v>
      </c>
      <c r="AN94" s="1"/>
      <c r="AO94" s="1"/>
      <c r="AP94" s="1" t="str">
        <f t="shared" si="19"/>
        <v/>
      </c>
      <c r="AQ94" s="159" t="e">
        <f t="shared" si="20"/>
        <v>#VALUE!</v>
      </c>
      <c r="AR94" s="1"/>
      <c r="AS94" s="1"/>
      <c r="AT94" s="1" t="str">
        <f t="shared" si="21"/>
        <v/>
      </c>
      <c r="AU94" s="159" t="e">
        <f t="shared" si="22"/>
        <v>#VALUE!</v>
      </c>
      <c r="AV94" s="160">
        <v>0.33958333333333335</v>
      </c>
      <c r="AW94" s="160">
        <v>0.75347222222222221</v>
      </c>
      <c r="AX94" s="161">
        <f t="shared" si="23"/>
        <v>0.33333333333333331</v>
      </c>
      <c r="AY94" s="159">
        <f t="shared" si="24"/>
        <v>8</v>
      </c>
      <c r="AZ94" s="160">
        <v>0.34027777777777779</v>
      </c>
      <c r="BA94" s="160">
        <v>0.75555555555555554</v>
      </c>
      <c r="BB94" s="161">
        <f t="shared" si="25"/>
        <v>0.33333333333333331</v>
      </c>
      <c r="BC94" s="159">
        <f t="shared" si="26"/>
        <v>8</v>
      </c>
      <c r="BD94" s="160">
        <v>0.34097222222222223</v>
      </c>
      <c r="BE94" s="160">
        <v>0.76041666666666663</v>
      </c>
      <c r="BF94" s="161">
        <f t="shared" si="27"/>
        <v>0.33333333333333331</v>
      </c>
      <c r="BG94" s="159">
        <f t="shared" si="28"/>
        <v>8</v>
      </c>
      <c r="BH94" s="160">
        <v>0.34513888888888888</v>
      </c>
      <c r="BI94" s="160">
        <v>0.75486111111111109</v>
      </c>
      <c r="BJ94" s="161">
        <f t="shared" si="29"/>
        <v>0.33333333333333331</v>
      </c>
      <c r="BK94" s="159">
        <f t="shared" si="50"/>
        <v>8</v>
      </c>
      <c r="BL94" s="162"/>
      <c r="BM94" s="163"/>
      <c r="BN94" s="1" t="str">
        <f t="shared" si="31"/>
        <v/>
      </c>
      <c r="BO94" s="159" t="e">
        <f t="shared" si="32"/>
        <v>#VALUE!</v>
      </c>
      <c r="BP94" s="1"/>
      <c r="BQ94" s="1"/>
      <c r="BR94" s="1" t="str">
        <f t="shared" si="33"/>
        <v/>
      </c>
      <c r="BS94" s="159" t="e">
        <f t="shared" si="34"/>
        <v>#VALUE!</v>
      </c>
      <c r="BT94" s="160">
        <v>0.34027777777777779</v>
      </c>
      <c r="BU94" s="160">
        <v>0.75416666666666665</v>
      </c>
      <c r="BV94" s="161">
        <f t="shared" si="35"/>
        <v>0.33333333333333331</v>
      </c>
      <c r="BW94" s="159">
        <f t="shared" si="36"/>
        <v>8</v>
      </c>
      <c r="BX94" s="160">
        <v>0.33819444444444446</v>
      </c>
      <c r="BY94" s="160">
        <v>0.75347222222222221</v>
      </c>
      <c r="BZ94" s="161">
        <f t="shared" si="37"/>
        <v>0.33333333333333331</v>
      </c>
      <c r="CA94" s="159">
        <f t="shared" si="38"/>
        <v>8</v>
      </c>
      <c r="CB94" s="160">
        <v>0.34097222222222223</v>
      </c>
      <c r="CC94" s="160">
        <v>0.75069444444444444</v>
      </c>
      <c r="CD94" s="161">
        <f t="shared" si="39"/>
        <v>0.33333333333333331</v>
      </c>
      <c r="CE94" s="159">
        <f t="shared" si="40"/>
        <v>8</v>
      </c>
      <c r="CF94" s="160">
        <v>0.33958333333333335</v>
      </c>
      <c r="CG94" s="160">
        <v>0.74930555555555556</v>
      </c>
      <c r="CH94" s="160">
        <f t="shared" si="41"/>
        <v>0.33263888888888893</v>
      </c>
      <c r="CI94" s="159">
        <f t="shared" si="42"/>
        <v>8</v>
      </c>
      <c r="CJ94" s="160">
        <v>0.33819444444444446</v>
      </c>
      <c r="CK94" s="160">
        <v>0.75138888888888888</v>
      </c>
      <c r="CL94" s="161">
        <f t="shared" si="43"/>
        <v>0.33333333333333331</v>
      </c>
      <c r="CM94" s="159">
        <f t="shared" si="51"/>
        <v>8</v>
      </c>
      <c r="CN94" s="1"/>
      <c r="CO94" s="1"/>
      <c r="CP94" s="1" t="str">
        <f t="shared" si="45"/>
        <v/>
      </c>
      <c r="CQ94" s="159" t="e">
        <f t="shared" si="46"/>
        <v>#VALUE!</v>
      </c>
      <c r="CR94" s="1"/>
      <c r="CS94" s="1"/>
      <c r="CT94" s="1" t="str">
        <f t="shared" si="47"/>
        <v/>
      </c>
      <c r="CU94" s="159" t="e">
        <f t="shared" si="48"/>
        <v>#VALUE!</v>
      </c>
    </row>
    <row r="95" spans="1:99" ht="15.75" hidden="1" customHeight="1" x14ac:dyDescent="0.2">
      <c r="A95" s="1" t="s">
        <v>847</v>
      </c>
      <c r="B95" s="1" t="s">
        <v>848</v>
      </c>
      <c r="C95" s="1" t="s">
        <v>2221</v>
      </c>
      <c r="D95" s="160">
        <v>0.37430555555555556</v>
      </c>
      <c r="E95" s="160">
        <v>0.54097222222222219</v>
      </c>
      <c r="F95" s="161">
        <f t="shared" si="1"/>
        <v>0.12569444444444444</v>
      </c>
      <c r="G95" s="159">
        <f t="shared" si="2"/>
        <v>3</v>
      </c>
      <c r="H95" s="1"/>
      <c r="I95" s="1"/>
      <c r="J95" s="1" t="str">
        <f t="shared" si="3"/>
        <v/>
      </c>
      <c r="K95" s="159" t="e">
        <f t="shared" si="4"/>
        <v>#VALUE!</v>
      </c>
      <c r="L95" s="1"/>
      <c r="M95" s="1"/>
      <c r="N95" s="1" t="str">
        <f t="shared" si="5"/>
        <v/>
      </c>
      <c r="O95" s="159" t="e">
        <f t="shared" si="6"/>
        <v>#VALUE!</v>
      </c>
      <c r="P95" s="160">
        <v>0.375</v>
      </c>
      <c r="Q95" s="160">
        <v>0.79166666666666663</v>
      </c>
      <c r="R95" s="161">
        <f t="shared" si="7"/>
        <v>0.33333333333333331</v>
      </c>
      <c r="S95" s="159">
        <f t="shared" si="49"/>
        <v>8</v>
      </c>
      <c r="T95" s="160">
        <v>0.37777777777777777</v>
      </c>
      <c r="U95" s="160">
        <v>0.83472222222222225</v>
      </c>
      <c r="V95" s="161">
        <f t="shared" si="9"/>
        <v>0.3305555555555556</v>
      </c>
      <c r="W95" s="159">
        <f t="shared" si="10"/>
        <v>7.9</v>
      </c>
      <c r="X95" s="160">
        <v>0.43263888888888891</v>
      </c>
      <c r="Y95" s="160">
        <v>0.83333333333333337</v>
      </c>
      <c r="Z95" s="161">
        <f t="shared" si="11"/>
        <v>0.27569444444444446</v>
      </c>
      <c r="AA95" s="159">
        <f t="shared" si="12"/>
        <v>6.6</v>
      </c>
      <c r="AB95" s="160">
        <v>0.38333333333333336</v>
      </c>
      <c r="AC95" s="160">
        <v>0.91180555555555554</v>
      </c>
      <c r="AD95" s="161">
        <f t="shared" si="13"/>
        <v>0.32500000000000001</v>
      </c>
      <c r="AE95" s="159">
        <f t="shared" si="14"/>
        <v>7.8</v>
      </c>
      <c r="AF95" s="160">
        <v>0.52152777777777781</v>
      </c>
      <c r="AG95" s="160">
        <v>0.81180555555555556</v>
      </c>
      <c r="AH95" s="161">
        <f t="shared" si="15"/>
        <v>0.20833333333333337</v>
      </c>
      <c r="AI95" s="159">
        <f t="shared" si="16"/>
        <v>5</v>
      </c>
      <c r="AJ95" s="1"/>
      <c r="AK95" s="1"/>
      <c r="AL95" s="1" t="str">
        <f t="shared" si="17"/>
        <v/>
      </c>
      <c r="AM95" s="159" t="e">
        <f t="shared" si="18"/>
        <v>#VALUE!</v>
      </c>
      <c r="AN95" s="1"/>
      <c r="AO95" s="1"/>
      <c r="AP95" s="1" t="str">
        <f t="shared" si="19"/>
        <v/>
      </c>
      <c r="AQ95" s="159" t="e">
        <f t="shared" si="20"/>
        <v>#VALUE!</v>
      </c>
      <c r="AR95" s="1"/>
      <c r="AS95" s="1"/>
      <c r="AT95" s="1" t="str">
        <f t="shared" si="21"/>
        <v/>
      </c>
      <c r="AU95" s="159" t="e">
        <f t="shared" si="22"/>
        <v>#VALUE!</v>
      </c>
      <c r="AV95" s="160">
        <v>0.38055555555555554</v>
      </c>
      <c r="AW95" s="160">
        <v>0.81388888888888888</v>
      </c>
      <c r="AX95" s="161">
        <f t="shared" si="23"/>
        <v>0.32777777777777783</v>
      </c>
      <c r="AY95" s="159">
        <f t="shared" si="24"/>
        <v>7.9</v>
      </c>
      <c r="AZ95" s="160">
        <v>0.37916666666666665</v>
      </c>
      <c r="BA95" s="160">
        <v>0.80208333333333337</v>
      </c>
      <c r="BB95" s="161">
        <f t="shared" si="25"/>
        <v>0.32916666666666672</v>
      </c>
      <c r="BC95" s="159">
        <f t="shared" si="26"/>
        <v>7.9</v>
      </c>
      <c r="BD95" s="160">
        <v>0.37986111111111109</v>
      </c>
      <c r="BE95" s="160">
        <v>0.82152777777777775</v>
      </c>
      <c r="BF95" s="161">
        <f t="shared" si="27"/>
        <v>0.32847222222222228</v>
      </c>
      <c r="BG95" s="159">
        <f t="shared" si="28"/>
        <v>7.9</v>
      </c>
      <c r="BH95" s="160">
        <v>0.4909722222222222</v>
      </c>
      <c r="BI95" s="160">
        <v>0.7729166666666667</v>
      </c>
      <c r="BJ95" s="161">
        <f t="shared" si="29"/>
        <v>0.21736111111111117</v>
      </c>
      <c r="BK95" s="159">
        <f t="shared" si="50"/>
        <v>5.2</v>
      </c>
      <c r="BL95" s="160">
        <v>0.80833333333333335</v>
      </c>
      <c r="BM95" s="160">
        <v>0.80833333333333335</v>
      </c>
      <c r="BN95" s="161">
        <f t="shared" si="31"/>
        <v>0.16666666666666666</v>
      </c>
      <c r="BO95" s="159">
        <f t="shared" si="32"/>
        <v>4</v>
      </c>
      <c r="BP95" s="1"/>
      <c r="BQ95" s="1"/>
      <c r="BR95" s="1" t="str">
        <f t="shared" si="33"/>
        <v/>
      </c>
      <c r="BS95" s="159" t="e">
        <f t="shared" si="34"/>
        <v>#VALUE!</v>
      </c>
      <c r="BT95" s="160">
        <v>0.37708333333333333</v>
      </c>
      <c r="BU95" s="160">
        <v>0.78541666666666665</v>
      </c>
      <c r="BV95" s="161">
        <f t="shared" si="35"/>
        <v>0.33125000000000004</v>
      </c>
      <c r="BW95" s="159">
        <f t="shared" si="36"/>
        <v>8</v>
      </c>
      <c r="BX95" s="160">
        <v>0.38055555555555554</v>
      </c>
      <c r="BY95" s="160">
        <v>0.78749999999999998</v>
      </c>
      <c r="BZ95" s="161">
        <f t="shared" si="37"/>
        <v>0.32777777777777783</v>
      </c>
      <c r="CA95" s="159">
        <f t="shared" si="38"/>
        <v>7.9</v>
      </c>
      <c r="CB95" s="160">
        <v>0.37986111111111109</v>
      </c>
      <c r="CC95" s="160">
        <v>0.78402777777777777</v>
      </c>
      <c r="CD95" s="161">
        <f t="shared" si="39"/>
        <v>0.32847222222222228</v>
      </c>
      <c r="CE95" s="159">
        <f t="shared" si="40"/>
        <v>7.9</v>
      </c>
      <c r="CF95" s="160">
        <v>0.37986111111111109</v>
      </c>
      <c r="CG95" s="160">
        <v>0.53125</v>
      </c>
      <c r="CH95" s="161">
        <f t="shared" si="41"/>
        <v>0.12013888888888891</v>
      </c>
      <c r="CI95" s="159">
        <f t="shared" si="42"/>
        <v>2.9</v>
      </c>
      <c r="CJ95" s="160">
        <v>0.38124999999999998</v>
      </c>
      <c r="CK95" s="160">
        <v>0.80069444444444449</v>
      </c>
      <c r="CL95" s="161">
        <f t="shared" si="43"/>
        <v>0.32708333333333339</v>
      </c>
      <c r="CM95" s="159">
        <f t="shared" si="51"/>
        <v>7.9</v>
      </c>
      <c r="CN95" s="1"/>
      <c r="CO95" s="1"/>
      <c r="CP95" s="1" t="str">
        <f t="shared" si="45"/>
        <v/>
      </c>
      <c r="CQ95" s="159" t="e">
        <f t="shared" si="46"/>
        <v>#VALUE!</v>
      </c>
      <c r="CR95" s="1"/>
      <c r="CS95" s="1"/>
      <c r="CT95" s="1" t="str">
        <f t="shared" si="47"/>
        <v/>
      </c>
      <c r="CU95" s="159" t="e">
        <f t="shared" si="48"/>
        <v>#VALUE!</v>
      </c>
    </row>
    <row r="96" spans="1:99" ht="15.75" hidden="1" customHeight="1" x14ac:dyDescent="0.2">
      <c r="A96" s="1" t="s">
        <v>862</v>
      </c>
      <c r="B96" s="1" t="s">
        <v>863</v>
      </c>
      <c r="C96" s="1" t="s">
        <v>2282</v>
      </c>
      <c r="D96" s="160">
        <v>0.35486111111111113</v>
      </c>
      <c r="E96" s="160">
        <v>0.75763888888888886</v>
      </c>
      <c r="F96" s="161">
        <f t="shared" si="1"/>
        <v>0.33333333333333331</v>
      </c>
      <c r="G96" s="159">
        <f t="shared" si="2"/>
        <v>8</v>
      </c>
      <c r="H96" s="1"/>
      <c r="I96" s="1"/>
      <c r="J96" s="1" t="str">
        <f t="shared" si="3"/>
        <v/>
      </c>
      <c r="K96" s="159" t="e">
        <f t="shared" si="4"/>
        <v>#VALUE!</v>
      </c>
      <c r="L96" s="1"/>
      <c r="M96" s="1"/>
      <c r="N96" s="1" t="str">
        <f t="shared" si="5"/>
        <v/>
      </c>
      <c r="O96" s="159" t="e">
        <f t="shared" si="6"/>
        <v>#VALUE!</v>
      </c>
      <c r="P96" s="160">
        <v>0.34930555555555554</v>
      </c>
      <c r="Q96" s="160">
        <v>0.82430555555555551</v>
      </c>
      <c r="R96" s="161">
        <f t="shared" si="7"/>
        <v>0.33333333333333331</v>
      </c>
      <c r="S96" s="159">
        <f t="shared" si="49"/>
        <v>8</v>
      </c>
      <c r="T96" s="160">
        <v>0.35</v>
      </c>
      <c r="U96" s="160">
        <v>0.75277777777777777</v>
      </c>
      <c r="V96" s="161">
        <f t="shared" si="9"/>
        <v>0.33333333333333331</v>
      </c>
      <c r="W96" s="159">
        <f t="shared" si="10"/>
        <v>8</v>
      </c>
      <c r="X96" s="160">
        <v>0.34513888888888888</v>
      </c>
      <c r="Y96" s="160">
        <v>0.74305555555555558</v>
      </c>
      <c r="Z96" s="160">
        <f t="shared" si="11"/>
        <v>0.32638888888888895</v>
      </c>
      <c r="AA96" s="159">
        <f t="shared" si="12"/>
        <v>7.8</v>
      </c>
      <c r="AB96" s="160">
        <v>0.34375</v>
      </c>
      <c r="AC96" s="160">
        <v>0.69722222222222219</v>
      </c>
      <c r="AD96" s="160">
        <f t="shared" si="13"/>
        <v>0.28055555555555556</v>
      </c>
      <c r="AE96" s="159">
        <f t="shared" si="14"/>
        <v>6.7</v>
      </c>
      <c r="AF96" s="160">
        <v>0.3576388888888889</v>
      </c>
      <c r="AG96" s="160">
        <v>0.75486111111111109</v>
      </c>
      <c r="AH96" s="161">
        <f t="shared" si="15"/>
        <v>0.33333333333333331</v>
      </c>
      <c r="AI96" s="159">
        <f t="shared" si="16"/>
        <v>8</v>
      </c>
      <c r="AJ96" s="162"/>
      <c r="AK96" s="163"/>
      <c r="AL96" s="1" t="str">
        <f t="shared" si="17"/>
        <v/>
      </c>
      <c r="AM96" s="159" t="e">
        <f t="shared" si="18"/>
        <v>#VALUE!</v>
      </c>
      <c r="AN96" s="1"/>
      <c r="AO96" s="1"/>
      <c r="AP96" s="1" t="str">
        <f t="shared" si="19"/>
        <v/>
      </c>
      <c r="AQ96" s="159" t="e">
        <f t="shared" si="20"/>
        <v>#VALUE!</v>
      </c>
      <c r="AR96" s="1"/>
      <c r="AS96" s="1"/>
      <c r="AT96" s="1" t="str">
        <f t="shared" si="21"/>
        <v/>
      </c>
      <c r="AU96" s="159" t="e">
        <f t="shared" si="22"/>
        <v>#VALUE!</v>
      </c>
      <c r="AV96" s="160">
        <v>0.40625</v>
      </c>
      <c r="AW96" s="160">
        <v>0.40625</v>
      </c>
      <c r="AX96" s="161">
        <f t="shared" si="23"/>
        <v>0.16666666666666666</v>
      </c>
      <c r="AY96" s="159">
        <f t="shared" si="24"/>
        <v>4</v>
      </c>
      <c r="AZ96" s="160">
        <v>0.35902777777777778</v>
      </c>
      <c r="BA96" s="160">
        <v>0.75763888888888886</v>
      </c>
      <c r="BB96" s="161">
        <f t="shared" si="25"/>
        <v>0.33333333333333331</v>
      </c>
      <c r="BC96" s="159">
        <f t="shared" si="26"/>
        <v>8</v>
      </c>
      <c r="BD96" s="160">
        <v>0.33194444444444443</v>
      </c>
      <c r="BE96" s="160">
        <v>0.82152777777777775</v>
      </c>
      <c r="BF96" s="161">
        <f t="shared" si="27"/>
        <v>0.33333333333333331</v>
      </c>
      <c r="BG96" s="159">
        <f t="shared" si="28"/>
        <v>8</v>
      </c>
      <c r="BH96" s="160">
        <v>0.3347222222222222</v>
      </c>
      <c r="BI96" s="160">
        <v>0.75694444444444442</v>
      </c>
      <c r="BJ96" s="161">
        <f t="shared" si="29"/>
        <v>0.33333333333333331</v>
      </c>
      <c r="BK96" s="159">
        <f t="shared" si="50"/>
        <v>8</v>
      </c>
      <c r="BL96" s="162"/>
      <c r="BM96" s="162"/>
      <c r="BN96" s="1" t="str">
        <f t="shared" si="31"/>
        <v/>
      </c>
      <c r="BO96" s="159" t="e">
        <f t="shared" si="32"/>
        <v>#VALUE!</v>
      </c>
      <c r="BP96" s="1"/>
      <c r="BQ96" s="1"/>
      <c r="BR96" s="1" t="str">
        <f t="shared" si="33"/>
        <v/>
      </c>
      <c r="BS96" s="159" t="e">
        <f t="shared" si="34"/>
        <v>#VALUE!</v>
      </c>
      <c r="BT96" s="160">
        <v>0.32083333333333336</v>
      </c>
      <c r="BU96" s="160">
        <v>0.75208333333333333</v>
      </c>
      <c r="BV96" s="161">
        <f t="shared" si="35"/>
        <v>0.33333333333333331</v>
      </c>
      <c r="BW96" s="159">
        <f t="shared" si="36"/>
        <v>8</v>
      </c>
      <c r="BX96" s="160">
        <v>0.33541666666666664</v>
      </c>
      <c r="BY96" s="160">
        <v>0.77777777777777779</v>
      </c>
      <c r="BZ96" s="161">
        <f t="shared" si="37"/>
        <v>0.33333333333333331</v>
      </c>
      <c r="CA96" s="159">
        <f t="shared" si="38"/>
        <v>8</v>
      </c>
      <c r="CB96" s="160">
        <v>0.38750000000000001</v>
      </c>
      <c r="CC96" s="160">
        <v>0.75069444444444444</v>
      </c>
      <c r="CD96" s="160">
        <f t="shared" si="39"/>
        <v>0.30069444444444443</v>
      </c>
      <c r="CE96" s="159">
        <f t="shared" si="40"/>
        <v>7.2</v>
      </c>
      <c r="CF96" s="160">
        <v>0.35555555555555557</v>
      </c>
      <c r="CG96" s="160">
        <v>0.75208333333333333</v>
      </c>
      <c r="CH96" s="161">
        <f t="shared" si="41"/>
        <v>0.33333333333333331</v>
      </c>
      <c r="CI96" s="159">
        <f t="shared" si="42"/>
        <v>8</v>
      </c>
      <c r="CJ96" s="160">
        <v>0.38333333333333336</v>
      </c>
      <c r="CK96" s="160">
        <v>0.76388888888888884</v>
      </c>
      <c r="CL96" s="160">
        <f t="shared" si="43"/>
        <v>0.31805555555555548</v>
      </c>
      <c r="CM96" s="159">
        <f t="shared" si="51"/>
        <v>7.6</v>
      </c>
      <c r="CN96" s="1"/>
      <c r="CO96" s="1"/>
      <c r="CP96" s="1" t="str">
        <f t="shared" si="45"/>
        <v/>
      </c>
      <c r="CQ96" s="159" t="e">
        <f t="shared" si="46"/>
        <v>#VALUE!</v>
      </c>
      <c r="CR96" s="1"/>
      <c r="CS96" s="1"/>
      <c r="CT96" s="1" t="str">
        <f t="shared" si="47"/>
        <v/>
      </c>
      <c r="CU96" s="159" t="e">
        <f t="shared" si="48"/>
        <v>#VALUE!</v>
      </c>
    </row>
    <row r="97" spans="1:99" ht="15.75" hidden="1" customHeight="1" x14ac:dyDescent="0.2">
      <c r="A97" s="1" t="s">
        <v>871</v>
      </c>
      <c r="B97" s="1" t="s">
        <v>872</v>
      </c>
      <c r="C97" s="1" t="s">
        <v>2185</v>
      </c>
      <c r="D97" s="160">
        <v>0.34236111111111112</v>
      </c>
      <c r="E97" s="160">
        <v>0.7104166666666667</v>
      </c>
      <c r="F97" s="160">
        <f t="shared" si="1"/>
        <v>0.29375000000000007</v>
      </c>
      <c r="G97" s="159">
        <f t="shared" si="2"/>
        <v>7.1</v>
      </c>
      <c r="H97" s="1"/>
      <c r="I97" s="1"/>
      <c r="J97" s="1" t="str">
        <f t="shared" si="3"/>
        <v/>
      </c>
      <c r="K97" s="159" t="e">
        <f t="shared" si="4"/>
        <v>#VALUE!</v>
      </c>
      <c r="L97" s="1"/>
      <c r="M97" s="1"/>
      <c r="N97" s="1" t="str">
        <f t="shared" si="5"/>
        <v/>
      </c>
      <c r="O97" s="159" t="e">
        <f t="shared" si="6"/>
        <v>#VALUE!</v>
      </c>
      <c r="P97" s="160">
        <v>0.57708333333333328</v>
      </c>
      <c r="Q97" s="160">
        <v>0.77500000000000002</v>
      </c>
      <c r="R97" s="161">
        <f t="shared" si="7"/>
        <v>0.19375000000000009</v>
      </c>
      <c r="S97" s="159">
        <f t="shared" si="49"/>
        <v>4.7</v>
      </c>
      <c r="T97" s="160">
        <v>0.38680555555555557</v>
      </c>
      <c r="U97" s="160">
        <v>0.77638888888888891</v>
      </c>
      <c r="V97" s="161">
        <f t="shared" si="9"/>
        <v>0.3215277777777778</v>
      </c>
      <c r="W97" s="159">
        <f t="shared" si="10"/>
        <v>7.7</v>
      </c>
      <c r="X97" s="162"/>
      <c r="Y97" s="162"/>
      <c r="Z97" s="1" t="str">
        <f t="shared" si="11"/>
        <v/>
      </c>
      <c r="AA97" s="159" t="e">
        <f t="shared" si="12"/>
        <v>#VALUE!</v>
      </c>
      <c r="AB97" s="162"/>
      <c r="AC97" s="163"/>
      <c r="AD97" s="1" t="str">
        <f t="shared" si="13"/>
        <v/>
      </c>
      <c r="AE97" s="159" t="e">
        <f t="shared" si="14"/>
        <v>#VALUE!</v>
      </c>
      <c r="AF97" s="160">
        <v>0.37708333333333333</v>
      </c>
      <c r="AG97" s="160">
        <v>0.68402777777777779</v>
      </c>
      <c r="AH97" s="160">
        <f t="shared" si="15"/>
        <v>0.24444444444444446</v>
      </c>
      <c r="AI97" s="159">
        <f t="shared" si="16"/>
        <v>5.9</v>
      </c>
      <c r="AJ97" s="162"/>
      <c r="AK97" s="163"/>
      <c r="AL97" s="1" t="str">
        <f t="shared" si="17"/>
        <v/>
      </c>
      <c r="AM97" s="159" t="e">
        <f t="shared" si="18"/>
        <v>#VALUE!</v>
      </c>
      <c r="AN97" s="1"/>
      <c r="AO97" s="1"/>
      <c r="AP97" s="1" t="str">
        <f t="shared" si="19"/>
        <v/>
      </c>
      <c r="AQ97" s="159" t="e">
        <f t="shared" si="20"/>
        <v>#VALUE!</v>
      </c>
      <c r="AR97" s="1"/>
      <c r="AS97" s="1"/>
      <c r="AT97" s="1" t="str">
        <f t="shared" si="21"/>
        <v/>
      </c>
      <c r="AU97" s="159" t="e">
        <f t="shared" si="22"/>
        <v>#VALUE!</v>
      </c>
      <c r="AV97" s="160">
        <v>0.37986111111111109</v>
      </c>
      <c r="AW97" s="160">
        <v>0.77847222222222223</v>
      </c>
      <c r="AX97" s="161">
        <f t="shared" si="23"/>
        <v>0.32847222222222228</v>
      </c>
      <c r="AY97" s="159">
        <f t="shared" si="24"/>
        <v>7.9</v>
      </c>
      <c r="AZ97" s="162"/>
      <c r="BA97" s="163"/>
      <c r="BB97" s="1" t="str">
        <f t="shared" si="25"/>
        <v/>
      </c>
      <c r="BC97" s="159" t="e">
        <f t="shared" si="26"/>
        <v>#VALUE!</v>
      </c>
      <c r="BD97" s="160">
        <v>0.38541666666666669</v>
      </c>
      <c r="BE97" s="160">
        <v>0.77222222222222225</v>
      </c>
      <c r="BF97" s="161">
        <f t="shared" si="27"/>
        <v>0.32291666666666669</v>
      </c>
      <c r="BG97" s="159">
        <f t="shared" si="28"/>
        <v>7.8</v>
      </c>
      <c r="BH97" s="160">
        <v>0.35833333333333334</v>
      </c>
      <c r="BI97" s="160">
        <v>0.66180555555555554</v>
      </c>
      <c r="BJ97" s="160">
        <f t="shared" si="29"/>
        <v>0.2409722222222222</v>
      </c>
      <c r="BK97" s="159">
        <f t="shared" si="50"/>
        <v>5.8</v>
      </c>
      <c r="BL97" s="162"/>
      <c r="BM97" s="162"/>
      <c r="BN97" s="1" t="str">
        <f t="shared" si="31"/>
        <v/>
      </c>
      <c r="BO97" s="159" t="e">
        <f t="shared" si="32"/>
        <v>#VALUE!</v>
      </c>
      <c r="BP97" s="1"/>
      <c r="BQ97" s="1"/>
      <c r="BR97" s="1" t="str">
        <f t="shared" si="33"/>
        <v/>
      </c>
      <c r="BS97" s="159" t="e">
        <f t="shared" si="34"/>
        <v>#VALUE!</v>
      </c>
      <c r="BT97" s="160">
        <v>0.37986111111111109</v>
      </c>
      <c r="BU97" s="160">
        <v>0.77361111111111114</v>
      </c>
      <c r="BV97" s="161">
        <f t="shared" si="35"/>
        <v>0.32847222222222228</v>
      </c>
      <c r="BW97" s="159">
        <f t="shared" si="36"/>
        <v>7.9</v>
      </c>
      <c r="BX97" s="160">
        <v>0.37013888888888891</v>
      </c>
      <c r="BY97" s="160">
        <v>0.57291666666666663</v>
      </c>
      <c r="BZ97" s="160">
        <f t="shared" si="37"/>
        <v>0.14027777777777772</v>
      </c>
      <c r="CA97" s="159">
        <f t="shared" si="38"/>
        <v>3.4</v>
      </c>
      <c r="CB97" s="162"/>
      <c r="CC97" s="162"/>
      <c r="CD97" s="1" t="str">
        <f t="shared" si="39"/>
        <v/>
      </c>
      <c r="CE97" s="159" t="e">
        <f t="shared" si="40"/>
        <v>#VALUE!</v>
      </c>
      <c r="CF97" s="160">
        <v>0.5854166666666667</v>
      </c>
      <c r="CG97" s="160">
        <v>0.78333333333333333</v>
      </c>
      <c r="CH97" s="161">
        <f t="shared" si="41"/>
        <v>0.18541666666666667</v>
      </c>
      <c r="CI97" s="159">
        <f t="shared" si="42"/>
        <v>4.5</v>
      </c>
      <c r="CJ97" s="160">
        <v>0.36041666666666666</v>
      </c>
      <c r="CK97" s="160">
        <v>0.71597222222222223</v>
      </c>
      <c r="CL97" s="160">
        <f t="shared" si="43"/>
        <v>0.29305555555555557</v>
      </c>
      <c r="CM97" s="159">
        <f t="shared" si="51"/>
        <v>7</v>
      </c>
      <c r="CN97" s="1"/>
      <c r="CO97" s="1"/>
      <c r="CP97" s="1" t="str">
        <f t="shared" si="45"/>
        <v/>
      </c>
      <c r="CQ97" s="159" t="e">
        <f t="shared" si="46"/>
        <v>#VALUE!</v>
      </c>
      <c r="CR97" s="1"/>
      <c r="CS97" s="1"/>
      <c r="CT97" s="1" t="str">
        <f t="shared" si="47"/>
        <v/>
      </c>
      <c r="CU97" s="159" t="e">
        <f t="shared" si="48"/>
        <v>#VALUE!</v>
      </c>
    </row>
    <row r="98" spans="1:99" ht="15.75" hidden="1" customHeight="1" x14ac:dyDescent="0.2">
      <c r="A98" s="1" t="s">
        <v>873</v>
      </c>
      <c r="B98" s="1" t="s">
        <v>874</v>
      </c>
      <c r="C98" s="1" t="s">
        <v>2285</v>
      </c>
      <c r="D98" s="160">
        <v>0.35</v>
      </c>
      <c r="E98" s="160">
        <v>0.50624999999999998</v>
      </c>
      <c r="F98" s="161">
        <f t="shared" si="1"/>
        <v>0.14583333333333334</v>
      </c>
      <c r="G98" s="159">
        <f t="shared" si="2"/>
        <v>3.5</v>
      </c>
      <c r="H98" s="1"/>
      <c r="I98" s="1"/>
      <c r="J98" s="1" t="str">
        <f t="shared" si="3"/>
        <v/>
      </c>
      <c r="K98" s="159" t="e">
        <f t="shared" si="4"/>
        <v>#VALUE!</v>
      </c>
      <c r="L98" s="1"/>
      <c r="M98" s="1"/>
      <c r="N98" s="1" t="str">
        <f t="shared" si="5"/>
        <v/>
      </c>
      <c r="O98" s="159" t="e">
        <f t="shared" si="6"/>
        <v>#VALUE!</v>
      </c>
      <c r="P98" s="160">
        <v>0.36458333333333331</v>
      </c>
      <c r="Q98" s="160">
        <v>0.76666666666666672</v>
      </c>
      <c r="R98" s="161">
        <f t="shared" si="7"/>
        <v>0.33333333333333331</v>
      </c>
      <c r="S98" s="159">
        <f t="shared" si="49"/>
        <v>8</v>
      </c>
      <c r="T98" s="160">
        <v>0.35833333333333334</v>
      </c>
      <c r="U98" s="160">
        <v>0.45902777777777776</v>
      </c>
      <c r="V98" s="160">
        <f t="shared" si="9"/>
        <v>0.10069444444444442</v>
      </c>
      <c r="W98" s="159">
        <f t="shared" si="10"/>
        <v>2.4</v>
      </c>
      <c r="X98" s="160">
        <v>0.35208333333333336</v>
      </c>
      <c r="Y98" s="160">
        <v>0.75902777777777775</v>
      </c>
      <c r="Z98" s="161">
        <f t="shared" si="11"/>
        <v>0.33333333333333331</v>
      </c>
      <c r="AA98" s="159">
        <f t="shared" si="12"/>
        <v>8</v>
      </c>
      <c r="AB98" s="160">
        <v>0.38194444444444442</v>
      </c>
      <c r="AC98" s="160">
        <v>0.55486111111111114</v>
      </c>
      <c r="AD98" s="161">
        <f t="shared" si="13"/>
        <v>0.11805555555555558</v>
      </c>
      <c r="AE98" s="159">
        <f t="shared" si="14"/>
        <v>2.8</v>
      </c>
      <c r="AF98" s="160">
        <v>0.37847222222222221</v>
      </c>
      <c r="AG98" s="160">
        <v>0.7680555555555556</v>
      </c>
      <c r="AH98" s="160">
        <f t="shared" si="15"/>
        <v>0.32708333333333339</v>
      </c>
      <c r="AI98" s="159">
        <f t="shared" si="16"/>
        <v>7.9</v>
      </c>
      <c r="AJ98" s="162"/>
      <c r="AK98" s="163"/>
      <c r="AL98" s="1" t="str">
        <f t="shared" si="17"/>
        <v/>
      </c>
      <c r="AM98" s="159" t="e">
        <f t="shared" si="18"/>
        <v>#VALUE!</v>
      </c>
      <c r="AN98" s="1"/>
      <c r="AO98" s="1"/>
      <c r="AP98" s="1" t="str">
        <f t="shared" si="19"/>
        <v/>
      </c>
      <c r="AQ98" s="159" t="e">
        <f t="shared" si="20"/>
        <v>#VALUE!</v>
      </c>
      <c r="AR98" s="1"/>
      <c r="AS98" s="1"/>
      <c r="AT98" s="1" t="str">
        <f t="shared" si="21"/>
        <v/>
      </c>
      <c r="AU98" s="159" t="e">
        <f t="shared" si="22"/>
        <v>#VALUE!</v>
      </c>
      <c r="AV98" s="160">
        <v>0.35069444444444442</v>
      </c>
      <c r="AW98" s="160">
        <v>0.75208333333333333</v>
      </c>
      <c r="AX98" s="161">
        <f t="shared" si="23"/>
        <v>0.33333333333333331</v>
      </c>
      <c r="AY98" s="159">
        <f t="shared" si="24"/>
        <v>8</v>
      </c>
      <c r="AZ98" s="160">
        <v>0.37361111111111112</v>
      </c>
      <c r="BA98" s="160">
        <v>0.7729166666666667</v>
      </c>
      <c r="BB98" s="161">
        <f t="shared" si="25"/>
        <v>0.33333333333333331</v>
      </c>
      <c r="BC98" s="159">
        <f t="shared" si="26"/>
        <v>8</v>
      </c>
      <c r="BD98" s="160">
        <v>0.37083333333333335</v>
      </c>
      <c r="BE98" s="160">
        <v>0.7631944444444444</v>
      </c>
      <c r="BF98" s="160">
        <f t="shared" si="27"/>
        <v>0.32986111111111105</v>
      </c>
      <c r="BG98" s="159">
        <f t="shared" si="28"/>
        <v>7.9</v>
      </c>
      <c r="BH98" s="160">
        <v>0.37638888888888888</v>
      </c>
      <c r="BI98" s="160">
        <v>0.77222222222222225</v>
      </c>
      <c r="BJ98" s="161">
        <f t="shared" si="29"/>
        <v>0.33194444444444449</v>
      </c>
      <c r="BK98" s="159">
        <f t="shared" si="50"/>
        <v>8</v>
      </c>
      <c r="BL98" s="1"/>
      <c r="BM98" s="1"/>
      <c r="BN98" s="1" t="str">
        <f t="shared" si="31"/>
        <v/>
      </c>
      <c r="BO98" s="159" t="e">
        <f t="shared" si="32"/>
        <v>#VALUE!</v>
      </c>
      <c r="BP98" s="1"/>
      <c r="BQ98" s="1"/>
      <c r="BR98" s="1" t="str">
        <f t="shared" si="33"/>
        <v/>
      </c>
      <c r="BS98" s="159" t="e">
        <f t="shared" si="34"/>
        <v>#VALUE!</v>
      </c>
      <c r="BT98" s="160">
        <v>0.36736111111111114</v>
      </c>
      <c r="BU98" s="160">
        <v>0.77222222222222225</v>
      </c>
      <c r="BV98" s="161">
        <f t="shared" si="35"/>
        <v>0.33333333333333331</v>
      </c>
      <c r="BW98" s="159">
        <f t="shared" si="36"/>
        <v>8</v>
      </c>
      <c r="BX98" s="160">
        <v>0.36944444444444446</v>
      </c>
      <c r="BY98" s="160">
        <v>0.77430555555555558</v>
      </c>
      <c r="BZ98" s="161">
        <f t="shared" si="37"/>
        <v>0.33333333333333331</v>
      </c>
      <c r="CA98" s="159">
        <f t="shared" si="38"/>
        <v>8</v>
      </c>
      <c r="CB98" s="160">
        <v>0.35902777777777778</v>
      </c>
      <c r="CC98" s="160">
        <v>0.77013888888888893</v>
      </c>
      <c r="CD98" s="161">
        <f t="shared" si="39"/>
        <v>0.33333333333333331</v>
      </c>
      <c r="CE98" s="159">
        <f t="shared" si="40"/>
        <v>8</v>
      </c>
      <c r="CF98" s="160">
        <v>0.37291666666666667</v>
      </c>
      <c r="CG98" s="160">
        <v>0.7680555555555556</v>
      </c>
      <c r="CH98" s="160">
        <f t="shared" si="41"/>
        <v>0.33263888888888893</v>
      </c>
      <c r="CI98" s="159">
        <f t="shared" si="42"/>
        <v>8</v>
      </c>
      <c r="CJ98" s="160">
        <v>0.37291666666666667</v>
      </c>
      <c r="CK98" s="160">
        <v>0.37291666666666667</v>
      </c>
      <c r="CL98" s="161">
        <f t="shared" si="43"/>
        <v>0.16666666666666666</v>
      </c>
      <c r="CM98" s="159">
        <f t="shared" si="51"/>
        <v>4</v>
      </c>
      <c r="CN98" s="1"/>
      <c r="CO98" s="1"/>
      <c r="CP98" s="1" t="str">
        <f t="shared" si="45"/>
        <v/>
      </c>
      <c r="CQ98" s="159" t="e">
        <f t="shared" si="46"/>
        <v>#VALUE!</v>
      </c>
      <c r="CR98" s="1"/>
      <c r="CS98" s="1"/>
      <c r="CT98" s="1" t="str">
        <f t="shared" si="47"/>
        <v/>
      </c>
      <c r="CU98" s="159" t="e">
        <f t="shared" si="48"/>
        <v>#VALUE!</v>
      </c>
    </row>
    <row r="99" spans="1:99" ht="15.75" hidden="1" customHeight="1" x14ac:dyDescent="0.2">
      <c r="A99" s="1" t="s">
        <v>875</v>
      </c>
      <c r="B99" s="1" t="s">
        <v>876</v>
      </c>
      <c r="C99" s="1" t="s">
        <v>369</v>
      </c>
      <c r="D99" s="160">
        <v>0.34513888888888888</v>
      </c>
      <c r="E99" s="160">
        <v>0.75208333333333333</v>
      </c>
      <c r="F99" s="161">
        <f t="shared" si="1"/>
        <v>0.33333333333333331</v>
      </c>
      <c r="G99" s="159">
        <f t="shared" si="2"/>
        <v>8</v>
      </c>
      <c r="H99" s="1"/>
      <c r="I99" s="1"/>
      <c r="J99" s="1" t="str">
        <f t="shared" si="3"/>
        <v/>
      </c>
      <c r="K99" s="159" t="e">
        <f t="shared" si="4"/>
        <v>#VALUE!</v>
      </c>
      <c r="L99" s="1"/>
      <c r="M99" s="1"/>
      <c r="N99" s="1" t="str">
        <f t="shared" si="5"/>
        <v/>
      </c>
      <c r="O99" s="159" t="e">
        <f t="shared" si="6"/>
        <v>#VALUE!</v>
      </c>
      <c r="P99" s="160">
        <v>0.35555555555555557</v>
      </c>
      <c r="Q99" s="160">
        <v>0.76041666666666663</v>
      </c>
      <c r="R99" s="161">
        <f t="shared" si="7"/>
        <v>0.33333333333333331</v>
      </c>
      <c r="S99" s="159">
        <f t="shared" si="49"/>
        <v>8</v>
      </c>
      <c r="T99" s="160">
        <v>0.35138888888888886</v>
      </c>
      <c r="U99" s="160">
        <v>0.83680555555555558</v>
      </c>
      <c r="V99" s="161">
        <f t="shared" si="9"/>
        <v>0.33333333333333331</v>
      </c>
      <c r="W99" s="159">
        <f t="shared" si="10"/>
        <v>8</v>
      </c>
      <c r="X99" s="160">
        <v>0.35</v>
      </c>
      <c r="Y99" s="160">
        <v>0.75902777777777775</v>
      </c>
      <c r="Z99" s="161">
        <f t="shared" si="11"/>
        <v>0.33333333333333331</v>
      </c>
      <c r="AA99" s="159">
        <f t="shared" si="12"/>
        <v>8</v>
      </c>
      <c r="AB99" s="160">
        <v>0.36527777777777776</v>
      </c>
      <c r="AC99" s="160">
        <v>0.63472222222222219</v>
      </c>
      <c r="AD99" s="160">
        <f t="shared" si="13"/>
        <v>0.20694444444444443</v>
      </c>
      <c r="AE99" s="159">
        <f t="shared" si="14"/>
        <v>5</v>
      </c>
      <c r="AF99" s="160">
        <v>0.35</v>
      </c>
      <c r="AG99" s="160">
        <v>0.51527777777777772</v>
      </c>
      <c r="AH99" s="161">
        <f t="shared" si="15"/>
        <v>0.14583333333333334</v>
      </c>
      <c r="AI99" s="159">
        <f t="shared" si="16"/>
        <v>3.5</v>
      </c>
      <c r="AJ99" s="162"/>
      <c r="AK99" s="162"/>
      <c r="AL99" s="1" t="str">
        <f t="shared" si="17"/>
        <v/>
      </c>
      <c r="AM99" s="159" t="e">
        <f t="shared" si="18"/>
        <v>#VALUE!</v>
      </c>
      <c r="AN99" s="1"/>
      <c r="AO99" s="1"/>
      <c r="AP99" s="1" t="str">
        <f t="shared" si="19"/>
        <v/>
      </c>
      <c r="AQ99" s="159" t="e">
        <f t="shared" si="20"/>
        <v>#VALUE!</v>
      </c>
      <c r="AR99" s="1"/>
      <c r="AS99" s="1"/>
      <c r="AT99" s="1" t="str">
        <f t="shared" si="21"/>
        <v/>
      </c>
      <c r="AU99" s="159" t="e">
        <f t="shared" si="22"/>
        <v>#VALUE!</v>
      </c>
      <c r="AV99" s="160">
        <v>0.34930555555555554</v>
      </c>
      <c r="AW99" s="160">
        <v>0.76458333333333328</v>
      </c>
      <c r="AX99" s="161">
        <f t="shared" si="23"/>
        <v>0.33333333333333331</v>
      </c>
      <c r="AY99" s="159">
        <f t="shared" si="24"/>
        <v>8</v>
      </c>
      <c r="AZ99" s="160">
        <v>0.35138888888888886</v>
      </c>
      <c r="BA99" s="160">
        <v>0.77430555555555558</v>
      </c>
      <c r="BB99" s="161">
        <f t="shared" si="25"/>
        <v>0.33333333333333331</v>
      </c>
      <c r="BC99" s="159">
        <f t="shared" si="26"/>
        <v>8</v>
      </c>
      <c r="BD99" s="160">
        <v>0.35138888888888886</v>
      </c>
      <c r="BE99" s="160">
        <v>0.75763888888888886</v>
      </c>
      <c r="BF99" s="161">
        <f t="shared" si="27"/>
        <v>0.33333333333333331</v>
      </c>
      <c r="BG99" s="159">
        <f t="shared" si="28"/>
        <v>8</v>
      </c>
      <c r="BH99" s="160">
        <v>0.33124999999999999</v>
      </c>
      <c r="BI99" s="160">
        <v>0.75902777777777775</v>
      </c>
      <c r="BJ99" s="161">
        <f t="shared" si="29"/>
        <v>0.33333333333333331</v>
      </c>
      <c r="BK99" s="159">
        <f t="shared" si="50"/>
        <v>8</v>
      </c>
      <c r="BL99" s="162"/>
      <c r="BM99" s="163"/>
      <c r="BN99" s="1" t="str">
        <f t="shared" si="31"/>
        <v/>
      </c>
      <c r="BO99" s="159" t="e">
        <f t="shared" si="32"/>
        <v>#VALUE!</v>
      </c>
      <c r="BP99" s="1"/>
      <c r="BQ99" s="1"/>
      <c r="BR99" s="1" t="str">
        <f t="shared" si="33"/>
        <v/>
      </c>
      <c r="BS99" s="159" t="e">
        <f t="shared" si="34"/>
        <v>#VALUE!</v>
      </c>
      <c r="BT99" s="160">
        <v>0.35416666666666669</v>
      </c>
      <c r="BU99" s="160">
        <v>0.75763888888888886</v>
      </c>
      <c r="BV99" s="161">
        <f t="shared" si="35"/>
        <v>0.33333333333333331</v>
      </c>
      <c r="BW99" s="159">
        <f t="shared" si="36"/>
        <v>8</v>
      </c>
      <c r="BX99" s="160">
        <v>0.3527777777777778</v>
      </c>
      <c r="BY99" s="160">
        <v>0.77500000000000002</v>
      </c>
      <c r="BZ99" s="161">
        <f t="shared" si="37"/>
        <v>0.33333333333333331</v>
      </c>
      <c r="CA99" s="159">
        <f t="shared" si="38"/>
        <v>8</v>
      </c>
      <c r="CB99" s="160">
        <v>0.35208333333333336</v>
      </c>
      <c r="CC99" s="160">
        <v>0.78263888888888888</v>
      </c>
      <c r="CD99" s="161">
        <f t="shared" si="39"/>
        <v>0.33333333333333331</v>
      </c>
      <c r="CE99" s="159">
        <f t="shared" si="40"/>
        <v>8</v>
      </c>
      <c r="CF99" s="160">
        <v>0.35486111111111113</v>
      </c>
      <c r="CG99" s="160">
        <v>0.76041666666666663</v>
      </c>
      <c r="CH99" s="161">
        <f t="shared" si="41"/>
        <v>0.33333333333333331</v>
      </c>
      <c r="CI99" s="159">
        <f t="shared" si="42"/>
        <v>8</v>
      </c>
      <c r="CJ99" s="160">
        <v>0.34722222222222221</v>
      </c>
      <c r="CK99" s="160">
        <v>0.7583333333333333</v>
      </c>
      <c r="CL99" s="161">
        <f t="shared" si="43"/>
        <v>0.33333333333333331</v>
      </c>
      <c r="CM99" s="159">
        <f t="shared" si="51"/>
        <v>8</v>
      </c>
      <c r="CN99" s="1"/>
      <c r="CO99" s="1"/>
      <c r="CP99" s="1" t="str">
        <f t="shared" si="45"/>
        <v/>
      </c>
      <c r="CQ99" s="159" t="e">
        <f t="shared" si="46"/>
        <v>#VALUE!</v>
      </c>
      <c r="CR99" s="1"/>
      <c r="CS99" s="1"/>
      <c r="CT99" s="1" t="str">
        <f t="shared" si="47"/>
        <v/>
      </c>
      <c r="CU99" s="159" t="e">
        <f t="shared" si="48"/>
        <v>#VALUE!</v>
      </c>
    </row>
    <row r="100" spans="1:99" ht="15.75" customHeight="1" x14ac:dyDescent="0.2">
      <c r="A100" s="1"/>
      <c r="B100" s="1"/>
      <c r="C100" s="1"/>
      <c r="D100" s="160"/>
      <c r="E100" s="160"/>
      <c r="F100" s="160"/>
      <c r="G100" s="159"/>
      <c r="H100" s="1"/>
      <c r="I100" s="1"/>
      <c r="J100" s="1"/>
      <c r="K100" s="159"/>
      <c r="L100" s="1"/>
      <c r="M100" s="1"/>
      <c r="N100" s="1"/>
      <c r="O100" s="159"/>
      <c r="P100" s="160"/>
      <c r="Q100" s="160"/>
      <c r="R100" s="161"/>
      <c r="S100" s="159"/>
      <c r="T100" s="160"/>
      <c r="U100" s="160"/>
      <c r="V100" s="160"/>
      <c r="W100" s="159"/>
      <c r="X100" s="160"/>
      <c r="Y100" s="160"/>
      <c r="Z100" s="161"/>
      <c r="AA100" s="160"/>
      <c r="AB100" s="160"/>
      <c r="AC100" s="160"/>
      <c r="AD100" s="160"/>
      <c r="AE100" s="160"/>
      <c r="AF100" s="160"/>
      <c r="AG100" s="160"/>
      <c r="AH100" s="161"/>
      <c r="AI100" s="159"/>
      <c r="AJ100" s="1"/>
      <c r="AK100" s="1"/>
      <c r="AL100" s="1"/>
      <c r="AM100" s="159"/>
      <c r="AN100" s="1"/>
      <c r="AO100" s="1"/>
      <c r="AP100" s="1"/>
      <c r="AQ100" s="159"/>
      <c r="AR100" s="1"/>
      <c r="AS100" s="1"/>
      <c r="AT100" s="1"/>
      <c r="AU100" s="159"/>
      <c r="AV100" s="160"/>
      <c r="AW100" s="160"/>
      <c r="AX100" s="161"/>
      <c r="AY100" s="160"/>
      <c r="AZ100" s="160"/>
      <c r="BA100" s="160"/>
      <c r="BB100" s="161"/>
      <c r="BC100" s="160"/>
      <c r="BD100" s="160"/>
      <c r="BE100" s="160"/>
      <c r="BF100" s="161"/>
      <c r="BG100" s="160"/>
      <c r="BH100" s="160"/>
      <c r="BI100" s="160"/>
      <c r="BJ100" s="161"/>
      <c r="BK100" s="159"/>
      <c r="BL100" s="1"/>
      <c r="BM100" s="1"/>
      <c r="BN100" s="1"/>
      <c r="BO100" s="159"/>
      <c r="BP100" s="1"/>
      <c r="BQ100" s="1"/>
      <c r="BR100" s="1"/>
      <c r="BS100" s="159"/>
      <c r="BT100" s="160"/>
      <c r="BU100" s="160"/>
      <c r="BV100" s="161"/>
      <c r="BW100" s="159"/>
      <c r="BX100" s="160"/>
      <c r="BY100" s="160"/>
      <c r="BZ100" s="161"/>
      <c r="CA100" s="160"/>
      <c r="CB100" s="160"/>
      <c r="CC100" s="160"/>
      <c r="CD100" s="161"/>
      <c r="CE100" s="160"/>
      <c r="CF100" s="160"/>
      <c r="CG100" s="160"/>
      <c r="CH100" s="160"/>
      <c r="CI100" s="160"/>
      <c r="CJ100" s="160"/>
      <c r="CK100" s="160"/>
      <c r="CL100" s="160"/>
      <c r="CM100" s="159"/>
      <c r="CN100" s="1"/>
      <c r="CO100" s="1"/>
      <c r="CP100" s="1"/>
      <c r="CQ100" s="159"/>
      <c r="CR100" s="1"/>
      <c r="CS100" s="1"/>
      <c r="CT100" s="1"/>
      <c r="CU100" s="159"/>
    </row>
    <row r="101" spans="1:99" ht="15.75" customHeight="1" x14ac:dyDescent="0.2">
      <c r="A101" s="1"/>
      <c r="B101" s="1"/>
      <c r="C101" s="1"/>
      <c r="D101" s="160"/>
      <c r="E101" s="160"/>
      <c r="F101" s="160"/>
      <c r="G101" s="159"/>
      <c r="H101" s="1"/>
      <c r="I101" s="1"/>
      <c r="J101" s="1"/>
      <c r="K101" s="159"/>
      <c r="L101" s="1"/>
      <c r="M101" s="1"/>
      <c r="N101" s="1"/>
      <c r="O101" s="159"/>
      <c r="P101" s="160"/>
      <c r="Q101" s="160"/>
      <c r="R101" s="161"/>
      <c r="S101" s="159"/>
      <c r="T101" s="1"/>
      <c r="U101" s="1"/>
      <c r="V101" s="1"/>
      <c r="W101" s="159"/>
      <c r="X101" s="1"/>
      <c r="Y101" s="1"/>
      <c r="Z101" s="1"/>
      <c r="AA101" s="160"/>
      <c r="AB101" s="160"/>
      <c r="AC101" s="160"/>
      <c r="AD101" s="161"/>
      <c r="AE101" s="160"/>
      <c r="AF101" s="160"/>
      <c r="AG101" s="160"/>
      <c r="AH101" s="161"/>
      <c r="AI101" s="160"/>
      <c r="AJ101" s="162"/>
      <c r="AK101" s="163"/>
      <c r="AL101" s="1"/>
      <c r="AM101" s="159"/>
      <c r="AN101" s="1"/>
      <c r="AO101" s="1"/>
      <c r="AP101" s="1"/>
      <c r="AQ101" s="159"/>
      <c r="AR101" s="1"/>
      <c r="AS101" s="1"/>
      <c r="AT101" s="1"/>
      <c r="AU101" s="160"/>
      <c r="AV101" s="162"/>
      <c r="AW101" s="162"/>
      <c r="AX101" s="1"/>
      <c r="AY101" s="160"/>
      <c r="AZ101" s="162"/>
      <c r="BA101" s="162"/>
      <c r="BB101" s="1"/>
      <c r="BC101" s="160"/>
      <c r="BD101" s="162"/>
      <c r="BE101" s="162"/>
      <c r="BF101" s="1"/>
      <c r="BG101" s="160"/>
      <c r="BH101" s="160"/>
      <c r="BI101" s="160"/>
      <c r="BJ101" s="160"/>
      <c r="BK101" s="160"/>
      <c r="BL101" s="162"/>
      <c r="BM101" s="162"/>
      <c r="BN101" s="1"/>
      <c r="BO101" s="159"/>
      <c r="BP101" s="1"/>
      <c r="BQ101" s="1"/>
      <c r="BR101" s="1"/>
      <c r="BS101" s="159"/>
      <c r="BT101" s="1"/>
      <c r="BU101" s="1"/>
      <c r="BV101" s="1"/>
      <c r="BW101" s="160"/>
      <c r="BX101" s="160"/>
      <c r="BY101" s="160"/>
      <c r="BZ101" s="161"/>
      <c r="CA101" s="160"/>
      <c r="CB101" s="160"/>
      <c r="CC101" s="160"/>
      <c r="CD101" s="161"/>
      <c r="CE101" s="160"/>
      <c r="CF101" s="160"/>
      <c r="CG101" s="160"/>
      <c r="CH101" s="160"/>
      <c r="CI101" s="160"/>
      <c r="CJ101" s="160"/>
      <c r="CK101" s="160"/>
      <c r="CL101" s="160"/>
      <c r="CM101" s="159"/>
      <c r="CN101" s="1"/>
      <c r="CO101" s="1"/>
      <c r="CP101" s="1"/>
      <c r="CQ101" s="159"/>
      <c r="CR101" s="1"/>
      <c r="CS101" s="1"/>
      <c r="CT101" s="1"/>
      <c r="CU101" s="159"/>
    </row>
    <row r="102" spans="1:99" ht="15.75" customHeight="1" x14ac:dyDescent="0.2">
      <c r="A102" s="159"/>
      <c r="B102" s="1"/>
      <c r="C102" s="1"/>
      <c r="D102" s="1"/>
      <c r="E102" s="1"/>
      <c r="F102" s="159"/>
      <c r="G102" s="1"/>
      <c r="H102" s="1"/>
      <c r="I102" s="1"/>
      <c r="J102" s="159"/>
      <c r="K102" s="1"/>
      <c r="L102" s="1"/>
      <c r="M102" s="1"/>
      <c r="N102" s="159"/>
      <c r="O102" s="1"/>
      <c r="P102" s="1"/>
      <c r="Q102" s="1"/>
      <c r="R102" s="159"/>
      <c r="S102" s="160"/>
      <c r="T102" s="160"/>
      <c r="U102" s="161"/>
      <c r="V102" s="159"/>
      <c r="W102" s="160"/>
      <c r="X102" s="160"/>
      <c r="Y102" s="161"/>
      <c r="Z102" s="159"/>
      <c r="AA102" s="160"/>
      <c r="AB102" s="160"/>
      <c r="AC102" s="161"/>
      <c r="AD102" s="159"/>
      <c r="AE102" s="160"/>
      <c r="AF102" s="160"/>
      <c r="AG102" s="161"/>
      <c r="AH102" s="159"/>
      <c r="AI102" s="160"/>
      <c r="AJ102" s="160"/>
      <c r="AK102" s="161"/>
      <c r="AL102" s="159"/>
      <c r="AM102" s="1"/>
      <c r="AN102" s="1"/>
      <c r="AO102" s="1"/>
      <c r="AP102" s="159"/>
      <c r="AQ102" s="1"/>
      <c r="AR102" s="1"/>
      <c r="AS102" s="1"/>
      <c r="AT102" s="159"/>
      <c r="AU102" s="160"/>
      <c r="AV102" s="160"/>
      <c r="AW102" s="161"/>
      <c r="AX102" s="159"/>
      <c r="AY102" s="160"/>
      <c r="AZ102" s="160"/>
      <c r="BA102" s="160"/>
      <c r="BB102" s="159"/>
      <c r="BC102" s="160"/>
      <c r="BD102" s="160"/>
      <c r="BE102" s="161"/>
      <c r="BF102" s="159"/>
      <c r="BG102" s="160"/>
      <c r="BH102" s="160"/>
      <c r="BI102" s="160"/>
      <c r="BJ102" s="159"/>
      <c r="BK102" s="160"/>
      <c r="BL102" s="160"/>
      <c r="BM102" s="161"/>
      <c r="BN102" s="159"/>
      <c r="BO102" s="1"/>
      <c r="BP102" s="1"/>
      <c r="BQ102" s="1"/>
      <c r="BR102" s="159"/>
      <c r="BS102" s="1"/>
      <c r="BT102" s="1"/>
      <c r="BU102" s="1"/>
      <c r="BV102" s="159"/>
      <c r="BW102" s="160"/>
      <c r="BX102" s="160"/>
      <c r="BY102" s="161"/>
      <c r="BZ102" s="159"/>
      <c r="CA102" s="1"/>
      <c r="CB102" s="1"/>
      <c r="CC102" s="1"/>
      <c r="CD102" s="159"/>
      <c r="CE102" s="160"/>
      <c r="CF102" s="160"/>
      <c r="CG102" s="161"/>
      <c r="CH102" s="159"/>
      <c r="CI102" s="160"/>
      <c r="CJ102" s="160"/>
      <c r="CK102" s="161"/>
      <c r="CL102" s="159"/>
      <c r="CM102" s="159"/>
      <c r="CN102" s="159"/>
      <c r="CO102" s="159"/>
      <c r="CP102" s="159"/>
      <c r="CQ102" s="159"/>
      <c r="CR102" s="159"/>
      <c r="CS102" s="159"/>
      <c r="CT102" s="159"/>
      <c r="CU102" s="159"/>
    </row>
    <row r="103" spans="1:99" ht="15.75" customHeight="1" x14ac:dyDescent="0.2">
      <c r="A103" s="159"/>
      <c r="B103" s="1"/>
      <c r="C103" s="1"/>
      <c r="D103" s="1"/>
      <c r="E103" s="1"/>
      <c r="F103" s="159"/>
      <c r="G103" s="1"/>
      <c r="H103" s="1"/>
      <c r="I103" s="1"/>
      <c r="J103" s="159"/>
      <c r="K103" s="1"/>
      <c r="L103" s="1"/>
      <c r="M103" s="1"/>
      <c r="N103" s="159"/>
      <c r="O103" s="1"/>
      <c r="P103" s="1"/>
      <c r="Q103" s="1"/>
      <c r="R103" s="159"/>
      <c r="S103" s="1"/>
      <c r="T103" s="1"/>
      <c r="U103" s="1"/>
      <c r="V103" s="159"/>
      <c r="W103" s="160"/>
      <c r="X103" s="160"/>
      <c r="Y103" s="161"/>
      <c r="Z103" s="159"/>
      <c r="AA103" s="160"/>
      <c r="AB103" s="160"/>
      <c r="AC103" s="161"/>
      <c r="AD103" s="159"/>
      <c r="AE103" s="1"/>
      <c r="AF103" s="1"/>
      <c r="AG103" s="1"/>
      <c r="AH103" s="159"/>
      <c r="AI103" s="1"/>
      <c r="AJ103" s="1"/>
      <c r="AK103" s="1"/>
      <c r="AL103" s="159"/>
      <c r="AM103" s="1"/>
      <c r="AN103" s="1"/>
      <c r="AO103" s="1"/>
      <c r="AP103" s="159"/>
      <c r="AQ103" s="160"/>
      <c r="AR103" s="160"/>
      <c r="AS103" s="161"/>
      <c r="AT103" s="159"/>
      <c r="AU103" s="160"/>
      <c r="AV103" s="160"/>
      <c r="AW103" s="161"/>
      <c r="AX103" s="159"/>
      <c r="AY103" s="1"/>
      <c r="AZ103" s="1"/>
      <c r="BA103" s="1"/>
      <c r="BB103" s="159"/>
      <c r="BC103" s="160"/>
      <c r="BD103" s="160"/>
      <c r="BE103" s="160"/>
      <c r="BF103" s="159"/>
      <c r="BG103" s="160"/>
      <c r="BH103" s="160"/>
      <c r="BI103" s="161"/>
      <c r="BJ103" s="159"/>
      <c r="BK103" s="160"/>
      <c r="BL103" s="160"/>
      <c r="BM103" s="160"/>
      <c r="BN103" s="159"/>
      <c r="BO103" s="1"/>
      <c r="BP103" s="1"/>
      <c r="BQ103" s="1"/>
      <c r="BR103" s="159"/>
      <c r="BS103" s="1"/>
      <c r="BT103" s="1"/>
      <c r="BU103" s="1"/>
      <c r="BV103" s="159"/>
      <c r="BW103" s="160"/>
      <c r="BX103" s="160"/>
      <c r="BY103" s="160"/>
      <c r="BZ103" s="159"/>
      <c r="CA103" s="160"/>
      <c r="CB103" s="160"/>
      <c r="CC103" s="161"/>
      <c r="CD103" s="159"/>
      <c r="CE103" s="160"/>
      <c r="CF103" s="160"/>
      <c r="CG103" s="161"/>
      <c r="CH103" s="159"/>
      <c r="CI103" s="1"/>
      <c r="CJ103" s="1"/>
      <c r="CK103" s="1"/>
      <c r="CL103" s="159"/>
      <c r="CM103" s="159"/>
      <c r="CN103" s="159"/>
      <c r="CO103" s="159"/>
      <c r="CP103" s="159"/>
      <c r="CQ103" s="159"/>
      <c r="CR103" s="159"/>
      <c r="CS103" s="159"/>
      <c r="CT103" s="159"/>
      <c r="CU103" s="159"/>
    </row>
    <row r="104" spans="1:99" ht="15.75" customHeight="1" x14ac:dyDescent="0.2">
      <c r="A104" s="159"/>
      <c r="B104" s="1"/>
      <c r="C104" s="1"/>
      <c r="D104" s="1"/>
      <c r="E104" s="1"/>
      <c r="F104" s="159"/>
      <c r="G104" s="1"/>
      <c r="H104" s="1"/>
      <c r="I104" s="1"/>
      <c r="J104" s="159"/>
      <c r="K104" s="1"/>
      <c r="L104" s="1"/>
      <c r="M104" s="1"/>
      <c r="N104" s="159"/>
      <c r="O104" s="1"/>
      <c r="P104" s="1"/>
      <c r="Q104" s="1"/>
      <c r="R104" s="159"/>
      <c r="S104" s="1"/>
      <c r="T104" s="1"/>
      <c r="U104" s="1"/>
      <c r="V104" s="159"/>
      <c r="W104" s="1"/>
      <c r="X104" s="1"/>
      <c r="Y104" s="1"/>
      <c r="Z104" s="159"/>
      <c r="AA104" s="1"/>
      <c r="AB104" s="1"/>
      <c r="AC104" s="1"/>
      <c r="AD104" s="159"/>
      <c r="AE104" s="160"/>
      <c r="AF104" s="160"/>
      <c r="AG104" s="161"/>
      <c r="AH104" s="159"/>
      <c r="AI104" s="1"/>
      <c r="AJ104" s="1"/>
      <c r="AK104" s="1"/>
      <c r="AL104" s="159"/>
      <c r="AM104" s="160"/>
      <c r="AN104" s="160"/>
      <c r="AO104" s="161"/>
      <c r="AP104" s="159"/>
      <c r="AQ104" s="160"/>
      <c r="AR104" s="160"/>
      <c r="AS104" s="161"/>
      <c r="AT104" s="159"/>
      <c r="AU104" s="160"/>
      <c r="AV104" s="160"/>
      <c r="AW104" s="160"/>
      <c r="AX104" s="159"/>
      <c r="AY104" s="160"/>
      <c r="AZ104" s="160"/>
      <c r="BA104" s="161"/>
      <c r="BB104" s="159"/>
      <c r="BC104" s="160"/>
      <c r="BD104" s="160"/>
      <c r="BE104" s="161"/>
      <c r="BF104" s="159"/>
      <c r="BG104" s="1"/>
      <c r="BH104" s="1"/>
      <c r="BI104" s="1"/>
      <c r="BJ104" s="159"/>
      <c r="BK104" s="1"/>
      <c r="BL104" s="1"/>
      <c r="BM104" s="1"/>
      <c r="BN104" s="159"/>
      <c r="BO104" s="1"/>
      <c r="BP104" s="1"/>
      <c r="BQ104" s="1"/>
      <c r="BR104" s="159"/>
      <c r="BS104" s="1"/>
      <c r="BT104" s="1"/>
      <c r="BU104" s="1"/>
      <c r="BV104" s="159"/>
      <c r="BW104" s="160"/>
      <c r="BX104" s="160"/>
      <c r="BY104" s="160"/>
      <c r="BZ104" s="159"/>
      <c r="CA104" s="160"/>
      <c r="CB104" s="160"/>
      <c r="CC104" s="160"/>
      <c r="CD104" s="159"/>
      <c r="CE104" s="160"/>
      <c r="CF104" s="160"/>
      <c r="CG104" s="160"/>
      <c r="CH104" s="159"/>
      <c r="CI104" s="1"/>
      <c r="CJ104" s="1"/>
      <c r="CK104" s="1"/>
      <c r="CL104" s="159"/>
      <c r="CM104" s="159"/>
      <c r="CN104" s="159"/>
      <c r="CO104" s="159"/>
      <c r="CP104" s="159"/>
      <c r="CQ104" s="159"/>
      <c r="CR104" s="159"/>
      <c r="CS104" s="159"/>
      <c r="CT104" s="159"/>
      <c r="CU104" s="159"/>
    </row>
    <row r="105" spans="1:99" ht="15.75" customHeight="1" x14ac:dyDescent="0.2">
      <c r="A105" s="159"/>
      <c r="B105" s="1"/>
      <c r="C105" s="1"/>
      <c r="D105" s="1"/>
      <c r="E105" s="1"/>
      <c r="F105" s="159"/>
      <c r="G105" s="1"/>
      <c r="H105" s="1"/>
      <c r="I105" s="1"/>
      <c r="J105" s="159"/>
      <c r="K105" s="1"/>
      <c r="L105" s="1"/>
      <c r="M105" s="1"/>
      <c r="N105" s="159"/>
      <c r="O105" s="1"/>
      <c r="P105" s="1"/>
      <c r="Q105" s="1"/>
      <c r="R105" s="159"/>
      <c r="S105" s="1"/>
      <c r="T105" s="1"/>
      <c r="U105" s="1"/>
      <c r="V105" s="159"/>
      <c r="W105" s="1"/>
      <c r="X105" s="1"/>
      <c r="Y105" s="1"/>
      <c r="Z105" s="159"/>
      <c r="AA105" s="1"/>
      <c r="AB105" s="1"/>
      <c r="AC105" s="1"/>
      <c r="AD105" s="159"/>
      <c r="AE105" s="1"/>
      <c r="AF105" s="1"/>
      <c r="AG105" s="1"/>
      <c r="AH105" s="159"/>
      <c r="AI105" s="160"/>
      <c r="AJ105" s="160"/>
      <c r="AK105" s="161"/>
      <c r="AL105" s="159"/>
      <c r="AM105" s="160"/>
      <c r="AN105" s="160"/>
      <c r="AO105" s="161"/>
      <c r="AP105" s="159"/>
      <c r="AQ105" s="1"/>
      <c r="AR105" s="1"/>
      <c r="AS105" s="1"/>
      <c r="AT105" s="159"/>
      <c r="AU105" s="160"/>
      <c r="AV105" s="160"/>
      <c r="AW105" s="161"/>
      <c r="AX105" s="159"/>
      <c r="AY105" s="1"/>
      <c r="AZ105" s="1"/>
      <c r="BA105" s="1"/>
      <c r="BB105" s="159"/>
      <c r="BC105" s="1"/>
      <c r="BD105" s="1"/>
      <c r="BE105" s="1"/>
      <c r="BF105" s="159"/>
      <c r="BG105" s="1"/>
      <c r="BH105" s="1"/>
      <c r="BI105" s="1"/>
      <c r="BJ105" s="159"/>
      <c r="BK105" s="1"/>
      <c r="BL105" s="1"/>
      <c r="BM105" s="1"/>
      <c r="BN105" s="159"/>
      <c r="BO105" s="1"/>
      <c r="BP105" s="1"/>
      <c r="BQ105" s="1"/>
      <c r="BR105" s="159"/>
      <c r="BS105" s="160"/>
      <c r="BT105" s="160"/>
      <c r="BU105" s="161"/>
      <c r="BV105" s="159"/>
      <c r="BW105" s="1"/>
      <c r="BX105" s="1"/>
      <c r="BY105" s="1"/>
      <c r="BZ105" s="159"/>
      <c r="CA105" s="160"/>
      <c r="CB105" s="160"/>
      <c r="CC105" s="161"/>
      <c r="CD105" s="159"/>
      <c r="CE105" s="1"/>
      <c r="CF105" s="1"/>
      <c r="CG105" s="1"/>
      <c r="CH105" s="159"/>
      <c r="CI105" s="160"/>
      <c r="CJ105" s="160"/>
      <c r="CK105" s="161"/>
      <c r="CL105" s="159"/>
      <c r="CM105" s="159"/>
      <c r="CN105" s="159"/>
      <c r="CO105" s="159"/>
      <c r="CP105" s="159"/>
      <c r="CQ105" s="159"/>
      <c r="CR105" s="159"/>
      <c r="CS105" s="159"/>
      <c r="CT105" s="159"/>
      <c r="CU105" s="159"/>
    </row>
    <row r="106" spans="1:99" ht="15.75" customHeight="1" x14ac:dyDescent="0.2">
      <c r="A106" s="159"/>
      <c r="B106" s="1"/>
      <c r="C106" s="1"/>
      <c r="D106" s="1"/>
      <c r="E106" s="1"/>
      <c r="F106" s="159"/>
      <c r="G106" s="1"/>
      <c r="H106" s="1"/>
      <c r="I106" s="1"/>
      <c r="J106" s="159"/>
      <c r="K106" s="1"/>
      <c r="L106" s="1"/>
      <c r="M106" s="1"/>
      <c r="N106" s="159"/>
      <c r="O106" s="1"/>
      <c r="P106" s="1"/>
      <c r="Q106" s="1"/>
      <c r="R106" s="159"/>
      <c r="S106" s="1"/>
      <c r="T106" s="1"/>
      <c r="U106" s="1"/>
      <c r="V106" s="159"/>
      <c r="W106" s="1"/>
      <c r="X106" s="1"/>
      <c r="Y106" s="1"/>
      <c r="Z106" s="159"/>
      <c r="AA106" s="160"/>
      <c r="AB106" s="160"/>
      <c r="AC106" s="161"/>
      <c r="AD106" s="159"/>
      <c r="AE106" s="1"/>
      <c r="AF106" s="1"/>
      <c r="AG106" s="1"/>
      <c r="AH106" s="159"/>
      <c r="AI106" s="160"/>
      <c r="AJ106" s="160"/>
      <c r="AK106" s="161"/>
      <c r="AL106" s="159"/>
      <c r="AM106" s="160"/>
      <c r="AN106" s="160"/>
      <c r="AO106" s="161"/>
      <c r="AP106" s="159"/>
      <c r="AQ106" s="160"/>
      <c r="AR106" s="160"/>
      <c r="AS106" s="161"/>
      <c r="AT106" s="159"/>
      <c r="AU106" s="160"/>
      <c r="AV106" s="160"/>
      <c r="AW106" s="161"/>
      <c r="AX106" s="159"/>
      <c r="AY106" s="160"/>
      <c r="AZ106" s="160"/>
      <c r="BA106" s="161"/>
      <c r="BB106" s="159"/>
      <c r="BC106" s="1"/>
      <c r="BD106" s="1"/>
      <c r="BE106" s="1"/>
      <c r="BF106" s="159"/>
      <c r="BG106" s="1"/>
      <c r="BH106" s="1"/>
      <c r="BI106" s="1"/>
      <c r="BJ106" s="159"/>
      <c r="BK106" s="1"/>
      <c r="BL106" s="1"/>
      <c r="BM106" s="1"/>
      <c r="BN106" s="159"/>
      <c r="BO106" s="1"/>
      <c r="BP106" s="1"/>
      <c r="BQ106" s="1"/>
      <c r="BR106" s="159"/>
      <c r="BS106" s="1"/>
      <c r="BT106" s="1"/>
      <c r="BU106" s="1"/>
      <c r="BV106" s="159"/>
      <c r="BW106" s="160"/>
      <c r="BX106" s="160"/>
      <c r="BY106" s="161"/>
      <c r="BZ106" s="159"/>
      <c r="CA106" s="160"/>
      <c r="CB106" s="160"/>
      <c r="CC106" s="160"/>
      <c r="CD106" s="159"/>
      <c r="CE106" s="160"/>
      <c r="CF106" s="160"/>
      <c r="CG106" s="161"/>
      <c r="CH106" s="159"/>
      <c r="CI106" s="1"/>
      <c r="CJ106" s="1"/>
      <c r="CK106" s="1"/>
      <c r="CL106" s="159"/>
      <c r="CM106" s="159"/>
      <c r="CN106" s="159"/>
      <c r="CO106" s="159"/>
      <c r="CP106" s="159"/>
      <c r="CQ106" s="159"/>
      <c r="CR106" s="159"/>
      <c r="CS106" s="159"/>
      <c r="CT106" s="159"/>
      <c r="CU106" s="159"/>
    </row>
    <row r="107" spans="1:99" ht="15.75" customHeight="1" x14ac:dyDescent="0.2">
      <c r="A107" s="159"/>
      <c r="B107" s="1"/>
      <c r="C107" s="1"/>
      <c r="D107" s="1"/>
      <c r="E107" s="1"/>
      <c r="F107" s="159"/>
      <c r="G107" s="1"/>
      <c r="H107" s="1"/>
      <c r="I107" s="1"/>
      <c r="J107" s="159"/>
      <c r="K107" s="1"/>
      <c r="L107" s="1"/>
      <c r="M107" s="1"/>
      <c r="N107" s="159"/>
      <c r="O107" s="1"/>
      <c r="P107" s="1"/>
      <c r="Q107" s="1"/>
      <c r="R107" s="159"/>
      <c r="S107" s="1"/>
      <c r="T107" s="1"/>
      <c r="U107" s="1"/>
      <c r="V107" s="159"/>
      <c r="W107" s="1"/>
      <c r="X107" s="1"/>
      <c r="Y107" s="1"/>
      <c r="Z107" s="159"/>
      <c r="AA107" s="1"/>
      <c r="AB107" s="1"/>
      <c r="AC107" s="1"/>
      <c r="AD107" s="159"/>
      <c r="AE107" s="1"/>
      <c r="AF107" s="1"/>
      <c r="AG107" s="1"/>
      <c r="AH107" s="159"/>
      <c r="AI107" s="1"/>
      <c r="AJ107" s="1"/>
      <c r="AK107" s="1"/>
      <c r="AL107" s="159"/>
      <c r="AM107" s="1"/>
      <c r="AN107" s="1"/>
      <c r="AO107" s="1"/>
      <c r="AP107" s="159"/>
      <c r="AQ107" s="1"/>
      <c r="AR107" s="1"/>
      <c r="AS107" s="1"/>
      <c r="AT107" s="159"/>
      <c r="AU107" s="1"/>
      <c r="AV107" s="1"/>
      <c r="AW107" s="1"/>
      <c r="AX107" s="159"/>
      <c r="AY107" s="1"/>
      <c r="AZ107" s="1"/>
      <c r="BA107" s="1"/>
      <c r="BB107" s="159"/>
      <c r="BC107" s="1"/>
      <c r="BD107" s="1"/>
      <c r="BE107" s="1"/>
      <c r="BF107" s="159"/>
      <c r="BG107" s="1"/>
      <c r="BH107" s="1"/>
      <c r="BI107" s="1"/>
      <c r="BJ107" s="159"/>
      <c r="BK107" s="160"/>
      <c r="BL107" s="160"/>
      <c r="BM107" s="161"/>
      <c r="BN107" s="159"/>
      <c r="BO107" s="1"/>
      <c r="BP107" s="1"/>
      <c r="BQ107" s="1"/>
      <c r="BR107" s="159"/>
      <c r="BS107" s="1"/>
      <c r="BT107" s="1"/>
      <c r="BU107" s="1"/>
      <c r="BV107" s="159"/>
      <c r="BW107" s="1"/>
      <c r="BX107" s="1"/>
      <c r="BY107" s="1"/>
      <c r="BZ107" s="159"/>
      <c r="CA107" s="1"/>
      <c r="CB107" s="1"/>
      <c r="CC107" s="1"/>
      <c r="CD107" s="159"/>
      <c r="CE107" s="1"/>
      <c r="CF107" s="1"/>
      <c r="CG107" s="1"/>
      <c r="CH107" s="159"/>
      <c r="CI107" s="160"/>
      <c r="CJ107" s="160"/>
      <c r="CK107" s="161"/>
      <c r="CL107" s="159"/>
      <c r="CM107" s="159"/>
      <c r="CN107" s="159"/>
      <c r="CO107" s="159"/>
      <c r="CP107" s="159"/>
      <c r="CQ107" s="159"/>
      <c r="CR107" s="159"/>
      <c r="CS107" s="159"/>
      <c r="CT107" s="159"/>
      <c r="CU107" s="159"/>
    </row>
    <row r="108" spans="1:99" ht="15.75" customHeight="1" x14ac:dyDescent="0.2">
      <c r="A108" s="159"/>
      <c r="B108" s="1"/>
      <c r="C108" s="1"/>
      <c r="D108" s="1"/>
      <c r="E108" s="1"/>
      <c r="F108" s="159"/>
      <c r="G108" s="1"/>
      <c r="H108" s="1"/>
      <c r="I108" s="1"/>
      <c r="J108" s="159"/>
      <c r="K108" s="1"/>
      <c r="L108" s="1"/>
      <c r="M108" s="1"/>
      <c r="N108" s="159"/>
      <c r="O108" s="1"/>
      <c r="P108" s="1"/>
      <c r="Q108" s="1"/>
      <c r="R108" s="159"/>
      <c r="S108" s="1"/>
      <c r="T108" s="1"/>
      <c r="U108" s="1"/>
      <c r="V108" s="159"/>
      <c r="W108" s="1"/>
      <c r="X108" s="1"/>
      <c r="Y108" s="1"/>
      <c r="Z108" s="159"/>
      <c r="AA108" s="160"/>
      <c r="AB108" s="160"/>
      <c r="AC108" s="161"/>
      <c r="AD108" s="159"/>
      <c r="AE108" s="1"/>
      <c r="AF108" s="1"/>
      <c r="AG108" s="1"/>
      <c r="AH108" s="159"/>
      <c r="AI108" s="1"/>
      <c r="AJ108" s="1"/>
      <c r="AK108" s="1"/>
      <c r="AL108" s="159"/>
      <c r="AM108" s="1"/>
      <c r="AN108" s="1"/>
      <c r="AO108" s="1"/>
      <c r="AP108" s="159"/>
      <c r="AQ108" s="1"/>
      <c r="AR108" s="1"/>
      <c r="AS108" s="1"/>
      <c r="AT108" s="159"/>
      <c r="AU108" s="1"/>
      <c r="AV108" s="1"/>
      <c r="AW108" s="1"/>
      <c r="AX108" s="159"/>
      <c r="AY108" s="160"/>
      <c r="AZ108" s="160"/>
      <c r="BA108" s="161"/>
      <c r="BB108" s="159"/>
      <c r="BC108" s="1"/>
      <c r="BD108" s="1"/>
      <c r="BE108" s="1"/>
      <c r="BF108" s="159"/>
      <c r="BG108" s="1"/>
      <c r="BH108" s="1"/>
      <c r="BI108" s="1"/>
      <c r="BJ108" s="159"/>
      <c r="BK108" s="1"/>
      <c r="BL108" s="1"/>
      <c r="BM108" s="1"/>
      <c r="BN108" s="159"/>
      <c r="BO108" s="1"/>
      <c r="BP108" s="1"/>
      <c r="BQ108" s="1"/>
      <c r="BR108" s="159"/>
      <c r="BS108" s="1"/>
      <c r="BT108" s="1"/>
      <c r="BU108" s="1"/>
      <c r="BV108" s="159"/>
      <c r="BW108" s="1"/>
      <c r="BX108" s="1"/>
      <c r="BY108" s="1"/>
      <c r="BZ108" s="159"/>
      <c r="CA108" s="1"/>
      <c r="CB108" s="1"/>
      <c r="CC108" s="1"/>
      <c r="CD108" s="159"/>
      <c r="CE108" s="1"/>
      <c r="CF108" s="1"/>
      <c r="CG108" s="1"/>
      <c r="CH108" s="159"/>
      <c r="CI108" s="1"/>
      <c r="CJ108" s="1"/>
      <c r="CK108" s="1"/>
      <c r="CL108" s="159"/>
      <c r="CM108" s="159"/>
      <c r="CN108" s="159"/>
      <c r="CO108" s="159"/>
      <c r="CP108" s="159"/>
      <c r="CQ108" s="159"/>
      <c r="CR108" s="159"/>
      <c r="CS108" s="159"/>
      <c r="CT108" s="159"/>
      <c r="CU108" s="159"/>
    </row>
    <row r="109" spans="1:99" ht="15.75" customHeight="1" x14ac:dyDescent="0.2">
      <c r="A109" s="159"/>
      <c r="B109" s="1"/>
      <c r="C109" s="1"/>
      <c r="D109" s="1"/>
      <c r="E109" s="1"/>
      <c r="F109" s="159"/>
      <c r="G109" s="1"/>
      <c r="H109" s="1"/>
      <c r="I109" s="1"/>
      <c r="J109" s="159"/>
      <c r="K109" s="1"/>
      <c r="L109" s="1"/>
      <c r="M109" s="1"/>
      <c r="N109" s="159"/>
      <c r="O109" s="1"/>
      <c r="P109" s="1"/>
      <c r="Q109" s="1"/>
      <c r="R109" s="159"/>
      <c r="S109" s="1"/>
      <c r="T109" s="1"/>
      <c r="U109" s="1"/>
      <c r="V109" s="159"/>
      <c r="W109" s="1"/>
      <c r="X109" s="1"/>
      <c r="Y109" s="1"/>
      <c r="Z109" s="159"/>
      <c r="AA109" s="1"/>
      <c r="AB109" s="1"/>
      <c r="AC109" s="1"/>
      <c r="AD109" s="159"/>
      <c r="AE109" s="1"/>
      <c r="AF109" s="1"/>
      <c r="AG109" s="1"/>
      <c r="AH109" s="159"/>
      <c r="AI109" s="1"/>
      <c r="AJ109" s="1"/>
      <c r="AK109" s="1"/>
      <c r="AL109" s="159"/>
      <c r="AM109" s="1"/>
      <c r="AN109" s="1"/>
      <c r="AO109" s="1"/>
      <c r="AP109" s="159"/>
      <c r="AQ109" s="1"/>
      <c r="AR109" s="1"/>
      <c r="AS109" s="1"/>
      <c r="AT109" s="159"/>
      <c r="AU109" s="1"/>
      <c r="AV109" s="1"/>
      <c r="AW109" s="1"/>
      <c r="AX109" s="159"/>
      <c r="AY109" s="1"/>
      <c r="AZ109" s="1"/>
      <c r="BA109" s="1"/>
      <c r="BB109" s="159"/>
      <c r="BC109" s="1"/>
      <c r="BD109" s="1"/>
      <c r="BE109" s="1"/>
      <c r="BF109" s="159"/>
      <c r="BG109" s="1"/>
      <c r="BH109" s="1"/>
      <c r="BI109" s="1"/>
      <c r="BJ109" s="159"/>
      <c r="BK109" s="1"/>
      <c r="BL109" s="1"/>
      <c r="BM109" s="1"/>
      <c r="BN109" s="159"/>
      <c r="BO109" s="1"/>
      <c r="BP109" s="1"/>
      <c r="BQ109" s="1"/>
      <c r="BR109" s="159"/>
      <c r="BS109" s="1"/>
      <c r="BT109" s="1"/>
      <c r="BU109" s="1"/>
      <c r="BV109" s="159"/>
      <c r="BW109" s="1"/>
      <c r="BX109" s="1"/>
      <c r="BY109" s="1"/>
      <c r="BZ109" s="159"/>
      <c r="CA109" s="1"/>
      <c r="CB109" s="1"/>
      <c r="CC109" s="1"/>
      <c r="CD109" s="159"/>
      <c r="CE109" s="1"/>
      <c r="CF109" s="1"/>
      <c r="CG109" s="1"/>
      <c r="CH109" s="159"/>
      <c r="CI109" s="1"/>
      <c r="CJ109" s="1"/>
      <c r="CK109" s="1"/>
      <c r="CL109" s="159"/>
      <c r="CM109" s="159"/>
      <c r="CN109" s="159"/>
      <c r="CO109" s="159"/>
      <c r="CP109" s="159"/>
      <c r="CQ109" s="159"/>
      <c r="CR109" s="159"/>
      <c r="CS109" s="159"/>
      <c r="CT109" s="159"/>
      <c r="CU109" s="159"/>
    </row>
    <row r="110" spans="1:99" ht="15.75" customHeight="1" x14ac:dyDescent="0.2">
      <c r="A110" s="159"/>
      <c r="B110" s="1"/>
      <c r="C110" s="1"/>
      <c r="D110" s="1"/>
      <c r="E110" s="1"/>
      <c r="F110" s="159"/>
      <c r="G110" s="1"/>
      <c r="H110" s="1"/>
      <c r="I110" s="1"/>
      <c r="J110" s="159"/>
      <c r="K110" s="1"/>
      <c r="L110" s="1"/>
      <c r="M110" s="1"/>
      <c r="N110" s="159"/>
      <c r="O110" s="1"/>
      <c r="P110" s="1"/>
      <c r="Q110" s="1"/>
      <c r="R110" s="159"/>
      <c r="S110" s="1"/>
      <c r="T110" s="1"/>
      <c r="U110" s="1"/>
      <c r="V110" s="159"/>
      <c r="W110" s="1"/>
      <c r="X110" s="1"/>
      <c r="Y110" s="1"/>
      <c r="Z110" s="159"/>
      <c r="AA110" s="1"/>
      <c r="AB110" s="1"/>
      <c r="AC110" s="1"/>
      <c r="AD110" s="159"/>
      <c r="AE110" s="1"/>
      <c r="AF110" s="1"/>
      <c r="AG110" s="1"/>
      <c r="AH110" s="159"/>
      <c r="AI110" s="1"/>
      <c r="AJ110" s="1"/>
      <c r="AK110" s="1"/>
      <c r="AL110" s="159"/>
      <c r="AM110" s="1"/>
      <c r="AN110" s="1"/>
      <c r="AO110" s="1"/>
      <c r="AP110" s="159"/>
      <c r="AQ110" s="1"/>
      <c r="AR110" s="1"/>
      <c r="AS110" s="1"/>
      <c r="AT110" s="159"/>
      <c r="AU110" s="160"/>
      <c r="AV110" s="160"/>
      <c r="AW110" s="161"/>
      <c r="AX110" s="159"/>
      <c r="AY110" s="160"/>
      <c r="AZ110" s="160"/>
      <c r="BA110" s="161"/>
      <c r="BB110" s="159"/>
      <c r="BC110" s="1"/>
      <c r="BD110" s="1"/>
      <c r="BE110" s="1"/>
      <c r="BF110" s="159"/>
      <c r="BG110" s="1"/>
      <c r="BH110" s="1"/>
      <c r="BI110" s="1"/>
      <c r="BJ110" s="159"/>
      <c r="BK110" s="1"/>
      <c r="BL110" s="1"/>
      <c r="BM110" s="1"/>
      <c r="BN110" s="159"/>
      <c r="BO110" s="1"/>
      <c r="BP110" s="1"/>
      <c r="BQ110" s="1"/>
      <c r="BR110" s="159"/>
      <c r="BS110" s="1"/>
      <c r="BT110" s="1"/>
      <c r="BU110" s="1"/>
      <c r="BV110" s="159"/>
      <c r="BW110" s="1"/>
      <c r="BX110" s="1"/>
      <c r="BY110" s="1"/>
      <c r="BZ110" s="159"/>
      <c r="CA110" s="1"/>
      <c r="CB110" s="1"/>
      <c r="CC110" s="1"/>
      <c r="CD110" s="159"/>
      <c r="CE110" s="1"/>
      <c r="CF110" s="1"/>
      <c r="CG110" s="1"/>
      <c r="CH110" s="159"/>
      <c r="CI110" s="1"/>
      <c r="CJ110" s="1"/>
      <c r="CK110" s="1"/>
      <c r="CL110" s="159"/>
      <c r="CM110" s="159"/>
      <c r="CN110" s="159"/>
      <c r="CO110" s="159"/>
      <c r="CP110" s="159"/>
      <c r="CQ110" s="159"/>
      <c r="CR110" s="159"/>
      <c r="CS110" s="159"/>
      <c r="CT110" s="159"/>
      <c r="CU110" s="159"/>
    </row>
    <row r="111" spans="1:99" ht="15.75" customHeight="1" x14ac:dyDescent="0.2">
      <c r="A111" s="159"/>
      <c r="B111" s="1"/>
      <c r="C111" s="1"/>
      <c r="D111" s="1"/>
      <c r="E111" s="1"/>
      <c r="F111" s="159"/>
      <c r="G111" s="1"/>
      <c r="H111" s="1"/>
      <c r="I111" s="1"/>
      <c r="J111" s="159"/>
      <c r="K111" s="1"/>
      <c r="L111" s="1"/>
      <c r="M111" s="1"/>
      <c r="N111" s="159"/>
      <c r="O111" s="1"/>
      <c r="P111" s="1"/>
      <c r="Q111" s="1"/>
      <c r="R111" s="159"/>
      <c r="S111" s="1"/>
      <c r="T111" s="1"/>
      <c r="U111" s="1"/>
      <c r="V111" s="159"/>
      <c r="W111" s="1"/>
      <c r="X111" s="1"/>
      <c r="Y111" s="1"/>
      <c r="Z111" s="159"/>
      <c r="AA111" s="1"/>
      <c r="AB111" s="1"/>
      <c r="AC111" s="1"/>
      <c r="AD111" s="159"/>
      <c r="AE111" s="1"/>
      <c r="AF111" s="1"/>
      <c r="AG111" s="1"/>
      <c r="AH111" s="159"/>
      <c r="AI111" s="1"/>
      <c r="AJ111" s="1"/>
      <c r="AK111" s="1"/>
      <c r="AL111" s="159"/>
      <c r="AM111" s="1"/>
      <c r="AN111" s="1"/>
      <c r="AO111" s="1"/>
      <c r="AP111" s="159"/>
      <c r="AQ111" s="1"/>
      <c r="AR111" s="1"/>
      <c r="AS111" s="1"/>
      <c r="AT111" s="159"/>
      <c r="AU111" s="1"/>
      <c r="AV111" s="1"/>
      <c r="AW111" s="1"/>
      <c r="AX111" s="159"/>
      <c r="AY111" s="160"/>
      <c r="AZ111" s="160"/>
      <c r="BA111" s="161"/>
      <c r="BB111" s="159"/>
      <c r="BC111" s="160"/>
      <c r="BD111" s="160"/>
      <c r="BE111" s="160"/>
      <c r="BF111" s="159"/>
      <c r="BG111" s="160"/>
      <c r="BH111" s="160"/>
      <c r="BI111" s="160"/>
      <c r="BJ111" s="159"/>
      <c r="BK111" s="160"/>
      <c r="BL111" s="160"/>
      <c r="BM111" s="161"/>
      <c r="BN111" s="159"/>
      <c r="BO111" s="1"/>
      <c r="BP111" s="1"/>
      <c r="BQ111" s="1"/>
      <c r="BR111" s="159"/>
      <c r="BS111" s="1"/>
      <c r="BT111" s="1"/>
      <c r="BU111" s="1"/>
      <c r="BV111" s="159"/>
      <c r="BW111" s="1"/>
      <c r="BX111" s="1"/>
      <c r="BY111" s="1"/>
      <c r="BZ111" s="159"/>
      <c r="CA111" s="1"/>
      <c r="CB111" s="1"/>
      <c r="CC111" s="1"/>
      <c r="CD111" s="159"/>
      <c r="CE111" s="160"/>
      <c r="CF111" s="160"/>
      <c r="CG111" s="161"/>
      <c r="CH111" s="159"/>
      <c r="CI111" s="160"/>
      <c r="CJ111" s="160"/>
      <c r="CK111" s="160"/>
      <c r="CL111" s="159"/>
      <c r="CM111" s="159"/>
      <c r="CN111" s="159"/>
      <c r="CO111" s="159"/>
      <c r="CP111" s="159"/>
      <c r="CQ111" s="159"/>
      <c r="CR111" s="159"/>
      <c r="CS111" s="159"/>
      <c r="CT111" s="159"/>
      <c r="CU111" s="159"/>
    </row>
    <row r="112" spans="1:99" ht="15.75" customHeight="1" x14ac:dyDescent="0.2">
      <c r="A112" s="159"/>
      <c r="B112" s="1"/>
      <c r="C112" s="1"/>
      <c r="D112" s="1"/>
      <c r="E112" s="1"/>
      <c r="F112" s="159"/>
      <c r="G112" s="1"/>
      <c r="H112" s="1"/>
      <c r="I112" s="1"/>
      <c r="J112" s="159"/>
      <c r="K112" s="1"/>
      <c r="L112" s="1"/>
      <c r="M112" s="1"/>
      <c r="N112" s="159"/>
      <c r="O112" s="1"/>
      <c r="P112" s="1"/>
      <c r="Q112" s="1"/>
      <c r="R112" s="159"/>
      <c r="S112" s="1"/>
      <c r="T112" s="1"/>
      <c r="U112" s="1"/>
      <c r="V112" s="159"/>
      <c r="W112" s="1"/>
      <c r="X112" s="1"/>
      <c r="Y112" s="1"/>
      <c r="Z112" s="159"/>
      <c r="AA112" s="1"/>
      <c r="AB112" s="1"/>
      <c r="AC112" s="1"/>
      <c r="AD112" s="159"/>
      <c r="AE112" s="1"/>
      <c r="AF112" s="1"/>
      <c r="AG112" s="1"/>
      <c r="AH112" s="159"/>
      <c r="AI112" s="1"/>
      <c r="AJ112" s="1"/>
      <c r="AK112" s="1"/>
      <c r="AL112" s="159"/>
      <c r="AM112" s="1"/>
      <c r="AN112" s="1"/>
      <c r="AO112" s="1"/>
      <c r="AP112" s="159"/>
      <c r="AQ112" s="1"/>
      <c r="AR112" s="1"/>
      <c r="AS112" s="1"/>
      <c r="AT112" s="159"/>
      <c r="AU112" s="1"/>
      <c r="AV112" s="1"/>
      <c r="AW112" s="1"/>
      <c r="AX112" s="159"/>
      <c r="AY112" s="1"/>
      <c r="AZ112" s="1"/>
      <c r="BA112" s="1"/>
      <c r="BB112" s="159"/>
      <c r="BC112" s="1"/>
      <c r="BD112" s="1"/>
      <c r="BE112" s="1"/>
      <c r="BF112" s="159"/>
      <c r="BG112" s="1"/>
      <c r="BH112" s="1"/>
      <c r="BI112" s="1"/>
      <c r="BJ112" s="159"/>
      <c r="BK112" s="1"/>
      <c r="BL112" s="1"/>
      <c r="BM112" s="1"/>
      <c r="BN112" s="159"/>
      <c r="BO112" s="1"/>
      <c r="BP112" s="1"/>
      <c r="BQ112" s="1"/>
      <c r="BR112" s="159"/>
      <c r="BS112" s="1"/>
      <c r="BT112" s="1"/>
      <c r="BU112" s="1"/>
      <c r="BV112" s="159"/>
      <c r="BW112" s="1"/>
      <c r="BX112" s="1"/>
      <c r="BY112" s="1"/>
      <c r="BZ112" s="159"/>
      <c r="CA112" s="1"/>
      <c r="CB112" s="1"/>
      <c r="CC112" s="1"/>
      <c r="CD112" s="159"/>
      <c r="CE112" s="1"/>
      <c r="CF112" s="1"/>
      <c r="CG112" s="1"/>
      <c r="CH112" s="159"/>
      <c r="CI112" s="1"/>
      <c r="CJ112" s="1"/>
      <c r="CK112" s="1"/>
      <c r="CL112" s="159"/>
      <c r="CM112" s="159"/>
      <c r="CN112" s="159"/>
      <c r="CO112" s="159"/>
      <c r="CP112" s="159"/>
      <c r="CQ112" s="159"/>
      <c r="CR112" s="159"/>
      <c r="CS112" s="159"/>
      <c r="CT112" s="159"/>
      <c r="CU112" s="159"/>
    </row>
    <row r="113" spans="1:99" ht="15.75" customHeight="1" x14ac:dyDescent="0.2">
      <c r="A113" s="159"/>
      <c r="B113" s="1"/>
      <c r="C113" s="1"/>
      <c r="D113" s="1"/>
      <c r="E113" s="1"/>
      <c r="F113" s="159"/>
      <c r="G113" s="1"/>
      <c r="H113" s="1"/>
      <c r="I113" s="1"/>
      <c r="J113" s="159"/>
      <c r="K113" s="1"/>
      <c r="L113" s="1"/>
      <c r="M113" s="1"/>
      <c r="N113" s="159"/>
      <c r="O113" s="1"/>
      <c r="P113" s="1"/>
      <c r="Q113" s="1"/>
      <c r="R113" s="159"/>
      <c r="S113" s="1"/>
      <c r="T113" s="1"/>
      <c r="U113" s="1"/>
      <c r="V113" s="159"/>
      <c r="W113" s="1"/>
      <c r="X113" s="1"/>
      <c r="Y113" s="1"/>
      <c r="Z113" s="159"/>
      <c r="AA113" s="1"/>
      <c r="AB113" s="1"/>
      <c r="AC113" s="1"/>
      <c r="AD113" s="159"/>
      <c r="AE113" s="1"/>
      <c r="AF113" s="1"/>
      <c r="AG113" s="1"/>
      <c r="AH113" s="159"/>
      <c r="AI113" s="1"/>
      <c r="AJ113" s="1"/>
      <c r="AK113" s="1"/>
      <c r="AL113" s="159"/>
      <c r="AM113" s="1"/>
      <c r="AN113" s="1"/>
      <c r="AO113" s="1"/>
      <c r="AP113" s="159"/>
      <c r="AQ113" s="1"/>
      <c r="AR113" s="1"/>
      <c r="AS113" s="1"/>
      <c r="AT113" s="159"/>
      <c r="AU113" s="1"/>
      <c r="AV113" s="1"/>
      <c r="AW113" s="1"/>
      <c r="AX113" s="159"/>
      <c r="AY113" s="1"/>
      <c r="AZ113" s="1"/>
      <c r="BA113" s="1"/>
      <c r="BB113" s="159"/>
      <c r="BC113" s="1"/>
      <c r="BD113" s="1"/>
      <c r="BE113" s="1"/>
      <c r="BF113" s="159"/>
      <c r="BG113" s="1"/>
      <c r="BH113" s="1"/>
      <c r="BI113" s="1"/>
      <c r="BJ113" s="159"/>
      <c r="BK113" s="1"/>
      <c r="BL113" s="1"/>
      <c r="BM113" s="1"/>
      <c r="BN113" s="159"/>
      <c r="BO113" s="1"/>
      <c r="BP113" s="1"/>
      <c r="BQ113" s="1"/>
      <c r="BR113" s="159"/>
      <c r="BS113" s="1"/>
      <c r="BT113" s="1"/>
      <c r="BU113" s="1"/>
      <c r="BV113" s="159"/>
      <c r="BW113" s="1"/>
      <c r="BX113" s="1"/>
      <c r="BY113" s="1"/>
      <c r="BZ113" s="159"/>
      <c r="CA113" s="1"/>
      <c r="CB113" s="1"/>
      <c r="CC113" s="1"/>
      <c r="CD113" s="159"/>
      <c r="CE113" s="1"/>
      <c r="CF113" s="1"/>
      <c r="CG113" s="1"/>
      <c r="CH113" s="159"/>
      <c r="CI113" s="1"/>
      <c r="CJ113" s="1"/>
      <c r="CK113" s="1"/>
      <c r="CL113" s="159"/>
      <c r="CM113" s="159"/>
      <c r="CN113" s="159"/>
      <c r="CO113" s="159"/>
      <c r="CP113" s="159"/>
      <c r="CQ113" s="159"/>
      <c r="CR113" s="159"/>
      <c r="CS113" s="159"/>
      <c r="CT113" s="159"/>
      <c r="CU113" s="159"/>
    </row>
    <row r="114" spans="1:99" ht="15.75" customHeight="1" x14ac:dyDescent="0.2">
      <c r="A114" s="159"/>
      <c r="B114" s="1"/>
      <c r="C114" s="1"/>
      <c r="D114" s="1"/>
      <c r="E114" s="1"/>
      <c r="F114" s="159"/>
      <c r="G114" s="1"/>
      <c r="H114" s="1"/>
      <c r="I114" s="1"/>
      <c r="J114" s="159"/>
      <c r="K114" s="1"/>
      <c r="L114" s="1"/>
      <c r="M114" s="1"/>
      <c r="N114" s="159"/>
      <c r="O114" s="1"/>
      <c r="P114" s="1"/>
      <c r="Q114" s="1"/>
      <c r="R114" s="159"/>
      <c r="S114" s="1"/>
      <c r="T114" s="1"/>
      <c r="U114" s="1"/>
      <c r="V114" s="159"/>
      <c r="W114" s="1"/>
      <c r="X114" s="1"/>
      <c r="Y114" s="1"/>
      <c r="Z114" s="159"/>
      <c r="AA114" s="1"/>
      <c r="AB114" s="1"/>
      <c r="AC114" s="1"/>
      <c r="AD114" s="159"/>
      <c r="AE114" s="1"/>
      <c r="AF114" s="1"/>
      <c r="AG114" s="1"/>
      <c r="AH114" s="159"/>
      <c r="AI114" s="1"/>
      <c r="AJ114" s="1"/>
      <c r="AK114" s="1"/>
      <c r="AL114" s="159"/>
      <c r="AM114" s="1"/>
      <c r="AN114" s="1"/>
      <c r="AO114" s="1"/>
      <c r="AP114" s="159"/>
      <c r="AQ114" s="1"/>
      <c r="AR114" s="1"/>
      <c r="AS114" s="1"/>
      <c r="AT114" s="159"/>
      <c r="AU114" s="1"/>
      <c r="AV114" s="1"/>
      <c r="AW114" s="1"/>
      <c r="AX114" s="159"/>
      <c r="AY114" s="1"/>
      <c r="AZ114" s="1"/>
      <c r="BA114" s="1"/>
      <c r="BB114" s="159"/>
      <c r="BC114" s="1"/>
      <c r="BD114" s="1"/>
      <c r="BE114" s="1"/>
      <c r="BF114" s="159"/>
      <c r="BG114" s="1"/>
      <c r="BH114" s="1"/>
      <c r="BI114" s="1"/>
      <c r="BJ114" s="159"/>
      <c r="BK114" s="1"/>
      <c r="BL114" s="1"/>
      <c r="BM114" s="1"/>
      <c r="BN114" s="159"/>
      <c r="BO114" s="1"/>
      <c r="BP114" s="1"/>
      <c r="BQ114" s="1"/>
      <c r="BR114" s="159"/>
      <c r="BS114" s="1"/>
      <c r="BT114" s="1"/>
      <c r="BU114" s="1"/>
      <c r="BV114" s="159"/>
      <c r="BW114" s="1"/>
      <c r="BX114" s="1"/>
      <c r="BY114" s="1"/>
      <c r="BZ114" s="159"/>
      <c r="CA114" s="1"/>
      <c r="CB114" s="1"/>
      <c r="CC114" s="1"/>
      <c r="CD114" s="159"/>
      <c r="CE114" s="1"/>
      <c r="CF114" s="1"/>
      <c r="CG114" s="1"/>
      <c r="CH114" s="159"/>
      <c r="CI114" s="1"/>
      <c r="CJ114" s="1"/>
      <c r="CK114" s="1"/>
      <c r="CL114" s="159"/>
      <c r="CM114" s="159"/>
      <c r="CN114" s="159"/>
      <c r="CO114" s="159"/>
      <c r="CP114" s="159"/>
      <c r="CQ114" s="159"/>
      <c r="CR114" s="159"/>
      <c r="CS114" s="159"/>
      <c r="CT114" s="159"/>
      <c r="CU114" s="159"/>
    </row>
    <row r="115" spans="1:99" ht="15.75" customHeight="1" x14ac:dyDescent="0.2">
      <c r="A115" s="159"/>
      <c r="B115" s="1"/>
      <c r="C115" s="1"/>
      <c r="D115" s="1"/>
      <c r="E115" s="1"/>
      <c r="F115" s="159"/>
      <c r="G115" s="1"/>
      <c r="H115" s="1"/>
      <c r="I115" s="1"/>
      <c r="J115" s="159"/>
      <c r="K115" s="1"/>
      <c r="L115" s="1"/>
      <c r="M115" s="1"/>
      <c r="N115" s="159"/>
      <c r="O115" s="1"/>
      <c r="P115" s="1"/>
      <c r="Q115" s="1"/>
      <c r="R115" s="159"/>
      <c r="S115" s="1"/>
      <c r="T115" s="1"/>
      <c r="U115" s="1"/>
      <c r="V115" s="159"/>
      <c r="W115" s="1"/>
      <c r="X115" s="1"/>
      <c r="Y115" s="1"/>
      <c r="Z115" s="159"/>
      <c r="AA115" s="1"/>
      <c r="AB115" s="1"/>
      <c r="AC115" s="1"/>
      <c r="AD115" s="159"/>
      <c r="AE115" s="1"/>
      <c r="AF115" s="1"/>
      <c r="AG115" s="1"/>
      <c r="AH115" s="159"/>
      <c r="AI115" s="1"/>
      <c r="AJ115" s="1"/>
      <c r="AK115" s="1"/>
      <c r="AL115" s="159"/>
      <c r="AM115" s="1"/>
      <c r="AN115" s="1"/>
      <c r="AO115" s="1"/>
      <c r="AP115" s="159"/>
      <c r="AQ115" s="1"/>
      <c r="AR115" s="1"/>
      <c r="AS115" s="1"/>
      <c r="AT115" s="159"/>
      <c r="AU115" s="1"/>
      <c r="AV115" s="1"/>
      <c r="AW115" s="1"/>
      <c r="AX115" s="159"/>
      <c r="AY115" s="1"/>
      <c r="AZ115" s="1"/>
      <c r="BA115" s="1"/>
      <c r="BB115" s="159"/>
      <c r="BC115" s="1"/>
      <c r="BD115" s="1"/>
      <c r="BE115" s="1"/>
      <c r="BF115" s="159"/>
      <c r="BG115" s="1"/>
      <c r="BH115" s="1"/>
      <c r="BI115" s="1"/>
      <c r="BJ115" s="159"/>
      <c r="BK115" s="1"/>
      <c r="BL115" s="1"/>
      <c r="BM115" s="1"/>
      <c r="BN115" s="159"/>
      <c r="BO115" s="1"/>
      <c r="BP115" s="1"/>
      <c r="BQ115" s="1"/>
      <c r="BR115" s="159"/>
      <c r="BS115" s="1"/>
      <c r="BT115" s="1"/>
      <c r="BU115" s="1"/>
      <c r="BV115" s="159"/>
      <c r="BW115" s="1"/>
      <c r="BX115" s="1"/>
      <c r="BY115" s="1"/>
      <c r="BZ115" s="159"/>
      <c r="CA115" s="1"/>
      <c r="CB115" s="1"/>
      <c r="CC115" s="1"/>
      <c r="CD115" s="159"/>
      <c r="CE115" s="1"/>
      <c r="CF115" s="1"/>
      <c r="CG115" s="1"/>
      <c r="CH115" s="159"/>
      <c r="CI115" s="1"/>
      <c r="CJ115" s="1"/>
      <c r="CK115" s="1"/>
      <c r="CL115" s="159"/>
      <c r="CM115" s="159"/>
      <c r="CN115" s="159"/>
      <c r="CO115" s="159"/>
      <c r="CP115" s="159"/>
      <c r="CQ115" s="159"/>
      <c r="CR115" s="159"/>
      <c r="CS115" s="159"/>
      <c r="CT115" s="159"/>
      <c r="CU115" s="159"/>
    </row>
    <row r="116" spans="1:99" ht="15.75" customHeight="1" x14ac:dyDescent="0.2">
      <c r="A116" s="159"/>
      <c r="B116" s="1"/>
      <c r="C116" s="1"/>
      <c r="D116" s="1"/>
      <c r="E116" s="1"/>
      <c r="F116" s="159"/>
      <c r="G116" s="1"/>
      <c r="H116" s="1"/>
      <c r="I116" s="1"/>
      <c r="J116" s="159"/>
      <c r="K116" s="1"/>
      <c r="L116" s="1"/>
      <c r="M116" s="1"/>
      <c r="N116" s="159"/>
      <c r="O116" s="1"/>
      <c r="P116" s="1"/>
      <c r="Q116" s="1"/>
      <c r="R116" s="159"/>
      <c r="S116" s="160"/>
      <c r="T116" s="160"/>
      <c r="U116" s="161"/>
      <c r="V116" s="159"/>
      <c r="W116" s="1"/>
      <c r="X116" s="1"/>
      <c r="Y116" s="1"/>
      <c r="Z116" s="159"/>
      <c r="AA116" s="1"/>
      <c r="AB116" s="1"/>
      <c r="AC116" s="1"/>
      <c r="AD116" s="159"/>
      <c r="AE116" s="1"/>
      <c r="AF116" s="1"/>
      <c r="AG116" s="1"/>
      <c r="AH116" s="159"/>
      <c r="AI116" s="1"/>
      <c r="AJ116" s="1"/>
      <c r="AK116" s="1"/>
      <c r="AL116" s="159"/>
      <c r="AM116" s="1"/>
      <c r="AN116" s="1"/>
      <c r="AO116" s="1"/>
      <c r="AP116" s="159"/>
      <c r="AQ116" s="1"/>
      <c r="AR116" s="1"/>
      <c r="AS116" s="1"/>
      <c r="AT116" s="159"/>
      <c r="AU116" s="1"/>
      <c r="AV116" s="1"/>
      <c r="AW116" s="1"/>
      <c r="AX116" s="159"/>
      <c r="AY116" s="1"/>
      <c r="AZ116" s="1"/>
      <c r="BA116" s="1"/>
      <c r="BB116" s="159"/>
      <c r="BC116" s="1"/>
      <c r="BD116" s="1"/>
      <c r="BE116" s="1"/>
      <c r="BF116" s="159"/>
      <c r="BG116" s="1"/>
      <c r="BH116" s="1"/>
      <c r="BI116" s="1"/>
      <c r="BJ116" s="159"/>
      <c r="BK116" s="1"/>
      <c r="BL116" s="1"/>
      <c r="BM116" s="1"/>
      <c r="BN116" s="159"/>
      <c r="BO116" s="1"/>
      <c r="BP116" s="1"/>
      <c r="BQ116" s="1"/>
      <c r="BR116" s="159"/>
      <c r="BS116" s="1"/>
      <c r="BT116" s="1"/>
      <c r="BU116" s="1"/>
      <c r="BV116" s="159"/>
      <c r="BW116" s="1"/>
      <c r="BX116" s="1"/>
      <c r="BY116" s="1"/>
      <c r="BZ116" s="159"/>
      <c r="CA116" s="1"/>
      <c r="CB116" s="1"/>
      <c r="CC116" s="1"/>
      <c r="CD116" s="159"/>
      <c r="CE116" s="1"/>
      <c r="CF116" s="1"/>
      <c r="CG116" s="1"/>
      <c r="CH116" s="159"/>
      <c r="CI116" s="1"/>
      <c r="CJ116" s="1"/>
      <c r="CK116" s="1"/>
      <c r="CL116" s="159"/>
      <c r="CM116" s="159"/>
      <c r="CN116" s="159"/>
      <c r="CO116" s="159"/>
      <c r="CP116" s="159"/>
      <c r="CQ116" s="159"/>
      <c r="CR116" s="159"/>
      <c r="CS116" s="159"/>
      <c r="CT116" s="159"/>
      <c r="CU116" s="159"/>
    </row>
    <row r="117" spans="1:99" ht="15.75" customHeight="1" x14ac:dyDescent="0.2">
      <c r="A117" s="159"/>
      <c r="B117" s="1"/>
      <c r="C117" s="1"/>
      <c r="D117" s="1"/>
      <c r="E117" s="1"/>
      <c r="F117" s="159"/>
      <c r="G117" s="1"/>
      <c r="H117" s="1"/>
      <c r="I117" s="1"/>
      <c r="J117" s="159"/>
      <c r="K117" s="1"/>
      <c r="L117" s="1"/>
      <c r="M117" s="1"/>
      <c r="N117" s="159"/>
      <c r="O117" s="1"/>
      <c r="P117" s="1"/>
      <c r="Q117" s="1"/>
      <c r="R117" s="159"/>
      <c r="S117" s="1"/>
      <c r="T117" s="1"/>
      <c r="U117" s="1"/>
      <c r="V117" s="159"/>
      <c r="W117" s="1"/>
      <c r="X117" s="1"/>
      <c r="Y117" s="1"/>
      <c r="Z117" s="159"/>
      <c r="AA117" s="1"/>
      <c r="AB117" s="1"/>
      <c r="AC117" s="1"/>
      <c r="AD117" s="159"/>
      <c r="AE117" s="1"/>
      <c r="AF117" s="1"/>
      <c r="AG117" s="1"/>
      <c r="AH117" s="159"/>
      <c r="AI117" s="1"/>
      <c r="AJ117" s="1"/>
      <c r="AK117" s="1"/>
      <c r="AL117" s="159"/>
      <c r="AM117" s="1"/>
      <c r="AN117" s="1"/>
      <c r="AO117" s="1"/>
      <c r="AP117" s="159"/>
      <c r="AQ117" s="1"/>
      <c r="AR117" s="1"/>
      <c r="AS117" s="1"/>
      <c r="AT117" s="159"/>
      <c r="AU117" s="1"/>
      <c r="AV117" s="1"/>
      <c r="AW117" s="1"/>
      <c r="AX117" s="159"/>
      <c r="AY117" s="1"/>
      <c r="AZ117" s="1"/>
      <c r="BA117" s="1"/>
      <c r="BB117" s="159"/>
      <c r="BC117" s="1"/>
      <c r="BD117" s="1"/>
      <c r="BE117" s="1"/>
      <c r="BF117" s="159"/>
      <c r="BG117" s="1"/>
      <c r="BH117" s="1"/>
      <c r="BI117" s="1"/>
      <c r="BJ117" s="159"/>
      <c r="BK117" s="1"/>
      <c r="BL117" s="1"/>
      <c r="BM117" s="1"/>
      <c r="BN117" s="159"/>
      <c r="BO117" s="1"/>
      <c r="BP117" s="1"/>
      <c r="BQ117" s="1"/>
      <c r="BR117" s="159"/>
      <c r="BS117" s="1"/>
      <c r="BT117" s="1"/>
      <c r="BU117" s="1"/>
      <c r="BV117" s="159"/>
      <c r="BW117" s="1"/>
      <c r="BX117" s="1"/>
      <c r="BY117" s="1"/>
      <c r="BZ117" s="159"/>
      <c r="CA117" s="160"/>
      <c r="CB117" s="160"/>
      <c r="CC117" s="161"/>
      <c r="CD117" s="159"/>
      <c r="CE117" s="160"/>
      <c r="CF117" s="160"/>
      <c r="CG117" s="160"/>
      <c r="CH117" s="159"/>
      <c r="CI117" s="160"/>
      <c r="CJ117" s="160"/>
      <c r="CK117" s="161"/>
      <c r="CL117" s="159"/>
      <c r="CM117" s="159"/>
      <c r="CN117" s="159"/>
      <c r="CO117" s="159"/>
      <c r="CP117" s="159"/>
      <c r="CQ117" s="159"/>
      <c r="CR117" s="159"/>
      <c r="CS117" s="159"/>
      <c r="CT117" s="159"/>
      <c r="CU117" s="159"/>
    </row>
    <row r="118" spans="1:99" ht="15.75" customHeight="1" x14ac:dyDescent="0.2">
      <c r="A118" s="1"/>
      <c r="B118" s="1"/>
      <c r="C118" s="1"/>
      <c r="D118" s="1"/>
      <c r="E118" s="1"/>
      <c r="F118" s="159"/>
      <c r="G118" s="1"/>
      <c r="H118" s="1"/>
      <c r="I118" s="1"/>
      <c r="J118" s="159"/>
      <c r="K118" s="1"/>
      <c r="L118" s="1"/>
      <c r="M118" s="1"/>
      <c r="N118" s="159"/>
      <c r="O118" s="1"/>
      <c r="P118" s="1"/>
      <c r="Q118" s="1"/>
      <c r="R118" s="159"/>
      <c r="S118" s="1"/>
      <c r="T118" s="1"/>
      <c r="U118" s="1"/>
      <c r="V118" s="159"/>
      <c r="W118" s="1"/>
      <c r="X118" s="1"/>
      <c r="Y118" s="1"/>
      <c r="Z118" s="159"/>
      <c r="AA118" s="1"/>
      <c r="AB118" s="1"/>
      <c r="AC118" s="1"/>
      <c r="AD118" s="159"/>
      <c r="AE118" s="1"/>
      <c r="AF118" s="1"/>
      <c r="AG118" s="1"/>
      <c r="AH118" s="159"/>
      <c r="AI118" s="1"/>
      <c r="AJ118" s="1"/>
      <c r="AK118" s="1"/>
      <c r="AL118" s="159"/>
      <c r="AM118" s="1"/>
      <c r="AN118" s="1"/>
      <c r="AO118" s="1"/>
      <c r="AP118" s="159"/>
      <c r="AQ118" s="1"/>
      <c r="AR118" s="1"/>
      <c r="AS118" s="1"/>
      <c r="AT118" s="159"/>
      <c r="AU118" s="1"/>
      <c r="AV118" s="1"/>
      <c r="AW118" s="1"/>
      <c r="AX118" s="159"/>
      <c r="AY118" s="1"/>
      <c r="AZ118" s="1"/>
      <c r="BA118" s="1"/>
      <c r="BB118" s="159"/>
      <c r="BC118" s="1"/>
      <c r="BD118" s="1"/>
      <c r="BE118" s="1"/>
      <c r="BF118" s="159"/>
      <c r="BG118" s="1"/>
      <c r="BH118" s="1"/>
      <c r="BI118" s="1"/>
      <c r="BJ118" s="159"/>
      <c r="BK118" s="1"/>
      <c r="BL118" s="1"/>
      <c r="BM118" s="1"/>
      <c r="BN118" s="159"/>
      <c r="BO118" s="1"/>
      <c r="BP118" s="1"/>
      <c r="BQ118" s="1"/>
      <c r="BR118" s="159"/>
      <c r="BS118" s="1"/>
      <c r="BT118" s="1"/>
      <c r="BU118" s="1"/>
      <c r="BV118" s="159"/>
      <c r="BW118" s="1"/>
      <c r="BX118" s="1"/>
      <c r="BY118" s="1"/>
      <c r="BZ118" s="159"/>
      <c r="CA118" s="1"/>
      <c r="CB118" s="1"/>
      <c r="CC118" s="1"/>
      <c r="CD118" s="159"/>
      <c r="CE118" s="1"/>
      <c r="CF118" s="1"/>
      <c r="CG118" s="1"/>
      <c r="CH118" s="159"/>
      <c r="CI118" s="1"/>
      <c r="CJ118" s="1"/>
      <c r="CK118" s="1"/>
      <c r="CL118" s="159"/>
      <c r="CM118" s="159"/>
      <c r="CN118" s="159"/>
      <c r="CO118" s="159"/>
      <c r="CP118" s="159"/>
      <c r="CQ118" s="159"/>
      <c r="CR118" s="159"/>
      <c r="CS118" s="159"/>
      <c r="CT118" s="159"/>
      <c r="CU118" s="159"/>
    </row>
    <row r="119" spans="1:9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</row>
    <row r="120" spans="1:99" ht="15.75" customHeight="1" x14ac:dyDescent="0.2">
      <c r="C120" s="1"/>
    </row>
    <row r="121" spans="1:99" ht="15.75" customHeight="1" x14ac:dyDescent="0.2">
      <c r="C121" s="1"/>
    </row>
    <row r="122" spans="1:99" ht="15.75" customHeight="1" x14ac:dyDescent="0.2">
      <c r="C122" s="1"/>
    </row>
    <row r="123" spans="1:99" ht="15.75" customHeight="1" x14ac:dyDescent="0.2">
      <c r="C123" s="1"/>
    </row>
    <row r="124" spans="1:99" ht="15.75" customHeight="1" x14ac:dyDescent="0.2">
      <c r="C124" s="1"/>
    </row>
    <row r="125" spans="1:99" ht="15.75" customHeight="1" x14ac:dyDescent="0.2">
      <c r="C125" s="1"/>
    </row>
    <row r="126" spans="1:99" ht="15.75" customHeight="1" x14ac:dyDescent="0.2">
      <c r="C126" s="1"/>
    </row>
    <row r="127" spans="1:99" ht="15.75" customHeight="1" x14ac:dyDescent="0.2">
      <c r="C127" s="1"/>
    </row>
    <row r="128" spans="1:99" ht="15.75" customHeight="1" x14ac:dyDescent="0.2">
      <c r="C128" s="1"/>
    </row>
    <row r="129" spans="3:3" ht="15.75" customHeight="1" x14ac:dyDescent="0.2">
      <c r="C129" s="1"/>
    </row>
    <row r="130" spans="3:3" ht="15.75" customHeight="1" x14ac:dyDescent="0.2">
      <c r="C130" s="1"/>
    </row>
    <row r="131" spans="3:3" ht="15.75" customHeight="1" x14ac:dyDescent="0.2">
      <c r="C131" s="1"/>
    </row>
    <row r="132" spans="3:3" ht="15.75" customHeight="1" x14ac:dyDescent="0.2">
      <c r="C132" s="1"/>
    </row>
    <row r="133" spans="3:3" ht="15.75" customHeight="1" x14ac:dyDescent="0.2">
      <c r="C133" s="1"/>
    </row>
    <row r="134" spans="3:3" ht="15.75" customHeight="1" x14ac:dyDescent="0.2">
      <c r="C134" s="1"/>
    </row>
    <row r="135" spans="3:3" ht="15.75" customHeight="1" x14ac:dyDescent="0.2">
      <c r="C135" s="1"/>
    </row>
    <row r="136" spans="3:3" ht="15.75" customHeight="1" x14ac:dyDescent="0.2">
      <c r="C136" s="1"/>
    </row>
    <row r="137" spans="3:3" ht="15.75" customHeight="1" x14ac:dyDescent="0.2">
      <c r="C137" s="1"/>
    </row>
    <row r="138" spans="3:3" ht="15.75" customHeight="1" x14ac:dyDescent="0.2">
      <c r="C138" s="1"/>
    </row>
    <row r="139" spans="3:3" ht="15.75" customHeight="1" x14ac:dyDescent="0.2">
      <c r="C139" s="1"/>
    </row>
    <row r="140" spans="3:3" ht="15.75" customHeight="1" x14ac:dyDescent="0.2">
      <c r="C140" s="1"/>
    </row>
    <row r="141" spans="3:3" ht="15.75" customHeight="1" x14ac:dyDescent="0.2">
      <c r="C141" s="1"/>
    </row>
    <row r="142" spans="3:3" ht="15.75" customHeight="1" x14ac:dyDescent="0.2">
      <c r="C142" s="1"/>
    </row>
    <row r="143" spans="3:3" ht="15.75" customHeight="1" x14ac:dyDescent="0.2">
      <c r="C143" s="1"/>
    </row>
    <row r="144" spans="3:3" ht="15.75" customHeight="1" x14ac:dyDescent="0.2">
      <c r="C144" s="1"/>
    </row>
    <row r="145" spans="3:3" ht="15.75" customHeight="1" x14ac:dyDescent="0.2">
      <c r="C145" s="1"/>
    </row>
    <row r="146" spans="3:3" ht="15.75" customHeight="1" x14ac:dyDescent="0.2">
      <c r="C146" s="1"/>
    </row>
    <row r="147" spans="3:3" ht="15.75" customHeight="1" x14ac:dyDescent="0.2">
      <c r="C147" s="1"/>
    </row>
    <row r="148" spans="3:3" ht="15.75" customHeight="1" x14ac:dyDescent="0.2">
      <c r="C148" s="1"/>
    </row>
    <row r="149" spans="3:3" ht="15.75" customHeight="1" x14ac:dyDescent="0.2">
      <c r="C149" s="1"/>
    </row>
    <row r="150" spans="3:3" ht="15.75" customHeight="1" x14ac:dyDescent="0.2">
      <c r="C150" s="1"/>
    </row>
    <row r="151" spans="3:3" ht="15.75" customHeight="1" x14ac:dyDescent="0.2">
      <c r="C151" s="1"/>
    </row>
    <row r="152" spans="3:3" ht="15.75" customHeight="1" x14ac:dyDescent="0.2">
      <c r="C152" s="1"/>
    </row>
    <row r="153" spans="3:3" ht="15.75" customHeight="1" x14ac:dyDescent="0.2">
      <c r="C153" s="1"/>
    </row>
    <row r="154" spans="3:3" ht="15.75" customHeight="1" x14ac:dyDescent="0.2">
      <c r="C154" s="1"/>
    </row>
    <row r="155" spans="3:3" ht="15.75" customHeight="1" x14ac:dyDescent="0.2">
      <c r="C155" s="1"/>
    </row>
    <row r="156" spans="3:3" ht="15.75" customHeight="1" x14ac:dyDescent="0.2">
      <c r="C156" s="1"/>
    </row>
    <row r="157" spans="3:3" ht="15.75" customHeight="1" x14ac:dyDescent="0.2">
      <c r="C157" s="1"/>
    </row>
    <row r="158" spans="3:3" ht="15.75" customHeight="1" x14ac:dyDescent="0.2">
      <c r="C158" s="1"/>
    </row>
    <row r="159" spans="3:3" ht="15.75" customHeight="1" x14ac:dyDescent="0.2">
      <c r="C159" s="1"/>
    </row>
    <row r="160" spans="3:3" ht="15.75" customHeight="1" x14ac:dyDescent="0.2">
      <c r="C160" s="1"/>
    </row>
    <row r="161" spans="3:3" ht="15.75" customHeight="1" x14ac:dyDescent="0.2">
      <c r="C161" s="1"/>
    </row>
    <row r="162" spans="3:3" ht="15.75" customHeight="1" x14ac:dyDescent="0.2">
      <c r="C162" s="1"/>
    </row>
    <row r="163" spans="3:3" ht="15.75" customHeight="1" x14ac:dyDescent="0.2">
      <c r="C163" s="1"/>
    </row>
    <row r="164" spans="3:3" ht="15.75" customHeight="1" x14ac:dyDescent="0.2">
      <c r="C164" s="1"/>
    </row>
    <row r="165" spans="3:3" ht="15.75" customHeight="1" x14ac:dyDescent="0.2">
      <c r="C165" s="1"/>
    </row>
    <row r="166" spans="3:3" ht="15.75" customHeight="1" x14ac:dyDescent="0.2">
      <c r="C166" s="1"/>
    </row>
    <row r="167" spans="3:3" ht="15.75" customHeight="1" x14ac:dyDescent="0.2">
      <c r="C167" s="1"/>
    </row>
    <row r="168" spans="3:3" ht="15.75" customHeight="1" x14ac:dyDescent="0.2">
      <c r="C168" s="1"/>
    </row>
    <row r="169" spans="3:3" ht="15.75" customHeight="1" x14ac:dyDescent="0.2">
      <c r="C169" s="1"/>
    </row>
    <row r="170" spans="3:3" ht="15.75" customHeight="1" x14ac:dyDescent="0.2">
      <c r="C170" s="1"/>
    </row>
    <row r="171" spans="3:3" ht="15.75" customHeight="1" x14ac:dyDescent="0.2">
      <c r="C171" s="1"/>
    </row>
    <row r="172" spans="3:3" ht="15.75" customHeight="1" x14ac:dyDescent="0.2">
      <c r="C172" s="1"/>
    </row>
    <row r="173" spans="3:3" ht="15.75" customHeight="1" x14ac:dyDescent="0.2">
      <c r="C173" s="1"/>
    </row>
    <row r="174" spans="3:3" ht="15.75" customHeight="1" x14ac:dyDescent="0.2">
      <c r="C174" s="1"/>
    </row>
    <row r="175" spans="3:3" ht="15.75" customHeight="1" x14ac:dyDescent="0.2">
      <c r="C175" s="1"/>
    </row>
    <row r="176" spans="3:3" ht="15.75" customHeight="1" x14ac:dyDescent="0.2">
      <c r="C176" s="1"/>
    </row>
    <row r="177" spans="3:3" ht="15.75" customHeight="1" x14ac:dyDescent="0.2">
      <c r="C177" s="1"/>
    </row>
    <row r="178" spans="3:3" ht="15.75" customHeight="1" x14ac:dyDescent="0.2">
      <c r="C178" s="1"/>
    </row>
    <row r="179" spans="3:3" ht="15.75" customHeight="1" x14ac:dyDescent="0.2">
      <c r="C179" s="1"/>
    </row>
    <row r="180" spans="3:3" ht="15.75" customHeight="1" x14ac:dyDescent="0.2">
      <c r="C180" s="1"/>
    </row>
    <row r="181" spans="3:3" ht="15.75" customHeight="1" x14ac:dyDescent="0.2">
      <c r="C181" s="1"/>
    </row>
    <row r="182" spans="3:3" ht="15.75" customHeight="1" x14ac:dyDescent="0.2">
      <c r="C182" s="1"/>
    </row>
    <row r="183" spans="3:3" ht="15.75" customHeight="1" x14ac:dyDescent="0.2">
      <c r="C183" s="1"/>
    </row>
    <row r="184" spans="3:3" ht="15.75" customHeight="1" x14ac:dyDescent="0.2">
      <c r="C184" s="1"/>
    </row>
    <row r="185" spans="3:3" ht="15.75" customHeight="1" x14ac:dyDescent="0.2">
      <c r="C185" s="1"/>
    </row>
    <row r="186" spans="3:3" ht="15.75" customHeight="1" x14ac:dyDescent="0.2">
      <c r="C186" s="1"/>
    </row>
    <row r="187" spans="3:3" ht="15.75" customHeight="1" x14ac:dyDescent="0.2">
      <c r="C187" s="1"/>
    </row>
    <row r="188" spans="3:3" ht="15.75" customHeight="1" x14ac:dyDescent="0.2">
      <c r="C188" s="1"/>
    </row>
    <row r="189" spans="3:3" ht="15.75" customHeight="1" x14ac:dyDescent="0.2">
      <c r="C189" s="1"/>
    </row>
    <row r="190" spans="3:3" ht="15.75" customHeight="1" x14ac:dyDescent="0.2">
      <c r="C190" s="1"/>
    </row>
    <row r="191" spans="3:3" ht="15.75" customHeight="1" x14ac:dyDescent="0.2">
      <c r="C191" s="1"/>
    </row>
    <row r="192" spans="3:3" ht="15.75" customHeight="1" x14ac:dyDescent="0.2">
      <c r="C192" s="1"/>
    </row>
    <row r="193" spans="3:3" ht="15.75" customHeight="1" x14ac:dyDescent="0.2">
      <c r="C193" s="1"/>
    </row>
    <row r="194" spans="3:3" ht="15.75" customHeight="1" x14ac:dyDescent="0.2">
      <c r="C194" s="1"/>
    </row>
    <row r="195" spans="3:3" ht="15.75" customHeight="1" x14ac:dyDescent="0.2">
      <c r="C195" s="1"/>
    </row>
    <row r="196" spans="3:3" ht="15.75" customHeight="1" x14ac:dyDescent="0.2">
      <c r="C196" s="1"/>
    </row>
    <row r="197" spans="3:3" ht="15.75" customHeight="1" x14ac:dyDescent="0.2">
      <c r="C197" s="1"/>
    </row>
    <row r="198" spans="3:3" ht="15.75" customHeight="1" x14ac:dyDescent="0.2">
      <c r="C198" s="1"/>
    </row>
    <row r="199" spans="3:3" ht="15.75" customHeight="1" x14ac:dyDescent="0.2">
      <c r="C199" s="1"/>
    </row>
    <row r="200" spans="3:3" ht="15.75" customHeight="1" x14ac:dyDescent="0.2">
      <c r="C200" s="1"/>
    </row>
    <row r="201" spans="3:3" ht="15.75" customHeight="1" x14ac:dyDescent="0.2">
      <c r="C201" s="1"/>
    </row>
    <row r="202" spans="3:3" ht="15.75" customHeight="1" x14ac:dyDescent="0.2">
      <c r="C202" s="1"/>
    </row>
    <row r="203" spans="3:3" ht="15.75" customHeight="1" x14ac:dyDescent="0.2">
      <c r="C203" s="1"/>
    </row>
    <row r="204" spans="3:3" ht="15.75" customHeight="1" x14ac:dyDescent="0.2">
      <c r="C204" s="1"/>
    </row>
    <row r="205" spans="3:3" ht="15.75" customHeight="1" x14ac:dyDescent="0.2">
      <c r="C205" s="1"/>
    </row>
    <row r="206" spans="3:3" ht="15.75" customHeight="1" x14ac:dyDescent="0.2">
      <c r="C206" s="1"/>
    </row>
    <row r="207" spans="3:3" ht="15.75" customHeight="1" x14ac:dyDescent="0.2">
      <c r="C207" s="1"/>
    </row>
    <row r="208" spans="3:3" ht="15.75" customHeight="1" x14ac:dyDescent="0.2">
      <c r="C208" s="1"/>
    </row>
    <row r="209" spans="3:3" ht="15.75" customHeight="1" x14ac:dyDescent="0.2">
      <c r="C209" s="1"/>
    </row>
    <row r="210" spans="3:3" ht="15.75" customHeight="1" x14ac:dyDescent="0.2">
      <c r="C210" s="1"/>
    </row>
    <row r="211" spans="3:3" ht="15.75" customHeight="1" x14ac:dyDescent="0.2">
      <c r="C211" s="1"/>
    </row>
    <row r="212" spans="3:3" ht="15.75" customHeight="1" x14ac:dyDescent="0.2">
      <c r="C212" s="1"/>
    </row>
    <row r="213" spans="3:3" ht="15.75" customHeight="1" x14ac:dyDescent="0.2">
      <c r="C213" s="1"/>
    </row>
    <row r="214" spans="3:3" ht="15.75" customHeight="1" x14ac:dyDescent="0.2">
      <c r="C214" s="1"/>
    </row>
    <row r="215" spans="3:3" ht="15.75" customHeight="1" x14ac:dyDescent="0.2">
      <c r="C215" s="1"/>
    </row>
    <row r="216" spans="3:3" ht="15.75" customHeight="1" x14ac:dyDescent="0.2">
      <c r="C216" s="1"/>
    </row>
    <row r="217" spans="3:3" ht="15.75" customHeight="1" x14ac:dyDescent="0.2">
      <c r="C217" s="1"/>
    </row>
    <row r="218" spans="3:3" ht="15.75" customHeight="1" x14ac:dyDescent="0.2">
      <c r="C218" s="1"/>
    </row>
    <row r="219" spans="3:3" ht="15.75" customHeight="1" x14ac:dyDescent="0.2">
      <c r="C219" s="1"/>
    </row>
    <row r="220" spans="3:3" ht="15.75" customHeight="1" x14ac:dyDescent="0.2">
      <c r="C220" s="1"/>
    </row>
    <row r="221" spans="3:3" ht="15.75" customHeight="1" x14ac:dyDescent="0.2">
      <c r="C221" s="1"/>
    </row>
    <row r="222" spans="3:3" ht="15.75" customHeight="1" x14ac:dyDescent="0.2">
      <c r="C222" s="1"/>
    </row>
    <row r="223" spans="3:3" ht="15.75" customHeight="1" x14ac:dyDescent="0.2">
      <c r="C223" s="1"/>
    </row>
    <row r="224" spans="3:3" ht="15.75" customHeight="1" x14ac:dyDescent="0.2">
      <c r="C224" s="1"/>
    </row>
    <row r="225" spans="3:3" ht="15.75" customHeight="1" x14ac:dyDescent="0.2">
      <c r="C225" s="1"/>
    </row>
    <row r="226" spans="3:3" ht="15.75" customHeight="1" x14ac:dyDescent="0.2">
      <c r="C226" s="1"/>
    </row>
    <row r="227" spans="3:3" ht="15.75" customHeight="1" x14ac:dyDescent="0.2">
      <c r="C227" s="1"/>
    </row>
    <row r="228" spans="3:3" ht="15.75" customHeight="1" x14ac:dyDescent="0.2">
      <c r="C228" s="1"/>
    </row>
    <row r="229" spans="3:3" ht="15.75" customHeight="1" x14ac:dyDescent="0.2">
      <c r="C229" s="1"/>
    </row>
    <row r="230" spans="3:3" ht="15.75" customHeight="1" x14ac:dyDescent="0.2">
      <c r="C230" s="1"/>
    </row>
    <row r="231" spans="3:3" ht="15.75" customHeight="1" x14ac:dyDescent="0.2">
      <c r="C231" s="1"/>
    </row>
    <row r="232" spans="3:3" ht="15.75" customHeight="1" x14ac:dyDescent="0.2">
      <c r="C232" s="1"/>
    </row>
    <row r="233" spans="3:3" ht="15.75" customHeight="1" x14ac:dyDescent="0.2">
      <c r="C233" s="1"/>
    </row>
    <row r="234" spans="3:3" ht="15.75" customHeight="1" x14ac:dyDescent="0.2">
      <c r="C234" s="1"/>
    </row>
    <row r="235" spans="3:3" ht="15.75" customHeight="1" x14ac:dyDescent="0.2">
      <c r="C235" s="1"/>
    </row>
    <row r="236" spans="3:3" ht="15.75" customHeight="1" x14ac:dyDescent="0.2">
      <c r="C236" s="1"/>
    </row>
    <row r="237" spans="3:3" ht="15.75" customHeight="1" x14ac:dyDescent="0.2">
      <c r="C237" s="1"/>
    </row>
    <row r="238" spans="3:3" ht="15.75" customHeight="1" x14ac:dyDescent="0.2">
      <c r="C238" s="1"/>
    </row>
    <row r="239" spans="3:3" ht="15.75" customHeight="1" x14ac:dyDescent="0.2">
      <c r="C239" s="1"/>
    </row>
    <row r="240" spans="3:3" ht="15.75" customHeight="1" x14ac:dyDescent="0.2">
      <c r="C240" s="1"/>
    </row>
    <row r="241" spans="3:3" ht="15.75" customHeight="1" x14ac:dyDescent="0.2">
      <c r="C241" s="1"/>
    </row>
    <row r="242" spans="3:3" ht="15.75" customHeight="1" x14ac:dyDescent="0.2">
      <c r="C242" s="1"/>
    </row>
    <row r="243" spans="3:3" ht="15.75" customHeight="1" x14ac:dyDescent="0.2">
      <c r="C243" s="1"/>
    </row>
    <row r="244" spans="3:3" ht="15.75" customHeight="1" x14ac:dyDescent="0.2">
      <c r="C244" s="1"/>
    </row>
    <row r="245" spans="3:3" ht="15.75" customHeight="1" x14ac:dyDescent="0.2">
      <c r="C245" s="1"/>
    </row>
    <row r="246" spans="3:3" ht="15.75" customHeight="1" x14ac:dyDescent="0.2">
      <c r="C246" s="1"/>
    </row>
    <row r="247" spans="3:3" ht="15.75" customHeight="1" x14ac:dyDescent="0.2">
      <c r="C247" s="1"/>
    </row>
    <row r="248" spans="3:3" ht="15.75" customHeight="1" x14ac:dyDescent="0.2">
      <c r="C248" s="1"/>
    </row>
    <row r="249" spans="3:3" ht="15.75" customHeight="1" x14ac:dyDescent="0.2">
      <c r="C249" s="1"/>
    </row>
    <row r="250" spans="3:3" ht="15.75" customHeight="1" x14ac:dyDescent="0.2">
      <c r="C250" s="1"/>
    </row>
    <row r="251" spans="3:3" ht="15.75" customHeight="1" x14ac:dyDescent="0.2">
      <c r="C251" s="1"/>
    </row>
    <row r="252" spans="3:3" ht="15.75" customHeight="1" x14ac:dyDescent="0.2">
      <c r="C252" s="1"/>
    </row>
    <row r="253" spans="3:3" ht="15.75" customHeight="1" x14ac:dyDescent="0.2">
      <c r="C253" s="1"/>
    </row>
    <row r="254" spans="3:3" ht="15.75" customHeight="1" x14ac:dyDescent="0.2">
      <c r="C254" s="1"/>
    </row>
    <row r="255" spans="3:3" ht="15.75" customHeight="1" x14ac:dyDescent="0.2">
      <c r="C255" s="1"/>
    </row>
    <row r="256" spans="3:3" ht="15.75" customHeight="1" x14ac:dyDescent="0.2">
      <c r="C256" s="1"/>
    </row>
    <row r="257" spans="3:3" ht="15.75" customHeight="1" x14ac:dyDescent="0.2">
      <c r="C257" s="1"/>
    </row>
    <row r="258" spans="3:3" ht="15.75" customHeight="1" x14ac:dyDescent="0.2">
      <c r="C258" s="1"/>
    </row>
    <row r="259" spans="3:3" ht="15.75" customHeight="1" x14ac:dyDescent="0.2">
      <c r="C259" s="1"/>
    </row>
    <row r="260" spans="3:3" ht="15.75" customHeight="1" x14ac:dyDescent="0.2">
      <c r="C260" s="1"/>
    </row>
    <row r="261" spans="3:3" ht="15.75" customHeight="1" x14ac:dyDescent="0.2">
      <c r="C261" s="1"/>
    </row>
    <row r="262" spans="3:3" ht="15.75" customHeight="1" x14ac:dyDescent="0.2">
      <c r="C262" s="1"/>
    </row>
    <row r="263" spans="3:3" ht="15.75" customHeight="1" x14ac:dyDescent="0.2">
      <c r="C263" s="1"/>
    </row>
    <row r="264" spans="3:3" ht="15.75" customHeight="1" x14ac:dyDescent="0.2">
      <c r="C264" s="1"/>
    </row>
    <row r="265" spans="3:3" ht="15.75" customHeight="1" x14ac:dyDescent="0.2">
      <c r="C265" s="1"/>
    </row>
    <row r="266" spans="3:3" ht="15.75" customHeight="1" x14ac:dyDescent="0.2">
      <c r="C266" s="1"/>
    </row>
    <row r="267" spans="3:3" ht="15.75" customHeight="1" x14ac:dyDescent="0.2">
      <c r="C267" s="1"/>
    </row>
    <row r="268" spans="3:3" ht="15.75" customHeight="1" x14ac:dyDescent="0.2">
      <c r="C268" s="1"/>
    </row>
    <row r="269" spans="3:3" ht="15.75" customHeight="1" x14ac:dyDescent="0.2">
      <c r="C269" s="1"/>
    </row>
    <row r="270" spans="3:3" ht="15.75" customHeight="1" x14ac:dyDescent="0.2">
      <c r="C270" s="1"/>
    </row>
    <row r="271" spans="3:3" ht="15.75" customHeight="1" x14ac:dyDescent="0.2">
      <c r="C271" s="1"/>
    </row>
    <row r="272" spans="3:3" ht="15.75" customHeight="1" x14ac:dyDescent="0.2">
      <c r="C272" s="1"/>
    </row>
    <row r="273" spans="3:3" ht="15.75" customHeight="1" x14ac:dyDescent="0.2">
      <c r="C273" s="1"/>
    </row>
    <row r="274" spans="3:3" ht="15.75" customHeight="1" x14ac:dyDescent="0.2">
      <c r="C274" s="1"/>
    </row>
    <row r="275" spans="3:3" ht="15.75" customHeight="1" x14ac:dyDescent="0.2">
      <c r="C275" s="1"/>
    </row>
    <row r="276" spans="3:3" ht="15.75" customHeight="1" x14ac:dyDescent="0.2">
      <c r="C276" s="1"/>
    </row>
    <row r="277" spans="3:3" ht="15.75" customHeight="1" x14ac:dyDescent="0.2">
      <c r="C277" s="1"/>
    </row>
    <row r="278" spans="3:3" ht="15.75" customHeight="1" x14ac:dyDescent="0.2">
      <c r="C278" s="1"/>
    </row>
    <row r="279" spans="3:3" ht="15.75" customHeight="1" x14ac:dyDescent="0.2">
      <c r="C279" s="1"/>
    </row>
    <row r="280" spans="3:3" ht="15.75" customHeight="1" x14ac:dyDescent="0.2">
      <c r="C280" s="1"/>
    </row>
    <row r="281" spans="3:3" ht="15.75" customHeight="1" x14ac:dyDescent="0.2">
      <c r="C281" s="1"/>
    </row>
    <row r="282" spans="3:3" ht="15.75" customHeight="1" x14ac:dyDescent="0.2">
      <c r="C282" s="1"/>
    </row>
    <row r="283" spans="3:3" ht="15.75" customHeight="1" x14ac:dyDescent="0.2">
      <c r="C283" s="1"/>
    </row>
    <row r="284" spans="3:3" ht="15.75" customHeight="1" x14ac:dyDescent="0.2">
      <c r="C284" s="1"/>
    </row>
    <row r="285" spans="3:3" ht="15.75" customHeight="1" x14ac:dyDescent="0.2">
      <c r="C285" s="1"/>
    </row>
    <row r="286" spans="3:3" ht="15.75" customHeight="1" x14ac:dyDescent="0.2">
      <c r="C286" s="1"/>
    </row>
    <row r="287" spans="3:3" ht="15.75" customHeight="1" x14ac:dyDescent="0.2">
      <c r="C287" s="1"/>
    </row>
    <row r="288" spans="3:3" ht="15.75" customHeight="1" x14ac:dyDescent="0.2">
      <c r="C288" s="1"/>
    </row>
    <row r="289" spans="3:3" ht="15.75" customHeight="1" x14ac:dyDescent="0.2">
      <c r="C289" s="1"/>
    </row>
    <row r="290" spans="3:3" ht="15.75" customHeight="1" x14ac:dyDescent="0.2">
      <c r="C290" s="1"/>
    </row>
    <row r="291" spans="3:3" ht="15.75" customHeight="1" x14ac:dyDescent="0.2">
      <c r="C291" s="1"/>
    </row>
    <row r="292" spans="3:3" ht="15.75" customHeight="1" x14ac:dyDescent="0.2">
      <c r="C292" s="1"/>
    </row>
    <row r="293" spans="3:3" ht="15.75" customHeight="1" x14ac:dyDescent="0.2">
      <c r="C293" s="1"/>
    </row>
    <row r="294" spans="3:3" ht="15.75" customHeight="1" x14ac:dyDescent="0.2">
      <c r="C294" s="1"/>
    </row>
    <row r="295" spans="3:3" ht="15.75" customHeight="1" x14ac:dyDescent="0.2">
      <c r="C295" s="1"/>
    </row>
    <row r="296" spans="3:3" ht="15.75" customHeight="1" x14ac:dyDescent="0.2">
      <c r="C296" s="1"/>
    </row>
    <row r="297" spans="3:3" ht="15.75" customHeight="1" x14ac:dyDescent="0.2">
      <c r="C297" s="1"/>
    </row>
    <row r="298" spans="3:3" ht="15.75" customHeight="1" x14ac:dyDescent="0.2">
      <c r="C298" s="1"/>
    </row>
    <row r="299" spans="3:3" ht="15.75" customHeight="1" x14ac:dyDescent="0.2">
      <c r="C299" s="1"/>
    </row>
  </sheetData>
  <autoFilter ref="A3:CU99" xr:uid="{00000000-0009-0000-0000-000007000000}">
    <filterColumn colId="2">
      <filters blank="1">
        <filter val="AdFlex - BOD"/>
        <filter val="AdFlex - CPI - BUD"/>
        <filter val="AdFlex - CPI - Kỹ thuật"/>
        <filter val="AdFlex - CPI - Sale"/>
        <filter val="AdFlex - CPI - Sale Admin"/>
        <filter val="AdFlex - CPI - Traffic"/>
        <filter val="AdFlex - CPO - Community"/>
        <filter val="AdFlex - Pushtimize - BD"/>
        <filter val="AdFlex - Pushtimize - Kỹ thuật"/>
        <filter val="AdFlex - Support - Content"/>
        <filter val="AdFlex - Support - HRBP"/>
        <filter val="AdFlex - Support - Kỹ thuật"/>
        <filter val="AdFlex - Support - Pháp chế"/>
        <filter val="AdFlex - Support - Profit &amp; Loss"/>
        <filter val="AdFlex - Support - TCKT"/>
      </filters>
    </filterColumn>
  </autoFilter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26" ht="15.75" customHeight="1" x14ac:dyDescent="0.2">
      <c r="A1" s="1"/>
      <c r="B1" s="1"/>
      <c r="C1" s="1"/>
      <c r="D1" s="164"/>
      <c r="E1" s="1"/>
      <c r="F1" s="1"/>
      <c r="G1" s="1"/>
      <c r="H1" s="164"/>
      <c r="I1" s="1"/>
      <c r="J1" s="1"/>
      <c r="K1" s="1"/>
      <c r="L1" s="164"/>
      <c r="M1" s="1"/>
      <c r="N1" s="1"/>
      <c r="O1" s="1"/>
      <c r="P1" s="164"/>
      <c r="Q1" s="1"/>
      <c r="R1" s="1"/>
      <c r="S1" s="1"/>
      <c r="T1" s="164"/>
      <c r="U1" s="1"/>
      <c r="V1" s="1"/>
      <c r="W1" s="1"/>
      <c r="X1" s="164"/>
      <c r="Y1" s="1"/>
      <c r="Z1" s="1"/>
    </row>
    <row r="2" spans="1:26" ht="15.7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">
      <c r="A3" s="1"/>
      <c r="B3" s="1"/>
      <c r="C3" s="1"/>
      <c r="D3" s="1"/>
      <c r="E3" s="1"/>
      <c r="F3" s="1"/>
      <c r="G3" s="159"/>
      <c r="H3" s="1"/>
      <c r="I3" s="1"/>
      <c r="J3" s="1"/>
      <c r="K3" s="159"/>
      <c r="L3" s="1"/>
      <c r="M3" s="1"/>
      <c r="N3" s="1"/>
      <c r="O3" s="159"/>
      <c r="P3" s="1"/>
      <c r="Q3" s="1"/>
      <c r="R3" s="1"/>
      <c r="S3" s="159"/>
      <c r="T3" s="1"/>
      <c r="U3" s="1"/>
      <c r="V3" s="1"/>
      <c r="W3" s="159"/>
      <c r="X3" s="1"/>
      <c r="Y3" s="1"/>
      <c r="Z3" s="1"/>
    </row>
    <row r="4" spans="1:26" ht="15.75" customHeight="1" x14ac:dyDescent="0.2">
      <c r="A4" s="1"/>
      <c r="B4" s="1"/>
      <c r="C4" s="1"/>
      <c r="D4" s="160"/>
      <c r="E4" s="160"/>
      <c r="F4" s="160"/>
      <c r="G4" s="159"/>
      <c r="H4" s="160"/>
      <c r="I4" s="160"/>
      <c r="J4" s="160"/>
      <c r="K4" s="159"/>
      <c r="L4" s="160"/>
      <c r="M4" s="160"/>
      <c r="N4" s="160"/>
      <c r="O4" s="159"/>
      <c r="P4" s="1"/>
      <c r="Q4" s="1"/>
      <c r="R4" s="1"/>
      <c r="S4" s="159"/>
      <c r="T4" s="1"/>
      <c r="U4" s="1"/>
      <c r="V4" s="1"/>
      <c r="W4" s="159"/>
      <c r="X4" s="1"/>
      <c r="Y4" s="1"/>
      <c r="Z4" s="1"/>
    </row>
    <row r="5" spans="1:26" ht="15.75" customHeight="1" x14ac:dyDescent="0.2">
      <c r="A5" s="1"/>
      <c r="B5" s="1"/>
      <c r="C5" s="1"/>
      <c r="D5" s="160"/>
      <c r="E5" s="160"/>
      <c r="F5" s="161"/>
      <c r="G5" s="159"/>
      <c r="H5" s="160"/>
      <c r="I5" s="160"/>
      <c r="J5" s="161"/>
      <c r="K5" s="159"/>
      <c r="L5" s="160"/>
      <c r="M5" s="160"/>
      <c r="N5" s="161"/>
      <c r="O5" s="159"/>
      <c r="P5" s="1"/>
      <c r="Q5" s="1"/>
      <c r="R5" s="1"/>
      <c r="S5" s="159"/>
      <c r="T5" s="1"/>
      <c r="U5" s="1"/>
      <c r="V5" s="1"/>
      <c r="W5" s="159"/>
      <c r="X5" s="1"/>
      <c r="Y5" s="1"/>
      <c r="Z5" s="1"/>
    </row>
    <row r="6" spans="1:26" ht="15.75" customHeight="1" x14ac:dyDescent="0.2">
      <c r="A6" s="1"/>
      <c r="B6" s="1"/>
      <c r="C6" s="1"/>
      <c r="D6" s="160"/>
      <c r="E6" s="160"/>
      <c r="F6" s="161"/>
      <c r="G6" s="159"/>
      <c r="H6" s="1"/>
      <c r="I6" s="1"/>
      <c r="J6" s="1"/>
      <c r="K6" s="159"/>
      <c r="L6" s="1"/>
      <c r="M6" s="1"/>
      <c r="N6" s="1"/>
      <c r="O6" s="159"/>
      <c r="P6" s="1"/>
      <c r="Q6" s="1"/>
      <c r="R6" s="1"/>
      <c r="S6" s="159"/>
      <c r="T6" s="1"/>
      <c r="U6" s="1"/>
      <c r="V6" s="1"/>
      <c r="W6" s="159"/>
      <c r="X6" s="1"/>
      <c r="Y6" s="1"/>
      <c r="Z6" s="1"/>
    </row>
    <row r="7" spans="1:26" ht="15.75" customHeight="1" x14ac:dyDescent="0.2">
      <c r="A7" s="1"/>
      <c r="B7" s="1"/>
      <c r="C7" s="1"/>
      <c r="D7" s="160"/>
      <c r="E7" s="160"/>
      <c r="F7" s="161"/>
      <c r="G7" s="159"/>
      <c r="H7" s="1"/>
      <c r="I7" s="1"/>
      <c r="J7" s="1"/>
      <c r="K7" s="159"/>
      <c r="L7" s="1"/>
      <c r="M7" s="1"/>
      <c r="N7" s="1"/>
      <c r="O7" s="159"/>
      <c r="P7" s="1"/>
      <c r="Q7" s="1"/>
      <c r="R7" s="1"/>
      <c r="S7" s="159"/>
      <c r="T7" s="1"/>
      <c r="U7" s="1"/>
      <c r="V7" s="1"/>
      <c r="W7" s="159"/>
      <c r="X7" s="1"/>
      <c r="Y7" s="1"/>
      <c r="Z7" s="1"/>
    </row>
    <row r="8" spans="1:26" ht="15.75" customHeight="1" x14ac:dyDescent="0.2">
      <c r="A8" s="1"/>
      <c r="B8" s="1"/>
      <c r="C8" s="1"/>
      <c r="D8" s="1"/>
      <c r="E8" s="1"/>
      <c r="F8" s="1"/>
      <c r="G8" s="159"/>
      <c r="H8" s="160"/>
      <c r="I8" s="160"/>
      <c r="J8" s="161"/>
      <c r="K8" s="159"/>
      <c r="L8" s="160"/>
      <c r="M8" s="160"/>
      <c r="N8" s="161"/>
      <c r="O8" s="159"/>
      <c r="P8" s="160"/>
      <c r="Q8" s="160"/>
      <c r="R8" s="161"/>
      <c r="S8" s="159"/>
      <c r="T8" s="1"/>
      <c r="U8" s="1"/>
      <c r="V8" s="1"/>
      <c r="W8" s="159"/>
      <c r="X8" s="1"/>
      <c r="Y8" s="1"/>
      <c r="Z8" s="1"/>
    </row>
    <row r="9" spans="1:26" ht="15.75" customHeight="1" x14ac:dyDescent="0.2">
      <c r="A9" s="1"/>
      <c r="B9" s="1"/>
      <c r="C9" s="1"/>
      <c r="D9" s="160"/>
      <c r="E9" s="160"/>
      <c r="F9" s="161"/>
      <c r="G9" s="159"/>
      <c r="H9" s="160"/>
      <c r="I9" s="160"/>
      <c r="J9" s="161"/>
      <c r="K9" s="159"/>
      <c r="L9" s="1"/>
      <c r="M9" s="1"/>
      <c r="N9" s="1"/>
      <c r="O9" s="159"/>
      <c r="P9" s="1"/>
      <c r="Q9" s="1"/>
      <c r="R9" s="1"/>
      <c r="S9" s="159"/>
      <c r="T9" s="1"/>
      <c r="U9" s="1"/>
      <c r="V9" s="1"/>
      <c r="W9" s="159"/>
      <c r="X9" s="1"/>
      <c r="Y9" s="1"/>
      <c r="Z9" s="1"/>
    </row>
    <row r="10" spans="1:26" ht="15.75" customHeight="1" x14ac:dyDescent="0.2">
      <c r="A10" s="1"/>
      <c r="B10" s="1"/>
      <c r="C10" s="1"/>
      <c r="D10" s="1"/>
      <c r="E10" s="1"/>
      <c r="F10" s="1"/>
      <c r="G10" s="159"/>
      <c r="H10" s="1"/>
      <c r="I10" s="1"/>
      <c r="J10" s="1"/>
      <c r="K10" s="159"/>
      <c r="L10" s="160"/>
      <c r="M10" s="160"/>
      <c r="N10" s="161"/>
      <c r="O10" s="159"/>
      <c r="P10" s="160"/>
      <c r="Q10" s="160"/>
      <c r="R10" s="161"/>
      <c r="S10" s="159"/>
      <c r="T10" s="1"/>
      <c r="U10" s="1"/>
      <c r="V10" s="1"/>
      <c r="W10" s="159"/>
      <c r="X10" s="1"/>
      <c r="Y10" s="1"/>
      <c r="Z10" s="1"/>
    </row>
    <row r="11" spans="1:26" ht="15.75" customHeight="1" x14ac:dyDescent="0.2">
      <c r="A11" s="1"/>
      <c r="B11" s="1"/>
      <c r="C11" s="1"/>
      <c r="D11" s="160"/>
      <c r="E11" s="160"/>
      <c r="F11" s="161"/>
      <c r="G11" s="159"/>
      <c r="H11" s="160"/>
      <c r="I11" s="160"/>
      <c r="J11" s="161"/>
      <c r="K11" s="159"/>
      <c r="L11" s="160"/>
      <c r="M11" s="160"/>
      <c r="N11" s="161"/>
      <c r="O11" s="159"/>
      <c r="P11" s="160"/>
      <c r="Q11" s="160"/>
      <c r="R11" s="161"/>
      <c r="S11" s="159"/>
      <c r="T11" s="1"/>
      <c r="U11" s="1"/>
      <c r="V11" s="1"/>
      <c r="W11" s="159"/>
      <c r="X11" s="1"/>
      <c r="Y11" s="1"/>
      <c r="Z11" s="1"/>
    </row>
    <row r="12" spans="1:26" ht="15.75" customHeight="1" x14ac:dyDescent="0.2">
      <c r="A12" s="1"/>
      <c r="B12" s="1"/>
      <c r="C12" s="1"/>
      <c r="D12" s="160"/>
      <c r="E12" s="160"/>
      <c r="F12" s="160"/>
      <c r="G12" s="159"/>
      <c r="H12" s="160"/>
      <c r="I12" s="160"/>
      <c r="J12" s="161"/>
      <c r="K12" s="159"/>
      <c r="L12" s="160"/>
      <c r="M12" s="160"/>
      <c r="N12" s="160"/>
      <c r="O12" s="159"/>
      <c r="P12" s="160"/>
      <c r="Q12" s="160"/>
      <c r="R12" s="160"/>
      <c r="S12" s="159"/>
      <c r="T12" s="1"/>
      <c r="U12" s="1"/>
      <c r="V12" s="1"/>
      <c r="W12" s="159"/>
      <c r="X12" s="1"/>
      <c r="Y12" s="1"/>
      <c r="Z12" s="1"/>
    </row>
    <row r="13" spans="1:26" ht="15.75" customHeight="1" x14ac:dyDescent="0.2">
      <c r="A13" s="1"/>
      <c r="B13" s="1"/>
      <c r="C13" s="1"/>
      <c r="D13" s="160"/>
      <c r="E13" s="160"/>
      <c r="F13" s="160"/>
      <c r="G13" s="159"/>
      <c r="H13" s="1"/>
      <c r="I13" s="1"/>
      <c r="J13" s="1"/>
      <c r="K13" s="159"/>
      <c r="L13" s="160"/>
      <c r="M13" s="160"/>
      <c r="N13" s="161"/>
      <c r="O13" s="159"/>
      <c r="P13" s="1"/>
      <c r="Q13" s="1"/>
      <c r="R13" s="1"/>
      <c r="S13" s="159"/>
      <c r="T13" s="1"/>
      <c r="U13" s="1"/>
      <c r="V13" s="1"/>
      <c r="W13" s="159"/>
      <c r="X13" s="1"/>
      <c r="Y13" s="1"/>
      <c r="Z13" s="1"/>
    </row>
    <row r="14" spans="1:26" ht="15.75" customHeight="1" x14ac:dyDescent="0.2">
      <c r="A14" s="1"/>
      <c r="B14" s="1"/>
      <c r="C14" s="1"/>
      <c r="D14" s="160"/>
      <c r="E14" s="160"/>
      <c r="F14" s="161"/>
      <c r="G14" s="159"/>
      <c r="H14" s="1"/>
      <c r="I14" s="1"/>
      <c r="J14" s="1"/>
      <c r="K14" s="159"/>
      <c r="L14" s="1"/>
      <c r="M14" s="1"/>
      <c r="N14" s="1"/>
      <c r="O14" s="159"/>
      <c r="P14" s="160"/>
      <c r="Q14" s="160"/>
      <c r="R14" s="160"/>
      <c r="S14" s="159"/>
      <c r="T14" s="1"/>
      <c r="U14" s="1"/>
      <c r="V14" s="1"/>
      <c r="W14" s="159"/>
      <c r="X14" s="1"/>
      <c r="Y14" s="1"/>
      <c r="Z14" s="1"/>
    </row>
    <row r="15" spans="1:26" ht="15.75" customHeight="1" x14ac:dyDescent="0.2">
      <c r="A15" s="1"/>
      <c r="B15" s="1"/>
      <c r="C15" s="1"/>
      <c r="D15" s="160"/>
      <c r="E15" s="160"/>
      <c r="F15" s="161"/>
      <c r="G15" s="159"/>
      <c r="H15" s="160"/>
      <c r="I15" s="160"/>
      <c r="J15" s="161"/>
      <c r="K15" s="159"/>
      <c r="L15" s="160"/>
      <c r="M15" s="160"/>
      <c r="N15" s="161"/>
      <c r="O15" s="159"/>
      <c r="P15" s="160"/>
      <c r="Q15" s="160"/>
      <c r="R15" s="160"/>
      <c r="S15" s="159"/>
      <c r="T15" s="1"/>
      <c r="U15" s="1"/>
      <c r="V15" s="1"/>
      <c r="W15" s="159"/>
      <c r="X15" s="1"/>
      <c r="Y15" s="1"/>
      <c r="Z15" s="1"/>
    </row>
    <row r="16" spans="1:26" ht="15.75" customHeight="1" x14ac:dyDescent="0.2">
      <c r="A16" s="1"/>
      <c r="B16" s="1"/>
      <c r="C16" s="1"/>
      <c r="D16" s="160"/>
      <c r="E16" s="160"/>
      <c r="F16" s="161"/>
      <c r="G16" s="159"/>
      <c r="H16" s="1"/>
      <c r="I16" s="1"/>
      <c r="J16" s="1"/>
      <c r="K16" s="159"/>
      <c r="L16" s="160"/>
      <c r="M16" s="160"/>
      <c r="N16" s="161"/>
      <c r="O16" s="159"/>
      <c r="P16" s="1"/>
      <c r="Q16" s="1"/>
      <c r="R16" s="1"/>
      <c r="S16" s="159"/>
      <c r="T16" s="1"/>
      <c r="U16" s="1"/>
      <c r="V16" s="1"/>
      <c r="W16" s="159"/>
      <c r="X16" s="1"/>
      <c r="Y16" s="1"/>
      <c r="Z16" s="1"/>
    </row>
    <row r="17" spans="1:26" ht="15.75" customHeight="1" x14ac:dyDescent="0.2">
      <c r="A17" s="1"/>
      <c r="B17" s="1"/>
      <c r="C17" s="1"/>
      <c r="D17" s="160"/>
      <c r="E17" s="160"/>
      <c r="F17" s="161"/>
      <c r="G17" s="159"/>
      <c r="H17" s="160"/>
      <c r="I17" s="160"/>
      <c r="J17" s="161"/>
      <c r="K17" s="159"/>
      <c r="L17" s="160"/>
      <c r="M17" s="160"/>
      <c r="N17" s="161"/>
      <c r="O17" s="159"/>
      <c r="P17" s="160"/>
      <c r="Q17" s="160"/>
      <c r="R17" s="161"/>
      <c r="S17" s="159"/>
      <c r="T17" s="1"/>
      <c r="U17" s="1"/>
      <c r="V17" s="1"/>
      <c r="W17" s="159"/>
      <c r="X17" s="1"/>
      <c r="Y17" s="1"/>
      <c r="Z17" s="1"/>
    </row>
    <row r="18" spans="1:26" ht="15.75" customHeight="1" x14ac:dyDescent="0.2">
      <c r="A18" s="1"/>
      <c r="B18" s="1"/>
      <c r="C18" s="1"/>
      <c r="D18" s="160"/>
      <c r="E18" s="160"/>
      <c r="F18" s="161"/>
      <c r="G18" s="159"/>
      <c r="H18" s="160"/>
      <c r="I18" s="160"/>
      <c r="J18" s="161"/>
      <c r="K18" s="159"/>
      <c r="L18" s="160"/>
      <c r="M18" s="160"/>
      <c r="N18" s="161"/>
      <c r="O18" s="159"/>
      <c r="P18" s="160"/>
      <c r="Q18" s="160"/>
      <c r="R18" s="161"/>
      <c r="S18" s="159"/>
      <c r="T18" s="1"/>
      <c r="U18" s="1"/>
      <c r="V18" s="1"/>
      <c r="W18" s="159"/>
      <c r="X18" s="1"/>
      <c r="Y18" s="1"/>
      <c r="Z18" s="1"/>
    </row>
    <row r="19" spans="1:26" ht="15.75" customHeight="1" x14ac:dyDescent="0.2">
      <c r="A19" s="1"/>
      <c r="B19" s="1"/>
      <c r="C19" s="1"/>
      <c r="D19" s="160"/>
      <c r="E19" s="160"/>
      <c r="F19" s="161"/>
      <c r="G19" s="159"/>
      <c r="H19" s="160"/>
      <c r="I19" s="160"/>
      <c r="J19" s="161"/>
      <c r="K19" s="159"/>
      <c r="L19" s="160"/>
      <c r="M19" s="160"/>
      <c r="N19" s="161"/>
      <c r="O19" s="159"/>
      <c r="P19" s="160"/>
      <c r="Q19" s="160"/>
      <c r="R19" s="161"/>
      <c r="S19" s="159"/>
      <c r="T19" s="1"/>
      <c r="U19" s="1"/>
      <c r="V19" s="1"/>
      <c r="W19" s="159"/>
      <c r="X19" s="160"/>
      <c r="Y19" s="160"/>
      <c r="Z19" s="161"/>
    </row>
    <row r="20" spans="1:26" ht="15.75" customHeight="1" x14ac:dyDescent="0.2">
      <c r="A20" s="1"/>
      <c r="B20" s="1"/>
      <c r="C20" s="1"/>
      <c r="D20" s="1"/>
      <c r="E20" s="1"/>
      <c r="F20" s="1"/>
      <c r="G20" s="159"/>
      <c r="H20" s="1"/>
      <c r="I20" s="1"/>
      <c r="J20" s="1"/>
      <c r="K20" s="159"/>
      <c r="L20" s="1"/>
      <c r="M20" s="1"/>
      <c r="N20" s="1"/>
      <c r="O20" s="159"/>
      <c r="P20" s="160"/>
      <c r="Q20" s="160"/>
      <c r="R20" s="161"/>
      <c r="S20" s="159"/>
      <c r="T20" s="1"/>
      <c r="U20" s="1"/>
      <c r="V20" s="1"/>
      <c r="W20" s="159"/>
      <c r="X20" s="1"/>
      <c r="Y20" s="1"/>
      <c r="Z20" s="1"/>
    </row>
    <row r="21" spans="1:26" ht="15.75" customHeight="1" x14ac:dyDescent="0.2">
      <c r="A21" s="1"/>
      <c r="B21" s="1"/>
      <c r="C21" s="1"/>
      <c r="D21" s="160"/>
      <c r="E21" s="160"/>
      <c r="F21" s="160"/>
      <c r="G21" s="159"/>
      <c r="H21" s="1"/>
      <c r="I21" s="1"/>
      <c r="J21" s="1"/>
      <c r="K21" s="159"/>
      <c r="L21" s="1"/>
      <c r="M21" s="1"/>
      <c r="N21" s="1"/>
      <c r="O21" s="159"/>
      <c r="P21" s="160"/>
      <c r="Q21" s="160"/>
      <c r="R21" s="160"/>
      <c r="S21" s="159"/>
      <c r="T21" s="1"/>
      <c r="U21" s="1"/>
      <c r="V21" s="1"/>
      <c r="W21" s="159"/>
      <c r="X21" s="1"/>
      <c r="Y21" s="1"/>
      <c r="Z21" s="1"/>
    </row>
    <row r="22" spans="1:26" ht="15.75" customHeight="1" x14ac:dyDescent="0.2">
      <c r="A22" s="1"/>
      <c r="B22" s="1"/>
      <c r="C22" s="1"/>
      <c r="D22" s="160"/>
      <c r="E22" s="160"/>
      <c r="F22" s="161"/>
      <c r="G22" s="159"/>
      <c r="H22" s="160"/>
      <c r="I22" s="160"/>
      <c r="J22" s="161"/>
      <c r="K22" s="159"/>
      <c r="L22" s="160"/>
      <c r="M22" s="160"/>
      <c r="N22" s="161"/>
      <c r="O22" s="159"/>
      <c r="P22" s="160"/>
      <c r="Q22" s="160"/>
      <c r="R22" s="161"/>
      <c r="S22" s="159"/>
      <c r="T22" s="1"/>
      <c r="U22" s="1"/>
      <c r="V22" s="1"/>
      <c r="W22" s="159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59"/>
      <c r="H23" s="1"/>
      <c r="I23" s="1"/>
      <c r="J23" s="1"/>
      <c r="K23" s="159"/>
      <c r="L23" s="1"/>
      <c r="M23" s="1"/>
      <c r="N23" s="1"/>
      <c r="O23" s="159"/>
      <c r="P23" s="160"/>
      <c r="Q23" s="160"/>
      <c r="R23" s="161"/>
      <c r="S23" s="159"/>
      <c r="T23" s="1"/>
      <c r="U23" s="1"/>
      <c r="V23" s="1"/>
      <c r="W23" s="159"/>
      <c r="X23" s="1"/>
      <c r="Y23" s="1"/>
      <c r="Z23" s="1"/>
    </row>
    <row r="24" spans="1:26" ht="15.75" customHeight="1" x14ac:dyDescent="0.2">
      <c r="A24" s="1"/>
      <c r="B24" s="1"/>
      <c r="C24" s="1"/>
      <c r="D24" s="160"/>
      <c r="E24" s="160"/>
      <c r="F24" s="160"/>
      <c r="G24" s="159"/>
      <c r="H24" s="160"/>
      <c r="I24" s="160"/>
      <c r="J24" s="161"/>
      <c r="K24" s="159"/>
      <c r="L24" s="160"/>
      <c r="M24" s="160"/>
      <c r="N24" s="161"/>
      <c r="O24" s="159"/>
      <c r="P24" s="1"/>
      <c r="Q24" s="1"/>
      <c r="R24" s="1"/>
      <c r="S24" s="159"/>
      <c r="T24" s="1"/>
      <c r="U24" s="1"/>
      <c r="V24" s="1"/>
      <c r="W24" s="159"/>
      <c r="X24" s="1"/>
      <c r="Y24" s="1"/>
      <c r="Z24" s="1"/>
    </row>
    <row r="25" spans="1:26" ht="15.75" customHeight="1" x14ac:dyDescent="0.2">
      <c r="A25" s="1"/>
      <c r="B25" s="1"/>
      <c r="C25" s="1"/>
      <c r="D25" s="160"/>
      <c r="E25" s="160"/>
      <c r="F25" s="161"/>
      <c r="G25" s="159"/>
      <c r="H25" s="1"/>
      <c r="I25" s="1"/>
      <c r="J25" s="1"/>
      <c r="K25" s="159"/>
      <c r="L25" s="160"/>
      <c r="M25" s="160"/>
      <c r="N25" s="160"/>
      <c r="O25" s="159"/>
      <c r="P25" s="160"/>
      <c r="Q25" s="160"/>
      <c r="R25" s="161"/>
      <c r="S25" s="159"/>
      <c r="T25" s="1"/>
      <c r="U25" s="1"/>
      <c r="V25" s="1"/>
      <c r="W25" s="159"/>
      <c r="X25" s="1"/>
      <c r="Y25" s="1"/>
      <c r="Z25" s="1"/>
    </row>
    <row r="26" spans="1:26" ht="15.75" customHeight="1" x14ac:dyDescent="0.2">
      <c r="A26" s="1"/>
      <c r="B26" s="1"/>
      <c r="C26" s="1"/>
      <c r="D26" s="160"/>
      <c r="E26" s="160"/>
      <c r="F26" s="161"/>
      <c r="G26" s="159"/>
      <c r="H26" s="160"/>
      <c r="I26" s="160"/>
      <c r="J26" s="161"/>
      <c r="K26" s="159"/>
      <c r="L26" s="160"/>
      <c r="M26" s="160"/>
      <c r="N26" s="161"/>
      <c r="O26" s="159"/>
      <c r="P26" s="160"/>
      <c r="Q26" s="160"/>
      <c r="R26" s="161"/>
      <c r="S26" s="159"/>
      <c r="T26" s="1"/>
      <c r="U26" s="1"/>
      <c r="V26" s="1"/>
      <c r="W26" s="159"/>
      <c r="X26" s="1"/>
      <c r="Y26" s="1"/>
      <c r="Z26" s="1"/>
    </row>
    <row r="27" spans="1:26" ht="15.75" customHeight="1" x14ac:dyDescent="0.2">
      <c r="A27" s="1"/>
      <c r="B27" s="1"/>
      <c r="C27" s="1"/>
      <c r="D27" s="160"/>
      <c r="E27" s="160"/>
      <c r="F27" s="161"/>
      <c r="G27" s="159"/>
      <c r="H27" s="160"/>
      <c r="I27" s="160"/>
      <c r="J27" s="161"/>
      <c r="K27" s="159"/>
      <c r="L27" s="160"/>
      <c r="M27" s="160"/>
      <c r="N27" s="161"/>
      <c r="O27" s="159"/>
      <c r="P27" s="160"/>
      <c r="Q27" s="160"/>
      <c r="R27" s="160"/>
      <c r="S27" s="159"/>
      <c r="T27" s="1"/>
      <c r="U27" s="1"/>
      <c r="V27" s="1"/>
      <c r="W27" s="159"/>
      <c r="X27" s="1"/>
      <c r="Y27" s="1"/>
      <c r="Z27" s="1"/>
    </row>
    <row r="28" spans="1:26" ht="15.75" customHeight="1" x14ac:dyDescent="0.2">
      <c r="A28" s="1"/>
      <c r="B28" s="1"/>
      <c r="C28" s="1"/>
      <c r="D28" s="160"/>
      <c r="E28" s="160"/>
      <c r="F28" s="161"/>
      <c r="G28" s="159"/>
      <c r="H28" s="160"/>
      <c r="I28" s="160"/>
      <c r="J28" s="160"/>
      <c r="K28" s="159"/>
      <c r="L28" s="160"/>
      <c r="M28" s="160"/>
      <c r="N28" s="161"/>
      <c r="O28" s="159"/>
      <c r="P28" s="160"/>
      <c r="Q28" s="160"/>
      <c r="R28" s="161"/>
      <c r="S28" s="159"/>
      <c r="T28" s="1"/>
      <c r="U28" s="1"/>
      <c r="V28" s="1"/>
      <c r="W28" s="159"/>
      <c r="X28" s="1"/>
      <c r="Y28" s="1"/>
      <c r="Z28" s="1"/>
    </row>
    <row r="29" spans="1:26" ht="15.75" customHeight="1" x14ac:dyDescent="0.2">
      <c r="A29" s="1"/>
      <c r="B29" s="1"/>
      <c r="C29" s="1"/>
      <c r="D29" s="160"/>
      <c r="E29" s="160"/>
      <c r="F29" s="161"/>
      <c r="G29" s="159"/>
      <c r="H29" s="1"/>
      <c r="I29" s="1"/>
      <c r="J29" s="1"/>
      <c r="K29" s="159"/>
      <c r="L29" s="160"/>
      <c r="M29" s="160"/>
      <c r="N29" s="161"/>
      <c r="O29" s="159"/>
      <c r="P29" s="160"/>
      <c r="Q29" s="160"/>
      <c r="R29" s="161"/>
      <c r="S29" s="159"/>
      <c r="T29" s="1"/>
      <c r="U29" s="1"/>
      <c r="V29" s="1"/>
      <c r="W29" s="159"/>
      <c r="X29" s="1"/>
      <c r="Y29" s="1"/>
      <c r="Z29" s="1"/>
    </row>
    <row r="30" spans="1:26" ht="15.75" customHeight="1" x14ac:dyDescent="0.2">
      <c r="A30" s="1"/>
      <c r="B30" s="1"/>
      <c r="C30" s="1"/>
      <c r="D30" s="160"/>
      <c r="E30" s="160"/>
      <c r="F30" s="161"/>
      <c r="G30" s="159"/>
      <c r="H30" s="160"/>
      <c r="I30" s="160"/>
      <c r="J30" s="161"/>
      <c r="K30" s="159"/>
      <c r="L30" s="160"/>
      <c r="M30" s="160"/>
      <c r="N30" s="161"/>
      <c r="O30" s="159"/>
      <c r="P30" s="160"/>
      <c r="Q30" s="160"/>
      <c r="R30" s="161"/>
      <c r="S30" s="159"/>
      <c r="T30" s="1"/>
      <c r="U30" s="1"/>
      <c r="V30" s="1"/>
      <c r="W30" s="159"/>
      <c r="X30" s="1"/>
      <c r="Y30" s="1"/>
      <c r="Z30" s="1"/>
    </row>
    <row r="31" spans="1:26" ht="15.75" customHeight="1" x14ac:dyDescent="0.2">
      <c r="A31" s="1"/>
      <c r="B31" s="1"/>
      <c r="C31" s="1"/>
      <c r="D31" s="160"/>
      <c r="E31" s="160"/>
      <c r="F31" s="161"/>
      <c r="G31" s="159"/>
      <c r="H31" s="1"/>
      <c r="I31" s="1"/>
      <c r="J31" s="1"/>
      <c r="K31" s="159"/>
      <c r="L31" s="1"/>
      <c r="M31" s="1"/>
      <c r="N31" s="1"/>
      <c r="O31" s="159"/>
      <c r="P31" s="1"/>
      <c r="Q31" s="1"/>
      <c r="R31" s="1"/>
      <c r="S31" s="159"/>
      <c r="T31" s="1"/>
      <c r="U31" s="1"/>
      <c r="V31" s="1"/>
      <c r="W31" s="159"/>
      <c r="X31" s="1"/>
      <c r="Y31" s="1"/>
      <c r="Z31" s="1"/>
    </row>
    <row r="32" spans="1:26" ht="15.75" customHeight="1" x14ac:dyDescent="0.2">
      <c r="A32" s="1"/>
      <c r="B32" s="1"/>
      <c r="C32" s="1"/>
      <c r="D32" s="160"/>
      <c r="E32" s="160"/>
      <c r="F32" s="161"/>
      <c r="G32" s="159"/>
      <c r="H32" s="160"/>
      <c r="I32" s="160"/>
      <c r="J32" s="161"/>
      <c r="K32" s="159"/>
      <c r="L32" s="160"/>
      <c r="M32" s="160"/>
      <c r="N32" s="161"/>
      <c r="O32" s="159"/>
      <c r="P32" s="160"/>
      <c r="Q32" s="160"/>
      <c r="R32" s="161"/>
      <c r="S32" s="159"/>
      <c r="T32" s="1"/>
      <c r="U32" s="1"/>
      <c r="V32" s="1"/>
      <c r="W32" s="159"/>
      <c r="X32" s="1"/>
      <c r="Y32" s="1"/>
      <c r="Z32" s="1"/>
    </row>
    <row r="33" spans="1:26" ht="15.75" customHeight="1" x14ac:dyDescent="0.2">
      <c r="A33" s="1"/>
      <c r="B33" s="1"/>
      <c r="C33" s="1"/>
      <c r="D33" s="160"/>
      <c r="E33" s="160"/>
      <c r="F33" s="161"/>
      <c r="G33" s="159"/>
      <c r="H33" s="160"/>
      <c r="I33" s="160"/>
      <c r="J33" s="161"/>
      <c r="K33" s="159"/>
      <c r="L33" s="160"/>
      <c r="M33" s="160"/>
      <c r="N33" s="161"/>
      <c r="O33" s="159"/>
      <c r="P33" s="1"/>
      <c r="Q33" s="1"/>
      <c r="R33" s="1"/>
      <c r="S33" s="159"/>
      <c r="T33" s="1"/>
      <c r="U33" s="1"/>
      <c r="V33" s="1"/>
      <c r="W33" s="159"/>
      <c r="X33" s="1"/>
      <c r="Y33" s="1"/>
      <c r="Z33" s="1"/>
    </row>
    <row r="34" spans="1:26" ht="15.75" customHeight="1" x14ac:dyDescent="0.2">
      <c r="A34" s="1"/>
      <c r="B34" s="1"/>
      <c r="C34" s="1"/>
      <c r="D34" s="160"/>
      <c r="E34" s="160"/>
      <c r="F34" s="161"/>
      <c r="G34" s="159"/>
      <c r="H34" s="160"/>
      <c r="I34" s="160"/>
      <c r="J34" s="161"/>
      <c r="K34" s="159"/>
      <c r="L34" s="1"/>
      <c r="M34" s="1"/>
      <c r="N34" s="1"/>
      <c r="O34" s="159"/>
      <c r="P34" s="1"/>
      <c r="Q34" s="1"/>
      <c r="R34" s="1"/>
      <c r="S34" s="159"/>
      <c r="T34" s="1"/>
      <c r="U34" s="1"/>
      <c r="V34" s="1"/>
      <c r="W34" s="159"/>
      <c r="X34" s="1"/>
      <c r="Y34" s="1"/>
      <c r="Z34" s="1"/>
    </row>
    <row r="35" spans="1:26" ht="15.75" customHeight="1" x14ac:dyDescent="0.2">
      <c r="A35" s="1"/>
      <c r="B35" s="1"/>
      <c r="C35" s="1"/>
      <c r="D35" s="160"/>
      <c r="E35" s="160"/>
      <c r="F35" s="160"/>
      <c r="G35" s="159"/>
      <c r="H35" s="160"/>
      <c r="I35" s="160"/>
      <c r="J35" s="161"/>
      <c r="K35" s="159"/>
      <c r="L35" s="160"/>
      <c r="M35" s="160"/>
      <c r="N35" s="160"/>
      <c r="O35" s="159"/>
      <c r="P35" s="160"/>
      <c r="Q35" s="160"/>
      <c r="R35" s="160"/>
      <c r="S35" s="159"/>
      <c r="T35" s="1"/>
      <c r="U35" s="1"/>
      <c r="V35" s="1"/>
      <c r="W35" s="159"/>
      <c r="X35" s="1"/>
      <c r="Y35" s="1"/>
      <c r="Z35" s="1"/>
    </row>
    <row r="36" spans="1:26" ht="15.75" customHeight="1" x14ac:dyDescent="0.2">
      <c r="A36" s="1"/>
      <c r="B36" s="1"/>
      <c r="C36" s="1"/>
      <c r="D36" s="160"/>
      <c r="E36" s="160"/>
      <c r="F36" s="161"/>
      <c r="G36" s="159"/>
      <c r="H36" s="160"/>
      <c r="I36" s="160"/>
      <c r="J36" s="161"/>
      <c r="K36" s="159"/>
      <c r="L36" s="160"/>
      <c r="M36" s="160"/>
      <c r="N36" s="161"/>
      <c r="O36" s="159"/>
      <c r="P36" s="160"/>
      <c r="Q36" s="160"/>
      <c r="R36" s="160"/>
      <c r="S36" s="159"/>
      <c r="T36" s="1"/>
      <c r="U36" s="1"/>
      <c r="V36" s="1"/>
      <c r="W36" s="159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59"/>
      <c r="H37" s="1"/>
      <c r="I37" s="1"/>
      <c r="J37" s="1"/>
      <c r="K37" s="159"/>
      <c r="L37" s="160"/>
      <c r="M37" s="160"/>
      <c r="N37" s="161"/>
      <c r="O37" s="159"/>
      <c r="P37" s="160"/>
      <c r="Q37" s="160"/>
      <c r="R37" s="161"/>
      <c r="S37" s="159"/>
      <c r="T37" s="1"/>
      <c r="U37" s="1"/>
      <c r="V37" s="1"/>
      <c r="W37" s="159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59"/>
      <c r="H38" s="1"/>
      <c r="I38" s="1"/>
      <c r="J38" s="1"/>
      <c r="K38" s="159"/>
      <c r="L38" s="1"/>
      <c r="M38" s="1"/>
      <c r="N38" s="1"/>
      <c r="O38" s="159"/>
      <c r="P38" s="1"/>
      <c r="Q38" s="1"/>
      <c r="R38" s="1"/>
      <c r="S38" s="159"/>
      <c r="T38" s="1"/>
      <c r="U38" s="1"/>
      <c r="V38" s="1"/>
      <c r="W38" s="159"/>
      <c r="X38" s="1"/>
      <c r="Y38" s="1"/>
      <c r="Z38" s="1"/>
    </row>
    <row r="39" spans="1:26" ht="15.75" customHeight="1" x14ac:dyDescent="0.2">
      <c r="A39" s="1"/>
      <c r="B39" s="1"/>
      <c r="C39" s="1"/>
      <c r="D39" s="160"/>
      <c r="E39" s="160"/>
      <c r="F39" s="161"/>
      <c r="G39" s="159"/>
      <c r="H39" s="160"/>
      <c r="I39" s="160"/>
      <c r="J39" s="160"/>
      <c r="K39" s="159"/>
      <c r="L39" s="1"/>
      <c r="M39" s="1"/>
      <c r="N39" s="1"/>
      <c r="O39" s="159"/>
      <c r="P39" s="160"/>
      <c r="Q39" s="160"/>
      <c r="R39" s="161"/>
      <c r="S39" s="159"/>
      <c r="T39" s="1"/>
      <c r="U39" s="1"/>
      <c r="V39" s="1"/>
      <c r="W39" s="159"/>
      <c r="X39" s="1"/>
      <c r="Y39" s="1"/>
      <c r="Z39" s="1"/>
    </row>
    <row r="40" spans="1:26" ht="15.75" customHeight="1" x14ac:dyDescent="0.2">
      <c r="A40" s="1"/>
      <c r="B40" s="1"/>
      <c r="C40" s="1"/>
      <c r="D40" s="160"/>
      <c r="E40" s="160"/>
      <c r="F40" s="161"/>
      <c r="G40" s="159"/>
      <c r="H40" s="1"/>
      <c r="I40" s="1"/>
      <c r="J40" s="1"/>
      <c r="K40" s="159"/>
      <c r="L40" s="160"/>
      <c r="M40" s="160"/>
      <c r="N40" s="161"/>
      <c r="O40" s="159"/>
      <c r="P40" s="160"/>
      <c r="Q40" s="160"/>
      <c r="R40" s="161"/>
      <c r="S40" s="159"/>
      <c r="T40" s="1"/>
      <c r="U40" s="1"/>
      <c r="V40" s="1"/>
      <c r="W40" s="159"/>
      <c r="X40" s="1"/>
      <c r="Y40" s="1"/>
      <c r="Z40" s="1"/>
    </row>
    <row r="41" spans="1:26" ht="15.75" customHeight="1" x14ac:dyDescent="0.2">
      <c r="A41" s="1"/>
      <c r="B41" s="1"/>
      <c r="C41" s="1"/>
      <c r="D41" s="160"/>
      <c r="E41" s="160"/>
      <c r="F41" s="160"/>
      <c r="G41" s="159"/>
      <c r="H41" s="1"/>
      <c r="I41" s="1"/>
      <c r="J41" s="1"/>
      <c r="K41" s="159"/>
      <c r="L41" s="160"/>
      <c r="M41" s="160"/>
      <c r="N41" s="160"/>
      <c r="O41" s="159"/>
      <c r="P41" s="160"/>
      <c r="Q41" s="160"/>
      <c r="R41" s="160"/>
      <c r="S41" s="159"/>
      <c r="T41" s="1"/>
      <c r="U41" s="1"/>
      <c r="V41" s="1"/>
      <c r="W41" s="159"/>
      <c r="X41" s="1"/>
      <c r="Y41" s="1"/>
      <c r="Z41" s="1"/>
    </row>
    <row r="42" spans="1:26" ht="15.75" customHeight="1" x14ac:dyDescent="0.2">
      <c r="A42" s="1"/>
      <c r="B42" s="1"/>
      <c r="C42" s="1"/>
      <c r="D42" s="160"/>
      <c r="E42" s="160"/>
      <c r="F42" s="161"/>
      <c r="G42" s="159"/>
      <c r="H42" s="160"/>
      <c r="I42" s="160"/>
      <c r="J42" s="161"/>
      <c r="K42" s="159"/>
      <c r="L42" s="1"/>
      <c r="M42" s="1"/>
      <c r="N42" s="1"/>
      <c r="O42" s="159"/>
      <c r="P42" s="1"/>
      <c r="Q42" s="1"/>
      <c r="R42" s="1"/>
      <c r="S42" s="159"/>
      <c r="T42" s="1"/>
      <c r="U42" s="1"/>
      <c r="V42" s="1"/>
      <c r="W42" s="159"/>
      <c r="X42" s="1"/>
      <c r="Y42" s="1"/>
      <c r="Z42" s="1"/>
    </row>
    <row r="43" spans="1:26" ht="15.75" customHeight="1" x14ac:dyDescent="0.2">
      <c r="A43" s="1"/>
      <c r="B43" s="1"/>
      <c r="C43" s="1"/>
      <c r="D43" s="160"/>
      <c r="E43" s="160"/>
      <c r="F43" s="161"/>
      <c r="G43" s="159"/>
      <c r="H43" s="160"/>
      <c r="I43" s="160"/>
      <c r="J43" s="161"/>
      <c r="K43" s="159"/>
      <c r="L43" s="160"/>
      <c r="M43" s="160"/>
      <c r="N43" s="161"/>
      <c r="O43" s="159"/>
      <c r="P43" s="160"/>
      <c r="Q43" s="160"/>
      <c r="R43" s="161"/>
      <c r="S43" s="159"/>
      <c r="T43" s="1"/>
      <c r="U43" s="1"/>
      <c r="V43" s="1"/>
      <c r="W43" s="159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59"/>
      <c r="H44" s="1"/>
      <c r="I44" s="1"/>
      <c r="J44" s="1"/>
      <c r="K44" s="159"/>
      <c r="L44" s="1"/>
      <c r="M44" s="1"/>
      <c r="N44" s="1"/>
      <c r="O44" s="159"/>
      <c r="P44" s="1"/>
      <c r="Q44" s="1"/>
      <c r="R44" s="1"/>
      <c r="S44" s="159"/>
      <c r="T44" s="1"/>
      <c r="U44" s="1"/>
      <c r="V44" s="1"/>
      <c r="W44" s="159"/>
      <c r="X44" s="1"/>
      <c r="Y44" s="1"/>
      <c r="Z44" s="1"/>
    </row>
    <row r="45" spans="1:26" ht="15.75" customHeight="1" x14ac:dyDescent="0.2">
      <c r="A45" s="1"/>
      <c r="B45" s="1"/>
      <c r="C45" s="1"/>
      <c r="D45" s="160"/>
      <c r="E45" s="160"/>
      <c r="F45" s="160"/>
      <c r="G45" s="159"/>
      <c r="H45" s="160"/>
      <c r="I45" s="160"/>
      <c r="J45" s="160"/>
      <c r="K45" s="159"/>
      <c r="L45" s="160"/>
      <c r="M45" s="160"/>
      <c r="N45" s="160"/>
      <c r="O45" s="159"/>
      <c r="P45" s="160"/>
      <c r="Q45" s="160"/>
      <c r="R45" s="160"/>
      <c r="S45" s="159"/>
      <c r="T45" s="1"/>
      <c r="U45" s="1"/>
      <c r="V45" s="1"/>
      <c r="W45" s="159"/>
      <c r="X45" s="1"/>
      <c r="Y45" s="1"/>
      <c r="Z45" s="1"/>
    </row>
    <row r="46" spans="1:26" ht="15.75" customHeight="1" x14ac:dyDescent="0.2">
      <c r="A46" s="1"/>
      <c r="B46" s="1"/>
      <c r="C46" s="1"/>
      <c r="D46" s="160"/>
      <c r="E46" s="160"/>
      <c r="F46" s="161"/>
      <c r="G46" s="159"/>
      <c r="H46" s="160"/>
      <c r="I46" s="160"/>
      <c r="J46" s="161"/>
      <c r="K46" s="159"/>
      <c r="L46" s="160"/>
      <c r="M46" s="160"/>
      <c r="N46" s="161"/>
      <c r="O46" s="159"/>
      <c r="P46" s="160"/>
      <c r="Q46" s="160"/>
      <c r="R46" s="161"/>
      <c r="S46" s="159"/>
      <c r="T46" s="1"/>
      <c r="U46" s="1"/>
      <c r="V46" s="1"/>
      <c r="W46" s="159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59"/>
      <c r="H47" s="1"/>
      <c r="I47" s="1"/>
      <c r="J47" s="1"/>
      <c r="K47" s="159"/>
      <c r="L47" s="1"/>
      <c r="M47" s="1"/>
      <c r="N47" s="1"/>
      <c r="O47" s="159"/>
      <c r="P47" s="1"/>
      <c r="Q47" s="1"/>
      <c r="R47" s="1"/>
      <c r="S47" s="159"/>
      <c r="T47" s="1"/>
      <c r="U47" s="1"/>
      <c r="V47" s="1"/>
      <c r="W47" s="159"/>
      <c r="X47" s="1"/>
      <c r="Y47" s="1"/>
      <c r="Z47" s="1"/>
    </row>
    <row r="48" spans="1:26" ht="15.75" customHeight="1" x14ac:dyDescent="0.2">
      <c r="A48" s="1"/>
      <c r="B48" s="1"/>
      <c r="C48" s="1"/>
      <c r="D48" s="160"/>
      <c r="E48" s="160"/>
      <c r="F48" s="161"/>
      <c r="G48" s="159"/>
      <c r="H48" s="160"/>
      <c r="I48" s="160"/>
      <c r="J48" s="161"/>
      <c r="K48" s="159"/>
      <c r="L48" s="160"/>
      <c r="M48" s="160"/>
      <c r="N48" s="161"/>
      <c r="O48" s="159"/>
      <c r="P48" s="160"/>
      <c r="Q48" s="160"/>
      <c r="R48" s="161"/>
      <c r="S48" s="159"/>
      <c r="T48" s="1"/>
      <c r="U48" s="1"/>
      <c r="V48" s="1"/>
      <c r="W48" s="159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59"/>
      <c r="H49" s="1"/>
      <c r="I49" s="1"/>
      <c r="J49" s="1"/>
      <c r="K49" s="159"/>
      <c r="L49" s="1"/>
      <c r="M49" s="1"/>
      <c r="N49" s="1"/>
      <c r="O49" s="159"/>
      <c r="P49" s="1"/>
      <c r="Q49" s="1"/>
      <c r="R49" s="1"/>
      <c r="S49" s="159"/>
      <c r="T49" s="1"/>
      <c r="U49" s="1"/>
      <c r="V49" s="1"/>
      <c r="W49" s="159"/>
      <c r="X49" s="1"/>
      <c r="Y49" s="1"/>
      <c r="Z49" s="1"/>
    </row>
    <row r="50" spans="1:26" ht="15.75" customHeight="1" x14ac:dyDescent="0.2">
      <c r="A50" s="1"/>
      <c r="B50" s="1"/>
      <c r="C50" s="1"/>
      <c r="D50" s="160"/>
      <c r="E50" s="160"/>
      <c r="F50" s="160"/>
      <c r="G50" s="159"/>
      <c r="H50" s="160"/>
      <c r="I50" s="160"/>
      <c r="J50" s="161"/>
      <c r="K50" s="159"/>
      <c r="L50" s="160"/>
      <c r="M50" s="160"/>
      <c r="N50" s="160"/>
      <c r="O50" s="159"/>
      <c r="P50" s="160"/>
      <c r="Q50" s="160"/>
      <c r="R50" s="160"/>
      <c r="S50" s="159"/>
      <c r="T50" s="1"/>
      <c r="U50" s="1"/>
      <c r="V50" s="1"/>
      <c r="W50" s="159"/>
      <c r="X50" s="1"/>
      <c r="Y50" s="1"/>
      <c r="Z50" s="1"/>
    </row>
    <row r="51" spans="1:26" ht="15.75" customHeight="1" x14ac:dyDescent="0.2">
      <c r="A51" s="1"/>
      <c r="B51" s="1"/>
      <c r="C51" s="1"/>
      <c r="D51" s="160"/>
      <c r="E51" s="160"/>
      <c r="F51" s="161"/>
      <c r="G51" s="159"/>
      <c r="H51" s="160"/>
      <c r="I51" s="160"/>
      <c r="J51" s="161"/>
      <c r="K51" s="159"/>
      <c r="L51" s="160"/>
      <c r="M51" s="160"/>
      <c r="N51" s="161"/>
      <c r="O51" s="159"/>
      <c r="P51" s="160"/>
      <c r="Q51" s="160"/>
      <c r="R51" s="161"/>
      <c r="S51" s="159"/>
      <c r="T51" s="1"/>
      <c r="U51" s="1"/>
      <c r="V51" s="1"/>
      <c r="W51" s="159"/>
      <c r="X51" s="1"/>
      <c r="Y51" s="1"/>
      <c r="Z51" s="1"/>
    </row>
    <row r="52" spans="1:26" ht="15.75" customHeight="1" x14ac:dyDescent="0.2">
      <c r="A52" s="1"/>
      <c r="B52" s="1"/>
      <c r="C52" s="1"/>
      <c r="D52" s="160"/>
      <c r="E52" s="160"/>
      <c r="F52" s="160"/>
      <c r="G52" s="159"/>
      <c r="H52" s="1"/>
      <c r="I52" s="1"/>
      <c r="J52" s="1"/>
      <c r="K52" s="159"/>
      <c r="L52" s="160"/>
      <c r="M52" s="160"/>
      <c r="N52" s="160"/>
      <c r="O52" s="159"/>
      <c r="P52" s="160"/>
      <c r="Q52" s="160"/>
      <c r="R52" s="160"/>
      <c r="S52" s="159"/>
      <c r="T52" s="1"/>
      <c r="U52" s="1"/>
      <c r="V52" s="1"/>
      <c r="W52" s="159"/>
      <c r="X52" s="1"/>
      <c r="Y52" s="1"/>
      <c r="Z52" s="1"/>
    </row>
    <row r="53" spans="1:26" ht="15.75" customHeight="1" x14ac:dyDescent="0.2">
      <c r="A53" s="1"/>
      <c r="B53" s="1"/>
      <c r="C53" s="1"/>
      <c r="D53" s="160"/>
      <c r="E53" s="160"/>
      <c r="F53" s="160"/>
      <c r="G53" s="159"/>
      <c r="H53" s="160"/>
      <c r="I53" s="160"/>
      <c r="J53" s="161"/>
      <c r="K53" s="159"/>
      <c r="L53" s="1"/>
      <c r="M53" s="1"/>
      <c r="N53" s="1"/>
      <c r="O53" s="159"/>
      <c r="P53" s="1"/>
      <c r="Q53" s="1"/>
      <c r="R53" s="1"/>
      <c r="S53" s="159"/>
      <c r="T53" s="1"/>
      <c r="U53" s="1"/>
      <c r="V53" s="1"/>
      <c r="W53" s="159"/>
      <c r="X53" s="1"/>
      <c r="Y53" s="1"/>
      <c r="Z53" s="1"/>
    </row>
    <row r="54" spans="1:26" ht="15.75" customHeight="1" x14ac:dyDescent="0.2">
      <c r="A54" s="1"/>
      <c r="B54" s="1"/>
      <c r="C54" s="1"/>
      <c r="D54" s="160"/>
      <c r="E54" s="160"/>
      <c r="F54" s="161"/>
      <c r="G54" s="159"/>
      <c r="H54" s="160"/>
      <c r="I54" s="160"/>
      <c r="J54" s="161"/>
      <c r="K54" s="159"/>
      <c r="L54" s="160"/>
      <c r="M54" s="160"/>
      <c r="N54" s="161"/>
      <c r="O54" s="159"/>
      <c r="P54" s="160"/>
      <c r="Q54" s="160"/>
      <c r="R54" s="161"/>
      <c r="S54" s="159"/>
      <c r="T54" s="1"/>
      <c r="U54" s="1"/>
      <c r="V54" s="1"/>
      <c r="W54" s="159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59"/>
      <c r="H55" s="160"/>
      <c r="I55" s="160"/>
      <c r="J55" s="161"/>
      <c r="K55" s="159"/>
      <c r="L55" s="1"/>
      <c r="M55" s="1"/>
      <c r="N55" s="1"/>
      <c r="O55" s="159"/>
      <c r="P55" s="1"/>
      <c r="Q55" s="1"/>
      <c r="R55" s="1"/>
      <c r="S55" s="159"/>
      <c r="T55" s="1"/>
      <c r="U55" s="1"/>
      <c r="V55" s="1"/>
      <c r="W55" s="159"/>
      <c r="X55" s="1"/>
      <c r="Y55" s="1"/>
      <c r="Z55" s="1"/>
    </row>
    <row r="56" spans="1:26" ht="15.75" customHeight="1" x14ac:dyDescent="0.2">
      <c r="A56" s="1"/>
      <c r="B56" s="1"/>
      <c r="C56" s="1"/>
      <c r="D56" s="160"/>
      <c r="E56" s="160"/>
      <c r="F56" s="161"/>
      <c r="G56" s="159"/>
      <c r="H56" s="160"/>
      <c r="I56" s="160"/>
      <c r="J56" s="160"/>
      <c r="K56" s="159"/>
      <c r="L56" s="160"/>
      <c r="M56" s="160"/>
      <c r="N56" s="161"/>
      <c r="O56" s="159"/>
      <c r="P56" s="160"/>
      <c r="Q56" s="160"/>
      <c r="R56" s="161"/>
      <c r="S56" s="159"/>
      <c r="T56" s="1"/>
      <c r="U56" s="1"/>
      <c r="V56" s="1"/>
      <c r="W56" s="159"/>
      <c r="X56" s="1"/>
      <c r="Y56" s="1"/>
      <c r="Z56" s="1"/>
    </row>
    <row r="57" spans="1:26" ht="15.75" customHeight="1" x14ac:dyDescent="0.2">
      <c r="A57" s="1"/>
      <c r="B57" s="1"/>
      <c r="C57" s="1"/>
      <c r="D57" s="160"/>
      <c r="E57" s="160"/>
      <c r="F57" s="161"/>
      <c r="G57" s="159"/>
      <c r="H57" s="160"/>
      <c r="I57" s="160"/>
      <c r="J57" s="161"/>
      <c r="K57" s="159"/>
      <c r="L57" s="160"/>
      <c r="M57" s="160"/>
      <c r="N57" s="161"/>
      <c r="O57" s="159"/>
      <c r="P57" s="160"/>
      <c r="Q57" s="160"/>
      <c r="R57" s="161"/>
      <c r="S57" s="159"/>
      <c r="T57" s="1"/>
      <c r="U57" s="1"/>
      <c r="V57" s="1"/>
      <c r="W57" s="159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59"/>
      <c r="H58" s="160"/>
      <c r="I58" s="160"/>
      <c r="J58" s="161"/>
      <c r="K58" s="159"/>
      <c r="L58" s="1"/>
      <c r="M58" s="1"/>
      <c r="N58" s="1"/>
      <c r="O58" s="159"/>
      <c r="P58" s="160"/>
      <c r="Q58" s="160"/>
      <c r="R58" s="161"/>
      <c r="S58" s="159"/>
      <c r="T58" s="1"/>
      <c r="U58" s="1"/>
      <c r="V58" s="1"/>
      <c r="W58" s="159"/>
      <c r="X58" s="1"/>
      <c r="Y58" s="1"/>
      <c r="Z58" s="1"/>
    </row>
    <row r="59" spans="1:26" ht="15.75" customHeight="1" x14ac:dyDescent="0.2">
      <c r="A59" s="1"/>
      <c r="B59" s="1"/>
      <c r="C59" s="1"/>
      <c r="D59" s="160"/>
      <c r="E59" s="160"/>
      <c r="F59" s="160"/>
      <c r="G59" s="159"/>
      <c r="H59" s="160"/>
      <c r="I59" s="160"/>
      <c r="J59" s="161"/>
      <c r="K59" s="159"/>
      <c r="L59" s="160"/>
      <c r="M59" s="160"/>
      <c r="N59" s="161"/>
      <c r="O59" s="159"/>
      <c r="P59" s="160"/>
      <c r="Q59" s="160"/>
      <c r="R59" s="160"/>
      <c r="S59" s="159"/>
      <c r="T59" s="1"/>
      <c r="U59" s="1"/>
      <c r="V59" s="1"/>
      <c r="W59" s="159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59"/>
      <c r="H60" s="1"/>
      <c r="I60" s="1"/>
      <c r="J60" s="1"/>
      <c r="K60" s="159"/>
      <c r="L60" s="1"/>
      <c r="M60" s="1"/>
      <c r="N60" s="1"/>
      <c r="O60" s="159"/>
      <c r="P60" s="1"/>
      <c r="Q60" s="1"/>
      <c r="R60" s="1"/>
      <c r="S60" s="159"/>
      <c r="T60" s="1"/>
      <c r="U60" s="1"/>
      <c r="V60" s="1"/>
      <c r="W60" s="159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59"/>
      <c r="H61" s="1"/>
      <c r="I61" s="1"/>
      <c r="J61" s="1"/>
      <c r="K61" s="159"/>
      <c r="L61" s="1"/>
      <c r="M61" s="1"/>
      <c r="N61" s="1"/>
      <c r="O61" s="159"/>
      <c r="P61" s="1"/>
      <c r="Q61" s="1"/>
      <c r="R61" s="1"/>
      <c r="S61" s="159"/>
      <c r="T61" s="1"/>
      <c r="U61" s="1"/>
      <c r="V61" s="1"/>
      <c r="W61" s="159"/>
      <c r="X61" s="1"/>
      <c r="Y61" s="1"/>
      <c r="Z61" s="1"/>
    </row>
    <row r="62" spans="1:26" ht="15.75" customHeight="1" x14ac:dyDescent="0.2">
      <c r="A62" s="1"/>
      <c r="B62" s="1"/>
      <c r="C62" s="1"/>
      <c r="D62" s="160"/>
      <c r="E62" s="160"/>
      <c r="F62" s="160"/>
      <c r="G62" s="159"/>
      <c r="H62" s="160"/>
      <c r="I62" s="160"/>
      <c r="J62" s="160"/>
      <c r="K62" s="159"/>
      <c r="L62" s="160"/>
      <c r="M62" s="160"/>
      <c r="N62" s="161"/>
      <c r="O62" s="159"/>
      <c r="P62" s="160"/>
      <c r="Q62" s="160"/>
      <c r="R62" s="160"/>
      <c r="S62" s="159"/>
      <c r="T62" s="1"/>
      <c r="U62" s="1"/>
      <c r="V62" s="1"/>
      <c r="W62" s="159"/>
      <c r="X62" s="1"/>
      <c r="Y62" s="1"/>
      <c r="Z62" s="1"/>
    </row>
    <row r="63" spans="1:26" ht="15.75" customHeight="1" x14ac:dyDescent="0.2">
      <c r="A63" s="1"/>
      <c r="B63" s="1"/>
      <c r="C63" s="1"/>
      <c r="D63" s="160"/>
      <c r="E63" s="160"/>
      <c r="F63" s="161"/>
      <c r="G63" s="159"/>
      <c r="H63" s="160"/>
      <c r="I63" s="160"/>
      <c r="J63" s="161"/>
      <c r="K63" s="159"/>
      <c r="L63" s="160"/>
      <c r="M63" s="160"/>
      <c r="N63" s="161"/>
      <c r="O63" s="159"/>
      <c r="P63" s="160"/>
      <c r="Q63" s="160"/>
      <c r="R63" s="161"/>
      <c r="S63" s="159"/>
      <c r="T63" s="1"/>
      <c r="U63" s="1"/>
      <c r="V63" s="1"/>
      <c r="W63" s="159"/>
      <c r="X63" s="1"/>
      <c r="Y63" s="1"/>
      <c r="Z63" s="1"/>
    </row>
    <row r="64" spans="1:26" ht="15.75" customHeight="1" x14ac:dyDescent="0.2">
      <c r="A64" s="1"/>
      <c r="B64" s="1"/>
      <c r="C64" s="1"/>
      <c r="D64" s="160"/>
      <c r="E64" s="160"/>
      <c r="F64" s="160"/>
      <c r="G64" s="159"/>
      <c r="H64" s="160"/>
      <c r="I64" s="160"/>
      <c r="J64" s="161"/>
      <c r="K64" s="159"/>
      <c r="L64" s="160"/>
      <c r="M64" s="160"/>
      <c r="N64" s="161"/>
      <c r="O64" s="159"/>
      <c r="P64" s="160"/>
      <c r="Q64" s="160"/>
      <c r="R64" s="161"/>
      <c r="S64" s="159"/>
      <c r="T64" s="1"/>
      <c r="U64" s="1"/>
      <c r="V64" s="1"/>
      <c r="W64" s="159"/>
      <c r="X64" s="1"/>
      <c r="Y64" s="1"/>
      <c r="Z64" s="1"/>
    </row>
    <row r="65" spans="1:26" ht="15.75" customHeight="1" x14ac:dyDescent="0.2">
      <c r="A65" s="1"/>
      <c r="B65" s="1"/>
      <c r="C65" s="1"/>
      <c r="D65" s="160"/>
      <c r="E65" s="160"/>
      <c r="F65" s="161"/>
      <c r="G65" s="159"/>
      <c r="H65" s="160"/>
      <c r="I65" s="160"/>
      <c r="J65" s="161"/>
      <c r="K65" s="159"/>
      <c r="L65" s="160"/>
      <c r="M65" s="160"/>
      <c r="N65" s="161"/>
      <c r="O65" s="159"/>
      <c r="P65" s="160"/>
      <c r="Q65" s="160"/>
      <c r="R65" s="160"/>
      <c r="S65" s="159"/>
      <c r="T65" s="1"/>
      <c r="U65" s="1"/>
      <c r="V65" s="1"/>
      <c r="W65" s="159"/>
      <c r="X65" s="1"/>
      <c r="Y65" s="1"/>
      <c r="Z65" s="1"/>
    </row>
    <row r="66" spans="1:26" ht="15.75" customHeight="1" x14ac:dyDescent="0.2">
      <c r="A66" s="1"/>
      <c r="B66" s="1"/>
      <c r="C66" s="1"/>
      <c r="D66" s="160"/>
      <c r="E66" s="160"/>
      <c r="F66" s="161"/>
      <c r="G66" s="159"/>
      <c r="H66" s="160"/>
      <c r="I66" s="160"/>
      <c r="J66" s="161"/>
      <c r="K66" s="159"/>
      <c r="L66" s="160"/>
      <c r="M66" s="160"/>
      <c r="N66" s="161"/>
      <c r="O66" s="159"/>
      <c r="P66" s="160"/>
      <c r="Q66" s="160"/>
      <c r="R66" s="161"/>
      <c r="S66" s="159"/>
      <c r="T66" s="1"/>
      <c r="U66" s="1"/>
      <c r="V66" s="1"/>
      <c r="W66" s="159"/>
      <c r="X66" s="1"/>
      <c r="Y66" s="1"/>
      <c r="Z66" s="1"/>
    </row>
    <row r="67" spans="1:26" ht="15.75" customHeight="1" x14ac:dyDescent="0.2">
      <c r="A67" s="1"/>
      <c r="B67" s="1"/>
      <c r="C67" s="1"/>
      <c r="D67" s="160"/>
      <c r="E67" s="160"/>
      <c r="F67" s="161"/>
      <c r="G67" s="159"/>
      <c r="H67" s="1"/>
      <c r="I67" s="1"/>
      <c r="J67" s="1"/>
      <c r="K67" s="159"/>
      <c r="L67" s="1"/>
      <c r="M67" s="1"/>
      <c r="N67" s="1"/>
      <c r="O67" s="159"/>
      <c r="P67" s="1"/>
      <c r="Q67" s="1"/>
      <c r="R67" s="1"/>
      <c r="S67" s="159"/>
      <c r="T67" s="1"/>
      <c r="U67" s="1"/>
      <c r="V67" s="1"/>
      <c r="W67" s="159"/>
      <c r="X67" s="1"/>
      <c r="Y67" s="1"/>
      <c r="Z67" s="1"/>
    </row>
    <row r="68" spans="1:26" ht="15.75" customHeight="1" x14ac:dyDescent="0.2">
      <c r="A68" s="1"/>
      <c r="B68" s="1"/>
      <c r="C68" s="1"/>
      <c r="D68" s="160"/>
      <c r="E68" s="160"/>
      <c r="F68" s="161"/>
      <c r="G68" s="159"/>
      <c r="H68" s="160"/>
      <c r="I68" s="160"/>
      <c r="J68" s="161"/>
      <c r="K68" s="159"/>
      <c r="L68" s="160"/>
      <c r="M68" s="160"/>
      <c r="N68" s="161"/>
      <c r="O68" s="159"/>
      <c r="P68" s="160"/>
      <c r="Q68" s="160"/>
      <c r="R68" s="161"/>
      <c r="S68" s="159"/>
      <c r="T68" s="1"/>
      <c r="U68" s="1"/>
      <c r="V68" s="1"/>
      <c r="W68" s="159"/>
      <c r="X68" s="1"/>
      <c r="Y68" s="1"/>
      <c r="Z68" s="1"/>
    </row>
    <row r="69" spans="1:26" ht="15.75" customHeight="1" x14ac:dyDescent="0.2">
      <c r="A69" s="1"/>
      <c r="B69" s="1"/>
      <c r="C69" s="1"/>
      <c r="D69" s="160"/>
      <c r="E69" s="160"/>
      <c r="F69" s="160"/>
      <c r="G69" s="159"/>
      <c r="H69" s="160"/>
      <c r="I69" s="160"/>
      <c r="J69" s="160"/>
      <c r="K69" s="159"/>
      <c r="L69" s="160"/>
      <c r="M69" s="160"/>
      <c r="N69" s="161"/>
      <c r="O69" s="159"/>
      <c r="P69" s="160"/>
      <c r="Q69" s="160"/>
      <c r="R69" s="160"/>
      <c r="S69" s="159"/>
      <c r="T69" s="1"/>
      <c r="U69" s="1"/>
      <c r="V69" s="1"/>
      <c r="W69" s="159"/>
      <c r="X69" s="1"/>
      <c r="Y69" s="1"/>
      <c r="Z69" s="1"/>
    </row>
    <row r="70" spans="1:26" ht="15.75" customHeight="1" x14ac:dyDescent="0.2">
      <c r="A70" s="1"/>
      <c r="B70" s="1"/>
      <c r="C70" s="1"/>
      <c r="D70" s="160"/>
      <c r="E70" s="160"/>
      <c r="F70" s="161"/>
      <c r="G70" s="159"/>
      <c r="H70" s="1"/>
      <c r="I70" s="1"/>
      <c r="J70" s="1"/>
      <c r="K70" s="159"/>
      <c r="L70" s="160"/>
      <c r="M70" s="160"/>
      <c r="N70" s="161"/>
      <c r="O70" s="159"/>
      <c r="P70" s="160"/>
      <c r="Q70" s="160"/>
      <c r="R70" s="161"/>
      <c r="S70" s="159"/>
      <c r="T70" s="1"/>
      <c r="U70" s="1"/>
      <c r="V70" s="1"/>
      <c r="W70" s="159"/>
      <c r="X70" s="1"/>
      <c r="Y70" s="1"/>
      <c r="Z70" s="1"/>
    </row>
    <row r="71" spans="1:26" ht="15.75" customHeight="1" x14ac:dyDescent="0.2">
      <c r="A71" s="1"/>
      <c r="B71" s="1"/>
      <c r="C71" s="1"/>
      <c r="D71" s="160"/>
      <c r="E71" s="160"/>
      <c r="F71" s="161"/>
      <c r="G71" s="159"/>
      <c r="H71" s="160"/>
      <c r="I71" s="160"/>
      <c r="J71" s="160"/>
      <c r="K71" s="159"/>
      <c r="L71" s="160"/>
      <c r="M71" s="160"/>
      <c r="N71" s="161"/>
      <c r="O71" s="159"/>
      <c r="P71" s="1"/>
      <c r="Q71" s="1"/>
      <c r="R71" s="1"/>
      <c r="S71" s="159"/>
      <c r="T71" s="1"/>
      <c r="U71" s="1"/>
      <c r="V71" s="1"/>
      <c r="W71" s="159"/>
      <c r="X71" s="1"/>
      <c r="Y71" s="1"/>
      <c r="Z71" s="1"/>
    </row>
    <row r="72" spans="1:26" ht="15.75" customHeight="1" x14ac:dyDescent="0.2">
      <c r="A72" s="1"/>
      <c r="B72" s="1"/>
      <c r="C72" s="1"/>
      <c r="D72" s="160"/>
      <c r="E72" s="160"/>
      <c r="F72" s="161"/>
      <c r="G72" s="159"/>
      <c r="H72" s="160"/>
      <c r="I72" s="160"/>
      <c r="J72" s="161"/>
      <c r="K72" s="159"/>
      <c r="L72" s="1"/>
      <c r="M72" s="1"/>
      <c r="N72" s="1"/>
      <c r="O72" s="159"/>
      <c r="P72" s="160"/>
      <c r="Q72" s="160"/>
      <c r="R72" s="161"/>
      <c r="S72" s="159"/>
      <c r="T72" s="1"/>
      <c r="U72" s="1"/>
      <c r="V72" s="1"/>
      <c r="W72" s="159"/>
      <c r="X72" s="1"/>
      <c r="Y72" s="1"/>
      <c r="Z72" s="1"/>
    </row>
    <row r="73" spans="1:26" ht="15.75" customHeight="1" x14ac:dyDescent="0.2">
      <c r="A73" s="1"/>
      <c r="B73" s="1"/>
      <c r="C73" s="1"/>
      <c r="D73" s="160"/>
      <c r="E73" s="160"/>
      <c r="F73" s="161"/>
      <c r="G73" s="159"/>
      <c r="H73" s="160"/>
      <c r="I73" s="160"/>
      <c r="J73" s="161"/>
      <c r="K73" s="159"/>
      <c r="L73" s="160"/>
      <c r="M73" s="160"/>
      <c r="N73" s="161"/>
      <c r="O73" s="159"/>
      <c r="P73" s="160"/>
      <c r="Q73" s="160"/>
      <c r="R73" s="161"/>
      <c r="S73" s="159"/>
      <c r="T73" s="1"/>
      <c r="U73" s="1"/>
      <c r="V73" s="1"/>
      <c r="W73" s="159"/>
      <c r="X73" s="1"/>
      <c r="Y73" s="1"/>
      <c r="Z73" s="1"/>
    </row>
    <row r="74" spans="1:26" ht="15.75" customHeight="1" x14ac:dyDescent="0.2">
      <c r="A74" s="1"/>
      <c r="B74" s="1"/>
      <c r="C74" s="1"/>
      <c r="D74" s="160"/>
      <c r="E74" s="160"/>
      <c r="F74" s="161"/>
      <c r="G74" s="159"/>
      <c r="H74" s="160"/>
      <c r="I74" s="160"/>
      <c r="J74" s="160"/>
      <c r="K74" s="159"/>
      <c r="L74" s="160"/>
      <c r="M74" s="160"/>
      <c r="N74" s="161"/>
      <c r="O74" s="159"/>
      <c r="P74" s="160"/>
      <c r="Q74" s="160"/>
      <c r="R74" s="161"/>
      <c r="S74" s="159"/>
      <c r="T74" s="1"/>
      <c r="U74" s="1"/>
      <c r="V74" s="1"/>
      <c r="W74" s="159"/>
      <c r="X74" s="1"/>
      <c r="Y74" s="1"/>
      <c r="Z74" s="1"/>
    </row>
    <row r="75" spans="1:26" ht="15.75" customHeight="1" x14ac:dyDescent="0.2">
      <c r="A75" s="1"/>
      <c r="B75" s="1"/>
      <c r="C75" s="1"/>
      <c r="D75" s="160"/>
      <c r="E75" s="160"/>
      <c r="F75" s="161"/>
      <c r="G75" s="159"/>
      <c r="H75" s="1"/>
      <c r="I75" s="1"/>
      <c r="J75" s="1"/>
      <c r="K75" s="159"/>
      <c r="L75" s="1"/>
      <c r="M75" s="1"/>
      <c r="N75" s="1"/>
      <c r="O75" s="159"/>
      <c r="P75" s="1"/>
      <c r="Q75" s="1"/>
      <c r="R75" s="1"/>
      <c r="S75" s="159"/>
      <c r="T75" s="1"/>
      <c r="U75" s="1"/>
      <c r="V75" s="1"/>
      <c r="W75" s="159"/>
      <c r="X75" s="1"/>
      <c r="Y75" s="1"/>
      <c r="Z75" s="1"/>
    </row>
    <row r="76" spans="1:26" ht="15.75" customHeight="1" x14ac:dyDescent="0.2">
      <c r="A76" s="1"/>
      <c r="B76" s="1"/>
      <c r="C76" s="1"/>
      <c r="D76" s="160"/>
      <c r="E76" s="160"/>
      <c r="F76" s="160"/>
      <c r="G76" s="159"/>
      <c r="H76" s="160"/>
      <c r="I76" s="160"/>
      <c r="J76" s="161"/>
      <c r="K76" s="159"/>
      <c r="L76" s="160"/>
      <c r="M76" s="160"/>
      <c r="N76" s="161"/>
      <c r="O76" s="159"/>
      <c r="P76" s="1"/>
      <c r="Q76" s="1"/>
      <c r="R76" s="1"/>
      <c r="S76" s="159"/>
      <c r="T76" s="1"/>
      <c r="U76" s="1"/>
      <c r="V76" s="1"/>
      <c r="W76" s="159"/>
      <c r="X76" s="1"/>
      <c r="Y76" s="1"/>
      <c r="Z76" s="1"/>
    </row>
    <row r="77" spans="1:26" ht="15.75" customHeight="1" x14ac:dyDescent="0.2">
      <c r="A77" s="1"/>
      <c r="B77" s="1"/>
      <c r="C77" s="1"/>
      <c r="D77" s="160"/>
      <c r="E77" s="160"/>
      <c r="F77" s="161"/>
      <c r="G77" s="159"/>
      <c r="H77" s="160"/>
      <c r="I77" s="160"/>
      <c r="J77" s="161"/>
      <c r="K77" s="159"/>
      <c r="L77" s="160"/>
      <c r="M77" s="160"/>
      <c r="N77" s="161"/>
      <c r="O77" s="159"/>
      <c r="P77" s="160"/>
      <c r="Q77" s="160"/>
      <c r="R77" s="161"/>
      <c r="S77" s="159"/>
      <c r="T77" s="1"/>
      <c r="U77" s="1"/>
      <c r="V77" s="1"/>
      <c r="W77" s="159"/>
      <c r="X77" s="1"/>
      <c r="Y77" s="1"/>
      <c r="Z77" s="1"/>
    </row>
    <row r="78" spans="1:26" ht="15.75" customHeight="1" x14ac:dyDescent="0.2">
      <c r="A78" s="1"/>
      <c r="B78" s="1"/>
      <c r="C78" s="1"/>
      <c r="D78" s="160"/>
      <c r="E78" s="160"/>
      <c r="F78" s="161"/>
      <c r="G78" s="159"/>
      <c r="H78" s="1"/>
      <c r="I78" s="1"/>
      <c r="J78" s="1"/>
      <c r="K78" s="159"/>
      <c r="L78" s="160"/>
      <c r="M78" s="160"/>
      <c r="N78" s="161"/>
      <c r="O78" s="159"/>
      <c r="P78" s="160"/>
      <c r="Q78" s="160"/>
      <c r="R78" s="161"/>
      <c r="S78" s="159"/>
      <c r="T78" s="1"/>
      <c r="U78" s="1"/>
      <c r="V78" s="1"/>
      <c r="W78" s="159"/>
      <c r="X78" s="1"/>
      <c r="Y78" s="1"/>
      <c r="Z78" s="1"/>
    </row>
    <row r="79" spans="1:26" ht="15.75" customHeight="1" x14ac:dyDescent="0.2">
      <c r="A79" s="1"/>
      <c r="B79" s="1"/>
      <c r="C79" s="1"/>
      <c r="D79" s="160"/>
      <c r="E79" s="160"/>
      <c r="F79" s="161"/>
      <c r="G79" s="159"/>
      <c r="H79" s="1"/>
      <c r="I79" s="1"/>
      <c r="J79" s="1"/>
      <c r="K79" s="159"/>
      <c r="L79" s="1"/>
      <c r="M79" s="1"/>
      <c r="N79" s="1"/>
      <c r="O79" s="159"/>
      <c r="P79" s="1"/>
      <c r="Q79" s="1"/>
      <c r="R79" s="1"/>
      <c r="S79" s="159"/>
      <c r="T79" s="1"/>
      <c r="U79" s="1"/>
      <c r="V79" s="1"/>
      <c r="W79" s="159"/>
      <c r="X79" s="1"/>
      <c r="Y79" s="1"/>
      <c r="Z79" s="1"/>
    </row>
    <row r="80" spans="1:26" ht="15.75" customHeight="1" x14ac:dyDescent="0.2">
      <c r="A80" s="1"/>
      <c r="B80" s="1"/>
      <c r="C80" s="1"/>
      <c r="D80" s="160"/>
      <c r="E80" s="160"/>
      <c r="F80" s="161"/>
      <c r="G80" s="159"/>
      <c r="H80" s="160"/>
      <c r="I80" s="160"/>
      <c r="J80" s="161"/>
      <c r="K80" s="159"/>
      <c r="L80" s="160"/>
      <c r="M80" s="160"/>
      <c r="N80" s="161"/>
      <c r="O80" s="159"/>
      <c r="P80" s="160"/>
      <c r="Q80" s="160"/>
      <c r="R80" s="161"/>
      <c r="S80" s="159"/>
      <c r="T80" s="1"/>
      <c r="U80" s="1"/>
      <c r="V80" s="1"/>
      <c r="W80" s="159"/>
      <c r="X80" s="1"/>
      <c r="Y80" s="1"/>
      <c r="Z80" s="1"/>
    </row>
    <row r="81" spans="1:26" ht="15.75" customHeight="1" x14ac:dyDescent="0.2">
      <c r="A81" s="1"/>
      <c r="B81" s="1"/>
      <c r="C81" s="1"/>
      <c r="D81" s="160"/>
      <c r="E81" s="160"/>
      <c r="F81" s="161"/>
      <c r="G81" s="159"/>
      <c r="H81" s="160"/>
      <c r="I81" s="160"/>
      <c r="J81" s="161"/>
      <c r="K81" s="159"/>
      <c r="L81" s="1"/>
      <c r="M81" s="1"/>
      <c r="N81" s="1"/>
      <c r="O81" s="159"/>
      <c r="P81" s="160"/>
      <c r="Q81" s="160"/>
      <c r="R81" s="160"/>
      <c r="S81" s="159"/>
      <c r="T81" s="1"/>
      <c r="U81" s="1"/>
      <c r="V81" s="1"/>
      <c r="W81" s="159"/>
      <c r="X81" s="1"/>
      <c r="Y81" s="1"/>
      <c r="Z81" s="1"/>
    </row>
    <row r="82" spans="1:26" ht="15.75" customHeight="1" x14ac:dyDescent="0.2">
      <c r="A82" s="1"/>
      <c r="B82" s="1"/>
      <c r="C82" s="1"/>
      <c r="D82" s="160"/>
      <c r="E82" s="160"/>
      <c r="F82" s="160"/>
      <c r="G82" s="159"/>
      <c r="H82" s="1"/>
      <c r="I82" s="1"/>
      <c r="J82" s="1"/>
      <c r="K82" s="159"/>
      <c r="L82" s="1"/>
      <c r="M82" s="1"/>
      <c r="N82" s="1"/>
      <c r="O82" s="159"/>
      <c r="P82" s="1"/>
      <c r="Q82" s="1"/>
      <c r="R82" s="1"/>
      <c r="S82" s="159"/>
      <c r="T82" s="1"/>
      <c r="U82" s="1"/>
      <c r="V82" s="1"/>
      <c r="W82" s="159"/>
      <c r="X82" s="1"/>
      <c r="Y82" s="1"/>
      <c r="Z82" s="1"/>
    </row>
    <row r="83" spans="1:26" ht="15.75" customHeight="1" x14ac:dyDescent="0.2">
      <c r="A83" s="1"/>
      <c r="B83" s="1"/>
      <c r="C83" s="1"/>
      <c r="D83" s="160"/>
      <c r="E83" s="160"/>
      <c r="F83" s="161"/>
      <c r="G83" s="159"/>
      <c r="H83" s="1"/>
      <c r="I83" s="1"/>
      <c r="J83" s="1"/>
      <c r="K83" s="159"/>
      <c r="L83" s="160"/>
      <c r="M83" s="160"/>
      <c r="N83" s="161"/>
      <c r="O83" s="159"/>
      <c r="P83" s="160"/>
      <c r="Q83" s="160"/>
      <c r="R83" s="160"/>
      <c r="S83" s="159"/>
      <c r="T83" s="1"/>
      <c r="U83" s="1"/>
      <c r="V83" s="1"/>
      <c r="W83" s="159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59"/>
      <c r="H84" s="1"/>
      <c r="I84" s="1"/>
      <c r="J84" s="1"/>
      <c r="K84" s="159"/>
      <c r="L84" s="1"/>
      <c r="M84" s="1"/>
      <c r="N84" s="1"/>
      <c r="O84" s="159"/>
      <c r="P84" s="1"/>
      <c r="Q84" s="1"/>
      <c r="R84" s="1"/>
      <c r="S84" s="159"/>
      <c r="T84" s="1"/>
      <c r="U84" s="1"/>
      <c r="V84" s="1"/>
      <c r="W84" s="159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59"/>
      <c r="H85" s="1"/>
      <c r="I85" s="1"/>
      <c r="J85" s="1"/>
      <c r="K85" s="159"/>
      <c r="L85" s="1"/>
      <c r="M85" s="1"/>
      <c r="N85" s="1"/>
      <c r="O85" s="159"/>
      <c r="P85" s="1"/>
      <c r="Q85" s="1"/>
      <c r="R85" s="1"/>
      <c r="S85" s="159"/>
      <c r="T85" s="1"/>
      <c r="U85" s="1"/>
      <c r="V85" s="1"/>
      <c r="W85" s="159"/>
      <c r="X85" s="1"/>
      <c r="Y85" s="1"/>
      <c r="Z85" s="1"/>
    </row>
    <row r="86" spans="1:26" ht="15.75" customHeight="1" x14ac:dyDescent="0.2">
      <c r="A86" s="1"/>
      <c r="B86" s="1"/>
      <c r="C86" s="1"/>
      <c r="D86" s="160"/>
      <c r="E86" s="160"/>
      <c r="F86" s="161"/>
      <c r="G86" s="159"/>
      <c r="H86" s="160"/>
      <c r="I86" s="160"/>
      <c r="J86" s="161"/>
      <c r="K86" s="159"/>
      <c r="L86" s="160"/>
      <c r="M86" s="160"/>
      <c r="N86" s="161"/>
      <c r="O86" s="159"/>
      <c r="P86" s="160"/>
      <c r="Q86" s="160"/>
      <c r="R86" s="161"/>
      <c r="S86" s="159"/>
      <c r="T86" s="1"/>
      <c r="U86" s="1"/>
      <c r="V86" s="1"/>
      <c r="W86" s="159"/>
      <c r="X86" s="1"/>
      <c r="Y86" s="1"/>
      <c r="Z86" s="1"/>
    </row>
    <row r="87" spans="1:26" ht="15.75" customHeight="1" x14ac:dyDescent="0.2">
      <c r="A87" s="1"/>
      <c r="B87" s="1"/>
      <c r="C87" s="1"/>
      <c r="D87" s="160"/>
      <c r="E87" s="160"/>
      <c r="F87" s="161"/>
      <c r="G87" s="159"/>
      <c r="H87" s="160"/>
      <c r="I87" s="160"/>
      <c r="J87" s="161"/>
      <c r="K87" s="159"/>
      <c r="L87" s="160"/>
      <c r="M87" s="160"/>
      <c r="N87" s="161"/>
      <c r="O87" s="159"/>
      <c r="P87" s="160"/>
      <c r="Q87" s="160"/>
      <c r="R87" s="161"/>
      <c r="S87" s="159"/>
      <c r="T87" s="1"/>
      <c r="U87" s="1"/>
      <c r="V87" s="1"/>
      <c r="W87" s="159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59"/>
      <c r="H88" s="1"/>
      <c r="I88" s="1"/>
      <c r="J88" s="1"/>
      <c r="K88" s="159"/>
      <c r="L88" s="1"/>
      <c r="M88" s="1"/>
      <c r="N88" s="1"/>
      <c r="O88" s="159"/>
      <c r="P88" s="1"/>
      <c r="Q88" s="1"/>
      <c r="R88" s="1"/>
      <c r="S88" s="159"/>
      <c r="T88" s="1"/>
      <c r="U88" s="1"/>
      <c r="V88" s="1"/>
      <c r="W88" s="159"/>
      <c r="X88" s="1"/>
      <c r="Y88" s="1"/>
      <c r="Z88" s="1"/>
    </row>
    <row r="89" spans="1:26" ht="15.75" customHeight="1" x14ac:dyDescent="0.2">
      <c r="A89" s="1"/>
      <c r="B89" s="1"/>
      <c r="C89" s="1"/>
      <c r="D89" s="160"/>
      <c r="E89" s="160"/>
      <c r="F89" s="161"/>
      <c r="G89" s="159"/>
      <c r="H89" s="160"/>
      <c r="I89" s="160"/>
      <c r="J89" s="161"/>
      <c r="K89" s="159"/>
      <c r="L89" s="160"/>
      <c r="M89" s="160"/>
      <c r="N89" s="161"/>
      <c r="O89" s="159"/>
      <c r="P89" s="160"/>
      <c r="Q89" s="160"/>
      <c r="R89" s="161"/>
      <c r="S89" s="159"/>
      <c r="T89" s="1"/>
      <c r="U89" s="1"/>
      <c r="V89" s="1"/>
      <c r="W89" s="159"/>
      <c r="X89" s="1"/>
      <c r="Y89" s="1"/>
      <c r="Z89" s="1"/>
    </row>
    <row r="90" spans="1:26" ht="15.75" customHeight="1" x14ac:dyDescent="0.2">
      <c r="A90" s="1"/>
      <c r="B90" s="1"/>
      <c r="C90" s="1"/>
      <c r="D90" s="160"/>
      <c r="E90" s="160"/>
      <c r="F90" s="161"/>
      <c r="G90" s="159"/>
      <c r="H90" s="160"/>
      <c r="I90" s="160"/>
      <c r="J90" s="161"/>
      <c r="K90" s="159"/>
      <c r="L90" s="160"/>
      <c r="M90" s="160"/>
      <c r="N90" s="161"/>
      <c r="O90" s="159"/>
      <c r="P90" s="160"/>
      <c r="Q90" s="160"/>
      <c r="R90" s="161"/>
      <c r="S90" s="159"/>
      <c r="T90" s="1"/>
      <c r="U90" s="1"/>
      <c r="V90" s="1"/>
      <c r="W90" s="159"/>
      <c r="X90" s="1"/>
      <c r="Y90" s="1"/>
      <c r="Z90" s="1"/>
    </row>
    <row r="91" spans="1:26" ht="15.75" customHeight="1" x14ac:dyDescent="0.2">
      <c r="A91" s="1"/>
      <c r="B91" s="1"/>
      <c r="C91" s="1"/>
      <c r="D91" s="160"/>
      <c r="E91" s="160"/>
      <c r="F91" s="161"/>
      <c r="G91" s="159"/>
      <c r="H91" s="160"/>
      <c r="I91" s="160"/>
      <c r="J91" s="161"/>
      <c r="K91" s="159"/>
      <c r="L91" s="160"/>
      <c r="M91" s="160"/>
      <c r="N91" s="161"/>
      <c r="O91" s="159"/>
      <c r="P91" s="160"/>
      <c r="Q91" s="160"/>
      <c r="R91" s="161"/>
      <c r="S91" s="159"/>
      <c r="T91" s="1"/>
      <c r="U91" s="1"/>
      <c r="V91" s="1"/>
      <c r="W91" s="159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59"/>
      <c r="H92" s="1"/>
      <c r="I92" s="1"/>
      <c r="J92" s="1"/>
      <c r="K92" s="159"/>
      <c r="L92" s="1"/>
      <c r="M92" s="1"/>
      <c r="N92" s="1"/>
      <c r="O92" s="159"/>
      <c r="P92" s="1"/>
      <c r="Q92" s="1"/>
      <c r="R92" s="1"/>
      <c r="S92" s="159"/>
      <c r="T92" s="1"/>
      <c r="U92" s="1"/>
      <c r="V92" s="1"/>
      <c r="W92" s="159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59"/>
      <c r="H93" s="160"/>
      <c r="I93" s="160"/>
      <c r="J93" s="160"/>
      <c r="K93" s="159"/>
      <c r="L93" s="160"/>
      <c r="M93" s="160"/>
      <c r="N93" s="160"/>
      <c r="O93" s="159"/>
      <c r="P93" s="1"/>
      <c r="Q93" s="1"/>
      <c r="R93" s="1"/>
      <c r="S93" s="159"/>
      <c r="T93" s="1"/>
      <c r="U93" s="1"/>
      <c r="V93" s="1"/>
      <c r="W93" s="159"/>
      <c r="X93" s="1"/>
      <c r="Y93" s="1"/>
      <c r="Z93" s="1"/>
    </row>
    <row r="94" spans="1:26" ht="15.75" customHeight="1" x14ac:dyDescent="0.2">
      <c r="A94" s="159"/>
      <c r="B94" s="1"/>
      <c r="C94" s="1"/>
      <c r="D94" s="1"/>
      <c r="E94" s="1"/>
      <c r="F94" s="1"/>
      <c r="G94" s="159"/>
      <c r="H94" s="1"/>
      <c r="I94" s="1"/>
      <c r="J94" s="1"/>
      <c r="K94" s="159"/>
      <c r="L94" s="1"/>
      <c r="M94" s="1"/>
      <c r="N94" s="1"/>
      <c r="O94" s="159"/>
      <c r="P94" s="1"/>
      <c r="Q94" s="1"/>
      <c r="R94" s="1"/>
      <c r="S94" s="159"/>
      <c r="T94" s="1"/>
      <c r="U94" s="1"/>
      <c r="V94" s="1"/>
      <c r="W94" s="159"/>
      <c r="X94" s="1"/>
      <c r="Y94" s="1"/>
      <c r="Z94" s="1"/>
    </row>
    <row r="95" spans="1:26" ht="15.75" customHeight="1" x14ac:dyDescent="0.2">
      <c r="A95" s="159"/>
      <c r="B95" s="1"/>
      <c r="C95" s="1"/>
      <c r="D95" s="1"/>
      <c r="E95" s="1"/>
      <c r="F95" s="1"/>
      <c r="G95" s="159"/>
      <c r="H95" s="160"/>
      <c r="I95" s="160"/>
      <c r="J95" s="161"/>
      <c r="K95" s="159"/>
      <c r="L95" s="1"/>
      <c r="M95" s="1"/>
      <c r="N95" s="1"/>
      <c r="O95" s="159"/>
      <c r="P95" s="1"/>
      <c r="Q95" s="1"/>
      <c r="R95" s="1"/>
      <c r="S95" s="159"/>
      <c r="T95" s="1"/>
      <c r="U95" s="1"/>
      <c r="V95" s="1"/>
      <c r="W95" s="159"/>
      <c r="X95" s="1"/>
      <c r="Y95" s="1"/>
      <c r="Z95" s="1"/>
    </row>
    <row r="96" spans="1:26" ht="15.75" customHeight="1" x14ac:dyDescent="0.2">
      <c r="A96" s="159"/>
      <c r="B96" s="1"/>
      <c r="C96" s="1"/>
      <c r="D96" s="160"/>
      <c r="E96" s="160"/>
      <c r="F96" s="160"/>
      <c r="G96" s="159"/>
      <c r="H96" s="1"/>
      <c r="I96" s="1"/>
      <c r="J96" s="1"/>
      <c r="K96" s="159"/>
      <c r="L96" s="1"/>
      <c r="M96" s="1"/>
      <c r="N96" s="1"/>
      <c r="O96" s="159"/>
      <c r="P96" s="1"/>
      <c r="Q96" s="1"/>
      <c r="R96" s="1"/>
      <c r="S96" s="159"/>
      <c r="T96" s="1"/>
      <c r="U96" s="1"/>
      <c r="V96" s="1"/>
      <c r="W96" s="159"/>
      <c r="X96" s="1"/>
      <c r="Y96" s="1"/>
      <c r="Z96" s="1"/>
    </row>
    <row r="97" spans="1:26" ht="15.75" customHeight="1" x14ac:dyDescent="0.2">
      <c r="A97" s="159"/>
      <c r="B97" s="1"/>
      <c r="C97" s="1"/>
      <c r="D97" s="1"/>
      <c r="E97" s="1"/>
      <c r="F97" s="1"/>
      <c r="G97" s="159"/>
      <c r="H97" s="1"/>
      <c r="I97" s="1"/>
      <c r="J97" s="1"/>
      <c r="K97" s="159"/>
      <c r="L97" s="1"/>
      <c r="M97" s="1"/>
      <c r="N97" s="1"/>
      <c r="O97" s="159"/>
      <c r="P97" s="1"/>
      <c r="Q97" s="1"/>
      <c r="R97" s="1"/>
      <c r="S97" s="159"/>
      <c r="T97" s="1"/>
      <c r="U97" s="1"/>
      <c r="V97" s="1"/>
      <c r="W97" s="159"/>
      <c r="X97" s="1"/>
      <c r="Y97" s="1"/>
      <c r="Z97" s="1"/>
    </row>
    <row r="98" spans="1:26" ht="15.75" customHeight="1" x14ac:dyDescent="0.2">
      <c r="A98" s="159"/>
      <c r="B98" s="1"/>
      <c r="C98" s="1"/>
      <c r="D98" s="1"/>
      <c r="E98" s="1"/>
      <c r="F98" s="1"/>
      <c r="G98" s="159"/>
      <c r="H98" s="1"/>
      <c r="I98" s="1"/>
      <c r="J98" s="1"/>
      <c r="K98" s="159"/>
      <c r="L98" s="1"/>
      <c r="M98" s="1"/>
      <c r="N98" s="1"/>
      <c r="O98" s="159"/>
      <c r="P98" s="1"/>
      <c r="Q98" s="1"/>
      <c r="R98" s="1"/>
      <c r="S98" s="159"/>
      <c r="T98" s="1"/>
      <c r="U98" s="1"/>
      <c r="V98" s="1"/>
      <c r="W98" s="159"/>
      <c r="X98" s="1"/>
      <c r="Y98" s="1"/>
      <c r="Z98" s="1"/>
    </row>
    <row r="99" spans="1:26" ht="15.75" customHeight="1" x14ac:dyDescent="0.2">
      <c r="A99" s="159"/>
      <c r="B99" s="1"/>
      <c r="C99" s="1"/>
      <c r="D99" s="160"/>
      <c r="E99" s="160"/>
      <c r="F99" s="161"/>
      <c r="G99" s="159"/>
      <c r="H99" s="1"/>
      <c r="I99" s="1"/>
      <c r="J99" s="1"/>
      <c r="K99" s="159"/>
      <c r="L99" s="1"/>
      <c r="M99" s="1"/>
      <c r="N99" s="1"/>
      <c r="O99" s="159"/>
      <c r="P99" s="1"/>
      <c r="Q99" s="1"/>
      <c r="R99" s="1"/>
      <c r="S99" s="159"/>
      <c r="T99" s="1"/>
      <c r="U99" s="1"/>
      <c r="V99" s="1"/>
      <c r="W99" s="159"/>
      <c r="X99" s="1"/>
      <c r="Y99" s="1"/>
      <c r="Z99" s="1"/>
    </row>
    <row r="100" spans="1:26" ht="15.75" customHeight="1" x14ac:dyDescent="0.2">
      <c r="A100" s="159"/>
      <c r="B100" s="1"/>
      <c r="C100" s="1"/>
      <c r="D100" s="1"/>
      <c r="E100" s="1"/>
      <c r="F100" s="1"/>
      <c r="G100" s="159"/>
      <c r="H100" s="1"/>
      <c r="I100" s="1"/>
      <c r="J100" s="1"/>
      <c r="K100" s="159"/>
      <c r="L100" s="160"/>
      <c r="M100" s="160"/>
      <c r="N100" s="161"/>
      <c r="O100" s="159"/>
      <c r="P100" s="1"/>
      <c r="Q100" s="1"/>
      <c r="R100" s="1"/>
      <c r="S100" s="159"/>
      <c r="T100" s="1"/>
      <c r="U100" s="1"/>
      <c r="V100" s="1"/>
      <c r="W100" s="159"/>
      <c r="X100" s="1"/>
      <c r="Y100" s="1"/>
      <c r="Z100" s="1"/>
    </row>
    <row r="101" spans="1:26" ht="15.75" customHeight="1" x14ac:dyDescent="0.2">
      <c r="A101" s="159"/>
      <c r="B101" s="1"/>
      <c r="C101" s="1"/>
      <c r="D101" s="1"/>
      <c r="E101" s="1"/>
      <c r="F101" s="1"/>
      <c r="G101" s="159"/>
      <c r="H101" s="1"/>
      <c r="I101" s="1"/>
      <c r="J101" s="1"/>
      <c r="K101" s="159"/>
      <c r="L101" s="1"/>
      <c r="M101" s="1"/>
      <c r="N101" s="1"/>
      <c r="O101" s="159"/>
      <c r="P101" s="1"/>
      <c r="Q101" s="1"/>
      <c r="R101" s="1"/>
      <c r="S101" s="159"/>
      <c r="T101" s="1"/>
      <c r="U101" s="1"/>
      <c r="V101" s="1"/>
      <c r="W101" s="159"/>
      <c r="X101" s="1"/>
      <c r="Y101" s="1"/>
      <c r="Z101" s="1"/>
    </row>
    <row r="102" spans="1:26" ht="15.75" customHeight="1" x14ac:dyDescent="0.2">
      <c r="A102" s="159"/>
      <c r="B102" s="1"/>
      <c r="C102" s="1"/>
      <c r="D102" s="1"/>
      <c r="E102" s="1"/>
      <c r="F102" s="1"/>
      <c r="G102" s="159"/>
      <c r="H102" s="1"/>
      <c r="I102" s="1"/>
      <c r="J102" s="1"/>
      <c r="K102" s="159"/>
      <c r="L102" s="1"/>
      <c r="M102" s="1"/>
      <c r="N102" s="1"/>
      <c r="O102" s="159"/>
      <c r="P102" s="160"/>
      <c r="Q102" s="160"/>
      <c r="R102" s="161"/>
      <c r="S102" s="159"/>
      <c r="T102" s="1"/>
      <c r="U102" s="1"/>
      <c r="V102" s="1"/>
      <c r="W102" s="159"/>
      <c r="X102" s="1"/>
      <c r="Y102" s="1"/>
      <c r="Z102" s="1"/>
    </row>
    <row r="103" spans="1:26" ht="15.75" customHeight="1" x14ac:dyDescent="0.2">
      <c r="A103" s="159"/>
      <c r="B103" s="1"/>
      <c r="C103" s="1"/>
      <c r="D103" s="1"/>
      <c r="E103" s="1"/>
      <c r="F103" s="1"/>
      <c r="G103" s="159"/>
      <c r="H103" s="1"/>
      <c r="I103" s="1"/>
      <c r="J103" s="1"/>
      <c r="K103" s="159"/>
      <c r="L103" s="1"/>
      <c r="M103" s="1"/>
      <c r="N103" s="1"/>
      <c r="O103" s="159"/>
      <c r="P103" s="1"/>
      <c r="Q103" s="1"/>
      <c r="R103" s="1"/>
      <c r="S103" s="159"/>
      <c r="T103" s="1"/>
      <c r="U103" s="1"/>
      <c r="V103" s="1"/>
      <c r="W103" s="159"/>
      <c r="X103" s="1"/>
      <c r="Y103" s="1"/>
      <c r="Z103" s="1"/>
    </row>
    <row r="104" spans="1:26" ht="15.75" customHeight="1" x14ac:dyDescent="0.2">
      <c r="A104" s="159"/>
      <c r="B104" s="1"/>
      <c r="C104" s="1"/>
      <c r="D104" s="1"/>
      <c r="E104" s="1"/>
      <c r="F104" s="1"/>
      <c r="G104" s="159"/>
      <c r="H104" s="1"/>
      <c r="I104" s="1"/>
      <c r="J104" s="1"/>
      <c r="K104" s="159"/>
      <c r="L104" s="1"/>
      <c r="M104" s="1"/>
      <c r="N104" s="1"/>
      <c r="O104" s="159"/>
      <c r="P104" s="1"/>
      <c r="Q104" s="1"/>
      <c r="R104" s="1"/>
      <c r="S104" s="159"/>
      <c r="T104" s="1"/>
      <c r="U104" s="1"/>
      <c r="V104" s="1"/>
      <c r="W104" s="159"/>
      <c r="X104" s="1"/>
      <c r="Y104" s="1"/>
      <c r="Z104" s="1"/>
    </row>
    <row r="105" spans="1:26" ht="15.75" customHeight="1" x14ac:dyDescent="0.2">
      <c r="A105" s="159"/>
      <c r="B105" s="1"/>
      <c r="C105" s="1"/>
      <c r="D105" s="1"/>
      <c r="E105" s="1"/>
      <c r="F105" s="1"/>
      <c r="G105" s="159"/>
      <c r="H105" s="160"/>
      <c r="I105" s="160"/>
      <c r="J105" s="161"/>
      <c r="K105" s="159"/>
      <c r="L105" s="1"/>
      <c r="M105" s="1"/>
      <c r="N105" s="1"/>
      <c r="O105" s="159"/>
      <c r="P105" s="1"/>
      <c r="Q105" s="1"/>
      <c r="R105" s="1"/>
      <c r="S105" s="159"/>
      <c r="T105" s="1"/>
      <c r="U105" s="1"/>
      <c r="V105" s="1"/>
      <c r="W105" s="159"/>
      <c r="X105" s="1"/>
      <c r="Y105" s="1"/>
      <c r="Z105" s="1"/>
    </row>
    <row r="106" spans="1:26" ht="15.75" customHeight="1" x14ac:dyDescent="0.2">
      <c r="A106" s="159"/>
      <c r="B106" s="1"/>
      <c r="C106" s="1"/>
      <c r="D106" s="160"/>
      <c r="E106" s="160"/>
      <c r="F106" s="161"/>
      <c r="G106" s="159"/>
      <c r="H106" s="160"/>
      <c r="I106" s="160"/>
      <c r="J106" s="161"/>
      <c r="K106" s="159"/>
      <c r="L106" s="1"/>
      <c r="M106" s="1"/>
      <c r="N106" s="1"/>
      <c r="O106" s="159"/>
      <c r="P106" s="1"/>
      <c r="Q106" s="1"/>
      <c r="R106" s="1"/>
      <c r="S106" s="159"/>
      <c r="T106" s="1"/>
      <c r="U106" s="1"/>
      <c r="V106" s="1"/>
      <c r="W106" s="159"/>
      <c r="X106" s="1"/>
      <c r="Y106" s="1"/>
      <c r="Z106" s="1"/>
    </row>
    <row r="107" spans="1:26" ht="15.75" customHeight="1" x14ac:dyDescent="0.2">
      <c r="A107" s="159"/>
      <c r="B107" s="1"/>
      <c r="C107" s="1"/>
      <c r="D107" s="1"/>
      <c r="E107" s="1"/>
      <c r="F107" s="1"/>
      <c r="G107" s="159"/>
      <c r="H107" s="1"/>
      <c r="I107" s="1"/>
      <c r="J107" s="1"/>
      <c r="K107" s="159"/>
      <c r="L107" s="1"/>
      <c r="M107" s="1"/>
      <c r="N107" s="1"/>
      <c r="O107" s="159"/>
      <c r="P107" s="1"/>
      <c r="Q107" s="1"/>
      <c r="R107" s="1"/>
      <c r="S107" s="159"/>
      <c r="T107" s="1"/>
      <c r="U107" s="1"/>
      <c r="V107" s="1"/>
      <c r="W107" s="159"/>
      <c r="X107" s="1"/>
      <c r="Y107" s="1"/>
      <c r="Z107" s="1"/>
    </row>
    <row r="108" spans="1:26" ht="15.75" customHeight="1" x14ac:dyDescent="0.2">
      <c r="A108" s="159"/>
      <c r="B108" s="1"/>
      <c r="C108" s="1"/>
      <c r="D108" s="1"/>
      <c r="E108" s="1"/>
      <c r="F108" s="1"/>
      <c r="G108" s="159"/>
      <c r="H108" s="1"/>
      <c r="I108" s="1"/>
      <c r="J108" s="1"/>
      <c r="K108" s="159"/>
      <c r="L108" s="1"/>
      <c r="M108" s="1"/>
      <c r="N108" s="1"/>
      <c r="O108" s="159"/>
      <c r="P108" s="1"/>
      <c r="Q108" s="1"/>
      <c r="R108" s="1"/>
      <c r="S108" s="159"/>
      <c r="T108" s="1"/>
      <c r="U108" s="1"/>
      <c r="V108" s="1"/>
      <c r="W108" s="159"/>
      <c r="X108" s="1"/>
      <c r="Y108" s="1"/>
      <c r="Z108" s="1"/>
    </row>
    <row r="109" spans="1:26" ht="15.75" customHeight="1" x14ac:dyDescent="0.2">
      <c r="A109" s="159"/>
      <c r="B109" s="1"/>
      <c r="C109" s="1"/>
      <c r="D109" s="1"/>
      <c r="E109" s="1"/>
      <c r="F109" s="1"/>
      <c r="G109" s="159"/>
      <c r="H109" s="1"/>
      <c r="I109" s="1"/>
      <c r="J109" s="1"/>
      <c r="K109" s="159"/>
      <c r="L109" s="1"/>
      <c r="M109" s="1"/>
      <c r="N109" s="1"/>
      <c r="O109" s="159"/>
      <c r="P109" s="1"/>
      <c r="Q109" s="1"/>
      <c r="R109" s="1"/>
      <c r="S109" s="159"/>
      <c r="T109" s="1"/>
      <c r="U109" s="1"/>
      <c r="V109" s="1"/>
      <c r="W109" s="159"/>
      <c r="X109" s="1"/>
      <c r="Y109" s="1"/>
      <c r="Z109" s="1"/>
    </row>
    <row r="110" spans="1:26" ht="15.75" customHeight="1" x14ac:dyDescent="0.2">
      <c r="A110" s="159"/>
      <c r="B110" s="1"/>
      <c r="C110" s="1"/>
      <c r="D110" s="1"/>
      <c r="E110" s="1"/>
      <c r="F110" s="1"/>
      <c r="G110" s="159"/>
      <c r="H110" s="1"/>
      <c r="I110" s="1"/>
      <c r="J110" s="1"/>
      <c r="K110" s="159"/>
      <c r="L110" s="1"/>
      <c r="M110" s="1"/>
      <c r="N110" s="1"/>
      <c r="O110" s="159"/>
      <c r="P110" s="160"/>
      <c r="Q110" s="160"/>
      <c r="R110" s="161"/>
      <c r="S110" s="159"/>
      <c r="T110" s="1"/>
      <c r="U110" s="1"/>
      <c r="V110" s="1"/>
      <c r="W110" s="159"/>
      <c r="X110" s="1"/>
      <c r="Y110" s="1"/>
      <c r="Z110" s="1"/>
    </row>
    <row r="111" spans="1:26" ht="15.75" customHeight="1" x14ac:dyDescent="0.2">
      <c r="A111" s="159"/>
      <c r="B111" s="1"/>
      <c r="C111" s="1"/>
      <c r="D111" s="1"/>
      <c r="E111" s="1"/>
      <c r="F111" s="1"/>
      <c r="G111" s="159"/>
      <c r="H111" s="1"/>
      <c r="I111" s="1"/>
      <c r="J111" s="1"/>
      <c r="K111" s="159"/>
      <c r="L111" s="1"/>
      <c r="M111" s="1"/>
      <c r="N111" s="1"/>
      <c r="O111" s="159"/>
      <c r="P111" s="1"/>
      <c r="Q111" s="1"/>
      <c r="R111" s="1"/>
      <c r="S111" s="159"/>
      <c r="T111" s="1"/>
      <c r="U111" s="1"/>
      <c r="V111" s="1"/>
      <c r="W111" s="159"/>
      <c r="X111" s="1"/>
      <c r="Y111" s="1"/>
      <c r="Z111" s="1"/>
    </row>
    <row r="112" spans="1:26" ht="15.75" customHeight="1" x14ac:dyDescent="0.2">
      <c r="A112" s="159"/>
      <c r="B112" s="1"/>
      <c r="C112" s="1"/>
      <c r="D112" s="1"/>
      <c r="E112" s="1"/>
      <c r="F112" s="1"/>
      <c r="G112" s="159"/>
      <c r="H112" s="1"/>
      <c r="I112" s="1"/>
      <c r="J112" s="1"/>
      <c r="K112" s="159"/>
      <c r="L112" s="1"/>
      <c r="M112" s="1"/>
      <c r="N112" s="1"/>
      <c r="O112" s="159"/>
      <c r="P112" s="1"/>
      <c r="Q112" s="1"/>
      <c r="R112" s="1"/>
      <c r="S112" s="159"/>
      <c r="T112" s="1"/>
      <c r="U112" s="1"/>
      <c r="V112" s="1"/>
      <c r="W112" s="159"/>
      <c r="X112" s="1"/>
      <c r="Y112" s="1"/>
      <c r="Z112" s="1"/>
    </row>
    <row r="113" spans="1:26" ht="15.75" customHeight="1" x14ac:dyDescent="0.2">
      <c r="A113" s="159"/>
      <c r="B113" s="1"/>
      <c r="C113" s="1"/>
      <c r="D113" s="1"/>
      <c r="E113" s="1"/>
      <c r="F113" s="1"/>
      <c r="G113" s="159"/>
      <c r="H113" s="1"/>
      <c r="I113" s="1"/>
      <c r="J113" s="1"/>
      <c r="K113" s="159"/>
      <c r="L113" s="1"/>
      <c r="M113" s="1"/>
      <c r="N113" s="1"/>
      <c r="O113" s="159"/>
      <c r="P113" s="1"/>
      <c r="Q113" s="1"/>
      <c r="R113" s="1"/>
      <c r="S113" s="159"/>
      <c r="T113" s="1"/>
      <c r="U113" s="1"/>
      <c r="V113" s="1"/>
      <c r="W113" s="159"/>
      <c r="X113" s="1"/>
      <c r="Y113" s="1"/>
      <c r="Z113" s="1"/>
    </row>
    <row r="114" spans="1:26" ht="15.75" customHeight="1" x14ac:dyDescent="0.2">
      <c r="A114" s="159"/>
      <c r="B114" s="1"/>
      <c r="C114" s="1"/>
      <c r="D114" s="160"/>
      <c r="E114" s="160"/>
      <c r="F114" s="161"/>
      <c r="G114" s="159"/>
      <c r="H114" s="1"/>
      <c r="I114" s="1"/>
      <c r="J114" s="1"/>
      <c r="K114" s="159"/>
      <c r="L114" s="1"/>
      <c r="M114" s="1"/>
      <c r="N114" s="1"/>
      <c r="O114" s="159"/>
      <c r="P114" s="1"/>
      <c r="Q114" s="1"/>
      <c r="R114" s="1"/>
      <c r="S114" s="159"/>
      <c r="T114" s="1"/>
      <c r="U114" s="1"/>
      <c r="V114" s="1"/>
      <c r="W114" s="159"/>
      <c r="X114" s="1"/>
      <c r="Y114" s="1"/>
      <c r="Z114" s="1"/>
    </row>
    <row r="115" spans="1:26" ht="15.75" customHeight="1" x14ac:dyDescent="0.2">
      <c r="A115" s="159"/>
      <c r="B115" s="1"/>
      <c r="C115" s="1"/>
      <c r="D115" s="1"/>
      <c r="E115" s="1"/>
      <c r="F115" s="1"/>
      <c r="G115" s="159"/>
      <c r="H115" s="1"/>
      <c r="I115" s="1"/>
      <c r="J115" s="1"/>
      <c r="K115" s="159"/>
      <c r="L115" s="1"/>
      <c r="M115" s="1"/>
      <c r="N115" s="1"/>
      <c r="O115" s="159"/>
      <c r="P115" s="1"/>
      <c r="Q115" s="1"/>
      <c r="R115" s="1"/>
      <c r="S115" s="159"/>
      <c r="T115" s="1"/>
      <c r="U115" s="1"/>
      <c r="V115" s="1"/>
      <c r="W115" s="159"/>
      <c r="X115" s="1"/>
      <c r="Y115" s="1"/>
      <c r="Z115" s="1"/>
    </row>
    <row r="116" spans="1:26" ht="15.75" customHeight="1" x14ac:dyDescent="0.2">
      <c r="A116" s="159"/>
      <c r="B116" s="1"/>
      <c r="C116" s="1"/>
      <c r="D116" s="1"/>
      <c r="E116" s="1"/>
      <c r="F116" s="1"/>
      <c r="G116" s="159"/>
      <c r="H116" s="1"/>
      <c r="I116" s="1"/>
      <c r="J116" s="1"/>
      <c r="K116" s="159"/>
      <c r="L116" s="1"/>
      <c r="M116" s="1"/>
      <c r="N116" s="1"/>
      <c r="O116" s="159"/>
      <c r="P116" s="1"/>
      <c r="Q116" s="1"/>
      <c r="R116" s="1"/>
      <c r="S116" s="159"/>
      <c r="T116" s="1"/>
      <c r="U116" s="1"/>
      <c r="V116" s="1"/>
      <c r="W116" s="159"/>
      <c r="X116" s="1"/>
      <c r="Y116" s="1"/>
      <c r="Z116" s="1"/>
    </row>
    <row r="117" spans="1:26" ht="15.75" customHeight="1" x14ac:dyDescent="0.2">
      <c r="A117" s="159"/>
      <c r="B117" s="1"/>
      <c r="C117" s="1"/>
      <c r="D117" s="1"/>
      <c r="E117" s="1"/>
      <c r="F117" s="1"/>
      <c r="G117" s="159"/>
      <c r="H117" s="1"/>
      <c r="I117" s="1"/>
      <c r="J117" s="1"/>
      <c r="K117" s="159"/>
      <c r="L117" s="1"/>
      <c r="M117" s="1"/>
      <c r="N117" s="1"/>
      <c r="O117" s="159"/>
      <c r="P117" s="1"/>
      <c r="Q117" s="1"/>
      <c r="R117" s="1"/>
      <c r="S117" s="159"/>
      <c r="T117" s="1"/>
      <c r="U117" s="1"/>
      <c r="V117" s="1"/>
      <c r="W117" s="159"/>
      <c r="X117" s="1"/>
      <c r="Y117" s="1"/>
      <c r="Z117" s="1"/>
    </row>
    <row r="118" spans="1:26" ht="15.75" customHeight="1" x14ac:dyDescent="0.2">
      <c r="A118" s="159"/>
      <c r="B118" s="1"/>
      <c r="C118" s="1"/>
      <c r="D118" s="1"/>
      <c r="E118" s="1"/>
      <c r="F118" s="1"/>
      <c r="G118" s="159"/>
      <c r="H118" s="1"/>
      <c r="I118" s="1"/>
      <c r="J118" s="1"/>
      <c r="K118" s="159"/>
      <c r="L118" s="1"/>
      <c r="M118" s="1"/>
      <c r="N118" s="1"/>
      <c r="O118" s="159"/>
      <c r="P118" s="1"/>
      <c r="Q118" s="1"/>
      <c r="R118" s="1"/>
      <c r="S118" s="159"/>
      <c r="T118" s="1"/>
      <c r="U118" s="1"/>
      <c r="V118" s="1"/>
      <c r="W118" s="159"/>
      <c r="X118" s="1"/>
      <c r="Y118" s="1"/>
      <c r="Z118" s="1"/>
    </row>
    <row r="119" spans="1:26" ht="15.75" customHeight="1" x14ac:dyDescent="0.2">
      <c r="A119" s="159"/>
      <c r="B119" s="1"/>
      <c r="C119" s="1"/>
      <c r="D119" s="160"/>
      <c r="E119" s="160"/>
      <c r="F119" s="161"/>
      <c r="G119" s="159"/>
      <c r="H119" s="1"/>
      <c r="I119" s="1"/>
      <c r="J119" s="1"/>
      <c r="K119" s="159"/>
      <c r="L119" s="1"/>
      <c r="M119" s="1"/>
      <c r="N119" s="1"/>
      <c r="O119" s="159"/>
      <c r="P119" s="1"/>
      <c r="Q119" s="1"/>
      <c r="R119" s="1"/>
      <c r="S119" s="159"/>
      <c r="T119" s="1"/>
      <c r="U119" s="1"/>
      <c r="V119" s="1"/>
      <c r="W119" s="159"/>
      <c r="X119" s="1"/>
      <c r="Y119" s="1"/>
      <c r="Z119" s="1"/>
    </row>
    <row r="120" spans="1:26" ht="15.75" customHeight="1" x14ac:dyDescent="0.2">
      <c r="A120" s="159"/>
      <c r="B120" s="1"/>
      <c r="C120" s="1"/>
      <c r="D120" s="1"/>
      <c r="E120" s="1"/>
      <c r="F120" s="1"/>
      <c r="G120" s="159"/>
      <c r="H120" s="1"/>
      <c r="I120" s="1"/>
      <c r="J120" s="1"/>
      <c r="K120" s="159"/>
      <c r="L120" s="160"/>
      <c r="M120" s="160"/>
      <c r="N120" s="161"/>
      <c r="O120" s="159"/>
      <c r="P120" s="1"/>
      <c r="Q120" s="1"/>
      <c r="R120" s="1"/>
      <c r="S120" s="159"/>
      <c r="T120" s="1"/>
      <c r="U120" s="1"/>
      <c r="V120" s="1"/>
      <c r="W120" s="159"/>
      <c r="X120" s="1"/>
      <c r="Y120" s="1"/>
      <c r="Z120" s="1"/>
    </row>
    <row r="121" spans="1:26" ht="15.75" customHeight="1" x14ac:dyDescent="0.2">
      <c r="A121" s="159"/>
      <c r="B121" s="1"/>
      <c r="C121" s="1"/>
      <c r="D121" s="160"/>
      <c r="E121" s="160"/>
      <c r="F121" s="160"/>
      <c r="G121" s="159"/>
      <c r="H121" s="160"/>
      <c r="I121" s="160"/>
      <c r="J121" s="161"/>
      <c r="K121" s="159"/>
      <c r="L121" s="160"/>
      <c r="M121" s="160"/>
      <c r="N121" s="161"/>
      <c r="O121" s="159"/>
      <c r="P121" s="160"/>
      <c r="Q121" s="160"/>
      <c r="R121" s="160"/>
      <c r="S121" s="159"/>
      <c r="T121" s="1"/>
      <c r="U121" s="1"/>
      <c r="V121" s="1"/>
      <c r="W121" s="159"/>
      <c r="X121" s="1"/>
      <c r="Y121" s="1"/>
      <c r="Z121" s="1"/>
    </row>
    <row r="122" spans="1:26" ht="15.75" customHeight="1" x14ac:dyDescent="0.2">
      <c r="A122" s="159"/>
      <c r="B122" s="1"/>
      <c r="C122" s="1"/>
      <c r="D122" s="1"/>
      <c r="E122" s="1"/>
      <c r="F122" s="1"/>
      <c r="G122" s="159"/>
      <c r="H122" s="1"/>
      <c r="I122" s="1"/>
      <c r="J122" s="1"/>
      <c r="K122" s="159"/>
      <c r="L122" s="1"/>
      <c r="M122" s="1"/>
      <c r="N122" s="1"/>
      <c r="O122" s="159"/>
      <c r="P122" s="1"/>
      <c r="Q122" s="1"/>
      <c r="R122" s="1"/>
      <c r="S122" s="159"/>
      <c r="T122" s="1"/>
      <c r="U122" s="1"/>
      <c r="V122" s="1"/>
      <c r="W122" s="159"/>
      <c r="X122" s="1"/>
      <c r="Y122" s="1"/>
      <c r="Z122" s="1"/>
    </row>
    <row r="123" spans="1:26" ht="15.75" customHeight="1" x14ac:dyDescent="0.2">
      <c r="A123" s="159"/>
      <c r="B123" s="1"/>
      <c r="C123" s="1"/>
      <c r="D123" s="160"/>
      <c r="E123" s="160"/>
      <c r="F123" s="161"/>
      <c r="G123" s="159"/>
      <c r="H123" s="160"/>
      <c r="I123" s="160"/>
      <c r="J123" s="161"/>
      <c r="K123" s="159"/>
      <c r="L123" s="160"/>
      <c r="M123" s="160"/>
      <c r="N123" s="160"/>
      <c r="O123" s="159"/>
      <c r="P123" s="160"/>
      <c r="Q123" s="160"/>
      <c r="R123" s="161"/>
      <c r="S123" s="159"/>
      <c r="T123" s="1"/>
      <c r="U123" s="1"/>
      <c r="V123" s="1"/>
      <c r="W123" s="159"/>
      <c r="X123" s="1"/>
      <c r="Y123" s="1"/>
      <c r="Z123" s="1"/>
    </row>
    <row r="124" spans="1:26" ht="15.75" customHeight="1" x14ac:dyDescent="0.2">
      <c r="A124" s="159"/>
      <c r="B124" s="1"/>
      <c r="C124" s="1"/>
      <c r="D124" s="160"/>
      <c r="E124" s="160"/>
      <c r="F124" s="160"/>
      <c r="G124" s="159"/>
      <c r="H124" s="160"/>
      <c r="I124" s="160"/>
      <c r="J124" s="161"/>
      <c r="K124" s="159"/>
      <c r="L124" s="1"/>
      <c r="M124" s="1"/>
      <c r="N124" s="1"/>
      <c r="O124" s="159"/>
      <c r="P124" s="160"/>
      <c r="Q124" s="160"/>
      <c r="R124" s="160"/>
      <c r="S124" s="159"/>
      <c r="T124" s="1"/>
      <c r="U124" s="1"/>
      <c r="V124" s="1"/>
      <c r="W124" s="159"/>
      <c r="X124" s="1"/>
      <c r="Y124" s="1"/>
      <c r="Z124" s="1"/>
    </row>
    <row r="125" spans="1:26" ht="15.75" customHeight="1" x14ac:dyDescent="0.2">
      <c r="A125" s="159"/>
      <c r="B125" s="1"/>
      <c r="C125" s="1"/>
      <c r="D125" s="160"/>
      <c r="E125" s="160"/>
      <c r="F125" s="160"/>
      <c r="G125" s="159"/>
      <c r="H125" s="160"/>
      <c r="I125" s="160"/>
      <c r="J125" s="161"/>
      <c r="K125" s="159"/>
      <c r="L125" s="1"/>
      <c r="M125" s="1"/>
      <c r="N125" s="1"/>
      <c r="O125" s="159"/>
      <c r="P125" s="1"/>
      <c r="Q125" s="1"/>
      <c r="R125" s="1"/>
      <c r="S125" s="159"/>
      <c r="T125" s="1"/>
      <c r="U125" s="1"/>
      <c r="V125" s="1"/>
      <c r="W125" s="159"/>
      <c r="X125" s="1"/>
      <c r="Y125" s="1"/>
      <c r="Z125" s="1"/>
    </row>
    <row r="126" spans="1:26" ht="15.75" customHeight="1" x14ac:dyDescent="0.2">
      <c r="A126" s="159"/>
      <c r="B126" s="1"/>
      <c r="C126" s="1"/>
      <c r="D126" s="160"/>
      <c r="E126" s="160"/>
      <c r="F126" s="161"/>
      <c r="G126" s="159"/>
      <c r="H126" s="160"/>
      <c r="I126" s="160"/>
      <c r="J126" s="161"/>
      <c r="K126" s="159"/>
      <c r="L126" s="160"/>
      <c r="M126" s="160"/>
      <c r="N126" s="161"/>
      <c r="O126" s="159"/>
      <c r="P126" s="160"/>
      <c r="Q126" s="160"/>
      <c r="R126" s="161"/>
      <c r="S126" s="159"/>
      <c r="T126" s="1"/>
      <c r="U126" s="1"/>
      <c r="V126" s="1"/>
      <c r="W126" s="159"/>
      <c r="X126" s="1"/>
      <c r="Y126" s="1"/>
      <c r="Z126" s="1"/>
    </row>
    <row r="127" spans="1:26" ht="15.75" customHeight="1" x14ac:dyDescent="0.2">
      <c r="A127" s="159"/>
      <c r="B127" s="1"/>
      <c r="C127" s="1"/>
      <c r="D127" s="1"/>
      <c r="E127" s="1"/>
      <c r="F127" s="1"/>
      <c r="G127" s="159"/>
      <c r="H127" s="1"/>
      <c r="I127" s="1"/>
      <c r="J127" s="1"/>
      <c r="K127" s="159"/>
      <c r="L127" s="1"/>
      <c r="M127" s="1"/>
      <c r="N127" s="1"/>
      <c r="O127" s="159"/>
      <c r="P127" s="160"/>
      <c r="Q127" s="160"/>
      <c r="R127" s="161"/>
      <c r="S127" s="159"/>
      <c r="T127" s="1"/>
      <c r="U127" s="1"/>
      <c r="V127" s="1"/>
      <c r="W127" s="159"/>
      <c r="X127" s="1"/>
      <c r="Y127" s="1"/>
      <c r="Z127" s="1"/>
    </row>
    <row r="128" spans="1:26" ht="15.75" customHeight="1" x14ac:dyDescent="0.2">
      <c r="A128" s="159"/>
      <c r="B128" s="1"/>
      <c r="C128" s="1"/>
      <c r="D128" s="1"/>
      <c r="E128" s="1"/>
      <c r="F128" s="1"/>
      <c r="G128" s="159"/>
      <c r="H128" s="1"/>
      <c r="I128" s="1"/>
      <c r="J128" s="1"/>
      <c r="K128" s="159"/>
      <c r="L128" s="1"/>
      <c r="M128" s="1"/>
      <c r="N128" s="1"/>
      <c r="O128" s="159"/>
      <c r="P128" s="1"/>
      <c r="Q128" s="1"/>
      <c r="R128" s="1"/>
      <c r="S128" s="159"/>
      <c r="T128" s="1"/>
      <c r="U128" s="1"/>
      <c r="V128" s="1"/>
      <c r="W128" s="159"/>
      <c r="X128" s="1"/>
      <c r="Y128" s="1"/>
      <c r="Z128" s="1"/>
    </row>
    <row r="129" spans="1:26" ht="15.75" customHeight="1" x14ac:dyDescent="0.2">
      <c r="A129" s="159"/>
      <c r="B129" s="1"/>
      <c r="C129" s="1"/>
      <c r="D129" s="1"/>
      <c r="E129" s="1"/>
      <c r="F129" s="1"/>
      <c r="G129" s="159"/>
      <c r="H129" s="1"/>
      <c r="I129" s="1"/>
      <c r="J129" s="1"/>
      <c r="K129" s="159"/>
      <c r="L129" s="1"/>
      <c r="M129" s="1"/>
      <c r="N129" s="1"/>
      <c r="O129" s="159"/>
      <c r="P129" s="1"/>
      <c r="Q129" s="1"/>
      <c r="R129" s="1"/>
      <c r="S129" s="159"/>
      <c r="T129" s="1"/>
      <c r="U129" s="1"/>
      <c r="V129" s="1"/>
      <c r="W129" s="159"/>
      <c r="X129" s="1"/>
      <c r="Y129" s="1"/>
      <c r="Z129" s="1"/>
    </row>
    <row r="130" spans="1:26" ht="15.75" customHeight="1" x14ac:dyDescent="0.2">
      <c r="A130" s="159"/>
      <c r="B130" s="1"/>
      <c r="C130" s="1"/>
      <c r="D130" s="1"/>
      <c r="E130" s="1"/>
      <c r="F130" s="1"/>
      <c r="G130" s="159"/>
      <c r="H130" s="1"/>
      <c r="I130" s="1"/>
      <c r="J130" s="1"/>
      <c r="K130" s="159"/>
      <c r="L130" s="1"/>
      <c r="M130" s="1"/>
      <c r="N130" s="1"/>
      <c r="O130" s="159"/>
      <c r="P130" s="1"/>
      <c r="Q130" s="1"/>
      <c r="R130" s="1"/>
      <c r="S130" s="159"/>
      <c r="T130" s="1"/>
      <c r="U130" s="1"/>
      <c r="V130" s="1"/>
      <c r="W130" s="159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/>
    <row r="134" spans="1:26" ht="15.75" customHeight="1" x14ac:dyDescent="0.2"/>
    <row r="135" spans="1:26" ht="15.75" customHeight="1" x14ac:dyDescent="0.2"/>
    <row r="136" spans="1:26" ht="15.75" customHeight="1" x14ac:dyDescent="0.2"/>
    <row r="137" spans="1:26" ht="15.75" customHeight="1" x14ac:dyDescent="0.2"/>
    <row r="138" spans="1:26" ht="15.75" customHeight="1" x14ac:dyDescent="0.2"/>
    <row r="139" spans="1:26" ht="15.75" customHeight="1" x14ac:dyDescent="0.2"/>
    <row r="140" spans="1:26" ht="15.75" customHeight="1" x14ac:dyDescent="0.2"/>
    <row r="141" spans="1:26" ht="15.75" customHeight="1" x14ac:dyDescent="0.2"/>
    <row r="142" spans="1:26" ht="15.75" customHeight="1" x14ac:dyDescent="0.2"/>
    <row r="143" spans="1:26" ht="15.75" customHeight="1" x14ac:dyDescent="0.2"/>
    <row r="144" spans="1:26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outlinePr summaryBelow="0" summaryRight="0"/>
  </sheetPr>
  <dimension ref="A1:DY80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7109375" defaultRowHeight="15" customHeight="1" x14ac:dyDescent="0.2"/>
  <cols>
    <col min="1" max="1" width="12.7109375" customWidth="1"/>
    <col min="2" max="2" width="24.140625" customWidth="1"/>
    <col min="3" max="3" width="26.28515625" customWidth="1"/>
    <col min="4" max="6" width="12.7109375" customWidth="1"/>
  </cols>
  <sheetData>
    <row r="1" spans="1:129" ht="15.75" customHeight="1" x14ac:dyDescent="0.25">
      <c r="A1" s="14" t="s">
        <v>2405</v>
      </c>
      <c r="B1" s="14" t="s">
        <v>2387</v>
      </c>
      <c r="C1" s="14" t="s">
        <v>2388</v>
      </c>
      <c r="D1" s="15" t="s">
        <v>2406</v>
      </c>
      <c r="E1" s="14"/>
      <c r="F1" s="14"/>
      <c r="G1" s="14"/>
      <c r="H1" s="15" t="s">
        <v>2407</v>
      </c>
      <c r="I1" s="14"/>
      <c r="J1" s="14"/>
      <c r="K1" s="14"/>
      <c r="L1" s="15" t="s">
        <v>2408</v>
      </c>
      <c r="M1" s="14"/>
      <c r="N1" s="14"/>
      <c r="O1" s="14"/>
      <c r="P1" s="15" t="s">
        <v>2409</v>
      </c>
      <c r="Q1" s="14"/>
      <c r="R1" s="14"/>
      <c r="S1" s="14"/>
      <c r="T1" s="15" t="s">
        <v>2410</v>
      </c>
      <c r="U1" s="14"/>
      <c r="V1" s="14"/>
      <c r="W1" s="14"/>
      <c r="X1" s="15" t="s">
        <v>2411</v>
      </c>
      <c r="Y1" s="14"/>
      <c r="Z1" s="14"/>
      <c r="AA1" s="14"/>
      <c r="AB1" s="15" t="s">
        <v>2412</v>
      </c>
      <c r="AC1" s="14"/>
      <c r="AD1" s="14"/>
      <c r="AE1" s="14"/>
      <c r="AF1" s="15" t="s">
        <v>2413</v>
      </c>
      <c r="AG1" s="14"/>
      <c r="AH1" s="14"/>
      <c r="AI1" s="14"/>
      <c r="AJ1" s="165"/>
      <c r="AK1" s="1"/>
      <c r="AL1" s="1"/>
      <c r="AM1" s="1"/>
      <c r="AN1" s="165"/>
      <c r="AO1" s="1"/>
      <c r="AP1" s="1"/>
      <c r="AQ1" s="1"/>
      <c r="AR1" s="165"/>
      <c r="AS1" s="1"/>
      <c r="AT1" s="1"/>
      <c r="AU1" s="1"/>
      <c r="AV1" s="165"/>
      <c r="AW1" s="1"/>
      <c r="AX1" s="1"/>
      <c r="AY1" s="1"/>
      <c r="AZ1" s="165"/>
      <c r="BA1" s="1"/>
      <c r="BB1" s="1"/>
      <c r="BC1" s="1"/>
      <c r="BD1" s="165"/>
      <c r="BE1" s="1"/>
      <c r="BF1" s="1"/>
      <c r="BG1" s="1"/>
      <c r="BH1" s="165"/>
      <c r="BI1" s="1"/>
      <c r="BJ1" s="1"/>
      <c r="BK1" s="1"/>
      <c r="BL1" s="165"/>
      <c r="BM1" s="1"/>
      <c r="BN1" s="1"/>
      <c r="BO1" s="1"/>
      <c r="BP1" s="165"/>
      <c r="BQ1" s="1"/>
      <c r="BR1" s="1"/>
      <c r="BS1" s="1"/>
      <c r="BT1" s="165"/>
      <c r="BU1" s="1"/>
      <c r="BV1" s="1"/>
      <c r="BW1" s="1"/>
      <c r="BX1" s="165"/>
      <c r="BY1" s="1"/>
      <c r="BZ1" s="1"/>
      <c r="CA1" s="1"/>
      <c r="CB1" s="165"/>
      <c r="CC1" s="1"/>
      <c r="CD1" s="1"/>
      <c r="CE1" s="1"/>
      <c r="CF1" s="165"/>
      <c r="CG1" s="1"/>
      <c r="CH1" s="1"/>
      <c r="CI1" s="1"/>
      <c r="CJ1" s="166"/>
      <c r="CK1" s="1"/>
      <c r="CL1" s="1"/>
      <c r="CM1" s="1"/>
      <c r="CN1" s="166"/>
      <c r="CO1" s="1"/>
      <c r="CP1" s="1"/>
      <c r="CQ1" s="1"/>
      <c r="CR1" s="166"/>
      <c r="CS1" s="1"/>
      <c r="CT1" s="1"/>
      <c r="CU1" s="1"/>
      <c r="CV1" s="166"/>
      <c r="CW1" s="1"/>
      <c r="CX1" s="1"/>
      <c r="CY1" s="1"/>
      <c r="CZ1" s="164"/>
      <c r="DA1" s="1"/>
      <c r="DB1" s="1"/>
      <c r="DC1" s="1"/>
      <c r="DD1" s="164"/>
      <c r="DE1" s="1"/>
      <c r="DF1" s="1"/>
      <c r="DG1" s="1"/>
      <c r="DH1" s="164"/>
      <c r="DI1" s="1"/>
      <c r="DJ1" s="1"/>
      <c r="DK1" s="1"/>
      <c r="DL1" s="164"/>
      <c r="DM1" s="1"/>
      <c r="DN1" s="1"/>
      <c r="DO1" s="1"/>
      <c r="DP1" s="164"/>
      <c r="DQ1" s="1"/>
      <c r="DR1" s="1"/>
      <c r="DS1" s="1"/>
      <c r="DT1" s="164"/>
      <c r="DU1" s="1"/>
      <c r="DV1" s="1"/>
      <c r="DW1" s="1"/>
      <c r="DX1" s="14"/>
      <c r="DY1" s="14"/>
    </row>
    <row r="2" spans="1:129" ht="15.75" customHeight="1" x14ac:dyDescent="0.25">
      <c r="A2" s="14"/>
      <c r="B2" s="14"/>
      <c r="C2" s="14"/>
      <c r="D2" s="14" t="s">
        <v>2401</v>
      </c>
      <c r="E2" s="14" t="s">
        <v>2402</v>
      </c>
      <c r="F2" s="14" t="s">
        <v>2403</v>
      </c>
      <c r="G2" s="14" t="s">
        <v>2404</v>
      </c>
      <c r="H2" s="14" t="s">
        <v>2401</v>
      </c>
      <c r="I2" s="14" t="s">
        <v>2402</v>
      </c>
      <c r="J2" s="14" t="s">
        <v>2403</v>
      </c>
      <c r="K2" s="14" t="s">
        <v>2404</v>
      </c>
      <c r="L2" s="14" t="s">
        <v>2401</v>
      </c>
      <c r="M2" s="14" t="s">
        <v>2402</v>
      </c>
      <c r="N2" s="14" t="s">
        <v>2403</v>
      </c>
      <c r="O2" s="14" t="s">
        <v>2404</v>
      </c>
      <c r="P2" s="14" t="s">
        <v>2401</v>
      </c>
      <c r="Q2" s="14" t="s">
        <v>2402</v>
      </c>
      <c r="R2" s="14" t="s">
        <v>2403</v>
      </c>
      <c r="S2" s="14" t="s">
        <v>2404</v>
      </c>
      <c r="T2" s="14" t="s">
        <v>2401</v>
      </c>
      <c r="U2" s="14" t="s">
        <v>2402</v>
      </c>
      <c r="V2" s="14" t="s">
        <v>2403</v>
      </c>
      <c r="W2" s="14" t="s">
        <v>2404</v>
      </c>
      <c r="X2" s="14" t="s">
        <v>2401</v>
      </c>
      <c r="Y2" s="14" t="s">
        <v>2402</v>
      </c>
      <c r="Z2" s="14" t="s">
        <v>2403</v>
      </c>
      <c r="AA2" s="14" t="s">
        <v>2404</v>
      </c>
      <c r="AB2" s="14" t="s">
        <v>2401</v>
      </c>
      <c r="AC2" s="14" t="s">
        <v>2402</v>
      </c>
      <c r="AD2" s="14" t="s">
        <v>2403</v>
      </c>
      <c r="AE2" s="14" t="s">
        <v>2404</v>
      </c>
      <c r="AF2" s="14" t="s">
        <v>2401</v>
      </c>
      <c r="AG2" s="14" t="s">
        <v>2402</v>
      </c>
      <c r="AH2" s="14" t="s">
        <v>2403</v>
      </c>
      <c r="AI2" s="14" t="s">
        <v>2404</v>
      </c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  <c r="CD2" s="167"/>
      <c r="CE2" s="167"/>
      <c r="CF2" s="167"/>
      <c r="CG2" s="167"/>
      <c r="CH2" s="167"/>
      <c r="CI2" s="167"/>
      <c r="CJ2" s="167"/>
      <c r="CK2" s="167"/>
      <c r="CL2" s="167"/>
      <c r="CM2" s="167"/>
      <c r="CN2" s="167"/>
      <c r="CO2" s="167"/>
      <c r="CP2" s="167"/>
      <c r="CQ2" s="167"/>
      <c r="CR2" s="167"/>
      <c r="CS2" s="167"/>
      <c r="CT2" s="167"/>
      <c r="CU2" s="167"/>
      <c r="CV2" s="167"/>
      <c r="CW2" s="167"/>
      <c r="CX2" s="167"/>
      <c r="CY2" s="167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</row>
    <row r="3" spans="1:129" ht="15.75" hidden="1" customHeight="1" x14ac:dyDescent="0.25">
      <c r="A3" s="15">
        <v>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59"/>
      <c r="DD3" s="1"/>
      <c r="DE3" s="1"/>
      <c r="DF3" s="1"/>
      <c r="DG3" s="159"/>
      <c r="DH3" s="1"/>
      <c r="DI3" s="1"/>
      <c r="DJ3" s="1"/>
      <c r="DK3" s="159"/>
      <c r="DL3" s="1"/>
      <c r="DM3" s="1"/>
      <c r="DN3" s="1"/>
      <c r="DO3" s="159"/>
      <c r="DP3" s="1"/>
      <c r="DQ3" s="1"/>
      <c r="DR3" s="1"/>
      <c r="DS3" s="159"/>
      <c r="DT3" s="1"/>
      <c r="DU3" s="1"/>
      <c r="DV3" s="1"/>
      <c r="DW3" s="159"/>
      <c r="DX3" s="1"/>
      <c r="DY3" s="1">
        <f>VLOOKUP(A3,'ADFLEX lần 1'!A:C,3,0)</f>
        <v>3</v>
      </c>
    </row>
    <row r="4" spans="1:129" ht="15.75" hidden="1" customHeight="1" x14ac:dyDescent="0.25">
      <c r="A4" s="15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59"/>
      <c r="DD4" s="1"/>
      <c r="DE4" s="1"/>
      <c r="DF4" s="1"/>
      <c r="DG4" s="159"/>
      <c r="DH4" s="1"/>
      <c r="DI4" s="1"/>
      <c r="DJ4" s="1"/>
      <c r="DK4" s="159"/>
      <c r="DL4" s="1"/>
      <c r="DM4" s="1"/>
      <c r="DN4" s="1"/>
      <c r="DO4" s="159"/>
      <c r="DP4" s="1"/>
      <c r="DQ4" s="1"/>
      <c r="DR4" s="1"/>
      <c r="DS4" s="159"/>
      <c r="DT4" s="1"/>
      <c r="DU4" s="1"/>
      <c r="DV4" s="1"/>
      <c r="DW4" s="159"/>
      <c r="DX4" s="1"/>
      <c r="DY4" s="1" t="e">
        <f>VLOOKUP(A4,'ADFLEX lần 1'!A:C,3,0)</f>
        <v>#N/A</v>
      </c>
    </row>
    <row r="5" spans="1:129" ht="15.75" hidden="1" customHeight="1" x14ac:dyDescent="0.25">
      <c r="A5" s="15">
        <v>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59"/>
      <c r="DD5" s="1"/>
      <c r="DE5" s="1"/>
      <c r="DF5" s="1"/>
      <c r="DG5" s="159"/>
      <c r="DH5" s="1"/>
      <c r="DI5" s="1"/>
      <c r="DJ5" s="1"/>
      <c r="DK5" s="159"/>
      <c r="DL5" s="1"/>
      <c r="DM5" s="1"/>
      <c r="DN5" s="1"/>
      <c r="DO5" s="159"/>
      <c r="DP5" s="1"/>
      <c r="DQ5" s="1"/>
      <c r="DR5" s="1"/>
      <c r="DS5" s="159"/>
      <c r="DT5" s="1"/>
      <c r="DU5" s="1"/>
      <c r="DV5" s="1"/>
      <c r="DW5" s="159"/>
      <c r="DX5" s="1"/>
      <c r="DY5" s="1" t="e">
        <f>VLOOKUP(A5,'ADFLEX lần 1'!A:C,3,0)</f>
        <v>#N/A</v>
      </c>
    </row>
    <row r="6" spans="1:129" ht="15.75" hidden="1" customHeight="1" x14ac:dyDescent="0.25">
      <c r="A6" s="15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68"/>
      <c r="M6" s="168"/>
      <c r="N6" s="14"/>
      <c r="O6" s="14"/>
      <c r="P6" s="168"/>
      <c r="Q6" s="168"/>
      <c r="R6" s="14"/>
      <c r="S6" s="14"/>
      <c r="T6" s="168"/>
      <c r="U6" s="168"/>
      <c r="V6" s="14"/>
      <c r="W6" s="14"/>
      <c r="X6" s="168"/>
      <c r="Y6" s="168"/>
      <c r="Z6" s="14"/>
      <c r="AA6" s="14"/>
      <c r="AB6" s="168"/>
      <c r="AC6" s="168"/>
      <c r="AD6" s="14"/>
      <c r="AE6" s="14"/>
      <c r="AF6" s="168"/>
      <c r="AG6" s="168"/>
      <c r="AH6" s="14"/>
      <c r="AI6" s="14"/>
      <c r="AJ6" s="1"/>
      <c r="AK6" s="1"/>
      <c r="AL6" s="1"/>
      <c r="AM6" s="1"/>
      <c r="AN6" s="162"/>
      <c r="AO6" s="162"/>
      <c r="AP6" s="1"/>
      <c r="AQ6" s="1"/>
      <c r="AR6" s="162"/>
      <c r="AS6" s="162"/>
      <c r="AT6" s="1"/>
      <c r="AU6" s="1"/>
      <c r="AV6" s="162"/>
      <c r="AW6" s="162"/>
      <c r="AX6" s="1"/>
      <c r="AY6" s="1"/>
      <c r="AZ6" s="162"/>
      <c r="BA6" s="162"/>
      <c r="BB6" s="1"/>
      <c r="BC6" s="1"/>
      <c r="BD6" s="162"/>
      <c r="BE6" s="162"/>
      <c r="BF6" s="1"/>
      <c r="BG6" s="1"/>
      <c r="BH6" s="162"/>
      <c r="BI6" s="162"/>
      <c r="BJ6" s="1"/>
      <c r="BK6" s="1"/>
      <c r="BL6" s="1"/>
      <c r="BM6" s="1"/>
      <c r="BN6" s="1"/>
      <c r="BO6" s="1"/>
      <c r="BP6" s="162"/>
      <c r="BQ6" s="162"/>
      <c r="BR6" s="1"/>
      <c r="BS6" s="1"/>
      <c r="BT6" s="162"/>
      <c r="BU6" s="162"/>
      <c r="BV6" s="1"/>
      <c r="BW6" s="1"/>
      <c r="BX6" s="162"/>
      <c r="BY6" s="162"/>
      <c r="BZ6" s="1"/>
      <c r="CA6" s="1"/>
      <c r="CB6" s="162"/>
      <c r="CC6" s="162"/>
      <c r="CD6" s="1"/>
      <c r="CE6" s="1"/>
      <c r="CF6" s="162"/>
      <c r="CG6" s="162"/>
      <c r="CH6" s="1"/>
      <c r="CI6" s="1"/>
      <c r="CJ6" s="1"/>
      <c r="CK6" s="1"/>
      <c r="CL6" s="1"/>
      <c r="CM6" s="1"/>
      <c r="CN6" s="1"/>
      <c r="CO6" s="1"/>
      <c r="CP6" s="1"/>
      <c r="CQ6" s="1"/>
      <c r="CR6" s="162"/>
      <c r="CS6" s="162"/>
      <c r="CT6" s="1"/>
      <c r="CU6" s="1"/>
      <c r="CV6" s="162"/>
      <c r="CW6" s="162"/>
      <c r="CX6" s="1"/>
      <c r="CY6" s="1"/>
      <c r="CZ6" s="1"/>
      <c r="DA6" s="1"/>
      <c r="DB6" s="1"/>
      <c r="DC6" s="159"/>
      <c r="DD6" s="1"/>
      <c r="DE6" s="1"/>
      <c r="DF6" s="1"/>
      <c r="DG6" s="159"/>
      <c r="DH6" s="1"/>
      <c r="DI6" s="1"/>
      <c r="DJ6" s="1"/>
      <c r="DK6" s="159"/>
      <c r="DL6" s="1"/>
      <c r="DM6" s="1"/>
      <c r="DN6" s="1"/>
      <c r="DO6" s="159"/>
      <c r="DP6" s="1"/>
      <c r="DQ6" s="1"/>
      <c r="DR6" s="1"/>
      <c r="DS6" s="159"/>
      <c r="DT6" s="1"/>
      <c r="DU6" s="1"/>
      <c r="DV6" s="1"/>
      <c r="DW6" s="159"/>
      <c r="DX6" s="1"/>
      <c r="DY6" s="1" t="e">
        <f>VLOOKUP(A6,'ADFLEX lần 1'!A:C,3,0)</f>
        <v>#N/A</v>
      </c>
    </row>
    <row r="7" spans="1:129" ht="15.75" hidden="1" customHeight="1" x14ac:dyDescent="0.25">
      <c r="A7" s="15">
        <v>5</v>
      </c>
      <c r="B7" s="14"/>
      <c r="C7" s="14"/>
      <c r="D7" s="169">
        <v>0.34722222222222221</v>
      </c>
      <c r="E7" s="169">
        <v>0.69305555555555554</v>
      </c>
      <c r="F7" s="14"/>
      <c r="G7" s="14"/>
      <c r="H7" s="14"/>
      <c r="I7" s="14"/>
      <c r="J7" s="14"/>
      <c r="K7" s="14"/>
      <c r="L7" s="168"/>
      <c r="M7" s="168"/>
      <c r="N7" s="14"/>
      <c r="O7" s="14"/>
      <c r="P7" s="168"/>
      <c r="Q7" s="168"/>
      <c r="R7" s="14"/>
      <c r="S7" s="14"/>
      <c r="T7" s="168"/>
      <c r="U7" s="168"/>
      <c r="V7" s="14"/>
      <c r="W7" s="14"/>
      <c r="X7" s="169">
        <v>0.35972222222222222</v>
      </c>
      <c r="Y7" s="169">
        <v>0.78402777777777777</v>
      </c>
      <c r="Z7" s="14"/>
      <c r="AA7" s="14"/>
      <c r="AB7" s="169">
        <v>0.36388888888888887</v>
      </c>
      <c r="AC7" s="169">
        <v>0.80069444444444449</v>
      </c>
      <c r="AD7" s="14"/>
      <c r="AE7" s="14"/>
      <c r="AF7" s="169">
        <v>0.34166666666666667</v>
      </c>
      <c r="AG7" s="169">
        <v>0.78472222222222221</v>
      </c>
      <c r="AH7" s="14"/>
      <c r="AI7" s="14"/>
      <c r="AJ7" s="170"/>
      <c r="AK7" s="170"/>
      <c r="AL7" s="1"/>
      <c r="AM7" s="1"/>
      <c r="AN7" s="162"/>
      <c r="AO7" s="162"/>
      <c r="AP7" s="1"/>
      <c r="AQ7" s="1"/>
      <c r="AR7" s="170"/>
      <c r="AS7" s="170"/>
      <c r="AT7" s="1"/>
      <c r="AU7" s="1"/>
      <c r="AV7" s="170"/>
      <c r="AW7" s="170"/>
      <c r="AX7" s="1"/>
      <c r="AY7" s="1"/>
      <c r="AZ7" s="170"/>
      <c r="BA7" s="170"/>
      <c r="BB7" s="1"/>
      <c r="BC7" s="1"/>
      <c r="BD7" s="162"/>
      <c r="BE7" s="162"/>
      <c r="BF7" s="1"/>
      <c r="BG7" s="1"/>
      <c r="BH7" s="162"/>
      <c r="BI7" s="162"/>
      <c r="BJ7" s="1"/>
      <c r="BK7" s="1"/>
      <c r="BL7" s="170"/>
      <c r="BM7" s="170"/>
      <c r="BN7" s="1"/>
      <c r="BO7" s="1"/>
      <c r="BP7" s="170"/>
      <c r="BQ7" s="170"/>
      <c r="BR7" s="1"/>
      <c r="BS7" s="1"/>
      <c r="BT7" s="170"/>
      <c r="BU7" s="170"/>
      <c r="BV7" s="1"/>
      <c r="BW7" s="1"/>
      <c r="BX7" s="170"/>
      <c r="BY7" s="170"/>
      <c r="BZ7" s="1"/>
      <c r="CA7" s="1"/>
      <c r="CB7" s="170"/>
      <c r="CC7" s="170"/>
      <c r="CD7" s="1"/>
      <c r="CE7" s="1"/>
      <c r="CF7" s="162"/>
      <c r="CG7" s="162"/>
      <c r="CH7" s="1"/>
      <c r="CI7" s="1"/>
      <c r="CJ7" s="162"/>
      <c r="CK7" s="162"/>
      <c r="CL7" s="1"/>
      <c r="CM7" s="1"/>
      <c r="CN7" s="170"/>
      <c r="CO7" s="170"/>
      <c r="CP7" s="1"/>
      <c r="CQ7" s="1"/>
      <c r="CR7" s="170"/>
      <c r="CS7" s="170"/>
      <c r="CT7" s="1"/>
      <c r="CU7" s="1"/>
      <c r="CV7" s="162"/>
      <c r="CW7" s="162"/>
      <c r="CX7" s="1"/>
      <c r="CY7" s="1"/>
      <c r="CZ7" s="160"/>
      <c r="DA7" s="160"/>
      <c r="DB7" s="161"/>
      <c r="DC7" s="159"/>
      <c r="DD7" s="160"/>
      <c r="DE7" s="160"/>
      <c r="DF7" s="161"/>
      <c r="DG7" s="159"/>
      <c r="DH7" s="162"/>
      <c r="DI7" s="162"/>
      <c r="DJ7" s="162"/>
      <c r="DK7" s="159"/>
      <c r="DL7" s="162"/>
      <c r="DM7" s="162"/>
      <c r="DN7" s="163"/>
      <c r="DO7" s="159"/>
      <c r="DP7" s="160"/>
      <c r="DQ7" s="160"/>
      <c r="DR7" s="161"/>
      <c r="DS7" s="159"/>
      <c r="DT7" s="160"/>
      <c r="DU7" s="160"/>
      <c r="DV7" s="161"/>
      <c r="DW7" s="159"/>
      <c r="DX7" s="1"/>
      <c r="DY7" s="1" t="e">
        <f>VLOOKUP(A7,'ADFLEX lần 1'!A:C,3,0)</f>
        <v>#N/A</v>
      </c>
    </row>
    <row r="8" spans="1:129" ht="15.75" hidden="1" customHeight="1" x14ac:dyDescent="0.25">
      <c r="A8" s="15">
        <v>6</v>
      </c>
      <c r="B8" s="14"/>
      <c r="C8" s="14"/>
      <c r="D8" s="171"/>
      <c r="E8" s="171"/>
      <c r="F8" s="14"/>
      <c r="G8" s="14"/>
      <c r="H8" s="171"/>
      <c r="I8" s="171"/>
      <c r="J8" s="14"/>
      <c r="K8" s="14"/>
      <c r="L8" s="168"/>
      <c r="M8" s="168"/>
      <c r="N8" s="14"/>
      <c r="O8" s="14"/>
      <c r="P8" s="168"/>
      <c r="Q8" s="168"/>
      <c r="R8" s="14"/>
      <c r="S8" s="14"/>
      <c r="T8" s="171"/>
      <c r="U8" s="171"/>
      <c r="V8" s="14"/>
      <c r="W8" s="14"/>
      <c r="X8" s="171"/>
      <c r="Y8" s="171"/>
      <c r="Z8" s="14"/>
      <c r="AA8" s="14"/>
      <c r="AB8" s="171"/>
      <c r="AC8" s="171"/>
      <c r="AD8" s="14"/>
      <c r="AE8" s="14"/>
      <c r="AF8" s="171"/>
      <c r="AG8" s="171"/>
      <c r="AH8" s="14"/>
      <c r="AI8" s="14"/>
      <c r="AJ8" s="172"/>
      <c r="AK8" s="172"/>
      <c r="AL8" s="1"/>
      <c r="AM8" s="1"/>
      <c r="AN8" s="162"/>
      <c r="AO8" s="162"/>
      <c r="AP8" s="1"/>
      <c r="AQ8" s="1"/>
      <c r="AR8" s="162"/>
      <c r="AS8" s="162"/>
      <c r="AT8" s="1"/>
      <c r="AU8" s="1"/>
      <c r="AV8" s="172"/>
      <c r="AW8" s="172"/>
      <c r="AX8" s="1"/>
      <c r="AY8" s="1"/>
      <c r="AZ8" s="172"/>
      <c r="BA8" s="172"/>
      <c r="BB8" s="1"/>
      <c r="BC8" s="1"/>
      <c r="BD8" s="172"/>
      <c r="BE8" s="172"/>
      <c r="BF8" s="1"/>
      <c r="BG8" s="1"/>
      <c r="BH8" s="172"/>
      <c r="BI8" s="172"/>
      <c r="BJ8" s="1"/>
      <c r="BK8" s="1"/>
      <c r="BL8" s="172"/>
      <c r="BM8" s="172"/>
      <c r="BN8" s="1"/>
      <c r="BO8" s="1"/>
      <c r="BP8" s="1"/>
      <c r="BQ8" s="1"/>
      <c r="BR8" s="1"/>
      <c r="BS8" s="1"/>
      <c r="BT8" s="1"/>
      <c r="BU8" s="1"/>
      <c r="BV8" s="1"/>
      <c r="BW8" s="1"/>
      <c r="BX8" s="172"/>
      <c r="BY8" s="172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62"/>
      <c r="DA8" s="162"/>
      <c r="DB8" s="1"/>
      <c r="DC8" s="159"/>
      <c r="DD8" s="1"/>
      <c r="DE8" s="1"/>
      <c r="DF8" s="1"/>
      <c r="DG8" s="159"/>
      <c r="DH8" s="1"/>
      <c r="DI8" s="1"/>
      <c r="DJ8" s="1"/>
      <c r="DK8" s="159"/>
      <c r="DL8" s="162"/>
      <c r="DM8" s="162"/>
      <c r="DN8" s="1"/>
      <c r="DO8" s="159"/>
      <c r="DP8" s="162"/>
      <c r="DQ8" s="162"/>
      <c r="DR8" s="1"/>
      <c r="DS8" s="159"/>
      <c r="DT8" s="162"/>
      <c r="DU8" s="162"/>
      <c r="DV8" s="1"/>
      <c r="DW8" s="159"/>
      <c r="DX8" s="1"/>
      <c r="DY8" s="1" t="e">
        <f>VLOOKUP(A8,'ADFLEX lần 1'!A:C,3,0)</f>
        <v>#N/A</v>
      </c>
    </row>
    <row r="9" spans="1:129" ht="15.75" hidden="1" customHeight="1" x14ac:dyDescent="0.25">
      <c r="A9" s="15">
        <v>7</v>
      </c>
      <c r="B9" s="14"/>
      <c r="C9" s="14"/>
      <c r="D9" s="14"/>
      <c r="E9" s="14"/>
      <c r="F9" s="14"/>
      <c r="G9" s="14"/>
      <c r="H9" s="171"/>
      <c r="I9" s="171"/>
      <c r="J9" s="14"/>
      <c r="K9" s="14"/>
      <c r="L9" s="168"/>
      <c r="M9" s="168"/>
      <c r="N9" s="14"/>
      <c r="O9" s="14"/>
      <c r="P9" s="168"/>
      <c r="Q9" s="168"/>
      <c r="R9" s="14"/>
      <c r="S9" s="14"/>
      <c r="T9" s="171"/>
      <c r="U9" s="171"/>
      <c r="V9" s="14"/>
      <c r="W9" s="14"/>
      <c r="X9" s="171"/>
      <c r="Y9" s="171"/>
      <c r="Z9" s="14"/>
      <c r="AA9" s="14"/>
      <c r="AB9" s="171"/>
      <c r="AC9" s="171"/>
      <c r="AD9" s="14"/>
      <c r="AE9" s="14"/>
      <c r="AF9" s="171"/>
      <c r="AG9" s="171"/>
      <c r="AH9" s="14"/>
      <c r="AI9" s="14"/>
      <c r="AJ9" s="172"/>
      <c r="AK9" s="172"/>
      <c r="AL9" s="1"/>
      <c r="AM9" s="1"/>
      <c r="AN9" s="162"/>
      <c r="AO9" s="162"/>
      <c r="AP9" s="1"/>
      <c r="AQ9" s="1"/>
      <c r="AR9" s="162"/>
      <c r="AS9" s="162"/>
      <c r="AT9" s="1"/>
      <c r="AU9" s="1"/>
      <c r="AV9" s="172"/>
      <c r="AW9" s="172"/>
      <c r="AX9" s="1"/>
      <c r="AY9" s="1"/>
      <c r="AZ9" s="172"/>
      <c r="BA9" s="172"/>
      <c r="BB9" s="1"/>
      <c r="BC9" s="1"/>
      <c r="BD9" s="172"/>
      <c r="BE9" s="172"/>
      <c r="BF9" s="1"/>
      <c r="BG9" s="1"/>
      <c r="BH9" s="1"/>
      <c r="BI9" s="1"/>
      <c r="BJ9" s="1"/>
      <c r="BK9" s="1"/>
      <c r="BL9" s="172"/>
      <c r="BM9" s="172"/>
      <c r="BN9" s="1"/>
      <c r="BO9" s="1"/>
      <c r="BP9" s="162"/>
      <c r="BQ9" s="162"/>
      <c r="BR9" s="1"/>
      <c r="BS9" s="1"/>
      <c r="BT9" s="162"/>
      <c r="BU9" s="162"/>
      <c r="BV9" s="1"/>
      <c r="BW9" s="1"/>
      <c r="BX9" s="172"/>
      <c r="BY9" s="172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62"/>
      <c r="CO9" s="162"/>
      <c r="CP9" s="1"/>
      <c r="CQ9" s="1"/>
      <c r="CR9" s="162"/>
      <c r="CS9" s="162"/>
      <c r="CT9" s="1"/>
      <c r="CU9" s="1"/>
      <c r="CV9" s="162"/>
      <c r="CW9" s="162"/>
      <c r="CX9" s="1"/>
      <c r="CY9" s="1"/>
      <c r="CZ9" s="162"/>
      <c r="DA9" s="162"/>
      <c r="DB9" s="1"/>
      <c r="DC9" s="159"/>
      <c r="DD9" s="1"/>
      <c r="DE9" s="1"/>
      <c r="DF9" s="1"/>
      <c r="DG9" s="159"/>
      <c r="DH9" s="1"/>
      <c r="DI9" s="1"/>
      <c r="DJ9" s="1"/>
      <c r="DK9" s="159"/>
      <c r="DL9" s="162"/>
      <c r="DM9" s="162"/>
      <c r="DN9" s="1"/>
      <c r="DO9" s="159"/>
      <c r="DP9" s="162"/>
      <c r="DQ9" s="162"/>
      <c r="DR9" s="1"/>
      <c r="DS9" s="159"/>
      <c r="DT9" s="162"/>
      <c r="DU9" s="162"/>
      <c r="DV9" s="1"/>
      <c r="DW9" s="159"/>
      <c r="DX9" s="1"/>
      <c r="DY9" s="1" t="e">
        <f>VLOOKUP(A9,'ADFLEX lần 1'!A:C,3,0)</f>
        <v>#N/A</v>
      </c>
    </row>
    <row r="10" spans="1:129" ht="15.75" customHeight="1" x14ac:dyDescent="0.25">
      <c r="A10" s="15">
        <v>8</v>
      </c>
      <c r="B10" s="1" t="str">
        <f>VLOOKUP($A10,'Trang tính59'!$G:$J,3,0)</f>
        <v>Hoàng Ngọc Hưng</v>
      </c>
      <c r="C10" s="1" t="str">
        <f>VLOOKUP($A10,'Trang tính59'!$G:$J,4,0)</f>
        <v>AdFlex - Support - Content</v>
      </c>
      <c r="D10" s="169">
        <v>0.37777777777777777</v>
      </c>
      <c r="E10" s="169">
        <v>0.77430555555555558</v>
      </c>
      <c r="F10" s="163">
        <f t="shared" ref="F10:F264" si="0">IF(AND(D10 = "", E10 = ""), "", IF(OR(D10 = "", E10 = "", D10 = E10), TIME(4, 0, 0), IF($C10 = "8h-8h30", IF(D10 &lt;= TIME(8, 0, 0), IF(E10 &gt;= TIME(17, 30, 0), TIME(8,0,0), IF(E10 &lt;= TIME(12, 0, 0), IF(E10 &lt;= TIME(8, 0, 0), TIME(0, 0, 0), E10 - TIME(8, 0, 0)), IF(E10 &lt;= TIME(13, 30, 0), TIME(4, 0,0), E10 - TIME(13, 30, 0) + TIME(4, 0, 0) ) ) ), IF(D10 &lt;= TIME(8, 30, 0), IF(E10 &gt;= TIME(18, 0, 0), TIME(8, 0, 0), IF(E10 &lt;= TIME(12, 0, 0), E10 - D10, IF(E10 &lt;= TIME(13, 30, 0), TIME(12, 0, 0) - D10, IF(E10 - D10 - TIME(1, 30, 0) &gt; TIME(8, 0, 0), TIME(8, 0, 0), E10 - D10 - TIME(1, 30, 0)) ) ) ), IF(D10 &lt;= TIME(12, 0, 0), IF(E10 &lt;= TIME(12, 0, 0), E10 - D10, IF(E10 &lt;= TIME(13, 30, 0), TIME(12, 0, 0) - D10, IF(E10 &lt;= TIME(18, 0, 0), E10 - D10 - TIME(1, 30, 0), TIME(18, 0, 0) - D10 - TIME(1, 30, 0) ) ) ), IF(D10 &lt;= TIME(13, 30, 0), IF(E10 &lt;= TIME(13, 30, 0), TIME(0, 0,0), IF(E10 &lt;= TIME(18, 0, 0), E10 - TIME(13, 30, 0), TIME(18, 0, 0) - TIME(13, 30, 0) ) ), IF(D10 &lt;= TIME(18, 0, 0), IF(E10 &lt;= TIME(18, 0, 0), E10 - D10, TIME(18, 0, 0) - D10 ), TIME(0,0,0) ) ) ) ) ), IF($C10 = "8h30", IF(D10 &lt;= TIME(8, 30, 0), IF(E10 &gt;= TIME(18, 0, 0), TIME(8,0,0), IF(E10 &lt;= TIME(12, 0, 0), IF(E10 &lt;= TIME(8, 30, 0), TIME(0, 0, 0), E10 - TIME(8, 30, 0)), IF(E10 &lt;= TIME(13, 30, 0), TIME(3, 30,0), E10 - TIME(13, 30, 0) + TIME(3, 30, 0) ) ) ), IF(D10 &lt;= TIME(12, 0, 0), IF(E10 &lt;= TIME(12, 0, 0), E10 - D10, IF(E10 &lt;= TIME(13, 30, 0), TIME(12, 0, 0) - D10, IF(E10 &lt;= TIME(18, 0, 0), E10 - D10 - TIME(1, 30, 0), TIME(18, 0, 0) - D10 - TIME(1, 30, 0) ) ) ), IF(D10 &lt;= TIME(13, 30, 0), IF(E10 &lt;= TIME(13, 30, 0), TIME(0, 0, 0), IF(E10 &lt;= TIME(18, 0, 0), E10 - TIME(13, 30, 0), TIME(18, 0, 0) - TIME(13, 30, 0) ) ), IF(D10 &lt;= TIME(18, 0, 0), IF(E10 &lt;= TIME(18, 0, 0), E10 - D10, TIME(18, 0, 0) - D10 ), TIME(0,0,0) ) ) ) ), IF(D10 &lt;= TIME(8, 30, 0), IF(E10 &gt;= TIME(18, 0, 0), TIME(8,0,0), IF(E10 &lt;= TIME(12, 0, 0), IF(E10 &lt;= TIME(8, 30, 0), TIME(0, 0, 0), E10 - TIME(8, 30, 0)), IF(E10 &lt;= TIME(13, 30, 0), TIME(3, 30,0), E10 - TIME(13, 30, 0) + TIME(3, 30, 0) ) ) ), IF(D10 &lt;= TIME(9, 0, 0), IF(E10 &gt;= TIME(18, 30, 0), TIME(8, 0, 0), IF(E10 &lt;= TIME(12, 0, 0), E10 - D10, IF(E10 &lt;= TIME(13, 30, 0), TIME(12, 0, 0) - D10, IF(E10 - D10 - TIME(1, 30, 0) &gt; TIME(8, 0, 0), TIME(8, 0, 0), E10 - D10 - TIME(1, 30, 0)) ) ) ), IF(D10 &lt;= TIME(12, 0, 0), IF(E10 &lt;= TIME(12, 0, 0), E10 - D10, IF(E10 &lt;= TIME(13, 30, 0), TIME(12, 0, 0) - D10, IF(E10 &lt;= TIME(18, 30, 0), E10 - D10 - TIME(1, 30, 0), TIME(18, 30, 0) - D10 - TIME(1, 30, 0) ) ) ), IF(D10 &lt;= TIME(13, 30, 0), IF(E10 &lt;= TIME(13, 30, 0), TIME(0, 0,0), IF(E10 &lt;= TIME(18, 30, 0), E10 - TIME(13, 30, 0), TIME(18, 30, 0) - TIME(13, 30, 0) ) ), IF(D10 &lt;= TIME(18, 30, 0), IF(E10 &lt;= TIME(18, 30, 0), E10 - D10, TIME(18, 30, 0) - D10 ), TIME(0,0,0) ) ) ) ) )))) )</f>
        <v>0.3305555555555556</v>
      </c>
      <c r="G10" s="159">
        <f t="shared" ref="G10:G252" si="1">ROUND(HOUR(F10) + MINUTE(F10) / 60, 1)</f>
        <v>7.9</v>
      </c>
      <c r="H10" s="169">
        <v>0.38055555555555554</v>
      </c>
      <c r="I10" s="169">
        <v>0.77500000000000002</v>
      </c>
      <c r="J10" s="163">
        <f t="shared" ref="J10:J264" si="2">IF(AND(H10 = "", I10 = ""), "", IF(OR(H10 = "", I10 = "", H10 = I10), TIME(4, 0, 0), IF($C10 = "8h-8h30", IF(H10 &lt;= TIME(8, 0, 0), IF(I10 &gt;= TIME(17, 30, 0), TIME(8,0,0), IF(I10 &lt;= TIME(12, 0, 0), IF(I10 &lt;= TIME(8, 0, 0), TIME(0, 0, 0), I10 - TIME(8, 0, 0)), IF(I10 &lt;= TIME(13, 30, 0), TIME(4, 0,0), I10 - TIME(13, 30, 0) + TIME(4, 0, 0) ) ) ), IF(H10 &lt;= TIME(8, 30, 0), IF(I10 &gt;= TIME(18, 0, 0), TIME(8, 0, 0), IF(I10 &lt;= TIME(12, 0, 0), I10 - H10, IF(I10 &lt;= TIME(13, 30, 0), TIME(12, 0, 0) - H10, IF(I10 - H10 - TIME(1, 30, 0) &gt; TIME(8, 0, 0), TIME(8, 0, 0), I10 - H10 - TIME(1, 30, 0)) ) ) ), IF(H10 &lt;= TIME(12, 0, 0), IF(I10 &lt;= TIME(12, 0, 0), I10 - H10, IF(I10 &lt;= TIME(13, 30, 0), TIME(12, 0, 0) - H10, IF(I10 &lt;= TIME(18, 0, 0), I10 - H10 - TIME(1, 30, 0), TIME(18, 0, 0) - H10 - TIME(1, 30, 0) ) ) ), IF(H10 &lt;= TIME(13, 30, 0), IF(I10 &lt;= TIME(13, 30, 0), TIME(0, 0,0), IF(I10 &lt;= TIME(18, 0, 0), I10 - TIME(13, 30, 0), TIME(18, 0, 0) - TIME(13, 30, 0) ) ), IF(H10 &lt;= TIME(18, 0, 0), IF(I10 &lt;= TIME(18, 0, 0), I10 - H10, TIME(18, 0, 0) - H10 ), TIME(0,0,0) ) ) ) ) ), IF($C10 = "8h30", IF(H10 &lt;= TIME(8, 30, 0), IF(I10 &gt;= TIME(18, 0, 0), TIME(8,0,0), IF(I10 &lt;= TIME(12, 0, 0), IF(I10 &lt;= TIME(8, 30, 0), TIME(0, 0, 0), I10 - TIME(8, 30, 0)), IF(I10 &lt;= TIME(13, 30, 0), TIME(3, 30,0), I10 - TIME(13, 30, 0) + TIME(3, 30, 0) ) ) ), IF(H10 &lt;= TIME(12, 0, 0), IF(I10 &lt;= TIME(12, 0, 0), I10 - H10, IF(I10 &lt;= TIME(13, 30, 0), TIME(12, 0, 0) - H10, IF(I10 &lt;= TIME(18, 0, 0), I10 - H10 - TIME(1, 30, 0), TIME(18, 0, 0) - H10 - TIME(1, 30, 0) ) ) ), IF(H10 &lt;= TIME(13, 30, 0), IF(I10 &lt;= TIME(13, 30, 0), TIME(0, 0, 0), IF(I10 &lt;= TIME(18, 0, 0), I10 - TIME(13, 30, 0), TIME(18, 0, 0) - TIME(13, 30, 0) ) ), IF(H10 &lt;= TIME(18, 0, 0), IF(I10 &lt;= TIME(18, 0, 0), I10 - H10, TIME(18, 0, 0) - H10 ), TIME(0,0,0) ) ) ) ), IF(H10 &lt;= TIME(8, 30, 0), IF(I10 &gt;= TIME(18, 0, 0), TIME(8,0,0), IF(I10 &lt;= TIME(12, 0, 0), IF(I10 &lt;= TIME(8, 30, 0), TIME(0, 0, 0), I10 - TIME(8, 30, 0)), IF(I10 &lt;= TIME(13, 30, 0), TIME(3, 30,0), I10 - TIME(13, 30, 0) + TIME(3, 30, 0) ) ) ), IF(H10 &lt;= TIME(9, 0, 0), IF(I10 &gt;= TIME(18, 30, 0), TIME(8, 0, 0), IF(I10 &lt;= TIME(12, 0, 0), I10 - H10, IF(I10 &lt;= TIME(13, 30, 0), TIME(12, 0, 0) - H10, IF(I10 - H10 - TIME(1, 30, 0) &gt; TIME(8, 0, 0), TIME(8, 0, 0), I10 - H10 - TIME(1, 30, 0)) ) ) ), IF(H10 &lt;= TIME(12, 0, 0), IF(I10 &lt;= TIME(12, 0, 0), I10 - H10, IF(I10 &lt;= TIME(13, 30, 0), TIME(12, 0, 0) - H10, IF(I10 &lt;= TIME(18, 30, 0), I10 - H10 - TIME(1, 30, 0), TIME(18, 30, 0) - H10 - TIME(1, 30, 0) ) ) ), IF(H10 &lt;= TIME(13, 30, 0), IF(I10 &lt;= TIME(13, 30, 0), TIME(0, 0,0), IF(I10 &lt;= TIME(18, 30, 0), I10 - TIME(13, 30, 0), TIME(18, 30, 0) - TIME(13, 30, 0) ) ), IF(H10 &lt;= TIME(18, 30, 0), IF(I10 &lt;= TIME(18, 30, 0), I10 - H10, TIME(18, 30, 0) - H10 ), TIME(0,0,0) ) ) ) ) )))) )</f>
        <v>0.32777777777777783</v>
      </c>
      <c r="K10" s="159">
        <f t="shared" ref="K10:K252" si="3">ROUND(HOUR(J10) + MINUTE(J10) / 60, 1)</f>
        <v>7.9</v>
      </c>
      <c r="L10" s="169">
        <v>0.37291666666666667</v>
      </c>
      <c r="M10" s="169">
        <v>0.76736111111111116</v>
      </c>
      <c r="N10" s="162">
        <f t="shared" ref="N10:N264" si="4">IF(AND(L10 = "", M10 = ""), "", IF(OR(L10 = "", M10 = "", L10 = M10), TIME(4, 0, 0), IF($C10 = "8h-8h30", IF(L10 &lt;= TIME(8, 0, 0), IF(M10 &gt;= TIME(17, 30, 0), TIME(8,0,0), IF(M10 &lt;= TIME(12, 0, 0), IF(M10 &lt;= TIME(8, 0, 0), TIME(0, 0, 0), M10 - TIME(8, 0, 0)), IF(M10 &lt;= TIME(13, 30, 0), TIME(4, 0,0), M10 - TIME(13, 30, 0) + TIME(4, 0, 0) ) ) ), IF(L10 &lt;= TIME(8, 30, 0), IF(M10 &gt;= TIME(18, 0, 0), TIME(8, 0, 0), IF(M10 &lt;= TIME(12, 0, 0), M10 - L10, IF(M10 &lt;= TIME(13, 30, 0), TIME(12, 0, 0) - L10, IF(M10 - L10 - TIME(1, 30, 0) &gt; TIME(8, 0, 0), TIME(8, 0, 0), M10 - L10 - TIME(1, 30, 0)) ) ) ), IF(L10 &lt;= TIME(12, 0, 0), IF(M10 &lt;= TIME(12, 0, 0), M10 - L10, IF(M10 &lt;= TIME(13, 30, 0), TIME(12, 0, 0) - L10, IF(M10 &lt;= TIME(18, 0, 0), M10 - L10 - TIME(1, 30, 0), TIME(18, 0, 0) - L10 - TIME(1, 30, 0) ) ) ), IF(L10 &lt;= TIME(13, 30, 0), IF(M10 &lt;= TIME(13, 30, 0), TIME(0, 0,0), IF(M10 &lt;= TIME(18, 0, 0), M10 - TIME(13, 30, 0), TIME(18, 0, 0) - TIME(13, 30, 0) ) ), IF(L10 &lt;= TIME(18, 0, 0), IF(M10 &lt;= TIME(18, 0, 0), M10 - L10, TIME(18, 0, 0) - L10 ), TIME(0,0,0) ) ) ) ) ), IF($C10 = "8h30", IF(L10 &lt;= TIME(8, 30, 0), IF(M10 &gt;= TIME(18, 0, 0), TIME(8,0,0), IF(M10 &lt;= TIME(12, 0, 0), IF(M10 &lt;= TIME(8, 30, 0), TIME(0, 0, 0), M10 - TIME(8, 30, 0)), IF(M10 &lt;= TIME(13, 30, 0), TIME(3, 30,0), M10 - TIME(13, 30, 0) + TIME(3, 30, 0) ) ) ), IF(L10 &lt;= TIME(12, 0, 0), IF(M10 &lt;= TIME(12, 0, 0), M10 - L10, IF(M10 &lt;= TIME(13, 30, 0), TIME(12, 0, 0) - L10, IF(M10 &lt;= TIME(18, 0, 0), M10 - L10 - TIME(1, 30, 0), TIME(18, 0, 0) - L10 - TIME(1, 30, 0) ) ) ), IF(L10 &lt;= TIME(13, 30, 0), IF(M10 &lt;= TIME(13, 30, 0), TIME(0, 0, 0), IF(M10 &lt;= TIME(18, 0, 0), M10 - TIME(13, 30, 0), TIME(18, 0, 0) - TIME(13, 30, 0) ) ), IF(L10 &lt;= TIME(18, 0, 0), IF(M10 &lt;= TIME(18, 0, 0), M10 - L10, TIME(18, 0, 0) - L10 ), TIME(0,0,0) ) ) ) ), IF(L10 &lt;= TIME(8, 30, 0), IF(M10 &gt;= TIME(18, 0, 0), TIME(8,0,0), IF(M10 &lt;= TIME(12, 0, 0), IF(M10 &lt;= TIME(8, 30, 0), TIME(0, 0, 0), M10 - TIME(8, 30, 0)), IF(M10 &lt;= TIME(13, 30, 0), TIME(3, 30,0), M10 - TIME(13, 30, 0) + TIME(3, 30, 0) ) ) ), IF(L10 &lt;= TIME(9, 0, 0), IF(M10 &gt;= TIME(18, 30, 0), TIME(8, 0, 0), IF(M10 &lt;= TIME(12, 0, 0), M10 - L10, IF(M10 &lt;= TIME(13, 30, 0), TIME(12, 0, 0) - L10, IF(M10 - L10 - TIME(1, 30, 0) &gt; TIME(8, 0, 0), TIME(8, 0, 0), M10 - L10 - TIME(1, 30, 0)) ) ) ), IF(L10 &lt;= TIME(12, 0, 0), IF(M10 &lt;= TIME(12, 0, 0), M10 - L10, IF(M10 &lt;= TIME(13, 30, 0), TIME(12, 0, 0) - L10, IF(M10 &lt;= TIME(18, 30, 0), M10 - L10 - TIME(1, 30, 0), TIME(18, 30, 0) - L10 - TIME(1, 30, 0) ) ) ), IF(L10 &lt;= TIME(13, 30, 0), IF(M10 &lt;= TIME(13, 30, 0), TIME(0, 0,0), IF(M10 &lt;= TIME(18, 30, 0), M10 - TIME(13, 30, 0), TIME(18, 30, 0) - TIME(13, 30, 0) ) ), IF(L10 &lt;= TIME(18, 30, 0), IF(M10 &lt;= TIME(18, 30, 0), M10 - L10, TIME(18, 30, 0) - L10 ), TIME(0,0,0) ) ) ) ) )))) )</f>
        <v>0.33194444444444449</v>
      </c>
      <c r="O10" s="159">
        <f t="shared" ref="O10:O264" si="5">ROUND(HOUR(N10) + MINUTE(N10) / 60, 1)</f>
        <v>8</v>
      </c>
      <c r="P10" s="168"/>
      <c r="Q10" s="168"/>
      <c r="R10" s="1" t="str">
        <f t="shared" ref="R10:R264" si="6">IF(AND(P10 = "", Q10 = ""), "", IF(OR(P10 = "", Q10 = "", P10 = Q10), TIME(4, 0, 0), IF($C10 = "8h-8h30", IF(P10 &lt;= TIME(8, 0, 0), IF(Q10 &gt;= TIME(17, 30, 0), TIME(8,0,0), IF(Q10 &lt;= TIME(12, 0, 0), IF(Q10 &lt;= TIME(8, 0, 0), TIME(0, 0, 0), Q10 - TIME(8, 0, 0)), IF(Q10 &lt;= TIME(13, 30, 0), TIME(4, 0,0), Q10 - TIME(13, 30, 0) + TIME(4, 0, 0) ) ) ), IF(P10 &lt;= TIME(8, 30, 0), IF(Q10 &gt;= TIME(18, 0, 0), TIME(8, 0, 0), IF(Q10 &lt;= TIME(12, 0, 0), Q10 - P10, IF(Q10 &lt;= TIME(13, 30, 0), TIME(12, 0, 0) - P10, IF(Q10 - P10 - TIME(1, 30, 0) &gt; TIME(8, 0, 0), TIME(8, 0, 0), Q10 - P10 - TIME(1, 30, 0)) ) ) ), IF(P10 &lt;= TIME(12, 0, 0), IF(Q10 &lt;= TIME(12, 0, 0), Q10 - P10, IF(Q10 &lt;= TIME(13, 30, 0), TIME(12, 0, 0) - P10, IF(Q10 &lt;= TIME(18, 0, 0), Q10 - P10 - TIME(1, 30, 0), TIME(18, 0, 0) - P10 - TIME(1, 30, 0) ) ) ), IF(P10 &lt;= TIME(13, 30, 0), IF(Q10 &lt;= TIME(13, 30, 0), TIME(0, 0,0), IF(Q10 &lt;= TIME(18, 0, 0), Q10 - TIME(13, 30, 0), TIME(18, 0, 0) - TIME(13, 30, 0) ) ), IF(P10 &lt;= TIME(18, 0, 0), IF(Q10 &lt;= TIME(18, 0, 0), Q10 - P10, TIME(18, 0, 0) - P10 ), TIME(0,0,0) ) ) ) ) ), IF($C10 = "8h30", IF(P10 &lt;= TIME(8, 30, 0), IF(Q10 &gt;= TIME(18, 0, 0), TIME(8,0,0), IF(Q10 &lt;= TIME(12, 0, 0), IF(Q10 &lt;= TIME(8, 30, 0), TIME(0, 0, 0), Q10 - TIME(8, 30, 0)), IF(Q10 &lt;= TIME(13, 30, 0), TIME(3, 30,0), Q10 - TIME(13, 30, 0) + TIME(3, 30, 0) ) ) ), IF(P10 &lt;= TIME(12, 0, 0), IF(Q10 &lt;= TIME(12, 0, 0), Q10 - P10, IF(Q10 &lt;= TIME(13, 30, 0), TIME(12, 0, 0) - P10, IF(Q10 &lt;= TIME(18, 0, 0), Q10 - P10 - TIME(1, 30, 0), TIME(18, 0, 0) - P10 - TIME(1, 30, 0) ) ) ), IF(P10 &lt;= TIME(13, 30, 0), IF(Q10 &lt;= TIME(13, 30, 0), TIME(0, 0, 0), IF(Q10 &lt;= TIME(18, 0, 0), Q10 - TIME(13, 30, 0), TIME(18, 0, 0) - TIME(13, 30, 0) ) ), IF(P10 &lt;= TIME(18, 0, 0), IF(Q10 &lt;= TIME(18, 0, 0), Q10 - P10, TIME(18, 0, 0) - P10 ), TIME(0,0,0) ) ) ) ), IF(P10 &lt;= TIME(8, 30, 0), IF(Q10 &gt;= TIME(18, 0, 0), TIME(8,0,0), IF(Q10 &lt;= TIME(12, 0, 0), IF(Q10 &lt;= TIME(8, 30, 0), TIME(0, 0, 0), Q10 - TIME(8, 30, 0)), IF(Q10 &lt;= TIME(13, 30, 0), TIME(3, 30,0), Q10 - TIME(13, 30, 0) + TIME(3, 30, 0) ) ) ), IF(P10 &lt;= TIME(9, 0, 0), IF(Q10 &gt;= TIME(18, 30, 0), TIME(8, 0, 0), IF(Q10 &lt;= TIME(12, 0, 0), Q10 - P10, IF(Q10 &lt;= TIME(13, 30, 0), TIME(12, 0, 0) - P10, IF(Q10 - P10 - TIME(1, 30, 0) &gt; TIME(8, 0, 0), TIME(8, 0, 0), Q10 - P10 - TIME(1, 30, 0)) ) ) ), IF(P10 &lt;= TIME(12, 0, 0), IF(Q10 &lt;= TIME(12, 0, 0), Q10 - P10, IF(Q10 &lt;= TIME(13, 30, 0), TIME(12, 0, 0) - P10, IF(Q10 &lt;= TIME(18, 30, 0), Q10 - P10 - TIME(1, 30, 0), TIME(18, 30, 0) - P10 - TIME(1, 30, 0) ) ) ), IF(P10 &lt;= TIME(13, 30, 0), IF(Q10 &lt;= TIME(13, 30, 0), TIME(0, 0,0), IF(Q10 &lt;= TIME(18, 30, 0), Q10 - TIME(13, 30, 0), TIME(18, 30, 0) - TIME(13, 30, 0) ) ), IF(P10 &lt;= TIME(18, 30, 0), IF(Q10 &lt;= TIME(18, 30, 0), Q10 - P10, TIME(18, 30, 0) - P10 ), TIME(0,0,0) ) ) ) ) )))) )</f>
        <v/>
      </c>
      <c r="S10" s="159" t="e">
        <f t="shared" ref="S10:S264" si="7">ROUND(HOUR(R10) + MINUTE(R10) / 60, 1)</f>
        <v>#VALUE!</v>
      </c>
      <c r="T10" s="168"/>
      <c r="U10" s="168"/>
      <c r="V10" s="1" t="str">
        <f t="shared" ref="V10:V264" si="8">IF(AND(T10 = "", U10 = ""), "", IF(OR(T10 = "", U10 = "", T10 = U10), TIME(4, 0, 0), IF($C10 = "8h-8h30", IF(T10 &lt;= TIME(8, 0, 0), IF(U10 &gt;= TIME(17, 30, 0), TIME(8,0,0), IF(U10 &lt;= TIME(12, 0, 0), IF(U10 &lt;= TIME(8, 0, 0), TIME(0, 0, 0), U10 - TIME(8, 0, 0)), IF(U10 &lt;= TIME(13, 30, 0), TIME(4, 0,0), U10 - TIME(13, 30, 0) + TIME(4, 0, 0) ) ) ), IF(T10 &lt;= TIME(8, 30, 0), IF(U10 &gt;= TIME(18, 0, 0), TIME(8, 0, 0), IF(U10 &lt;= TIME(12, 0, 0), U10 - T10, IF(U10 &lt;= TIME(13, 30, 0), TIME(12, 0, 0) - T10, IF(U10 - T10 - TIME(1, 30, 0) &gt; TIME(8, 0, 0), TIME(8, 0, 0), U10 - T10 - TIME(1, 30, 0)) ) ) ), IF(T10 &lt;= TIME(12, 0, 0), IF(U10 &lt;= TIME(12, 0, 0), U10 - T10, IF(U10 &lt;= TIME(13, 30, 0), TIME(12, 0, 0) - T10, IF(U10 &lt;= TIME(18, 0, 0), U10 - T10 - TIME(1, 30, 0), TIME(18, 0, 0) - T10 - TIME(1, 30, 0) ) ) ), IF(T10 &lt;= TIME(13, 30, 0), IF(U10 &lt;= TIME(13, 30, 0), TIME(0, 0,0), IF(U10 &lt;= TIME(18, 0, 0), U10 - TIME(13, 30, 0), TIME(18, 0, 0) - TIME(13, 30, 0) ) ), IF(T10 &lt;= TIME(18, 0, 0), IF(U10 &lt;= TIME(18, 0, 0), U10 - T10, TIME(18, 0, 0) - T10 ), TIME(0,0,0) ) ) ) ) ), IF($C10 = "8h30", IF(T10 &lt;= TIME(8, 30, 0), IF(U10 &gt;= TIME(18, 0, 0), TIME(8,0,0), IF(U10 &lt;= TIME(12, 0, 0), IF(U10 &lt;= TIME(8, 30, 0), TIME(0, 0, 0), U10 - TIME(8, 30, 0)), IF(U10 &lt;= TIME(13, 30, 0), TIME(3, 30,0), U10 - TIME(13, 30, 0) + TIME(3, 30, 0) ) ) ), IF(T10 &lt;= TIME(12, 0, 0), IF(U10 &lt;= TIME(12, 0, 0), U10 - T10, IF(U10 &lt;= TIME(13, 30, 0), TIME(12, 0, 0) - T10, IF(U10 &lt;= TIME(18, 0, 0), U10 - T10 - TIME(1, 30, 0), TIME(18, 0, 0) - T10 - TIME(1, 30, 0) ) ) ), IF(T10 &lt;= TIME(13, 30, 0), IF(U10 &lt;= TIME(13, 30, 0), TIME(0, 0, 0), IF(U10 &lt;= TIME(18, 0, 0), U10 - TIME(13, 30, 0), TIME(18, 0, 0) - TIME(13, 30, 0) ) ), IF(T10 &lt;= TIME(18, 0, 0), IF(U10 &lt;= TIME(18, 0, 0), U10 - T10, TIME(18, 0, 0) - T10 ), TIME(0,0,0) ) ) ) ), IF(T10 &lt;= TIME(8, 30, 0), IF(U10 &gt;= TIME(18, 0, 0), TIME(8,0,0), IF(U10 &lt;= TIME(12, 0, 0), IF(U10 &lt;= TIME(8, 30, 0), TIME(0, 0, 0), U10 - TIME(8, 30, 0)), IF(U10 &lt;= TIME(13, 30, 0), TIME(3, 30,0), U10 - TIME(13, 30, 0) + TIME(3, 30, 0) ) ) ), IF(T10 &lt;= TIME(9, 0, 0), IF(U10 &gt;= TIME(18, 30, 0), TIME(8, 0, 0), IF(U10 &lt;= TIME(12, 0, 0), U10 - T10, IF(U10 &lt;= TIME(13, 30, 0), TIME(12, 0, 0) - T10, IF(U10 - T10 - TIME(1, 30, 0) &gt; TIME(8, 0, 0), TIME(8, 0, 0), U10 - T10 - TIME(1, 30, 0)) ) ) ), IF(T10 &lt;= TIME(12, 0, 0), IF(U10 &lt;= TIME(12, 0, 0), U10 - T10, IF(U10 &lt;= TIME(13, 30, 0), TIME(12, 0, 0) - T10, IF(U10 &lt;= TIME(18, 30, 0), U10 - T10 - TIME(1, 30, 0), TIME(18, 30, 0) - T10 - TIME(1, 30, 0) ) ) ), IF(T10 &lt;= TIME(13, 30, 0), IF(U10 &lt;= TIME(13, 30, 0), TIME(0, 0,0), IF(U10 &lt;= TIME(18, 30, 0), U10 - TIME(13, 30, 0), TIME(18, 30, 0) - TIME(13, 30, 0) ) ), IF(T10 &lt;= TIME(18, 30, 0), IF(U10 &lt;= TIME(18, 30, 0), U10 - T10, TIME(18, 30, 0) - T10 ), TIME(0,0,0) ) ) ) ) )))) )</f>
        <v/>
      </c>
      <c r="W10" s="159" t="e">
        <f t="shared" ref="W10:W264" si="9">ROUND(HOUR(V10) + MINUTE(V10) / 60, 1)</f>
        <v>#VALUE!</v>
      </c>
      <c r="X10" s="169">
        <v>0.37083333333333335</v>
      </c>
      <c r="Y10" s="169">
        <v>0.77638888888888891</v>
      </c>
      <c r="Z10" s="163">
        <f t="shared" ref="Z10:Z264" si="10">IF(AND(X10 = "", Y10 = ""), "", IF(OR(X10 = "", Y10 = "", X10 = Y10), TIME(4, 0, 0), IF($C10 = "8h-8h30", IF(X10 &lt;= TIME(8, 0, 0), IF(Y10 &gt;= TIME(17, 30, 0), TIME(8,0,0), IF(Y10 &lt;= TIME(12, 0, 0), IF(Y10 &lt;= TIME(8, 0, 0), TIME(0, 0, 0), Y10 - TIME(8, 0, 0)), IF(Y10 &lt;= TIME(13, 30, 0), TIME(4, 0,0), Y10 - TIME(13, 30, 0) + TIME(4, 0, 0) ) ) ), IF(X10 &lt;= TIME(8, 30, 0), IF(Y10 &gt;= TIME(18, 0, 0), TIME(8, 0, 0), IF(Y10 &lt;= TIME(12, 0, 0), Y10 - X10, IF(Y10 &lt;= TIME(13, 30, 0), TIME(12, 0, 0) - X10, IF(Y10 - X10 - TIME(1, 30, 0) &gt; TIME(8, 0, 0), TIME(8, 0, 0), Y10 - X10 - TIME(1, 30, 0)) ) ) ), IF(X10 &lt;= TIME(12, 0, 0), IF(Y10 &lt;= TIME(12, 0, 0), Y10 - X10, IF(Y10 &lt;= TIME(13, 30, 0), TIME(12, 0, 0) - X10, IF(Y10 &lt;= TIME(18, 0, 0), Y10 - X10 - TIME(1, 30, 0), TIME(18, 0, 0) - X10 - TIME(1, 30, 0) ) ) ), IF(X10 &lt;= TIME(13, 30, 0), IF(Y10 &lt;= TIME(13, 30, 0), TIME(0, 0,0), IF(Y10 &lt;= TIME(18, 0, 0), Y10 - TIME(13, 30, 0), TIME(18, 0, 0) - TIME(13, 30, 0) ) ), IF(X10 &lt;= TIME(18, 0, 0), IF(Y10 &lt;= TIME(18, 0, 0), Y10 - X10, TIME(18, 0, 0) - X10 ), TIME(0,0,0) ) ) ) ) ), IF($C10 = "8h30", IF(X10 &lt;= TIME(8, 30, 0), IF(Y10 &gt;= TIME(18, 0, 0), TIME(8,0,0), IF(Y10 &lt;= TIME(12, 0, 0), IF(Y10 &lt;= TIME(8, 30, 0), TIME(0, 0, 0), Y10 - TIME(8, 30, 0)), IF(Y10 &lt;= TIME(13, 30, 0), TIME(3, 30,0), Y10 - TIME(13, 30, 0) + TIME(3, 30, 0) ) ) ), IF(X10 &lt;= TIME(12, 0, 0), IF(Y10 &lt;= TIME(12, 0, 0), Y10 - X10, IF(Y10 &lt;= TIME(13, 30, 0), TIME(12, 0, 0) - X10, IF(Y10 &lt;= TIME(18, 0, 0), Y10 - X10 - TIME(1, 30, 0), TIME(18, 0, 0) - X10 - TIME(1, 30, 0) ) ) ), IF(X10 &lt;= TIME(13, 30, 0), IF(Y10 &lt;= TIME(13, 30, 0), TIME(0, 0, 0), IF(Y10 &lt;= TIME(18, 0, 0), Y10 - TIME(13, 30, 0), TIME(18, 0, 0) - TIME(13, 30, 0) ) ), IF(X10 &lt;= TIME(18, 0, 0), IF(Y10 &lt;= TIME(18, 0, 0), Y10 - X10, TIME(18, 0, 0) - X10 ), TIME(0,0,0) ) ) ) ), IF(X10 &lt;= TIME(8, 30, 0), IF(Y10 &gt;= TIME(18, 0, 0), TIME(8,0,0), IF(Y10 &lt;= TIME(12, 0, 0), IF(Y10 &lt;= TIME(8, 30, 0), TIME(0, 0, 0), Y10 - TIME(8, 30, 0)), IF(Y10 &lt;= TIME(13, 30, 0), TIME(3, 30,0), Y10 - TIME(13, 30, 0) + TIME(3, 30, 0) ) ) ), IF(X10 &lt;= TIME(9, 0, 0), IF(Y10 &gt;= TIME(18, 30, 0), TIME(8, 0, 0), IF(Y10 &lt;= TIME(12, 0, 0), Y10 - X10, IF(Y10 &lt;= TIME(13, 30, 0), TIME(12, 0, 0) - X10, IF(Y10 - X10 - TIME(1, 30, 0) &gt; TIME(8, 0, 0), TIME(8, 0, 0), Y10 - X10 - TIME(1, 30, 0)) ) ) ), IF(X10 &lt;= TIME(12, 0, 0), IF(Y10 &lt;= TIME(12, 0, 0), Y10 - X10, IF(Y10 &lt;= TIME(13, 30, 0), TIME(12, 0, 0) - X10, IF(Y10 &lt;= TIME(18, 30, 0), Y10 - X10 - TIME(1, 30, 0), TIME(18, 30, 0) - X10 - TIME(1, 30, 0) ) ) ), IF(X10 &lt;= TIME(13, 30, 0), IF(Y10 &lt;= TIME(13, 30, 0), TIME(0, 0,0), IF(Y10 &lt;= TIME(18, 30, 0), Y10 - TIME(13, 30, 0), TIME(18, 30, 0) - TIME(13, 30, 0) ) ), IF(X10 &lt;= TIME(18, 30, 0), IF(Y10 &lt;= TIME(18, 30, 0), Y10 - X10, TIME(18, 30, 0) - X10 ), TIME(0,0,0) ) ) ) ) )))) )</f>
        <v>0.33333333333333331</v>
      </c>
      <c r="AA10" s="159">
        <f t="shared" ref="AA10:AA264" si="11">ROUND(HOUR(Z10) + MINUTE(Z10) / 60, 1)</f>
        <v>8</v>
      </c>
      <c r="AB10" s="169">
        <v>0.37083333333333335</v>
      </c>
      <c r="AC10" s="169">
        <v>0.78888888888888886</v>
      </c>
      <c r="AD10" s="163">
        <f t="shared" ref="AD10:AD264" si="12">IF(AND(AB10 = "", AC10 = ""), "", IF(OR(AB10 = "", AC10 = "", AB10 = AC10), TIME(4, 0, 0), IF($C10 = "8h-8h30", IF(AB10 &lt;= TIME(8, 0, 0), IF(AC10 &gt;= TIME(17, 30, 0), TIME(8,0,0), IF(AC10 &lt;= TIME(12, 0, 0), IF(AC10 &lt;= TIME(8, 0, 0), TIME(0, 0, 0), AC10 - TIME(8, 0, 0)), IF(AC10 &lt;= TIME(13, 30, 0), TIME(4, 0,0), AC10 - TIME(13, 30, 0) + TIME(4, 0, 0) ) ) ), IF(AB10 &lt;= TIME(8, 30, 0), IF(AC10 &gt;= TIME(18, 0, 0), TIME(8, 0, 0), IF(AC10 &lt;= TIME(12, 0, 0), AC10 - AB10, IF(AC10 &lt;= TIME(13, 30, 0), TIME(12, 0, 0) - AB10, IF(AC10 - AB10 - TIME(1, 30, 0) &gt; TIME(8, 0, 0), TIME(8, 0, 0), AC10 - AB10 - TIME(1, 30, 0)) ) ) ), IF(AB10 &lt;= TIME(12, 0, 0), IF(AC10 &lt;= TIME(12, 0, 0), AC10 - AB10, IF(AC10 &lt;= TIME(13, 30, 0), TIME(12, 0, 0) - AB10, IF(AC10 &lt;= TIME(18, 0, 0), AC10 - AB10 - TIME(1, 30, 0), TIME(18, 0, 0) - AB10 - TIME(1, 30, 0) ) ) ), IF(AB10 &lt;= TIME(13, 30, 0), IF(AC10 &lt;= TIME(13, 30, 0), TIME(0, 0,0), IF(AC10 &lt;= TIME(18, 0, 0), AC10 - TIME(13, 30, 0), TIME(18, 0, 0) - TIME(13, 30, 0) ) ), IF(AB10 &lt;= TIME(18, 0, 0), IF(AC10 &lt;= TIME(18, 0, 0), AC10 - AB10, TIME(18, 0, 0) - AB10 ), TIME(0,0,0) ) ) ) ) ), IF($C10 = "8h30", IF(AB10 &lt;= TIME(8, 30, 0), IF(AC10 &gt;= TIME(18, 0, 0), TIME(8,0,0), IF(AC10 &lt;= TIME(12, 0, 0), IF(AC10 &lt;= TIME(8, 30, 0), TIME(0, 0, 0), AC10 - TIME(8, 30, 0)), IF(AC10 &lt;= TIME(13, 30, 0), TIME(3, 30,0), AC10 - TIME(13, 30, 0) + TIME(3, 30, 0) ) ) ), IF(AB10 &lt;= TIME(12, 0, 0), IF(AC10 &lt;= TIME(12, 0, 0), AC10 - AB10, IF(AC10 &lt;= TIME(13, 30, 0), TIME(12, 0, 0) - AB10, IF(AC10 &lt;= TIME(18, 0, 0), AC10 - AB10 - TIME(1, 30, 0), TIME(18, 0, 0) - AB10 - TIME(1, 30, 0) ) ) ), IF(AB10 &lt;= TIME(13, 30, 0), IF(AC10 &lt;= TIME(13, 30, 0), TIME(0, 0, 0), IF(AC10 &lt;= TIME(18, 0, 0), AC10 - TIME(13, 30, 0), TIME(18, 0, 0) - TIME(13, 30, 0) ) ), IF(AB10 &lt;= TIME(18, 0, 0), IF(AC10 &lt;= TIME(18, 0, 0), AC10 - AB10, TIME(18, 0, 0) - AB10 ), TIME(0,0,0) ) ) ) ), IF(AB10 &lt;= TIME(8, 30, 0), IF(AC10 &gt;= TIME(18, 0, 0), TIME(8,0,0), IF(AC10 &lt;= TIME(12, 0, 0), IF(AC10 &lt;= TIME(8, 30, 0), TIME(0, 0, 0), AC10 - TIME(8, 30, 0)), IF(AC10 &lt;= TIME(13, 30, 0), TIME(3, 30,0), AC10 - TIME(13, 30, 0) + TIME(3, 30, 0) ) ) ), IF(AB10 &lt;= TIME(9, 0, 0), IF(AC10 &gt;= TIME(18, 30, 0), TIME(8, 0, 0), IF(AC10 &lt;= TIME(12, 0, 0), AC10 - AB10, IF(AC10 &lt;= TIME(13, 30, 0), TIME(12, 0, 0) - AB10, IF(AC10 - AB10 - TIME(1, 30, 0) &gt; TIME(8, 0, 0), TIME(8, 0, 0), AC10 - AB10 - TIME(1, 30, 0)) ) ) ), IF(AB10 &lt;= TIME(12, 0, 0), IF(AC10 &lt;= TIME(12, 0, 0), AC10 - AB10, IF(AC10 &lt;= TIME(13, 30, 0), TIME(12, 0, 0) - AB10, IF(AC10 &lt;= TIME(18, 30, 0), AC10 - AB10 - TIME(1, 30, 0), TIME(18, 30, 0) - AB10 - TIME(1, 30, 0) ) ) ), IF(AB10 &lt;= TIME(13, 30, 0), IF(AC10 &lt;= TIME(13, 30, 0), TIME(0, 0,0), IF(AC10 &lt;= TIME(18, 30, 0), AC10 - TIME(13, 30, 0), TIME(18, 30, 0) - TIME(13, 30, 0) ) ), IF(AB10 &lt;= TIME(18, 30, 0), IF(AC10 &lt;= TIME(18, 30, 0), AC10 - AB10, TIME(18, 30, 0) - AB10 ), TIME(0,0,0) ) ) ) ) )))) )</f>
        <v>0.33333333333333331</v>
      </c>
      <c r="AE10" s="159">
        <f t="shared" ref="AE10:AE252" si="13">ROUND(HOUR(AD10) + MINUTE(AD10) / 60, 1)</f>
        <v>8</v>
      </c>
      <c r="AF10" s="169">
        <v>0.37916666666666665</v>
      </c>
      <c r="AG10" s="169">
        <v>0.78611111111111109</v>
      </c>
      <c r="AH10" s="163">
        <f t="shared" ref="AH10:AH264" si="14">IF(AND(AF10 = "", AG10 = ""), "", IF(OR(AF10 = "", AG10 = "", AF10 = AG10), TIME(4, 0, 0), IF($C10 = "8h-8h30", IF(AF10 &lt;= TIME(8, 0, 0), IF(AG10 &gt;= TIME(17, 30, 0), TIME(8,0,0), IF(AG10 &lt;= TIME(12, 0, 0), IF(AG10 &lt;= TIME(8, 0, 0), TIME(0, 0, 0), AG10 - TIME(8, 0, 0)), IF(AG10 &lt;= TIME(13, 30, 0), TIME(4, 0,0), AG10 - TIME(13, 30, 0) + TIME(4, 0, 0) ) ) ), IF(AF10 &lt;= TIME(8, 30, 0), IF(AG10 &gt;= TIME(18, 0, 0), TIME(8, 0, 0), IF(AG10 &lt;= TIME(12, 0, 0), AG10 - AF10, IF(AG10 &lt;= TIME(13, 30, 0), TIME(12, 0, 0) - AF10, IF(AG10 - AF10 - TIME(1, 30, 0) &gt; TIME(8, 0, 0), TIME(8, 0, 0), AG10 - AF10 - TIME(1, 30, 0)) ) ) ), IF(AF10 &lt;= TIME(12, 0, 0), IF(AG10 &lt;= TIME(12, 0, 0), AG10 - AF10, IF(AG10 &lt;= TIME(13, 30, 0), TIME(12, 0, 0) - AF10, IF(AG10 &lt;= TIME(18, 0, 0), AG10 - AF10 - TIME(1, 30, 0), TIME(18, 0, 0) - AF10 - TIME(1, 30, 0) ) ) ), IF(AF10 &lt;= TIME(13, 30, 0), IF(AG10 &lt;= TIME(13, 30, 0), TIME(0, 0,0), IF(AG10 &lt;= TIME(18, 0, 0), AG10 - TIME(13, 30, 0), TIME(18, 0, 0) - TIME(13, 30, 0) ) ), IF(AF10 &lt;= TIME(18, 0, 0), IF(AG10 &lt;= TIME(18, 0, 0), AG10 - AF10, TIME(18, 0, 0) - AF10 ), TIME(0,0,0) ) ) ) ) ), IF($C10 = "8h30", IF(AF10 &lt;= TIME(8, 30, 0), IF(AG10 &gt;= TIME(18, 0, 0), TIME(8,0,0), IF(AG10 &lt;= TIME(12, 0, 0), IF(AG10 &lt;= TIME(8, 30, 0), TIME(0, 0, 0), AG10 - TIME(8, 30, 0)), IF(AG10 &lt;= TIME(13, 30, 0), TIME(3, 30,0), AG10 - TIME(13, 30, 0) + TIME(3, 30, 0) ) ) ), IF(AF10 &lt;= TIME(12, 0, 0), IF(AG10 &lt;= TIME(12, 0, 0), AG10 - AF10, IF(AG10 &lt;= TIME(13, 30, 0), TIME(12, 0, 0) - AF10, IF(AG10 &lt;= TIME(18, 0, 0), AG10 - AF10 - TIME(1, 30, 0), TIME(18, 0, 0) - AF10 - TIME(1, 30, 0) ) ) ), IF(AF10 &lt;= TIME(13, 30, 0), IF(AG10 &lt;= TIME(13, 30, 0), TIME(0, 0, 0), IF(AG10 &lt;= TIME(18, 0, 0), AG10 - TIME(13, 30, 0), TIME(18, 0, 0) - TIME(13, 30, 0) ) ), IF(AF10 &lt;= TIME(18, 0, 0), IF(AG10 &lt;= TIME(18, 0, 0), AG10 - AF10, TIME(18, 0, 0) - AF10 ), TIME(0,0,0) ) ) ) ), IF(AF10 &lt;= TIME(8, 30, 0), IF(AG10 &gt;= TIME(18, 0, 0), TIME(8,0,0), IF(AG10 &lt;= TIME(12, 0, 0), IF(AG10 &lt;= TIME(8, 30, 0), TIME(0, 0, 0), AG10 - TIME(8, 30, 0)), IF(AG10 &lt;= TIME(13, 30, 0), TIME(3, 30,0), AG10 - TIME(13, 30, 0) + TIME(3, 30, 0) ) ) ), IF(AF10 &lt;= TIME(9, 0, 0), IF(AG10 &gt;= TIME(18, 30, 0), TIME(8, 0, 0), IF(AG10 &lt;= TIME(12, 0, 0), AG10 - AF10, IF(AG10 &lt;= TIME(13, 30, 0), TIME(12, 0, 0) - AF10, IF(AG10 - AF10 - TIME(1, 30, 0) &gt; TIME(8, 0, 0), TIME(8, 0, 0), AG10 - AF10 - TIME(1, 30, 0)) ) ) ), IF(AF10 &lt;= TIME(12, 0, 0), IF(AG10 &lt;= TIME(12, 0, 0), AG10 - AF10, IF(AG10 &lt;= TIME(13, 30, 0), TIME(12, 0, 0) - AF10, IF(AG10 &lt;= TIME(18, 30, 0), AG10 - AF10 - TIME(1, 30, 0), TIME(18, 30, 0) - AF10 - TIME(1, 30, 0) ) ) ), IF(AF10 &lt;= TIME(13, 30, 0), IF(AG10 &lt;= TIME(13, 30, 0), TIME(0, 0,0), IF(AG10 &lt;= TIME(18, 30, 0), AG10 - TIME(13, 30, 0), TIME(18, 30, 0) - TIME(13, 30, 0) ) ), IF(AF10 &lt;= TIME(18, 30, 0), IF(AG10 &lt;= TIME(18, 30, 0), AG10 - AF10, TIME(18, 30, 0) - AF10 ), TIME(0,0,0) ) ) ) ) )))) )</f>
        <v>0.32916666666666672</v>
      </c>
      <c r="AI10" s="159">
        <f t="shared" ref="AI10:AI252" si="15">ROUND(HOUR(AH10) + MINUTE(AH10) / 60, 1)</f>
        <v>7.9</v>
      </c>
      <c r="AJ10" s="170"/>
      <c r="AK10" s="170"/>
      <c r="AL10" s="1"/>
      <c r="AM10" s="1"/>
      <c r="AN10" s="170"/>
      <c r="AO10" s="170"/>
      <c r="AP10" s="1"/>
      <c r="AQ10" s="1"/>
      <c r="AR10" s="170"/>
      <c r="AS10" s="170"/>
      <c r="AT10" s="1"/>
      <c r="AU10" s="1"/>
      <c r="AV10" s="170"/>
      <c r="AW10" s="170"/>
      <c r="AX10" s="1"/>
      <c r="AY10" s="1"/>
      <c r="AZ10" s="170"/>
      <c r="BA10" s="170"/>
      <c r="BB10" s="1"/>
      <c r="BC10" s="1"/>
      <c r="BD10" s="162"/>
      <c r="BE10" s="162"/>
      <c r="BF10" s="1"/>
      <c r="BG10" s="1"/>
      <c r="BH10" s="162"/>
      <c r="BI10" s="162"/>
      <c r="BJ10" s="1"/>
      <c r="BK10" s="1"/>
      <c r="BL10" s="170"/>
      <c r="BM10" s="170"/>
      <c r="BN10" s="1"/>
      <c r="BO10" s="1"/>
      <c r="BP10" s="170"/>
      <c r="BQ10" s="170"/>
      <c r="BR10" s="1"/>
      <c r="BS10" s="1"/>
      <c r="BT10" s="170"/>
      <c r="BU10" s="170"/>
      <c r="BV10" s="1"/>
      <c r="BW10" s="1"/>
      <c r="BX10" s="170"/>
      <c r="BY10" s="170"/>
      <c r="BZ10" s="1"/>
      <c r="CA10" s="1"/>
      <c r="CB10" s="170"/>
      <c r="CC10" s="170"/>
      <c r="CD10" s="1"/>
      <c r="CE10" s="1"/>
      <c r="CF10" s="162"/>
      <c r="CG10" s="162"/>
      <c r="CH10" s="1"/>
      <c r="CI10" s="1"/>
      <c r="CJ10" s="162"/>
      <c r="CK10" s="162"/>
      <c r="CL10" s="1"/>
      <c r="CM10" s="1"/>
      <c r="CN10" s="162"/>
      <c r="CO10" s="162"/>
      <c r="CP10" s="1"/>
      <c r="CQ10" s="1"/>
      <c r="CR10" s="162"/>
      <c r="CS10" s="162"/>
      <c r="CT10" s="1"/>
      <c r="CU10" s="1"/>
      <c r="CV10" s="162"/>
      <c r="CW10" s="162"/>
      <c r="CX10" s="1"/>
      <c r="CY10" s="1"/>
      <c r="CZ10" s="162"/>
      <c r="DA10" s="162"/>
      <c r="DB10" s="1"/>
      <c r="DC10" s="159"/>
      <c r="DD10" s="162"/>
      <c r="DE10" s="162"/>
      <c r="DF10" s="163"/>
      <c r="DG10" s="159"/>
      <c r="DH10" s="162"/>
      <c r="DI10" s="162"/>
      <c r="DJ10" s="163"/>
      <c r="DK10" s="159"/>
      <c r="DL10" s="162"/>
      <c r="DM10" s="162"/>
      <c r="DN10" s="163"/>
      <c r="DO10" s="159"/>
      <c r="DP10" s="160"/>
      <c r="DQ10" s="160"/>
      <c r="DR10" s="161"/>
      <c r="DS10" s="159"/>
      <c r="DT10" s="162"/>
      <c r="DU10" s="162"/>
      <c r="DV10" s="1"/>
      <c r="DW10" s="159"/>
      <c r="DX10" s="1"/>
      <c r="DY10" s="1" t="str">
        <f>VLOOKUP(A10,'ADFLEX lần 1'!A:C,3,0)</f>
        <v>Hoàng Ngọc Hưng</v>
      </c>
    </row>
    <row r="11" spans="1:129" ht="15.75" hidden="1" customHeight="1" x14ac:dyDescent="0.25">
      <c r="A11" s="15">
        <v>9</v>
      </c>
      <c r="B11" s="1" t="str">
        <f>VLOOKUP($A11,'Trang tính59'!$G:$J,3,0)</f>
        <v>Hồ Thị Yến</v>
      </c>
      <c r="C11" s="1">
        <f>VLOOKUP($A11,'Trang tính59'!$G:$J,4,0)</f>
        <v>0</v>
      </c>
      <c r="D11" s="14"/>
      <c r="E11" s="14"/>
      <c r="F11" s="1" t="str">
        <f t="shared" si="0"/>
        <v/>
      </c>
      <c r="G11" s="159" t="e">
        <f t="shared" si="1"/>
        <v>#VALUE!</v>
      </c>
      <c r="H11" s="14"/>
      <c r="I11" s="14"/>
      <c r="J11" s="1" t="str">
        <f t="shared" si="2"/>
        <v/>
      </c>
      <c r="K11" s="159" t="e">
        <f t="shared" si="3"/>
        <v>#VALUE!</v>
      </c>
      <c r="L11" s="168"/>
      <c r="M11" s="168"/>
      <c r="N11" s="1" t="str">
        <f t="shared" si="4"/>
        <v/>
      </c>
      <c r="O11" s="159" t="e">
        <f t="shared" si="5"/>
        <v>#VALUE!</v>
      </c>
      <c r="P11" s="168"/>
      <c r="Q11" s="168"/>
      <c r="R11" s="1" t="str">
        <f t="shared" si="6"/>
        <v/>
      </c>
      <c r="S11" s="159" t="e">
        <f t="shared" si="7"/>
        <v>#VALUE!</v>
      </c>
      <c r="T11" s="168"/>
      <c r="U11" s="168"/>
      <c r="V11" s="1" t="str">
        <f t="shared" si="8"/>
        <v/>
      </c>
      <c r="W11" s="159" t="e">
        <f t="shared" si="9"/>
        <v>#VALUE!</v>
      </c>
      <c r="X11" s="14"/>
      <c r="Y11" s="14"/>
      <c r="Z11" s="1" t="str">
        <f t="shared" si="10"/>
        <v/>
      </c>
      <c r="AA11" s="159" t="e">
        <f t="shared" si="11"/>
        <v>#VALUE!</v>
      </c>
      <c r="AB11" s="14"/>
      <c r="AC11" s="14"/>
      <c r="AD11" s="1" t="str">
        <f t="shared" si="12"/>
        <v/>
      </c>
      <c r="AE11" s="159" t="e">
        <f t="shared" si="13"/>
        <v>#VALUE!</v>
      </c>
      <c r="AF11" s="14"/>
      <c r="AG11" s="14"/>
      <c r="AH11" s="1" t="str">
        <f t="shared" si="14"/>
        <v/>
      </c>
      <c r="AI11" s="159" t="e">
        <f t="shared" si="15"/>
        <v>#VALUE!</v>
      </c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62"/>
      <c r="DA11" s="162"/>
      <c r="DB11" s="1"/>
      <c r="DC11" s="159"/>
      <c r="DD11" s="1"/>
      <c r="DE11" s="1"/>
      <c r="DF11" s="1"/>
      <c r="DG11" s="159"/>
      <c r="DH11" s="1"/>
      <c r="DI11" s="1"/>
      <c r="DJ11" s="1"/>
      <c r="DK11" s="159"/>
      <c r="DL11" s="1"/>
      <c r="DM11" s="1"/>
      <c r="DN11" s="1"/>
      <c r="DO11" s="159"/>
      <c r="DP11" s="1"/>
      <c r="DQ11" s="1"/>
      <c r="DR11" s="1"/>
      <c r="DS11" s="159"/>
      <c r="DT11" s="1"/>
      <c r="DU11" s="1"/>
      <c r="DV11" s="1"/>
      <c r="DW11" s="159"/>
      <c r="DX11" s="1"/>
      <c r="DY11" s="1" t="e">
        <f>VLOOKUP(A11,'ADFLEX lần 1'!A:C,3,0)</f>
        <v>#N/A</v>
      </c>
    </row>
    <row r="12" spans="1:129" ht="15.75" customHeight="1" x14ac:dyDescent="0.25">
      <c r="A12" s="15">
        <v>10</v>
      </c>
      <c r="B12" s="1" t="str">
        <f>VLOOKUP($A12,'Trang tính59'!$G:$J,3,0)</f>
        <v>Ngô Việt Nhật</v>
      </c>
      <c r="C12" s="1" t="str">
        <f>VLOOKUP($A12,'Trang tính59'!$G:$J,4,0)</f>
        <v>AdFlex - BOD</v>
      </c>
      <c r="D12" s="168"/>
      <c r="E12" s="168"/>
      <c r="F12" s="1" t="str">
        <f t="shared" si="0"/>
        <v/>
      </c>
      <c r="G12" s="159" t="e">
        <f t="shared" si="1"/>
        <v>#VALUE!</v>
      </c>
      <c r="H12" s="169">
        <v>0.57708333333333328</v>
      </c>
      <c r="I12" s="169">
        <v>0.57708333333333328</v>
      </c>
      <c r="J12" s="163">
        <f t="shared" si="2"/>
        <v>0.16666666666666666</v>
      </c>
      <c r="K12" s="159">
        <f t="shared" si="3"/>
        <v>4</v>
      </c>
      <c r="L12" s="168"/>
      <c r="M12" s="168"/>
      <c r="N12" s="1" t="str">
        <f t="shared" si="4"/>
        <v/>
      </c>
      <c r="O12" s="159" t="e">
        <f t="shared" si="5"/>
        <v>#VALUE!</v>
      </c>
      <c r="P12" s="168"/>
      <c r="Q12" s="168"/>
      <c r="R12" s="1" t="str">
        <f t="shared" si="6"/>
        <v/>
      </c>
      <c r="S12" s="159" t="e">
        <f t="shared" si="7"/>
        <v>#VALUE!</v>
      </c>
      <c r="T12" s="168"/>
      <c r="U12" s="168"/>
      <c r="V12" s="1" t="str">
        <f t="shared" si="8"/>
        <v/>
      </c>
      <c r="W12" s="159" t="e">
        <f t="shared" si="9"/>
        <v>#VALUE!</v>
      </c>
      <c r="X12" s="169">
        <v>0.37638888888888888</v>
      </c>
      <c r="Y12" s="169">
        <v>0.5541666666666667</v>
      </c>
      <c r="Z12" s="163">
        <f t="shared" si="10"/>
        <v>0.12361111111111112</v>
      </c>
      <c r="AA12" s="159">
        <f t="shared" si="11"/>
        <v>3</v>
      </c>
      <c r="AB12" s="168"/>
      <c r="AC12" s="168"/>
      <c r="AD12" s="1" t="str">
        <f t="shared" si="12"/>
        <v/>
      </c>
      <c r="AE12" s="159" t="e">
        <f t="shared" si="13"/>
        <v>#VALUE!</v>
      </c>
      <c r="AF12" s="168"/>
      <c r="AG12" s="168"/>
      <c r="AH12" s="1" t="str">
        <f t="shared" si="14"/>
        <v/>
      </c>
      <c r="AI12" s="159" t="e">
        <f t="shared" si="15"/>
        <v>#VALUE!</v>
      </c>
      <c r="AJ12" s="162"/>
      <c r="AK12" s="162"/>
      <c r="AL12" s="1"/>
      <c r="AM12" s="1"/>
      <c r="AN12" s="162"/>
      <c r="AO12" s="162"/>
      <c r="AP12" s="1"/>
      <c r="AQ12" s="1"/>
      <c r="AR12" s="162"/>
      <c r="AS12" s="162"/>
      <c r="AT12" s="1"/>
      <c r="AU12" s="1"/>
      <c r="AV12" s="162"/>
      <c r="AW12" s="162"/>
      <c r="AX12" s="1"/>
      <c r="AY12" s="1"/>
      <c r="AZ12" s="170"/>
      <c r="BA12" s="170"/>
      <c r="BB12" s="1"/>
      <c r="BC12" s="1"/>
      <c r="BD12" s="162"/>
      <c r="BE12" s="162"/>
      <c r="BF12" s="1"/>
      <c r="BG12" s="1"/>
      <c r="BH12" s="162"/>
      <c r="BI12" s="162"/>
      <c r="BJ12" s="1"/>
      <c r="BK12" s="1"/>
      <c r="BL12" s="162"/>
      <c r="BM12" s="162"/>
      <c r="BN12" s="1"/>
      <c r="BO12" s="1"/>
      <c r="BP12" s="170"/>
      <c r="BQ12" s="170"/>
      <c r="BR12" s="1"/>
      <c r="BS12" s="1"/>
      <c r="BT12" s="170"/>
      <c r="BU12" s="170"/>
      <c r="BV12" s="1"/>
      <c r="BW12" s="1"/>
      <c r="BX12" s="170"/>
      <c r="BY12" s="170"/>
      <c r="BZ12" s="1"/>
      <c r="CA12" s="1"/>
      <c r="CB12" s="162"/>
      <c r="CC12" s="162"/>
      <c r="CD12" s="1"/>
      <c r="CE12" s="1"/>
      <c r="CF12" s="162"/>
      <c r="CG12" s="162"/>
      <c r="CH12" s="1"/>
      <c r="CI12" s="1"/>
      <c r="CJ12" s="162"/>
      <c r="CK12" s="162"/>
      <c r="CL12" s="1"/>
      <c r="CM12" s="1"/>
      <c r="CN12" s="162"/>
      <c r="CO12" s="162"/>
      <c r="CP12" s="1"/>
      <c r="CQ12" s="1"/>
      <c r="CR12" s="170"/>
      <c r="CS12" s="170"/>
      <c r="CT12" s="1"/>
      <c r="CU12" s="1"/>
      <c r="CV12" s="170"/>
      <c r="CW12" s="170"/>
      <c r="CX12" s="1"/>
      <c r="CY12" s="1"/>
      <c r="CZ12" s="160"/>
      <c r="DA12" s="160"/>
      <c r="DB12" s="161"/>
      <c r="DC12" s="159"/>
      <c r="DD12" s="160"/>
      <c r="DE12" s="160"/>
      <c r="DF12" s="161"/>
      <c r="DG12" s="159"/>
      <c r="DH12" s="160"/>
      <c r="DI12" s="160"/>
      <c r="DJ12" s="161"/>
      <c r="DK12" s="159"/>
      <c r="DL12" s="160"/>
      <c r="DM12" s="160"/>
      <c r="DN12" s="161"/>
      <c r="DO12" s="159"/>
      <c r="DP12" s="162"/>
      <c r="DQ12" s="162"/>
      <c r="DR12" s="1"/>
      <c r="DS12" s="159"/>
      <c r="DT12" s="162"/>
      <c r="DU12" s="162"/>
      <c r="DV12" s="1"/>
      <c r="DW12" s="159"/>
      <c r="DX12" s="1"/>
      <c r="DY12" s="1" t="str">
        <f>VLOOKUP(A12,'ADFLEX lần 1'!A:C,3,0)</f>
        <v>Ngô Việt Nhật</v>
      </c>
    </row>
    <row r="13" spans="1:129" ht="15.75" hidden="1" customHeight="1" x14ac:dyDescent="0.25">
      <c r="A13" s="15">
        <v>11</v>
      </c>
      <c r="B13" s="1" t="e">
        <f>VLOOKUP($A13,'Trang tính59'!$G:$J,3,0)</f>
        <v>#N/A</v>
      </c>
      <c r="C13" s="1" t="e">
        <f>VLOOKUP($A13,'Trang tính59'!$G:$J,4,0)</f>
        <v>#N/A</v>
      </c>
      <c r="D13" s="14"/>
      <c r="E13" s="14"/>
      <c r="F13" s="1" t="str">
        <f t="shared" si="0"/>
        <v/>
      </c>
      <c r="G13" s="159" t="e">
        <f t="shared" si="1"/>
        <v>#VALUE!</v>
      </c>
      <c r="H13" s="14"/>
      <c r="I13" s="14"/>
      <c r="J13" s="1" t="str">
        <f t="shared" si="2"/>
        <v/>
      </c>
      <c r="K13" s="159" t="e">
        <f t="shared" si="3"/>
        <v>#VALUE!</v>
      </c>
      <c r="L13" s="168"/>
      <c r="M13" s="168"/>
      <c r="N13" s="1" t="str">
        <f t="shared" si="4"/>
        <v/>
      </c>
      <c r="O13" s="159" t="e">
        <f t="shared" si="5"/>
        <v>#VALUE!</v>
      </c>
      <c r="P13" s="168"/>
      <c r="Q13" s="168"/>
      <c r="R13" s="1" t="str">
        <f t="shared" si="6"/>
        <v/>
      </c>
      <c r="S13" s="159" t="e">
        <f t="shared" si="7"/>
        <v>#VALUE!</v>
      </c>
      <c r="T13" s="168"/>
      <c r="U13" s="168"/>
      <c r="V13" s="1" t="str">
        <f t="shared" si="8"/>
        <v/>
      </c>
      <c r="W13" s="159" t="e">
        <f t="shared" si="9"/>
        <v>#VALUE!</v>
      </c>
      <c r="X13" s="14"/>
      <c r="Y13" s="14"/>
      <c r="Z13" s="1" t="str">
        <f t="shared" si="10"/>
        <v/>
      </c>
      <c r="AA13" s="159" t="e">
        <f t="shared" si="11"/>
        <v>#VALUE!</v>
      </c>
      <c r="AB13" s="14"/>
      <c r="AC13" s="14"/>
      <c r="AD13" s="1" t="str">
        <f t="shared" si="12"/>
        <v/>
      </c>
      <c r="AE13" s="159" t="e">
        <f t="shared" si="13"/>
        <v>#VALUE!</v>
      </c>
      <c r="AF13" s="14"/>
      <c r="AG13" s="14"/>
      <c r="AH13" s="1" t="str">
        <f t="shared" si="14"/>
        <v/>
      </c>
      <c r="AI13" s="159" t="e">
        <f t="shared" si="15"/>
        <v>#VALUE!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59"/>
      <c r="DD13" s="1"/>
      <c r="DE13" s="1"/>
      <c r="DF13" s="1"/>
      <c r="DG13" s="159"/>
      <c r="DH13" s="1"/>
      <c r="DI13" s="1"/>
      <c r="DJ13" s="1"/>
      <c r="DK13" s="159"/>
      <c r="DL13" s="1"/>
      <c r="DM13" s="1"/>
      <c r="DN13" s="1"/>
      <c r="DO13" s="159"/>
      <c r="DP13" s="1"/>
      <c r="DQ13" s="1"/>
      <c r="DR13" s="1"/>
      <c r="DS13" s="159"/>
      <c r="DT13" s="1"/>
      <c r="DU13" s="1"/>
      <c r="DV13" s="1"/>
      <c r="DW13" s="159"/>
      <c r="DX13" s="1"/>
      <c r="DY13" s="1" t="e">
        <f>VLOOKUP(A13,'ADFLEX lần 1'!A:C,3,0)</f>
        <v>#N/A</v>
      </c>
    </row>
    <row r="14" spans="1:129" ht="15.75" hidden="1" customHeight="1" x14ac:dyDescent="0.25">
      <c r="A14" s="15">
        <v>12</v>
      </c>
      <c r="B14" s="1" t="e">
        <f>VLOOKUP($A14,'Trang tính59'!$G:$J,3,0)</f>
        <v>#N/A</v>
      </c>
      <c r="C14" s="1" t="e">
        <f>VLOOKUP($A14,'Trang tính59'!$G:$J,4,0)</f>
        <v>#N/A</v>
      </c>
      <c r="D14" s="171"/>
      <c r="E14" s="171"/>
      <c r="F14" s="1" t="str">
        <f t="shared" si="0"/>
        <v/>
      </c>
      <c r="G14" s="159" t="e">
        <f t="shared" si="1"/>
        <v>#VALUE!</v>
      </c>
      <c r="H14" s="168"/>
      <c r="I14" s="168"/>
      <c r="J14" s="1" t="str">
        <f t="shared" si="2"/>
        <v/>
      </c>
      <c r="K14" s="159" t="e">
        <f t="shared" si="3"/>
        <v>#VALUE!</v>
      </c>
      <c r="L14" s="14"/>
      <c r="M14" s="14"/>
      <c r="N14" s="1" t="str">
        <f t="shared" si="4"/>
        <v/>
      </c>
      <c r="O14" s="159" t="e">
        <f t="shared" si="5"/>
        <v>#VALUE!</v>
      </c>
      <c r="P14" s="168"/>
      <c r="Q14" s="168"/>
      <c r="R14" s="1" t="str">
        <f t="shared" si="6"/>
        <v/>
      </c>
      <c r="S14" s="159" t="e">
        <f t="shared" si="7"/>
        <v>#VALUE!</v>
      </c>
      <c r="T14" s="168"/>
      <c r="U14" s="168"/>
      <c r="V14" s="1" t="str">
        <f t="shared" si="8"/>
        <v/>
      </c>
      <c r="W14" s="159" t="e">
        <f t="shared" si="9"/>
        <v>#VALUE!</v>
      </c>
      <c r="X14" s="14"/>
      <c r="Y14" s="14"/>
      <c r="Z14" s="1" t="str">
        <f t="shared" si="10"/>
        <v/>
      </c>
      <c r="AA14" s="159" t="e">
        <f t="shared" si="11"/>
        <v>#VALUE!</v>
      </c>
      <c r="AB14" s="14"/>
      <c r="AC14" s="14"/>
      <c r="AD14" s="1" t="str">
        <f t="shared" si="12"/>
        <v/>
      </c>
      <c r="AE14" s="159" t="e">
        <f t="shared" si="13"/>
        <v>#VALUE!</v>
      </c>
      <c r="AF14" s="168"/>
      <c r="AG14" s="168"/>
      <c r="AH14" s="1" t="str">
        <f t="shared" si="14"/>
        <v/>
      </c>
      <c r="AI14" s="159" t="e">
        <f t="shared" si="15"/>
        <v>#VALUE!</v>
      </c>
      <c r="AJ14" s="162"/>
      <c r="AK14" s="162"/>
      <c r="AL14" s="1"/>
      <c r="AM14" s="1"/>
      <c r="AN14" s="1"/>
      <c r="AO14" s="1"/>
      <c r="AP14" s="1"/>
      <c r="AQ14" s="1"/>
      <c r="AR14" s="162"/>
      <c r="AS14" s="162"/>
      <c r="AT14" s="1"/>
      <c r="AU14" s="1"/>
      <c r="AV14" s="172"/>
      <c r="AW14" s="172"/>
      <c r="AX14" s="1"/>
      <c r="AY14" s="1"/>
      <c r="AZ14" s="1"/>
      <c r="BA14" s="1"/>
      <c r="BB14" s="1"/>
      <c r="BC14" s="1"/>
      <c r="BD14" s="172"/>
      <c r="BE14" s="172"/>
      <c r="BF14" s="1"/>
      <c r="BG14" s="1"/>
      <c r="BH14" s="1"/>
      <c r="BI14" s="1"/>
      <c r="BJ14" s="1"/>
      <c r="BK14" s="1"/>
      <c r="BL14" s="162"/>
      <c r="BM14" s="162"/>
      <c r="BN14" s="1"/>
      <c r="BO14" s="1"/>
      <c r="BP14" s="162"/>
      <c r="BQ14" s="162"/>
      <c r="BR14" s="1"/>
      <c r="BS14" s="1"/>
      <c r="BT14" s="162"/>
      <c r="BU14" s="162"/>
      <c r="BV14" s="1"/>
      <c r="BW14" s="1"/>
      <c r="BX14" s="172"/>
      <c r="BY14" s="172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62"/>
      <c r="CK14" s="162"/>
      <c r="CL14" s="1"/>
      <c r="CM14" s="1"/>
      <c r="CN14" s="162"/>
      <c r="CO14" s="162"/>
      <c r="CP14" s="1"/>
      <c r="CQ14" s="1"/>
      <c r="CR14" s="162"/>
      <c r="CS14" s="162"/>
      <c r="CT14" s="1"/>
      <c r="CU14" s="1"/>
      <c r="CV14" s="162"/>
      <c r="CW14" s="162"/>
      <c r="CX14" s="1"/>
      <c r="CY14" s="1"/>
      <c r="CZ14" s="162"/>
      <c r="DA14" s="162"/>
      <c r="DB14" s="1"/>
      <c r="DC14" s="159"/>
      <c r="DD14" s="1"/>
      <c r="DE14" s="1"/>
      <c r="DF14" s="1"/>
      <c r="DG14" s="159"/>
      <c r="DH14" s="1"/>
      <c r="DI14" s="1"/>
      <c r="DJ14" s="1"/>
      <c r="DK14" s="159"/>
      <c r="DL14" s="162"/>
      <c r="DM14" s="162"/>
      <c r="DN14" s="1"/>
      <c r="DO14" s="159"/>
      <c r="DP14" s="162"/>
      <c r="DQ14" s="162"/>
      <c r="DR14" s="1"/>
      <c r="DS14" s="159"/>
      <c r="DT14" s="162"/>
      <c r="DU14" s="162"/>
      <c r="DV14" s="1"/>
      <c r="DW14" s="159"/>
      <c r="DX14" s="1"/>
      <c r="DY14" s="1" t="e">
        <f>VLOOKUP(A14,'ADFLEX lần 1'!A:C,3,0)</f>
        <v>#N/A</v>
      </c>
    </row>
    <row r="15" spans="1:129" ht="15.75" hidden="1" customHeight="1" x14ac:dyDescent="0.25">
      <c r="A15" s="15">
        <v>13</v>
      </c>
      <c r="B15" s="1" t="e">
        <f>VLOOKUP($A15,'Trang tính59'!$G:$J,3,0)</f>
        <v>#N/A</v>
      </c>
      <c r="C15" s="1" t="e">
        <f>VLOOKUP($A15,'Trang tính59'!$G:$J,4,0)</f>
        <v>#N/A</v>
      </c>
      <c r="D15" s="14"/>
      <c r="E15" s="14"/>
      <c r="F15" s="1" t="str">
        <f t="shared" si="0"/>
        <v/>
      </c>
      <c r="G15" s="159" t="e">
        <f t="shared" si="1"/>
        <v>#VALUE!</v>
      </c>
      <c r="H15" s="14"/>
      <c r="I15" s="14"/>
      <c r="J15" s="1" t="str">
        <f t="shared" si="2"/>
        <v/>
      </c>
      <c r="K15" s="159" t="e">
        <f t="shared" si="3"/>
        <v>#VALUE!</v>
      </c>
      <c r="L15" s="14"/>
      <c r="M15" s="14"/>
      <c r="N15" s="1" t="str">
        <f t="shared" si="4"/>
        <v/>
      </c>
      <c r="O15" s="159" t="e">
        <f t="shared" si="5"/>
        <v>#VALUE!</v>
      </c>
      <c r="P15" s="14"/>
      <c r="Q15" s="14"/>
      <c r="R15" s="1" t="str">
        <f t="shared" si="6"/>
        <v/>
      </c>
      <c r="S15" s="159" t="e">
        <f t="shared" si="7"/>
        <v>#VALUE!</v>
      </c>
      <c r="T15" s="14"/>
      <c r="U15" s="14"/>
      <c r="V15" s="1" t="str">
        <f t="shared" si="8"/>
        <v/>
      </c>
      <c r="W15" s="159" t="e">
        <f t="shared" si="9"/>
        <v>#VALUE!</v>
      </c>
      <c r="X15" s="14"/>
      <c r="Y15" s="14"/>
      <c r="Z15" s="1" t="str">
        <f t="shared" si="10"/>
        <v/>
      </c>
      <c r="AA15" s="159" t="e">
        <f t="shared" si="11"/>
        <v>#VALUE!</v>
      </c>
      <c r="AB15" s="14"/>
      <c r="AC15" s="14"/>
      <c r="AD15" s="1" t="str">
        <f t="shared" si="12"/>
        <v/>
      </c>
      <c r="AE15" s="159" t="e">
        <f t="shared" si="13"/>
        <v>#VALUE!</v>
      </c>
      <c r="AF15" s="14"/>
      <c r="AG15" s="14"/>
      <c r="AH15" s="1" t="str">
        <f t="shared" si="14"/>
        <v/>
      </c>
      <c r="AI15" s="159" t="e">
        <f t="shared" si="15"/>
        <v>#VALUE!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59"/>
      <c r="DD15" s="1"/>
      <c r="DE15" s="1"/>
      <c r="DF15" s="1"/>
      <c r="DG15" s="159"/>
      <c r="DH15" s="1"/>
      <c r="DI15" s="1"/>
      <c r="DJ15" s="1"/>
      <c r="DK15" s="159"/>
      <c r="DL15" s="1"/>
      <c r="DM15" s="1"/>
      <c r="DN15" s="1"/>
      <c r="DO15" s="159"/>
      <c r="DP15" s="1"/>
      <c r="DQ15" s="1"/>
      <c r="DR15" s="1"/>
      <c r="DS15" s="159"/>
      <c r="DT15" s="1"/>
      <c r="DU15" s="1"/>
      <c r="DV15" s="1"/>
      <c r="DW15" s="159"/>
      <c r="DX15" s="1"/>
      <c r="DY15" s="1" t="e">
        <f>VLOOKUP(A15,'ADFLEX lần 1'!A:C,3,0)</f>
        <v>#N/A</v>
      </c>
    </row>
    <row r="16" spans="1:129" ht="15.75" hidden="1" customHeight="1" x14ac:dyDescent="0.25">
      <c r="A16" s="15">
        <v>14</v>
      </c>
      <c r="B16" s="1" t="str">
        <f>VLOOKUP($A16,'Trang tính59'!$G:$J,3,0)</f>
        <v>Phí Ngọc Chi</v>
      </c>
      <c r="C16" s="1" t="str">
        <f>VLOOKUP($A16,'Trang tính59'!$G:$J,4,0)</f>
        <v>EWAY - BOD</v>
      </c>
      <c r="D16" s="14"/>
      <c r="E16" s="14"/>
      <c r="F16" s="1" t="str">
        <f t="shared" si="0"/>
        <v/>
      </c>
      <c r="G16" s="159" t="e">
        <f t="shared" si="1"/>
        <v>#VALUE!</v>
      </c>
      <c r="H16" s="14"/>
      <c r="I16" s="14"/>
      <c r="J16" s="1" t="str">
        <f t="shared" si="2"/>
        <v/>
      </c>
      <c r="K16" s="159" t="e">
        <f t="shared" si="3"/>
        <v>#VALUE!</v>
      </c>
      <c r="L16" s="14"/>
      <c r="M16" s="14"/>
      <c r="N16" s="1" t="str">
        <f t="shared" si="4"/>
        <v/>
      </c>
      <c r="O16" s="159" t="e">
        <f t="shared" si="5"/>
        <v>#VALUE!</v>
      </c>
      <c r="P16" s="14"/>
      <c r="Q16" s="14"/>
      <c r="R16" s="1" t="str">
        <f t="shared" si="6"/>
        <v/>
      </c>
      <c r="S16" s="159" t="e">
        <f t="shared" si="7"/>
        <v>#VALUE!</v>
      </c>
      <c r="T16" s="14"/>
      <c r="U16" s="14"/>
      <c r="V16" s="1" t="str">
        <f t="shared" si="8"/>
        <v/>
      </c>
      <c r="W16" s="159" t="e">
        <f t="shared" si="9"/>
        <v>#VALUE!</v>
      </c>
      <c r="X16" s="14"/>
      <c r="Y16" s="14"/>
      <c r="Z16" s="1" t="str">
        <f t="shared" si="10"/>
        <v/>
      </c>
      <c r="AA16" s="159" t="e">
        <f t="shared" si="11"/>
        <v>#VALUE!</v>
      </c>
      <c r="AB16" s="14"/>
      <c r="AC16" s="14"/>
      <c r="AD16" s="1" t="str">
        <f t="shared" si="12"/>
        <v/>
      </c>
      <c r="AE16" s="159" t="e">
        <f t="shared" si="13"/>
        <v>#VALUE!</v>
      </c>
      <c r="AF16" s="14"/>
      <c r="AG16" s="14"/>
      <c r="AH16" s="1" t="str">
        <f t="shared" si="14"/>
        <v/>
      </c>
      <c r="AI16" s="159" t="e">
        <f t="shared" si="15"/>
        <v>#VALUE!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59"/>
      <c r="DD16" s="1"/>
      <c r="DE16" s="1"/>
      <c r="DF16" s="1"/>
      <c r="DG16" s="159"/>
      <c r="DH16" s="1"/>
      <c r="DI16" s="1"/>
      <c r="DJ16" s="1"/>
      <c r="DK16" s="159"/>
      <c r="DL16" s="1"/>
      <c r="DM16" s="1"/>
      <c r="DN16" s="1"/>
      <c r="DO16" s="159"/>
      <c r="DP16" s="1"/>
      <c r="DQ16" s="1"/>
      <c r="DR16" s="1"/>
      <c r="DS16" s="159"/>
      <c r="DT16" s="1"/>
      <c r="DU16" s="1"/>
      <c r="DV16" s="1"/>
      <c r="DW16" s="159"/>
      <c r="DX16" s="1"/>
      <c r="DY16" s="1" t="e">
        <f>VLOOKUP(A16,'ADFLEX lần 1'!A:C,3,0)</f>
        <v>#N/A</v>
      </c>
    </row>
    <row r="17" spans="1:129" ht="15.75" hidden="1" customHeight="1" x14ac:dyDescent="0.25">
      <c r="A17" s="15">
        <v>15</v>
      </c>
      <c r="B17" s="1" t="str">
        <f>VLOOKUP($A17,'Trang tính59'!$G:$J,3,0)</f>
        <v>Lê Thị Hồng Thúy</v>
      </c>
      <c r="C17" s="1">
        <f>VLOOKUP($A17,'Trang tính59'!$G:$J,4,0)</f>
        <v>0</v>
      </c>
      <c r="D17" s="14"/>
      <c r="E17" s="14"/>
      <c r="F17" s="1" t="str">
        <f t="shared" si="0"/>
        <v/>
      </c>
      <c r="G17" s="159" t="e">
        <f t="shared" si="1"/>
        <v>#VALUE!</v>
      </c>
      <c r="H17" s="14"/>
      <c r="I17" s="14"/>
      <c r="J17" s="1" t="str">
        <f t="shared" si="2"/>
        <v/>
      </c>
      <c r="K17" s="159" t="e">
        <f t="shared" si="3"/>
        <v>#VALUE!</v>
      </c>
      <c r="L17" s="168"/>
      <c r="M17" s="168"/>
      <c r="N17" s="1" t="str">
        <f t="shared" si="4"/>
        <v/>
      </c>
      <c r="O17" s="159" t="e">
        <f t="shared" si="5"/>
        <v>#VALUE!</v>
      </c>
      <c r="P17" s="168"/>
      <c r="Q17" s="168"/>
      <c r="R17" s="1" t="str">
        <f t="shared" si="6"/>
        <v/>
      </c>
      <c r="S17" s="159" t="e">
        <f t="shared" si="7"/>
        <v>#VALUE!</v>
      </c>
      <c r="T17" s="168"/>
      <c r="U17" s="168"/>
      <c r="V17" s="1" t="str">
        <f t="shared" si="8"/>
        <v/>
      </c>
      <c r="W17" s="159" t="e">
        <f t="shared" si="9"/>
        <v>#VALUE!</v>
      </c>
      <c r="X17" s="168"/>
      <c r="Y17" s="168"/>
      <c r="Z17" s="1" t="str">
        <f t="shared" si="10"/>
        <v/>
      </c>
      <c r="AA17" s="159" t="e">
        <f t="shared" si="11"/>
        <v>#VALUE!</v>
      </c>
      <c r="AB17" s="168"/>
      <c r="AC17" s="168"/>
      <c r="AD17" s="1" t="str">
        <f t="shared" si="12"/>
        <v/>
      </c>
      <c r="AE17" s="159" t="e">
        <f t="shared" si="13"/>
        <v>#VALUE!</v>
      </c>
      <c r="AF17" s="168"/>
      <c r="AG17" s="168"/>
      <c r="AH17" s="1" t="str">
        <f t="shared" si="14"/>
        <v/>
      </c>
      <c r="AI17" s="159" t="e">
        <f t="shared" si="15"/>
        <v>#VALUE!</v>
      </c>
      <c r="AJ17" s="1"/>
      <c r="AK17" s="1"/>
      <c r="AL17" s="1"/>
      <c r="AM17" s="1"/>
      <c r="AN17" s="1"/>
      <c r="AO17" s="1"/>
      <c r="AP17" s="1"/>
      <c r="AQ17" s="1"/>
      <c r="AR17" s="162"/>
      <c r="AS17" s="162"/>
      <c r="AT17" s="1"/>
      <c r="AU17" s="1"/>
      <c r="AV17" s="162"/>
      <c r="AW17" s="162"/>
      <c r="AX17" s="1"/>
      <c r="AY17" s="1"/>
      <c r="AZ17" s="162"/>
      <c r="BA17" s="162"/>
      <c r="BB17" s="1"/>
      <c r="BC17" s="1"/>
      <c r="BD17" s="162"/>
      <c r="BE17" s="162"/>
      <c r="BF17" s="1"/>
      <c r="BG17" s="1"/>
      <c r="BH17" s="162"/>
      <c r="BI17" s="162"/>
      <c r="BJ17" s="1"/>
      <c r="BK17" s="1"/>
      <c r="BL17" s="1"/>
      <c r="BM17" s="1"/>
      <c r="BN17" s="1"/>
      <c r="BO17" s="1"/>
      <c r="BP17" s="162"/>
      <c r="BQ17" s="162"/>
      <c r="BR17" s="1"/>
      <c r="BS17" s="1"/>
      <c r="BT17" s="170"/>
      <c r="BU17" s="170"/>
      <c r="BV17" s="1"/>
      <c r="BW17" s="1"/>
      <c r="BX17" s="162"/>
      <c r="BY17" s="162"/>
      <c r="BZ17" s="1"/>
      <c r="CA17" s="1"/>
      <c r="CB17" s="162"/>
      <c r="CC17" s="162"/>
      <c r="CD17" s="1"/>
      <c r="CE17" s="1"/>
      <c r="CF17" s="162"/>
      <c r="CG17" s="162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62"/>
      <c r="CS17" s="162"/>
      <c r="CT17" s="1"/>
      <c r="CU17" s="1"/>
      <c r="CV17" s="162"/>
      <c r="CW17" s="162"/>
      <c r="CX17" s="1"/>
      <c r="CY17" s="1"/>
      <c r="CZ17" s="1"/>
      <c r="DA17" s="1"/>
      <c r="DB17" s="1"/>
      <c r="DC17" s="159"/>
      <c r="DD17" s="1"/>
      <c r="DE17" s="1"/>
      <c r="DF17" s="1"/>
      <c r="DG17" s="159"/>
      <c r="DH17" s="1"/>
      <c r="DI17" s="1"/>
      <c r="DJ17" s="1"/>
      <c r="DK17" s="159"/>
      <c r="DL17" s="1"/>
      <c r="DM17" s="1"/>
      <c r="DN17" s="1"/>
      <c r="DO17" s="159"/>
      <c r="DP17" s="1"/>
      <c r="DQ17" s="1"/>
      <c r="DR17" s="1"/>
      <c r="DS17" s="159"/>
      <c r="DT17" s="1"/>
      <c r="DU17" s="1"/>
      <c r="DV17" s="1"/>
      <c r="DW17" s="159"/>
      <c r="DX17" s="1"/>
      <c r="DY17" s="1" t="e">
        <f>VLOOKUP(A17,'ADFLEX lần 1'!A:C,3,0)</f>
        <v>#N/A</v>
      </c>
    </row>
    <row r="18" spans="1:129" ht="15.75" hidden="1" customHeight="1" x14ac:dyDescent="0.25">
      <c r="A18" s="15">
        <v>20</v>
      </c>
      <c r="B18" s="1" t="str">
        <f>VLOOKUP($A18,'Trang tính59'!$G:$J,3,0)</f>
        <v>Nguyễn Thị Ngọc Anh</v>
      </c>
      <c r="C18" s="1" t="str">
        <f>VLOOKUP($A18,'Trang tính59'!$G:$J,4,0)</f>
        <v>AdFlex - AdDrop - Inhouse</v>
      </c>
      <c r="D18" s="168"/>
      <c r="E18" s="168"/>
      <c r="F18" s="1" t="str">
        <f t="shared" si="0"/>
        <v/>
      </c>
      <c r="G18" s="159" t="e">
        <f t="shared" si="1"/>
        <v>#VALUE!</v>
      </c>
      <c r="H18" s="168"/>
      <c r="I18" s="168"/>
      <c r="J18" s="1" t="str">
        <f t="shared" si="2"/>
        <v/>
      </c>
      <c r="K18" s="159" t="e">
        <f t="shared" si="3"/>
        <v>#VALUE!</v>
      </c>
      <c r="L18" s="168"/>
      <c r="M18" s="168"/>
      <c r="N18" s="1" t="str">
        <f t="shared" si="4"/>
        <v/>
      </c>
      <c r="O18" s="159" t="e">
        <f t="shared" si="5"/>
        <v>#VALUE!</v>
      </c>
      <c r="P18" s="168"/>
      <c r="Q18" s="168"/>
      <c r="R18" s="1" t="str">
        <f t="shared" si="6"/>
        <v/>
      </c>
      <c r="S18" s="159" t="e">
        <f t="shared" si="7"/>
        <v>#VALUE!</v>
      </c>
      <c r="T18" s="168"/>
      <c r="U18" s="168"/>
      <c r="V18" s="1" t="str">
        <f t="shared" si="8"/>
        <v/>
      </c>
      <c r="W18" s="159" t="e">
        <f t="shared" si="9"/>
        <v>#VALUE!</v>
      </c>
      <c r="X18" s="168"/>
      <c r="Y18" s="168"/>
      <c r="Z18" s="1" t="str">
        <f t="shared" si="10"/>
        <v/>
      </c>
      <c r="AA18" s="159" t="e">
        <f t="shared" si="11"/>
        <v>#VALUE!</v>
      </c>
      <c r="AB18" s="168"/>
      <c r="AC18" s="168"/>
      <c r="AD18" s="1" t="str">
        <f t="shared" si="12"/>
        <v/>
      </c>
      <c r="AE18" s="159" t="e">
        <f t="shared" si="13"/>
        <v>#VALUE!</v>
      </c>
      <c r="AF18" s="168"/>
      <c r="AG18" s="168"/>
      <c r="AH18" s="1" t="str">
        <f t="shared" si="14"/>
        <v/>
      </c>
      <c r="AI18" s="159" t="e">
        <f t="shared" si="15"/>
        <v>#VALUE!</v>
      </c>
      <c r="AJ18" s="162"/>
      <c r="AK18" s="162"/>
      <c r="AL18" s="1"/>
      <c r="AM18" s="1"/>
      <c r="AN18" s="162"/>
      <c r="AO18" s="162"/>
      <c r="AP18" s="1"/>
      <c r="AQ18" s="1"/>
      <c r="AR18" s="162"/>
      <c r="AS18" s="162"/>
      <c r="AT18" s="1"/>
      <c r="AU18" s="1"/>
      <c r="AV18" s="162"/>
      <c r="AW18" s="162"/>
      <c r="AX18" s="1"/>
      <c r="AY18" s="1"/>
      <c r="AZ18" s="162"/>
      <c r="BA18" s="162"/>
      <c r="BB18" s="1"/>
      <c r="BC18" s="1"/>
      <c r="BD18" s="162"/>
      <c r="BE18" s="162"/>
      <c r="BF18" s="1"/>
      <c r="BG18" s="1"/>
      <c r="BH18" s="162"/>
      <c r="BI18" s="162"/>
      <c r="BJ18" s="1"/>
      <c r="BK18" s="1"/>
      <c r="BL18" s="162"/>
      <c r="BM18" s="162"/>
      <c r="BN18" s="1"/>
      <c r="BO18" s="1"/>
      <c r="BP18" s="162"/>
      <c r="BQ18" s="162"/>
      <c r="BR18" s="1"/>
      <c r="BS18" s="1"/>
      <c r="BT18" s="162"/>
      <c r="BU18" s="162"/>
      <c r="BV18" s="1"/>
      <c r="BW18" s="1"/>
      <c r="BX18" s="162"/>
      <c r="BY18" s="162"/>
      <c r="BZ18" s="1"/>
      <c r="CA18" s="1"/>
      <c r="CB18" s="162"/>
      <c r="CC18" s="162"/>
      <c r="CD18" s="1"/>
      <c r="CE18" s="1"/>
      <c r="CF18" s="162"/>
      <c r="CG18" s="162"/>
      <c r="CH18" s="1"/>
      <c r="CI18" s="1"/>
      <c r="CJ18" s="162"/>
      <c r="CK18" s="162"/>
      <c r="CL18" s="1"/>
      <c r="CM18" s="1"/>
      <c r="CN18" s="162"/>
      <c r="CO18" s="162"/>
      <c r="CP18" s="1"/>
      <c r="CQ18" s="1"/>
      <c r="CR18" s="162"/>
      <c r="CS18" s="162"/>
      <c r="CT18" s="1"/>
      <c r="CU18" s="1"/>
      <c r="CV18" s="162"/>
      <c r="CW18" s="162"/>
      <c r="CX18" s="1"/>
      <c r="CY18" s="1"/>
      <c r="CZ18" s="162"/>
      <c r="DA18" s="162"/>
      <c r="DB18" s="1"/>
      <c r="DC18" s="159"/>
      <c r="DD18" s="1"/>
      <c r="DE18" s="1"/>
      <c r="DF18" s="1"/>
      <c r="DG18" s="159"/>
      <c r="DH18" s="1"/>
      <c r="DI18" s="1"/>
      <c r="DJ18" s="1"/>
      <c r="DK18" s="159"/>
      <c r="DL18" s="162"/>
      <c r="DM18" s="162"/>
      <c r="DN18" s="1"/>
      <c r="DO18" s="159"/>
      <c r="DP18" s="162"/>
      <c r="DQ18" s="162"/>
      <c r="DR18" s="1"/>
      <c r="DS18" s="159"/>
      <c r="DT18" s="162"/>
      <c r="DU18" s="162"/>
      <c r="DV18" s="1"/>
      <c r="DW18" s="159"/>
      <c r="DX18" s="1"/>
      <c r="DY18" s="1" t="e">
        <f>VLOOKUP(A18,'ADFLEX lần 1'!A:C,3,0)</f>
        <v>#N/A</v>
      </c>
    </row>
    <row r="19" spans="1:129" ht="15.75" customHeight="1" x14ac:dyDescent="0.25">
      <c r="A19" s="15">
        <v>23</v>
      </c>
      <c r="B19" s="1" t="str">
        <f>VLOOKUP($A19,'Trang tính59'!$G:$J,3,0)</f>
        <v>Đào Minh Thuấn</v>
      </c>
      <c r="C19" s="1" t="str">
        <f>VLOOKUP($A19,'Trang tính59'!$G:$J,4,0)</f>
        <v>AdFlex - Kỹ thuật</v>
      </c>
      <c r="D19" s="169">
        <v>0.34722222222222221</v>
      </c>
      <c r="E19" s="169">
        <v>0.75138888888888888</v>
      </c>
      <c r="F19" s="163">
        <f t="shared" si="0"/>
        <v>0.33333333333333331</v>
      </c>
      <c r="G19" s="159">
        <f t="shared" si="1"/>
        <v>8</v>
      </c>
      <c r="H19" s="169">
        <v>0.35416666666666669</v>
      </c>
      <c r="I19" s="169">
        <v>0.75208333333333333</v>
      </c>
      <c r="J19" s="163">
        <f t="shared" si="2"/>
        <v>0.33333333333333331</v>
      </c>
      <c r="K19" s="159">
        <f t="shared" si="3"/>
        <v>8</v>
      </c>
      <c r="L19" s="169">
        <v>0.34722222222222221</v>
      </c>
      <c r="M19" s="169">
        <v>0.75208333333333333</v>
      </c>
      <c r="N19" s="163">
        <f t="shared" si="4"/>
        <v>0.33333333333333331</v>
      </c>
      <c r="O19" s="159">
        <f t="shared" si="5"/>
        <v>8</v>
      </c>
      <c r="P19" s="168"/>
      <c r="Q19" s="168"/>
      <c r="R19" s="1" t="str">
        <f t="shared" si="6"/>
        <v/>
      </c>
      <c r="S19" s="159" t="e">
        <f t="shared" si="7"/>
        <v>#VALUE!</v>
      </c>
      <c r="T19" s="168"/>
      <c r="U19" s="168"/>
      <c r="V19" s="1" t="str">
        <f t="shared" si="8"/>
        <v/>
      </c>
      <c r="W19" s="159" t="e">
        <f t="shared" si="9"/>
        <v>#VALUE!</v>
      </c>
      <c r="X19" s="169">
        <v>0.35</v>
      </c>
      <c r="Y19" s="169">
        <v>0.75208333333333333</v>
      </c>
      <c r="Z19" s="163">
        <f t="shared" si="10"/>
        <v>0.33333333333333331</v>
      </c>
      <c r="AA19" s="159">
        <f t="shared" si="11"/>
        <v>8</v>
      </c>
      <c r="AB19" s="169">
        <v>0.34375</v>
      </c>
      <c r="AC19" s="169">
        <v>0.7583333333333333</v>
      </c>
      <c r="AD19" s="163">
        <f t="shared" si="12"/>
        <v>0.33333333333333331</v>
      </c>
      <c r="AE19" s="159">
        <f t="shared" si="13"/>
        <v>8</v>
      </c>
      <c r="AF19" s="169">
        <v>0.35069444444444442</v>
      </c>
      <c r="AG19" s="169">
        <v>0.75208333333333333</v>
      </c>
      <c r="AH19" s="163">
        <f t="shared" si="14"/>
        <v>0.33333333333333331</v>
      </c>
      <c r="AI19" s="159">
        <f t="shared" si="15"/>
        <v>8</v>
      </c>
      <c r="AJ19" s="170"/>
      <c r="AK19" s="170"/>
      <c r="AL19" s="1"/>
      <c r="AM19" s="1"/>
      <c r="AN19" s="170"/>
      <c r="AO19" s="170"/>
      <c r="AP19" s="1"/>
      <c r="AQ19" s="1"/>
      <c r="AR19" s="170"/>
      <c r="AS19" s="170"/>
      <c r="AT19" s="1"/>
      <c r="AU19" s="1"/>
      <c r="AV19" s="170"/>
      <c r="AW19" s="170"/>
      <c r="AX19" s="1"/>
      <c r="AY19" s="1"/>
      <c r="AZ19" s="170"/>
      <c r="BA19" s="170"/>
      <c r="BB19" s="1"/>
      <c r="BC19" s="1"/>
      <c r="BD19" s="162"/>
      <c r="BE19" s="162"/>
      <c r="BF19" s="1"/>
      <c r="BG19" s="1"/>
      <c r="BH19" s="162"/>
      <c r="BI19" s="162"/>
      <c r="BJ19" s="1"/>
      <c r="BK19" s="1"/>
      <c r="BL19" s="170"/>
      <c r="BM19" s="170"/>
      <c r="BN19" s="1"/>
      <c r="BO19" s="1"/>
      <c r="BP19" s="170"/>
      <c r="BQ19" s="170"/>
      <c r="BR19" s="1"/>
      <c r="BS19" s="1"/>
      <c r="BT19" s="170"/>
      <c r="BU19" s="170"/>
      <c r="BV19" s="1"/>
      <c r="BW19" s="1"/>
      <c r="BX19" s="170"/>
      <c r="BY19" s="170"/>
      <c r="BZ19" s="1"/>
      <c r="CA19" s="1"/>
      <c r="CB19" s="170"/>
      <c r="CC19" s="170"/>
      <c r="CD19" s="1"/>
      <c r="CE19" s="1"/>
      <c r="CF19" s="170"/>
      <c r="CG19" s="170"/>
      <c r="CH19" s="1"/>
      <c r="CI19" s="1"/>
      <c r="CJ19" s="162"/>
      <c r="CK19" s="162"/>
      <c r="CL19" s="1"/>
      <c r="CM19" s="1"/>
      <c r="CN19" s="170"/>
      <c r="CO19" s="170"/>
      <c r="CP19" s="1"/>
      <c r="CQ19" s="1"/>
      <c r="CR19" s="170"/>
      <c r="CS19" s="170"/>
      <c r="CT19" s="1"/>
      <c r="CU19" s="1"/>
      <c r="CV19" s="170"/>
      <c r="CW19" s="170"/>
      <c r="CX19" s="1"/>
      <c r="CY19" s="1"/>
      <c r="CZ19" s="160"/>
      <c r="DA19" s="160"/>
      <c r="DB19" s="161"/>
      <c r="DC19" s="159"/>
      <c r="DD19" s="160"/>
      <c r="DE19" s="160"/>
      <c r="DF19" s="161"/>
      <c r="DG19" s="159"/>
      <c r="DH19" s="162"/>
      <c r="DI19" s="162"/>
      <c r="DJ19" s="163"/>
      <c r="DK19" s="159"/>
      <c r="DL19" s="162"/>
      <c r="DM19" s="162"/>
      <c r="DN19" s="163"/>
      <c r="DO19" s="159"/>
      <c r="DP19" s="160"/>
      <c r="DQ19" s="160"/>
      <c r="DR19" s="161"/>
      <c r="DS19" s="159"/>
      <c r="DT19" s="160"/>
      <c r="DU19" s="160"/>
      <c r="DV19" s="161"/>
      <c r="DW19" s="159"/>
      <c r="DX19" s="1"/>
      <c r="DY19" s="1" t="str">
        <f>VLOOKUP(A19,'ADFLEX lần 1'!A:C,3,0)</f>
        <v>Đào Minh Thuấn</v>
      </c>
    </row>
    <row r="20" spans="1:129" ht="15.75" hidden="1" customHeight="1" x14ac:dyDescent="0.25">
      <c r="A20" s="15">
        <v>24</v>
      </c>
      <c r="B20" s="1" t="str">
        <f>VLOOKUP($A20,'Trang tính59'!$G:$J,3,0)</f>
        <v>Vũ Thị Kim Lệ</v>
      </c>
      <c r="C20" s="1" t="str">
        <f>VLOOKUP($A20,'Trang tính59'!$G:$J,4,0)</f>
        <v>RIO - TCKT</v>
      </c>
      <c r="D20" s="169">
        <v>0.69791666666666663</v>
      </c>
      <c r="E20" s="169">
        <v>0.69791666666666663</v>
      </c>
      <c r="F20" s="163">
        <f t="shared" si="0"/>
        <v>0.16666666666666666</v>
      </c>
      <c r="G20" s="159">
        <f t="shared" si="1"/>
        <v>4</v>
      </c>
      <c r="H20" s="168"/>
      <c r="I20" s="168"/>
      <c r="J20" s="1" t="str">
        <f t="shared" si="2"/>
        <v/>
      </c>
      <c r="K20" s="159" t="e">
        <f t="shared" si="3"/>
        <v>#VALUE!</v>
      </c>
      <c r="L20" s="168"/>
      <c r="M20" s="168"/>
      <c r="N20" s="1" t="str">
        <f t="shared" si="4"/>
        <v/>
      </c>
      <c r="O20" s="159" t="e">
        <f t="shared" si="5"/>
        <v>#VALUE!</v>
      </c>
      <c r="P20" s="168"/>
      <c r="Q20" s="168"/>
      <c r="R20" s="1" t="str">
        <f t="shared" si="6"/>
        <v/>
      </c>
      <c r="S20" s="159" t="e">
        <f t="shared" si="7"/>
        <v>#VALUE!</v>
      </c>
      <c r="T20" s="168"/>
      <c r="U20" s="168"/>
      <c r="V20" s="1" t="str">
        <f t="shared" si="8"/>
        <v/>
      </c>
      <c r="W20" s="159" t="e">
        <f t="shared" si="9"/>
        <v>#VALUE!</v>
      </c>
      <c r="X20" s="169">
        <v>0.74791666666666667</v>
      </c>
      <c r="Y20" s="169">
        <v>0.74791666666666667</v>
      </c>
      <c r="Z20" s="163">
        <f t="shared" si="10"/>
        <v>0.16666666666666666</v>
      </c>
      <c r="AA20" s="159">
        <f t="shared" si="11"/>
        <v>4</v>
      </c>
      <c r="AB20" s="168"/>
      <c r="AC20" s="168"/>
      <c r="AD20" s="1" t="str">
        <f t="shared" si="12"/>
        <v/>
      </c>
      <c r="AE20" s="159" t="e">
        <f t="shared" si="13"/>
        <v>#VALUE!</v>
      </c>
      <c r="AF20" s="168"/>
      <c r="AG20" s="168"/>
      <c r="AH20" s="1" t="str">
        <f t="shared" si="14"/>
        <v/>
      </c>
      <c r="AI20" s="159" t="e">
        <f t="shared" si="15"/>
        <v>#VALUE!</v>
      </c>
      <c r="AJ20" s="170"/>
      <c r="AK20" s="170"/>
      <c r="AL20" s="1"/>
      <c r="AM20" s="1"/>
      <c r="AN20" s="170"/>
      <c r="AO20" s="170"/>
      <c r="AP20" s="1"/>
      <c r="AQ20" s="1"/>
      <c r="AR20" s="170"/>
      <c r="AS20" s="170"/>
      <c r="AT20" s="1"/>
      <c r="AU20" s="1"/>
      <c r="AV20" s="162"/>
      <c r="AW20" s="162"/>
      <c r="AX20" s="1"/>
      <c r="AY20" s="1"/>
      <c r="AZ20" s="170"/>
      <c r="BA20" s="170"/>
      <c r="BB20" s="1"/>
      <c r="BC20" s="1"/>
      <c r="BD20" s="162"/>
      <c r="BE20" s="162"/>
      <c r="BF20" s="1"/>
      <c r="BG20" s="1"/>
      <c r="BH20" s="162"/>
      <c r="BI20" s="162"/>
      <c r="BJ20" s="1"/>
      <c r="BK20" s="1"/>
      <c r="BL20" s="162"/>
      <c r="BM20" s="162"/>
      <c r="BN20" s="1"/>
      <c r="BO20" s="1"/>
      <c r="BP20" s="170"/>
      <c r="BQ20" s="170"/>
      <c r="BR20" s="1"/>
      <c r="BS20" s="1"/>
      <c r="BT20" s="170"/>
      <c r="BU20" s="170"/>
      <c r="BV20" s="1"/>
      <c r="BW20" s="1"/>
      <c r="BX20" s="162"/>
      <c r="BY20" s="162"/>
      <c r="BZ20" s="1"/>
      <c r="CA20" s="1"/>
      <c r="CB20" s="170"/>
      <c r="CC20" s="170"/>
      <c r="CD20" s="1"/>
      <c r="CE20" s="1"/>
      <c r="CF20" s="162"/>
      <c r="CG20" s="162"/>
      <c r="CH20" s="1"/>
      <c r="CI20" s="1"/>
      <c r="CJ20" s="162"/>
      <c r="CK20" s="162"/>
      <c r="CL20" s="1"/>
      <c r="CM20" s="1"/>
      <c r="CN20" s="162"/>
      <c r="CO20" s="162"/>
      <c r="CP20" s="1"/>
      <c r="CQ20" s="1"/>
      <c r="CR20" s="170"/>
      <c r="CS20" s="170"/>
      <c r="CT20" s="1"/>
      <c r="CU20" s="1"/>
      <c r="CV20" s="170"/>
      <c r="CW20" s="170"/>
      <c r="CX20" s="1"/>
      <c r="CY20" s="1"/>
      <c r="CZ20" s="160"/>
      <c r="DA20" s="160"/>
      <c r="DB20" s="161"/>
      <c r="DC20" s="159"/>
      <c r="DD20" s="160"/>
      <c r="DE20" s="160"/>
      <c r="DF20" s="161"/>
      <c r="DG20" s="159"/>
      <c r="DH20" s="162"/>
      <c r="DI20" s="162"/>
      <c r="DJ20" s="162"/>
      <c r="DK20" s="159"/>
      <c r="DL20" s="162"/>
      <c r="DM20" s="162"/>
      <c r="DN20" s="1"/>
      <c r="DO20" s="159"/>
      <c r="DP20" s="162"/>
      <c r="DQ20" s="162"/>
      <c r="DR20" s="163"/>
      <c r="DS20" s="159"/>
      <c r="DT20" s="160"/>
      <c r="DU20" s="160"/>
      <c r="DV20" s="161"/>
      <c r="DW20" s="159"/>
      <c r="DX20" s="1"/>
      <c r="DY20" s="1" t="e">
        <f>VLOOKUP(A20,'ADFLEX lần 1'!A:C,3,0)</f>
        <v>#N/A</v>
      </c>
    </row>
    <row r="21" spans="1:129" ht="15.75" hidden="1" customHeight="1" x14ac:dyDescent="0.25">
      <c r="A21" s="15">
        <v>28</v>
      </c>
      <c r="B21" s="1" t="str">
        <f>VLOOKUP($A21,'Trang tính59'!$G:$J,3,0)</f>
        <v>Nguyễn Đăng Dũng</v>
      </c>
      <c r="C21" s="1" t="str">
        <f>VLOOKUP($A21,'Trang tính59'!$G:$J,4,0)</f>
        <v>AdFlex - Pushtimize - Kỹ thuật</v>
      </c>
      <c r="D21" s="169">
        <v>0.51111111111111107</v>
      </c>
      <c r="E21" s="169">
        <v>0.77708333333333335</v>
      </c>
      <c r="F21" s="163">
        <f t="shared" si="0"/>
        <v>0.20833333333333337</v>
      </c>
      <c r="G21" s="159">
        <f t="shared" si="1"/>
        <v>5</v>
      </c>
      <c r="H21" s="169">
        <v>0.37638888888888888</v>
      </c>
      <c r="I21" s="169">
        <v>0.79097222222222219</v>
      </c>
      <c r="J21" s="163">
        <f t="shared" si="2"/>
        <v>0.33194444444444449</v>
      </c>
      <c r="K21" s="159">
        <f t="shared" si="3"/>
        <v>8</v>
      </c>
      <c r="L21" s="169">
        <v>0.37847222222222221</v>
      </c>
      <c r="M21" s="169">
        <v>0.56111111111111112</v>
      </c>
      <c r="N21" s="163">
        <f t="shared" si="4"/>
        <v>0.12152777777777779</v>
      </c>
      <c r="O21" s="159">
        <f t="shared" si="5"/>
        <v>2.9</v>
      </c>
      <c r="P21" s="168"/>
      <c r="Q21" s="168"/>
      <c r="R21" s="1" t="str">
        <f t="shared" si="6"/>
        <v/>
      </c>
      <c r="S21" s="159" t="e">
        <f t="shared" si="7"/>
        <v>#VALUE!</v>
      </c>
      <c r="T21" s="168"/>
      <c r="U21" s="168"/>
      <c r="V21" s="1" t="str">
        <f t="shared" si="8"/>
        <v/>
      </c>
      <c r="W21" s="159" t="e">
        <f t="shared" si="9"/>
        <v>#VALUE!</v>
      </c>
      <c r="X21" s="169">
        <v>0.37916666666666665</v>
      </c>
      <c r="Y21" s="169">
        <v>0.80555555555555558</v>
      </c>
      <c r="Z21" s="163">
        <f t="shared" si="10"/>
        <v>0.32916666666666672</v>
      </c>
      <c r="AA21" s="159">
        <f t="shared" si="11"/>
        <v>7.9</v>
      </c>
      <c r="AB21" s="169">
        <v>0.49513888888888891</v>
      </c>
      <c r="AC21" s="169">
        <v>0.78402777777777777</v>
      </c>
      <c r="AD21" s="163">
        <f t="shared" si="12"/>
        <v>0.21319444444444446</v>
      </c>
      <c r="AE21" s="159">
        <f t="shared" si="13"/>
        <v>5.0999999999999996</v>
      </c>
      <c r="AF21" s="169">
        <v>0.50624999999999998</v>
      </c>
      <c r="AG21" s="169">
        <v>0.77916666666666667</v>
      </c>
      <c r="AH21" s="163">
        <f t="shared" si="14"/>
        <v>0.20833333333333337</v>
      </c>
      <c r="AI21" s="159">
        <f t="shared" si="15"/>
        <v>5</v>
      </c>
      <c r="AJ21" s="170"/>
      <c r="AK21" s="170"/>
      <c r="AL21" s="1"/>
      <c r="AM21" s="1"/>
      <c r="AN21" s="170"/>
      <c r="AO21" s="170"/>
      <c r="AP21" s="1"/>
      <c r="AQ21" s="1"/>
      <c r="AR21" s="170"/>
      <c r="AS21" s="170"/>
      <c r="AT21" s="1"/>
      <c r="AU21" s="1"/>
      <c r="AV21" s="170"/>
      <c r="AW21" s="170"/>
      <c r="AX21" s="1"/>
      <c r="AY21" s="1"/>
      <c r="AZ21" s="170"/>
      <c r="BA21" s="170"/>
      <c r="BB21" s="1"/>
      <c r="BC21" s="1"/>
      <c r="BD21" s="162"/>
      <c r="BE21" s="162"/>
      <c r="BF21" s="1"/>
      <c r="BG21" s="1"/>
      <c r="BH21" s="162"/>
      <c r="BI21" s="162"/>
      <c r="BJ21" s="1"/>
      <c r="BK21" s="1"/>
      <c r="BL21" s="170"/>
      <c r="BM21" s="170"/>
      <c r="BN21" s="1"/>
      <c r="BO21" s="1"/>
      <c r="BP21" s="170"/>
      <c r="BQ21" s="170"/>
      <c r="BR21" s="1"/>
      <c r="BS21" s="1"/>
      <c r="BT21" s="170"/>
      <c r="BU21" s="170"/>
      <c r="BV21" s="1"/>
      <c r="BW21" s="1"/>
      <c r="BX21" s="170"/>
      <c r="BY21" s="170"/>
      <c r="BZ21" s="1"/>
      <c r="CA21" s="1"/>
      <c r="CB21" s="170"/>
      <c r="CC21" s="170"/>
      <c r="CD21" s="1"/>
      <c r="CE21" s="1"/>
      <c r="CF21" s="170"/>
      <c r="CG21" s="170"/>
      <c r="CH21" s="1"/>
      <c r="CI21" s="1"/>
      <c r="CJ21" s="162"/>
      <c r="CK21" s="162"/>
      <c r="CL21" s="1"/>
      <c r="CM21" s="1"/>
      <c r="CN21" s="170"/>
      <c r="CO21" s="170"/>
      <c r="CP21" s="1"/>
      <c r="CQ21" s="1"/>
      <c r="CR21" s="170"/>
      <c r="CS21" s="170"/>
      <c r="CT21" s="1"/>
      <c r="CU21" s="1"/>
      <c r="CV21" s="170"/>
      <c r="CW21" s="170"/>
      <c r="CX21" s="1"/>
      <c r="CY21" s="1"/>
      <c r="CZ21" s="160"/>
      <c r="DA21" s="160"/>
      <c r="DB21" s="161"/>
      <c r="DC21" s="159"/>
      <c r="DD21" s="162"/>
      <c r="DE21" s="162"/>
      <c r="DF21" s="163"/>
      <c r="DG21" s="159"/>
      <c r="DH21" s="162"/>
      <c r="DI21" s="162"/>
      <c r="DJ21" s="163"/>
      <c r="DK21" s="159"/>
      <c r="DL21" s="162"/>
      <c r="DM21" s="162"/>
      <c r="DN21" s="163"/>
      <c r="DO21" s="159"/>
      <c r="DP21" s="160"/>
      <c r="DQ21" s="160"/>
      <c r="DR21" s="161"/>
      <c r="DS21" s="159"/>
      <c r="DT21" s="160"/>
      <c r="DU21" s="160"/>
      <c r="DV21" s="161"/>
      <c r="DW21" s="159"/>
      <c r="DX21" s="1"/>
      <c r="DY21" s="1" t="e">
        <f>VLOOKUP(A21,'ADFLEX lần 1'!A:C,3,0)</f>
        <v>#N/A</v>
      </c>
    </row>
    <row r="22" spans="1:129" ht="15.75" hidden="1" customHeight="1" x14ac:dyDescent="0.25">
      <c r="A22" s="15">
        <v>30</v>
      </c>
      <c r="B22" s="1" t="str">
        <f>VLOOKUP($A22,'Trang tính59'!$G:$J,3,0)</f>
        <v>Phạm Hoàng Hưng</v>
      </c>
      <c r="C22" s="1" t="str">
        <f>VLOOKUP($A22,'Trang tính59'!$G:$J,4,0)</f>
        <v>EWAY - BOD</v>
      </c>
      <c r="D22" s="168"/>
      <c r="E22" s="168"/>
      <c r="F22" s="1" t="str">
        <f t="shared" si="0"/>
        <v/>
      </c>
      <c r="G22" s="159" t="e">
        <f t="shared" si="1"/>
        <v>#VALUE!</v>
      </c>
      <c r="H22" s="169">
        <v>0.79305555555555551</v>
      </c>
      <c r="I22" s="169">
        <v>0.79305555555555551</v>
      </c>
      <c r="J22" s="163">
        <f t="shared" si="2"/>
        <v>0.16666666666666666</v>
      </c>
      <c r="K22" s="159">
        <f t="shared" si="3"/>
        <v>4</v>
      </c>
      <c r="L22" s="168"/>
      <c r="M22" s="168"/>
      <c r="N22" s="1" t="str">
        <f t="shared" si="4"/>
        <v/>
      </c>
      <c r="O22" s="159" t="e">
        <f t="shared" si="5"/>
        <v>#VALUE!</v>
      </c>
      <c r="P22" s="168"/>
      <c r="Q22" s="168"/>
      <c r="R22" s="1" t="str">
        <f t="shared" si="6"/>
        <v/>
      </c>
      <c r="S22" s="159" t="e">
        <f t="shared" si="7"/>
        <v>#VALUE!</v>
      </c>
      <c r="T22" s="168"/>
      <c r="U22" s="168"/>
      <c r="V22" s="1" t="str">
        <f t="shared" si="8"/>
        <v/>
      </c>
      <c r="W22" s="159" t="e">
        <f t="shared" si="9"/>
        <v>#VALUE!</v>
      </c>
      <c r="X22" s="168"/>
      <c r="Y22" s="168"/>
      <c r="Z22" s="1" t="str">
        <f t="shared" si="10"/>
        <v/>
      </c>
      <c r="AA22" s="159" t="e">
        <f t="shared" si="11"/>
        <v>#VALUE!</v>
      </c>
      <c r="AB22" s="169">
        <v>0.50277777777777777</v>
      </c>
      <c r="AC22" s="169">
        <v>0.50277777777777777</v>
      </c>
      <c r="AD22" s="163">
        <f t="shared" si="12"/>
        <v>0.16666666666666666</v>
      </c>
      <c r="AE22" s="159">
        <f t="shared" si="13"/>
        <v>4</v>
      </c>
      <c r="AF22" s="168"/>
      <c r="AG22" s="168"/>
      <c r="AH22" s="1" t="str">
        <f t="shared" si="14"/>
        <v/>
      </c>
      <c r="AI22" s="159" t="e">
        <f t="shared" si="15"/>
        <v>#VALUE!</v>
      </c>
      <c r="AJ22" s="162"/>
      <c r="AK22" s="162"/>
      <c r="AL22" s="1"/>
      <c r="AM22" s="1"/>
      <c r="AN22" s="162"/>
      <c r="AO22" s="162"/>
      <c r="AP22" s="1"/>
      <c r="AQ22" s="1"/>
      <c r="AR22" s="170"/>
      <c r="AS22" s="170"/>
      <c r="AT22" s="1"/>
      <c r="AU22" s="1"/>
      <c r="AV22" s="170"/>
      <c r="AW22" s="170"/>
      <c r="AX22" s="1"/>
      <c r="AY22" s="1"/>
      <c r="AZ22" s="170"/>
      <c r="BA22" s="170"/>
      <c r="BB22" s="1"/>
      <c r="BC22" s="1"/>
      <c r="BD22" s="162"/>
      <c r="BE22" s="162"/>
      <c r="BF22" s="1"/>
      <c r="BG22" s="1"/>
      <c r="BH22" s="162"/>
      <c r="BI22" s="162"/>
      <c r="BJ22" s="1"/>
      <c r="BK22" s="1"/>
      <c r="BL22" s="170"/>
      <c r="BM22" s="170"/>
      <c r="BN22" s="1"/>
      <c r="BO22" s="1"/>
      <c r="BP22" s="170"/>
      <c r="BQ22" s="170"/>
      <c r="BR22" s="1"/>
      <c r="BS22" s="1"/>
      <c r="BT22" s="170"/>
      <c r="BU22" s="170"/>
      <c r="BV22" s="1"/>
      <c r="BW22" s="1"/>
      <c r="BX22" s="170"/>
      <c r="BY22" s="170"/>
      <c r="BZ22" s="1"/>
      <c r="CA22" s="1"/>
      <c r="CB22" s="162"/>
      <c r="CC22" s="162"/>
      <c r="CD22" s="1"/>
      <c r="CE22" s="1"/>
      <c r="CF22" s="170"/>
      <c r="CG22" s="170"/>
      <c r="CH22" s="1"/>
      <c r="CI22" s="1"/>
      <c r="CJ22" s="162"/>
      <c r="CK22" s="162"/>
      <c r="CL22" s="1"/>
      <c r="CM22" s="1"/>
      <c r="CN22" s="170"/>
      <c r="CO22" s="170"/>
      <c r="CP22" s="1"/>
      <c r="CQ22" s="1"/>
      <c r="CR22" s="170"/>
      <c r="CS22" s="170"/>
      <c r="CT22" s="1"/>
      <c r="CU22" s="1"/>
      <c r="CV22" s="170"/>
      <c r="CW22" s="170"/>
      <c r="CX22" s="1"/>
      <c r="CY22" s="1"/>
      <c r="CZ22" s="160"/>
      <c r="DA22" s="160"/>
      <c r="DB22" s="160"/>
      <c r="DC22" s="159"/>
      <c r="DD22" s="160"/>
      <c r="DE22" s="160"/>
      <c r="DF22" s="160"/>
      <c r="DG22" s="159"/>
      <c r="DH22" s="162"/>
      <c r="DI22" s="162"/>
      <c r="DJ22" s="1"/>
      <c r="DK22" s="159"/>
      <c r="DL22" s="1"/>
      <c r="DM22" s="1"/>
      <c r="DN22" s="1"/>
      <c r="DO22" s="159"/>
      <c r="DP22" s="160"/>
      <c r="DQ22" s="160"/>
      <c r="DR22" s="160"/>
      <c r="DS22" s="159"/>
      <c r="DT22" s="160"/>
      <c r="DU22" s="160"/>
      <c r="DV22" s="161"/>
      <c r="DW22" s="159"/>
      <c r="DX22" s="1"/>
      <c r="DY22" s="1" t="e">
        <f>VLOOKUP(A22,'ADFLEX lần 1'!A:C,3,0)</f>
        <v>#N/A</v>
      </c>
    </row>
    <row r="23" spans="1:129" ht="15.75" hidden="1" customHeight="1" x14ac:dyDescent="0.25">
      <c r="A23" s="15">
        <v>33</v>
      </c>
      <c r="B23" s="1" t="str">
        <f>VLOOKUP($A23,'Trang tính59'!$G:$J,3,0)</f>
        <v>Đỗ Thị Kim Hồng</v>
      </c>
      <c r="C23" s="1" t="str">
        <f>VLOOKUP($A23,'Trang tính59'!$G:$J,4,0)</f>
        <v>EWAY - TCKT - Team kế toán</v>
      </c>
      <c r="D23" s="171"/>
      <c r="E23" s="171"/>
      <c r="F23" s="1" t="str">
        <f t="shared" si="0"/>
        <v/>
      </c>
      <c r="G23" s="159" t="e">
        <f t="shared" si="1"/>
        <v>#VALUE!</v>
      </c>
      <c r="H23" s="171"/>
      <c r="I23" s="171"/>
      <c r="J23" s="1" t="str">
        <f t="shared" si="2"/>
        <v/>
      </c>
      <c r="K23" s="159" t="e">
        <f t="shared" si="3"/>
        <v>#VALUE!</v>
      </c>
      <c r="L23" s="168"/>
      <c r="M23" s="168"/>
      <c r="N23" s="1" t="str">
        <f t="shared" si="4"/>
        <v/>
      </c>
      <c r="O23" s="159" t="e">
        <f t="shared" si="5"/>
        <v>#VALUE!</v>
      </c>
      <c r="P23" s="168"/>
      <c r="Q23" s="168"/>
      <c r="R23" s="1" t="str">
        <f t="shared" si="6"/>
        <v/>
      </c>
      <c r="S23" s="159" t="e">
        <f t="shared" si="7"/>
        <v>#VALUE!</v>
      </c>
      <c r="T23" s="168"/>
      <c r="U23" s="168"/>
      <c r="V23" s="1" t="str">
        <f t="shared" si="8"/>
        <v/>
      </c>
      <c r="W23" s="159" t="e">
        <f t="shared" si="9"/>
        <v>#VALUE!</v>
      </c>
      <c r="X23" s="171"/>
      <c r="Y23" s="171"/>
      <c r="Z23" s="1" t="str">
        <f t="shared" si="10"/>
        <v/>
      </c>
      <c r="AA23" s="159" t="e">
        <f t="shared" si="11"/>
        <v>#VALUE!</v>
      </c>
      <c r="AB23" s="173">
        <v>0.33124999999999999</v>
      </c>
      <c r="AC23" s="173">
        <v>0.33124999999999999</v>
      </c>
      <c r="AD23" s="163">
        <f t="shared" si="12"/>
        <v>0.16666666666666666</v>
      </c>
      <c r="AE23" s="159">
        <f t="shared" si="13"/>
        <v>4</v>
      </c>
      <c r="AF23" s="173">
        <v>0.35416666666666669</v>
      </c>
      <c r="AG23" s="173">
        <v>0.35416666666666669</v>
      </c>
      <c r="AH23" s="163">
        <f t="shared" si="14"/>
        <v>0.16666666666666666</v>
      </c>
      <c r="AI23" s="159">
        <f t="shared" si="15"/>
        <v>4</v>
      </c>
      <c r="AJ23" s="172"/>
      <c r="AK23" s="172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62"/>
      <c r="AW23" s="162"/>
      <c r="AX23" s="1"/>
      <c r="AY23" s="1"/>
      <c r="AZ23" s="172"/>
      <c r="BA23" s="172"/>
      <c r="BB23" s="1"/>
      <c r="BC23" s="1"/>
      <c r="BD23" s="172"/>
      <c r="BE23" s="172"/>
      <c r="BF23" s="1"/>
      <c r="BG23" s="1"/>
      <c r="BH23" s="172"/>
      <c r="BI23" s="172"/>
      <c r="BJ23" s="1"/>
      <c r="BK23" s="1"/>
      <c r="BL23" s="172"/>
      <c r="BM23" s="172"/>
      <c r="BN23" s="1"/>
      <c r="BO23" s="1"/>
      <c r="BP23" s="1"/>
      <c r="BQ23" s="1"/>
      <c r="BR23" s="1"/>
      <c r="BS23" s="1"/>
      <c r="BT23" s="170"/>
      <c r="BU23" s="170"/>
      <c r="BV23" s="1"/>
      <c r="BW23" s="1"/>
      <c r="BX23" s="170"/>
      <c r="BY23" s="170"/>
      <c r="BZ23" s="1"/>
      <c r="CA23" s="1"/>
      <c r="CB23" s="162"/>
      <c r="CC23" s="162"/>
      <c r="CD23" s="1"/>
      <c r="CE23" s="1"/>
      <c r="CF23" s="162"/>
      <c r="CG23" s="162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70"/>
      <c r="CW23" s="170"/>
      <c r="CX23" s="1"/>
      <c r="CY23" s="1"/>
      <c r="CZ23" s="160"/>
      <c r="DA23" s="160"/>
      <c r="DB23" s="161"/>
      <c r="DC23" s="159"/>
      <c r="DD23" s="160"/>
      <c r="DE23" s="160"/>
      <c r="DF23" s="161"/>
      <c r="DG23" s="159"/>
      <c r="DH23" s="162"/>
      <c r="DI23" s="162"/>
      <c r="DJ23" s="163"/>
      <c r="DK23" s="159"/>
      <c r="DL23" s="1"/>
      <c r="DM23" s="1"/>
      <c r="DN23" s="1"/>
      <c r="DO23" s="159"/>
      <c r="DP23" s="160"/>
      <c r="DQ23" s="160"/>
      <c r="DR23" s="161"/>
      <c r="DS23" s="159"/>
      <c r="DT23" s="1"/>
      <c r="DU23" s="1"/>
      <c r="DV23" s="1"/>
      <c r="DW23" s="159"/>
      <c r="DX23" s="1"/>
      <c r="DY23" s="1" t="e">
        <f>VLOOKUP(A23,'ADFLEX lần 1'!A:C,3,0)</f>
        <v>#N/A</v>
      </c>
    </row>
    <row r="24" spans="1:129" ht="15.75" hidden="1" customHeight="1" x14ac:dyDescent="0.25">
      <c r="A24" s="15">
        <v>37</v>
      </c>
      <c r="B24" s="1" t="str">
        <f>VLOOKUP($A24,'Trang tính59'!$G:$J,3,0)</f>
        <v>Vũ Thị Ngần</v>
      </c>
      <c r="C24" s="1" t="str">
        <f>VLOOKUP($A24,'Trang tính59'!$G:$J,4,0)</f>
        <v>AdFlex - CPS - Sale - S3</v>
      </c>
      <c r="D24" s="171"/>
      <c r="E24" s="171"/>
      <c r="F24" s="1" t="str">
        <f t="shared" si="0"/>
        <v/>
      </c>
      <c r="G24" s="159" t="e">
        <f t="shared" si="1"/>
        <v>#VALUE!</v>
      </c>
      <c r="H24" s="14"/>
      <c r="I24" s="14"/>
      <c r="J24" s="1" t="str">
        <f t="shared" si="2"/>
        <v/>
      </c>
      <c r="K24" s="159" t="e">
        <f t="shared" si="3"/>
        <v>#VALUE!</v>
      </c>
      <c r="L24" s="168"/>
      <c r="M24" s="168"/>
      <c r="N24" s="1" t="str">
        <f t="shared" si="4"/>
        <v/>
      </c>
      <c r="O24" s="159" t="e">
        <f t="shared" si="5"/>
        <v>#VALUE!</v>
      </c>
      <c r="P24" s="14"/>
      <c r="Q24" s="14"/>
      <c r="R24" s="1" t="str">
        <f t="shared" si="6"/>
        <v/>
      </c>
      <c r="S24" s="159" t="e">
        <f t="shared" si="7"/>
        <v>#VALUE!</v>
      </c>
      <c r="T24" s="171"/>
      <c r="U24" s="171"/>
      <c r="V24" s="1" t="str">
        <f t="shared" si="8"/>
        <v/>
      </c>
      <c r="W24" s="159" t="e">
        <f t="shared" si="9"/>
        <v>#VALUE!</v>
      </c>
      <c r="X24" s="171"/>
      <c r="Y24" s="171"/>
      <c r="Z24" s="1" t="str">
        <f t="shared" si="10"/>
        <v/>
      </c>
      <c r="AA24" s="159" t="e">
        <f t="shared" si="11"/>
        <v>#VALUE!</v>
      </c>
      <c r="AB24" s="14"/>
      <c r="AC24" s="14"/>
      <c r="AD24" s="1" t="str">
        <f t="shared" si="12"/>
        <v/>
      </c>
      <c r="AE24" s="159" t="e">
        <f t="shared" si="13"/>
        <v>#VALUE!</v>
      </c>
      <c r="AF24" s="171"/>
      <c r="AG24" s="171"/>
      <c r="AH24" s="1" t="str">
        <f t="shared" si="14"/>
        <v/>
      </c>
      <c r="AI24" s="159" t="e">
        <f t="shared" si="15"/>
        <v>#VALUE!</v>
      </c>
      <c r="AJ24" s="172"/>
      <c r="AK24" s="172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72"/>
      <c r="AW24" s="172"/>
      <c r="AX24" s="1"/>
      <c r="AY24" s="1"/>
      <c r="AZ24" s="172"/>
      <c r="BA24" s="172"/>
      <c r="BB24" s="1"/>
      <c r="BC24" s="1"/>
      <c r="BD24" s="172"/>
      <c r="BE24" s="172"/>
      <c r="BF24" s="1"/>
      <c r="BG24" s="1"/>
      <c r="BH24" s="172"/>
      <c r="BI24" s="172"/>
      <c r="BJ24" s="1"/>
      <c r="BK24" s="1"/>
      <c r="BL24" s="172"/>
      <c r="BM24" s="172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72"/>
      <c r="BY24" s="172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59"/>
      <c r="DD24" s="1"/>
      <c r="DE24" s="1"/>
      <c r="DF24" s="1"/>
      <c r="DG24" s="159"/>
      <c r="DH24" s="1"/>
      <c r="DI24" s="1"/>
      <c r="DJ24" s="1"/>
      <c r="DK24" s="159"/>
      <c r="DL24" s="1"/>
      <c r="DM24" s="1"/>
      <c r="DN24" s="1"/>
      <c r="DO24" s="159"/>
      <c r="DP24" s="1"/>
      <c r="DQ24" s="1"/>
      <c r="DR24" s="1"/>
      <c r="DS24" s="159"/>
      <c r="DT24" s="1"/>
      <c r="DU24" s="1"/>
      <c r="DV24" s="1"/>
      <c r="DW24" s="159"/>
      <c r="DX24" s="1"/>
      <c r="DY24" s="1" t="e">
        <f>VLOOKUP(A24,'ADFLEX lần 1'!A:C,3,0)</f>
        <v>#N/A</v>
      </c>
    </row>
    <row r="25" spans="1:129" ht="15.75" hidden="1" customHeight="1" x14ac:dyDescent="0.25">
      <c r="A25" s="15">
        <v>38</v>
      </c>
      <c r="B25" s="1" t="str">
        <f>VLOOKUP($A25,'Trang tính59'!$G:$J,3,0)</f>
        <v>Nguyễn Đăng Hiếu</v>
      </c>
      <c r="C25" s="1" t="str">
        <f>VLOOKUP($A25,'Trang tính59'!$G:$J,4,0)</f>
        <v>AdFlex - BOD</v>
      </c>
      <c r="D25" s="14"/>
      <c r="E25" s="14"/>
      <c r="F25" s="1" t="str">
        <f t="shared" si="0"/>
        <v/>
      </c>
      <c r="G25" s="159" t="e">
        <f t="shared" si="1"/>
        <v>#VALUE!</v>
      </c>
      <c r="H25" s="14"/>
      <c r="I25" s="14"/>
      <c r="J25" s="1" t="str">
        <f t="shared" si="2"/>
        <v/>
      </c>
      <c r="K25" s="159" t="e">
        <f t="shared" si="3"/>
        <v>#VALUE!</v>
      </c>
      <c r="L25" s="14"/>
      <c r="M25" s="14"/>
      <c r="N25" s="1" t="str">
        <f t="shared" si="4"/>
        <v/>
      </c>
      <c r="O25" s="159" t="e">
        <f t="shared" si="5"/>
        <v>#VALUE!</v>
      </c>
      <c r="P25" s="14"/>
      <c r="Q25" s="14"/>
      <c r="R25" s="1" t="str">
        <f t="shared" si="6"/>
        <v/>
      </c>
      <c r="S25" s="159" t="e">
        <f t="shared" si="7"/>
        <v>#VALUE!</v>
      </c>
      <c r="T25" s="14"/>
      <c r="U25" s="14"/>
      <c r="V25" s="1" t="str">
        <f t="shared" si="8"/>
        <v/>
      </c>
      <c r="W25" s="159" t="e">
        <f t="shared" si="9"/>
        <v>#VALUE!</v>
      </c>
      <c r="X25" s="14"/>
      <c r="Y25" s="14"/>
      <c r="Z25" s="1" t="str">
        <f t="shared" si="10"/>
        <v/>
      </c>
      <c r="AA25" s="159" t="e">
        <f t="shared" si="11"/>
        <v>#VALUE!</v>
      </c>
      <c r="AB25" s="14"/>
      <c r="AC25" s="14"/>
      <c r="AD25" s="1" t="str">
        <f t="shared" si="12"/>
        <v/>
      </c>
      <c r="AE25" s="159" t="e">
        <f t="shared" si="13"/>
        <v>#VALUE!</v>
      </c>
      <c r="AF25" s="14"/>
      <c r="AG25" s="14"/>
      <c r="AH25" s="1" t="str">
        <f t="shared" si="14"/>
        <v/>
      </c>
      <c r="AI25" s="159" t="e">
        <f t="shared" si="15"/>
        <v>#VALUE!</v>
      </c>
      <c r="AJ25" s="170"/>
      <c r="AK25" s="170"/>
      <c r="AL25" s="1"/>
      <c r="AM25" s="1"/>
      <c r="AN25" s="1"/>
      <c r="AO25" s="1"/>
      <c r="AP25" s="1"/>
      <c r="AQ25" s="1"/>
      <c r="AR25" s="170"/>
      <c r="AS25" s="170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62"/>
      <c r="BQ25" s="162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59"/>
      <c r="DD25" s="1"/>
      <c r="DE25" s="1"/>
      <c r="DF25" s="1"/>
      <c r="DG25" s="159"/>
      <c r="DH25" s="1"/>
      <c r="DI25" s="1"/>
      <c r="DJ25" s="1"/>
      <c r="DK25" s="159"/>
      <c r="DL25" s="1"/>
      <c r="DM25" s="1"/>
      <c r="DN25" s="1"/>
      <c r="DO25" s="159"/>
      <c r="DP25" s="1"/>
      <c r="DQ25" s="1"/>
      <c r="DR25" s="1"/>
      <c r="DS25" s="159"/>
      <c r="DT25" s="1"/>
      <c r="DU25" s="1"/>
      <c r="DV25" s="1"/>
      <c r="DW25" s="159"/>
      <c r="DX25" s="1"/>
      <c r="DY25" s="1" t="e">
        <f>VLOOKUP(A25,'ADFLEX lần 1'!A:C,3,0)</f>
        <v>#N/A</v>
      </c>
    </row>
    <row r="26" spans="1:129" ht="15.75" hidden="1" customHeight="1" x14ac:dyDescent="0.25">
      <c r="A26" s="15">
        <v>39</v>
      </c>
      <c r="B26" s="1" t="str">
        <f>VLOOKUP($A26,'Trang tính59'!$G:$J,3,0)</f>
        <v>Phạm Quốc Huy</v>
      </c>
      <c r="C26" s="1" t="str">
        <f>VLOOKUP($A26,'Trang tính59'!$G:$J,4,0)</f>
        <v>AdFlex - AdDrop</v>
      </c>
      <c r="D26" s="14"/>
      <c r="E26" s="14"/>
      <c r="F26" s="1" t="str">
        <f t="shared" si="0"/>
        <v/>
      </c>
      <c r="G26" s="159" t="e">
        <f t="shared" si="1"/>
        <v>#VALUE!</v>
      </c>
      <c r="H26" s="168"/>
      <c r="I26" s="168"/>
      <c r="J26" s="1" t="str">
        <f t="shared" si="2"/>
        <v/>
      </c>
      <c r="K26" s="159" t="e">
        <f t="shared" si="3"/>
        <v>#VALUE!</v>
      </c>
      <c r="L26" s="14"/>
      <c r="M26" s="14"/>
      <c r="N26" s="1" t="str">
        <f t="shared" si="4"/>
        <v/>
      </c>
      <c r="O26" s="159" t="e">
        <f t="shared" si="5"/>
        <v>#VALUE!</v>
      </c>
      <c r="P26" s="14"/>
      <c r="Q26" s="14"/>
      <c r="R26" s="1" t="str">
        <f t="shared" si="6"/>
        <v/>
      </c>
      <c r="S26" s="159" t="e">
        <f t="shared" si="7"/>
        <v>#VALUE!</v>
      </c>
      <c r="T26" s="14"/>
      <c r="U26" s="14"/>
      <c r="V26" s="1" t="str">
        <f t="shared" si="8"/>
        <v/>
      </c>
      <c r="W26" s="159" t="e">
        <f t="shared" si="9"/>
        <v>#VALUE!</v>
      </c>
      <c r="X26" s="14"/>
      <c r="Y26" s="14"/>
      <c r="Z26" s="1" t="str">
        <f t="shared" si="10"/>
        <v/>
      </c>
      <c r="AA26" s="159" t="e">
        <f t="shared" si="11"/>
        <v>#VALUE!</v>
      </c>
      <c r="AB26" s="14"/>
      <c r="AC26" s="14"/>
      <c r="AD26" s="1" t="str">
        <f t="shared" si="12"/>
        <v/>
      </c>
      <c r="AE26" s="159" t="e">
        <f t="shared" si="13"/>
        <v>#VALUE!</v>
      </c>
      <c r="AF26" s="14"/>
      <c r="AG26" s="14"/>
      <c r="AH26" s="1" t="str">
        <f t="shared" si="14"/>
        <v/>
      </c>
      <c r="AI26" s="159" t="e">
        <f t="shared" si="15"/>
        <v>#VALUE!</v>
      </c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62"/>
      <c r="BQ26" s="162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59"/>
      <c r="DD26" s="1"/>
      <c r="DE26" s="1"/>
      <c r="DF26" s="1"/>
      <c r="DG26" s="159"/>
      <c r="DH26" s="1"/>
      <c r="DI26" s="1"/>
      <c r="DJ26" s="1"/>
      <c r="DK26" s="159"/>
      <c r="DL26" s="1"/>
      <c r="DM26" s="1"/>
      <c r="DN26" s="1"/>
      <c r="DO26" s="159"/>
      <c r="DP26" s="1"/>
      <c r="DQ26" s="1"/>
      <c r="DR26" s="1"/>
      <c r="DS26" s="159"/>
      <c r="DT26" s="1"/>
      <c r="DU26" s="1"/>
      <c r="DV26" s="1"/>
      <c r="DW26" s="159"/>
      <c r="DX26" s="1"/>
      <c r="DY26" s="1" t="e">
        <f>VLOOKUP(A26,'ADFLEX lần 1'!A:C,3,0)</f>
        <v>#N/A</v>
      </c>
    </row>
    <row r="27" spans="1:129" ht="15.75" hidden="1" customHeight="1" x14ac:dyDescent="0.25">
      <c r="A27" s="15">
        <v>40</v>
      </c>
      <c r="B27" s="1" t="e">
        <f>VLOOKUP($A27,'Trang tính59'!$G:$J,3,0)</f>
        <v>#N/A</v>
      </c>
      <c r="C27" s="1" t="e">
        <f>VLOOKUP($A27,'Trang tính59'!$G:$J,4,0)</f>
        <v>#N/A</v>
      </c>
      <c r="D27" s="14"/>
      <c r="E27" s="14"/>
      <c r="F27" s="1" t="str">
        <f t="shared" si="0"/>
        <v/>
      </c>
      <c r="G27" s="159" t="e">
        <f t="shared" si="1"/>
        <v>#VALUE!</v>
      </c>
      <c r="H27" s="168"/>
      <c r="I27" s="168"/>
      <c r="J27" s="1" t="str">
        <f t="shared" si="2"/>
        <v/>
      </c>
      <c r="K27" s="159" t="e">
        <f t="shared" si="3"/>
        <v>#VALUE!</v>
      </c>
      <c r="L27" s="14"/>
      <c r="M27" s="14"/>
      <c r="N27" s="1" t="str">
        <f t="shared" si="4"/>
        <v/>
      </c>
      <c r="O27" s="159" t="e">
        <f t="shared" si="5"/>
        <v>#VALUE!</v>
      </c>
      <c r="P27" s="14"/>
      <c r="Q27" s="14"/>
      <c r="R27" s="1" t="str">
        <f t="shared" si="6"/>
        <v/>
      </c>
      <c r="S27" s="159" t="e">
        <f t="shared" si="7"/>
        <v>#VALUE!</v>
      </c>
      <c r="T27" s="14"/>
      <c r="U27" s="14"/>
      <c r="V27" s="1" t="str">
        <f t="shared" si="8"/>
        <v/>
      </c>
      <c r="W27" s="159" t="e">
        <f t="shared" si="9"/>
        <v>#VALUE!</v>
      </c>
      <c r="X27" s="14"/>
      <c r="Y27" s="14"/>
      <c r="Z27" s="1" t="str">
        <f t="shared" si="10"/>
        <v/>
      </c>
      <c r="AA27" s="159" t="e">
        <f t="shared" si="11"/>
        <v>#VALUE!</v>
      </c>
      <c r="AB27" s="14"/>
      <c r="AC27" s="14"/>
      <c r="AD27" s="1" t="str">
        <f t="shared" si="12"/>
        <v/>
      </c>
      <c r="AE27" s="159" t="e">
        <f t="shared" si="13"/>
        <v>#VALUE!</v>
      </c>
      <c r="AF27" s="14"/>
      <c r="AG27" s="14"/>
      <c r="AH27" s="1" t="str">
        <f t="shared" si="14"/>
        <v/>
      </c>
      <c r="AI27" s="159" t="e">
        <f t="shared" si="15"/>
        <v>#VALUE!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59"/>
      <c r="DD27" s="1"/>
      <c r="DE27" s="1"/>
      <c r="DF27" s="1"/>
      <c r="DG27" s="159"/>
      <c r="DH27" s="1"/>
      <c r="DI27" s="1"/>
      <c r="DJ27" s="1"/>
      <c r="DK27" s="159"/>
      <c r="DL27" s="1"/>
      <c r="DM27" s="1"/>
      <c r="DN27" s="1"/>
      <c r="DO27" s="159"/>
      <c r="DP27" s="1"/>
      <c r="DQ27" s="1"/>
      <c r="DR27" s="1"/>
      <c r="DS27" s="159"/>
      <c r="DT27" s="1"/>
      <c r="DU27" s="1"/>
      <c r="DV27" s="1"/>
      <c r="DW27" s="159"/>
      <c r="DX27" s="1"/>
      <c r="DY27" s="1" t="e">
        <f>VLOOKUP(A27,'ADFLEX lần 1'!A:C,3,0)</f>
        <v>#N/A</v>
      </c>
    </row>
    <row r="28" spans="1:129" ht="15.75" hidden="1" customHeight="1" x14ac:dyDescent="0.25">
      <c r="A28" s="15">
        <v>42</v>
      </c>
      <c r="B28" s="1" t="e">
        <f>VLOOKUP($A28,'Trang tính59'!$G:$J,3,0)</f>
        <v>#N/A</v>
      </c>
      <c r="C28" s="1" t="e">
        <f>VLOOKUP($A28,'Trang tính59'!$G:$J,4,0)</f>
        <v>#N/A</v>
      </c>
      <c r="D28" s="14"/>
      <c r="E28" s="14"/>
      <c r="F28" s="1" t="str">
        <f t="shared" si="0"/>
        <v/>
      </c>
      <c r="G28" s="159" t="e">
        <f t="shared" si="1"/>
        <v>#VALUE!</v>
      </c>
      <c r="H28" s="14"/>
      <c r="I28" s="14"/>
      <c r="J28" s="1" t="str">
        <f t="shared" si="2"/>
        <v/>
      </c>
      <c r="K28" s="159" t="e">
        <f t="shared" si="3"/>
        <v>#VALUE!</v>
      </c>
      <c r="L28" s="14"/>
      <c r="M28" s="14"/>
      <c r="N28" s="1" t="str">
        <f t="shared" si="4"/>
        <v/>
      </c>
      <c r="O28" s="159" t="e">
        <f t="shared" si="5"/>
        <v>#VALUE!</v>
      </c>
      <c r="P28" s="14"/>
      <c r="Q28" s="14"/>
      <c r="R28" s="1" t="str">
        <f t="shared" si="6"/>
        <v/>
      </c>
      <c r="S28" s="159" t="e">
        <f t="shared" si="7"/>
        <v>#VALUE!</v>
      </c>
      <c r="T28" s="14"/>
      <c r="U28" s="14"/>
      <c r="V28" s="1" t="str">
        <f t="shared" si="8"/>
        <v/>
      </c>
      <c r="W28" s="159" t="e">
        <f t="shared" si="9"/>
        <v>#VALUE!</v>
      </c>
      <c r="X28" s="14"/>
      <c r="Y28" s="14"/>
      <c r="Z28" s="1" t="str">
        <f t="shared" si="10"/>
        <v/>
      </c>
      <c r="AA28" s="159" t="e">
        <f t="shared" si="11"/>
        <v>#VALUE!</v>
      </c>
      <c r="AB28" s="14"/>
      <c r="AC28" s="14"/>
      <c r="AD28" s="1" t="str">
        <f t="shared" si="12"/>
        <v/>
      </c>
      <c r="AE28" s="159" t="e">
        <f t="shared" si="13"/>
        <v>#VALUE!</v>
      </c>
      <c r="AF28" s="14"/>
      <c r="AG28" s="14"/>
      <c r="AH28" s="1" t="str">
        <f t="shared" si="14"/>
        <v/>
      </c>
      <c r="AI28" s="159" t="e">
        <f t="shared" si="15"/>
        <v>#VALUE!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59"/>
      <c r="DD28" s="1"/>
      <c r="DE28" s="1"/>
      <c r="DF28" s="1"/>
      <c r="DG28" s="159"/>
      <c r="DH28" s="1"/>
      <c r="DI28" s="1"/>
      <c r="DJ28" s="1"/>
      <c r="DK28" s="159"/>
      <c r="DL28" s="1"/>
      <c r="DM28" s="1"/>
      <c r="DN28" s="1"/>
      <c r="DO28" s="159"/>
      <c r="DP28" s="1"/>
      <c r="DQ28" s="1"/>
      <c r="DR28" s="1"/>
      <c r="DS28" s="159"/>
      <c r="DT28" s="1"/>
      <c r="DU28" s="1"/>
      <c r="DV28" s="1"/>
      <c r="DW28" s="159"/>
      <c r="DX28" s="1"/>
      <c r="DY28" s="1" t="e">
        <f>VLOOKUP(A28,'ADFLEX lần 1'!A:C,3,0)</f>
        <v>#N/A</v>
      </c>
    </row>
    <row r="29" spans="1:129" ht="15.75" hidden="1" customHeight="1" x14ac:dyDescent="0.25">
      <c r="A29" s="15">
        <v>43</v>
      </c>
      <c r="B29" s="1" t="str">
        <f>VLOOKUP($A29,'Trang tính59'!$G:$J,3,0)</f>
        <v>Tô Quang Phúc</v>
      </c>
      <c r="C29" s="1" t="str">
        <f>VLOOKUP($A29,'Trang tính59'!$G:$J,4,0)</f>
        <v>AdFlex - BOD</v>
      </c>
      <c r="D29" s="14"/>
      <c r="E29" s="14"/>
      <c r="F29" s="1" t="str">
        <f t="shared" si="0"/>
        <v/>
      </c>
      <c r="G29" s="159" t="e">
        <f t="shared" si="1"/>
        <v>#VALUE!</v>
      </c>
      <c r="H29" s="14"/>
      <c r="I29" s="14"/>
      <c r="J29" s="1" t="str">
        <f t="shared" si="2"/>
        <v/>
      </c>
      <c r="K29" s="159" t="e">
        <f t="shared" si="3"/>
        <v>#VALUE!</v>
      </c>
      <c r="L29" s="14"/>
      <c r="M29" s="14"/>
      <c r="N29" s="1" t="str">
        <f t="shared" si="4"/>
        <v/>
      </c>
      <c r="O29" s="159" t="e">
        <f t="shared" si="5"/>
        <v>#VALUE!</v>
      </c>
      <c r="P29" s="14"/>
      <c r="Q29" s="14"/>
      <c r="R29" s="1" t="str">
        <f t="shared" si="6"/>
        <v/>
      </c>
      <c r="S29" s="159" t="e">
        <f t="shared" si="7"/>
        <v>#VALUE!</v>
      </c>
      <c r="T29" s="14"/>
      <c r="U29" s="14"/>
      <c r="V29" s="1" t="str">
        <f t="shared" si="8"/>
        <v/>
      </c>
      <c r="W29" s="159" t="e">
        <f t="shared" si="9"/>
        <v>#VALUE!</v>
      </c>
      <c r="X29" s="14"/>
      <c r="Y29" s="14"/>
      <c r="Z29" s="1" t="str">
        <f t="shared" si="10"/>
        <v/>
      </c>
      <c r="AA29" s="159" t="e">
        <f t="shared" si="11"/>
        <v>#VALUE!</v>
      </c>
      <c r="AB29" s="14"/>
      <c r="AC29" s="14"/>
      <c r="AD29" s="1" t="str">
        <f t="shared" si="12"/>
        <v/>
      </c>
      <c r="AE29" s="159" t="e">
        <f t="shared" si="13"/>
        <v>#VALUE!</v>
      </c>
      <c r="AF29" s="14"/>
      <c r="AG29" s="14"/>
      <c r="AH29" s="1" t="str">
        <f t="shared" si="14"/>
        <v/>
      </c>
      <c r="AI29" s="159" t="e">
        <f t="shared" si="15"/>
        <v>#VALUE!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59"/>
      <c r="DD29" s="1"/>
      <c r="DE29" s="1"/>
      <c r="DF29" s="1"/>
      <c r="DG29" s="159"/>
      <c r="DH29" s="1"/>
      <c r="DI29" s="1"/>
      <c r="DJ29" s="1"/>
      <c r="DK29" s="159"/>
      <c r="DL29" s="1"/>
      <c r="DM29" s="1"/>
      <c r="DN29" s="1"/>
      <c r="DO29" s="159"/>
      <c r="DP29" s="1"/>
      <c r="DQ29" s="1"/>
      <c r="DR29" s="1"/>
      <c r="DS29" s="159"/>
      <c r="DT29" s="1"/>
      <c r="DU29" s="1"/>
      <c r="DV29" s="1"/>
      <c r="DW29" s="159"/>
      <c r="DX29" s="1"/>
      <c r="DY29" s="1" t="e">
        <f>VLOOKUP(A29,'ADFLEX lần 1'!A:C,3,0)</f>
        <v>#N/A</v>
      </c>
    </row>
    <row r="30" spans="1:129" ht="15.75" hidden="1" customHeight="1" x14ac:dyDescent="0.25">
      <c r="A30" s="15">
        <v>44</v>
      </c>
      <c r="B30" s="1" t="e">
        <f>VLOOKUP($A30,'Trang tính59'!$G:$J,3,0)</f>
        <v>#N/A</v>
      </c>
      <c r="C30" s="1" t="e">
        <f>VLOOKUP($A30,'Trang tính59'!$G:$J,4,0)</f>
        <v>#N/A</v>
      </c>
      <c r="D30" s="14"/>
      <c r="E30" s="14"/>
      <c r="F30" s="1" t="str">
        <f t="shared" si="0"/>
        <v/>
      </c>
      <c r="G30" s="159" t="e">
        <f t="shared" si="1"/>
        <v>#VALUE!</v>
      </c>
      <c r="H30" s="14"/>
      <c r="I30" s="14"/>
      <c r="J30" s="1" t="str">
        <f t="shared" si="2"/>
        <v/>
      </c>
      <c r="K30" s="159" t="e">
        <f t="shared" si="3"/>
        <v>#VALUE!</v>
      </c>
      <c r="L30" s="14"/>
      <c r="M30" s="14"/>
      <c r="N30" s="1" t="str">
        <f t="shared" si="4"/>
        <v/>
      </c>
      <c r="O30" s="159" t="e">
        <f t="shared" si="5"/>
        <v>#VALUE!</v>
      </c>
      <c r="P30" s="14"/>
      <c r="Q30" s="14"/>
      <c r="R30" s="1" t="str">
        <f t="shared" si="6"/>
        <v/>
      </c>
      <c r="S30" s="159" t="e">
        <f t="shared" si="7"/>
        <v>#VALUE!</v>
      </c>
      <c r="T30" s="168"/>
      <c r="U30" s="168"/>
      <c r="V30" s="1" t="str">
        <f t="shared" si="8"/>
        <v/>
      </c>
      <c r="W30" s="159" t="e">
        <f t="shared" si="9"/>
        <v>#VALUE!</v>
      </c>
      <c r="X30" s="14"/>
      <c r="Y30" s="14"/>
      <c r="Z30" s="1" t="str">
        <f t="shared" si="10"/>
        <v/>
      </c>
      <c r="AA30" s="159" t="e">
        <f t="shared" si="11"/>
        <v>#VALUE!</v>
      </c>
      <c r="AB30" s="14"/>
      <c r="AC30" s="14"/>
      <c r="AD30" s="1" t="str">
        <f t="shared" si="12"/>
        <v/>
      </c>
      <c r="AE30" s="159" t="e">
        <f t="shared" si="13"/>
        <v>#VALUE!</v>
      </c>
      <c r="AF30" s="14"/>
      <c r="AG30" s="14"/>
      <c r="AH30" s="1" t="str">
        <f t="shared" si="14"/>
        <v/>
      </c>
      <c r="AI30" s="159" t="e">
        <f t="shared" si="15"/>
        <v>#VALUE!</v>
      </c>
      <c r="AJ30" s="1"/>
      <c r="AK30" s="1"/>
      <c r="AL30" s="1"/>
      <c r="AM30" s="1"/>
      <c r="AN30" s="162"/>
      <c r="AO30" s="162"/>
      <c r="AP30" s="1"/>
      <c r="AQ30" s="1"/>
      <c r="AR30" s="162"/>
      <c r="AS30" s="162"/>
      <c r="AT30" s="1"/>
      <c r="AU30" s="1"/>
      <c r="AV30" s="1"/>
      <c r="AW30" s="1"/>
      <c r="AX30" s="1"/>
      <c r="AY30" s="1"/>
      <c r="AZ30" s="162"/>
      <c r="BA30" s="162"/>
      <c r="BB30" s="1"/>
      <c r="BC30" s="1"/>
      <c r="BD30" s="1"/>
      <c r="BE30" s="1"/>
      <c r="BF30" s="1"/>
      <c r="BG30" s="1"/>
      <c r="BH30" s="162"/>
      <c r="BI30" s="162"/>
      <c r="BJ30" s="1"/>
      <c r="BK30" s="1"/>
      <c r="BL30" s="162"/>
      <c r="BM30" s="162"/>
      <c r="BN30" s="1"/>
      <c r="BO30" s="1"/>
      <c r="BP30" s="1"/>
      <c r="BQ30" s="1"/>
      <c r="BR30" s="1"/>
      <c r="BS30" s="1"/>
      <c r="BT30" s="162"/>
      <c r="BU30" s="162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62"/>
      <c r="CK30" s="162"/>
      <c r="CL30" s="1"/>
      <c r="CM30" s="1"/>
      <c r="CN30" s="162"/>
      <c r="CO30" s="162"/>
      <c r="CP30" s="1"/>
      <c r="CQ30" s="1"/>
      <c r="CR30" s="1"/>
      <c r="CS30" s="1"/>
      <c r="CT30" s="1"/>
      <c r="CU30" s="1"/>
      <c r="CV30" s="162"/>
      <c r="CW30" s="162"/>
      <c r="CX30" s="1"/>
      <c r="CY30" s="1"/>
      <c r="CZ30" s="162"/>
      <c r="DA30" s="162"/>
      <c r="DB30" s="1"/>
      <c r="DC30" s="159"/>
      <c r="DD30" s="1"/>
      <c r="DE30" s="1"/>
      <c r="DF30" s="1"/>
      <c r="DG30" s="159"/>
      <c r="DH30" s="1"/>
      <c r="DI30" s="1"/>
      <c r="DJ30" s="1"/>
      <c r="DK30" s="159"/>
      <c r="DL30" s="1"/>
      <c r="DM30" s="1"/>
      <c r="DN30" s="1"/>
      <c r="DO30" s="159"/>
      <c r="DP30" s="1"/>
      <c r="DQ30" s="1"/>
      <c r="DR30" s="1"/>
      <c r="DS30" s="159"/>
      <c r="DT30" s="1"/>
      <c r="DU30" s="1"/>
      <c r="DV30" s="1"/>
      <c r="DW30" s="159"/>
      <c r="DX30" s="1"/>
      <c r="DY30" s="1" t="e">
        <f>VLOOKUP(A30,'ADFLEX lần 1'!A:C,3,0)</f>
        <v>#N/A</v>
      </c>
    </row>
    <row r="31" spans="1:129" ht="15.75" hidden="1" customHeight="1" x14ac:dyDescent="0.25">
      <c r="A31" s="15">
        <v>45</v>
      </c>
      <c r="B31" s="1" t="str">
        <f>VLOOKUP($A31,'Trang tính59'!$G:$J,3,0)</f>
        <v>Lương Thị Quỳnh Trang</v>
      </c>
      <c r="C31" s="1" t="str">
        <f>VLOOKUP($A31,'Trang tính59'!$G:$J,4,0)</f>
        <v>AdFlex - Investment</v>
      </c>
      <c r="D31" s="14"/>
      <c r="E31" s="14"/>
      <c r="F31" s="1" t="str">
        <f t="shared" si="0"/>
        <v/>
      </c>
      <c r="G31" s="159" t="e">
        <f t="shared" si="1"/>
        <v>#VALUE!</v>
      </c>
      <c r="H31" s="14"/>
      <c r="I31" s="14"/>
      <c r="J31" s="1" t="str">
        <f t="shared" si="2"/>
        <v/>
      </c>
      <c r="K31" s="159" t="e">
        <f t="shared" si="3"/>
        <v>#VALUE!</v>
      </c>
      <c r="L31" s="168"/>
      <c r="M31" s="168"/>
      <c r="N31" s="1" t="str">
        <f t="shared" si="4"/>
        <v/>
      </c>
      <c r="O31" s="159" t="e">
        <f t="shared" si="5"/>
        <v>#VALUE!</v>
      </c>
      <c r="P31" s="168"/>
      <c r="Q31" s="168"/>
      <c r="R31" s="1" t="str">
        <f t="shared" si="6"/>
        <v/>
      </c>
      <c r="S31" s="159" t="e">
        <f t="shared" si="7"/>
        <v>#VALUE!</v>
      </c>
      <c r="T31" s="168"/>
      <c r="U31" s="168"/>
      <c r="V31" s="1" t="str">
        <f t="shared" si="8"/>
        <v/>
      </c>
      <c r="W31" s="159" t="e">
        <f t="shared" si="9"/>
        <v>#VALUE!</v>
      </c>
      <c r="X31" s="168"/>
      <c r="Y31" s="168"/>
      <c r="Z31" s="1" t="str">
        <f t="shared" si="10"/>
        <v/>
      </c>
      <c r="AA31" s="159" t="e">
        <f t="shared" si="11"/>
        <v>#VALUE!</v>
      </c>
      <c r="AB31" s="14"/>
      <c r="AC31" s="14"/>
      <c r="AD31" s="1" t="str">
        <f t="shared" si="12"/>
        <v/>
      </c>
      <c r="AE31" s="159" t="e">
        <f t="shared" si="13"/>
        <v>#VALUE!</v>
      </c>
      <c r="AF31" s="168"/>
      <c r="AG31" s="168"/>
      <c r="AH31" s="1" t="str">
        <f t="shared" si="14"/>
        <v/>
      </c>
      <c r="AI31" s="159" t="e">
        <f t="shared" si="15"/>
        <v>#VALUE!</v>
      </c>
      <c r="AJ31" s="162"/>
      <c r="AK31" s="162"/>
      <c r="AL31" s="1"/>
      <c r="AM31" s="1"/>
      <c r="AN31" s="162"/>
      <c r="AO31" s="162"/>
      <c r="AP31" s="1"/>
      <c r="AQ31" s="1"/>
      <c r="AR31" s="162"/>
      <c r="AS31" s="162"/>
      <c r="AT31" s="1"/>
      <c r="AU31" s="1"/>
      <c r="AV31" s="162"/>
      <c r="AW31" s="162"/>
      <c r="AX31" s="1"/>
      <c r="AY31" s="1"/>
      <c r="AZ31" s="1"/>
      <c r="BA31" s="1"/>
      <c r="BB31" s="1"/>
      <c r="BC31" s="1"/>
      <c r="BD31" s="162"/>
      <c r="BE31" s="162"/>
      <c r="BF31" s="1"/>
      <c r="BG31" s="1"/>
      <c r="BH31" s="162"/>
      <c r="BI31" s="162"/>
      <c r="BJ31" s="1"/>
      <c r="BK31" s="1"/>
      <c r="BL31" s="162"/>
      <c r="BM31" s="162"/>
      <c r="BN31" s="1"/>
      <c r="BO31" s="1"/>
      <c r="BP31" s="1"/>
      <c r="BQ31" s="1"/>
      <c r="BR31" s="1"/>
      <c r="BS31" s="1"/>
      <c r="BT31" s="162"/>
      <c r="BU31" s="162"/>
      <c r="BV31" s="1"/>
      <c r="BW31" s="1"/>
      <c r="BX31" s="162"/>
      <c r="BY31" s="162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62"/>
      <c r="CK31" s="162"/>
      <c r="CL31" s="1"/>
      <c r="CM31" s="1"/>
      <c r="CN31" s="162"/>
      <c r="CO31" s="162"/>
      <c r="CP31" s="1"/>
      <c r="CQ31" s="1"/>
      <c r="CR31" s="162"/>
      <c r="CS31" s="162"/>
      <c r="CT31" s="1"/>
      <c r="CU31" s="1"/>
      <c r="CV31" s="162"/>
      <c r="CW31" s="162"/>
      <c r="CX31" s="1"/>
      <c r="CY31" s="1"/>
      <c r="CZ31" s="162"/>
      <c r="DA31" s="162"/>
      <c r="DB31" s="1"/>
      <c r="DC31" s="159"/>
      <c r="DD31" s="1"/>
      <c r="DE31" s="1"/>
      <c r="DF31" s="1"/>
      <c r="DG31" s="159"/>
      <c r="DH31" s="1"/>
      <c r="DI31" s="1"/>
      <c r="DJ31" s="1"/>
      <c r="DK31" s="159"/>
      <c r="DL31" s="162"/>
      <c r="DM31" s="162"/>
      <c r="DN31" s="1"/>
      <c r="DO31" s="159"/>
      <c r="DP31" s="162"/>
      <c r="DQ31" s="162"/>
      <c r="DR31" s="1"/>
      <c r="DS31" s="159"/>
      <c r="DT31" s="162"/>
      <c r="DU31" s="162"/>
      <c r="DV31" s="1"/>
      <c r="DW31" s="159"/>
      <c r="DX31" s="1"/>
      <c r="DY31" s="1" t="e">
        <f>VLOOKUP(A31,'ADFLEX lần 1'!A:C,3,0)</f>
        <v>#N/A</v>
      </c>
    </row>
    <row r="32" spans="1:129" ht="15.75" customHeight="1" x14ac:dyDescent="0.25">
      <c r="A32" s="15">
        <v>47</v>
      </c>
      <c r="B32" s="1" t="str">
        <f>VLOOKUP($A32,'Trang tính59'!$G:$J,3,0)</f>
        <v>Phạm Khắc Độ</v>
      </c>
      <c r="C32" s="1" t="str">
        <f>VLOOKUP($A32,'Trang tính59'!$G:$J,4,0)</f>
        <v>AdFlex - Support - HRBP</v>
      </c>
      <c r="D32" s="168"/>
      <c r="E32" s="168"/>
      <c r="F32" s="1" t="str">
        <f t="shared" si="0"/>
        <v/>
      </c>
      <c r="G32" s="159" t="e">
        <f t="shared" si="1"/>
        <v>#VALUE!</v>
      </c>
      <c r="H32" s="168"/>
      <c r="I32" s="168"/>
      <c r="J32" s="1" t="str">
        <f t="shared" si="2"/>
        <v/>
      </c>
      <c r="K32" s="159" t="e">
        <f t="shared" si="3"/>
        <v>#VALUE!</v>
      </c>
      <c r="L32" s="169">
        <v>0.81527777777777777</v>
      </c>
      <c r="M32" s="169">
        <v>0.81527777777777777</v>
      </c>
      <c r="N32" s="163">
        <f t="shared" si="4"/>
        <v>0.16666666666666666</v>
      </c>
      <c r="O32" s="159">
        <f t="shared" si="5"/>
        <v>4</v>
      </c>
      <c r="P32" s="168"/>
      <c r="Q32" s="168"/>
      <c r="R32" s="1" t="str">
        <f t="shared" si="6"/>
        <v/>
      </c>
      <c r="S32" s="159" t="e">
        <f t="shared" si="7"/>
        <v>#VALUE!</v>
      </c>
      <c r="T32" s="168"/>
      <c r="U32" s="168"/>
      <c r="V32" s="1" t="str">
        <f t="shared" si="8"/>
        <v/>
      </c>
      <c r="W32" s="159" t="e">
        <f t="shared" si="9"/>
        <v>#VALUE!</v>
      </c>
      <c r="X32" s="168"/>
      <c r="Y32" s="168"/>
      <c r="Z32" s="1" t="str">
        <f t="shared" si="10"/>
        <v/>
      </c>
      <c r="AA32" s="159" t="e">
        <f t="shared" si="11"/>
        <v>#VALUE!</v>
      </c>
      <c r="AB32" s="169">
        <v>0.39583333333333331</v>
      </c>
      <c r="AC32" s="169">
        <v>0.77083333333333337</v>
      </c>
      <c r="AD32" s="162">
        <f t="shared" si="12"/>
        <v>0.31250000000000006</v>
      </c>
      <c r="AE32" s="159">
        <f t="shared" si="13"/>
        <v>7.5</v>
      </c>
      <c r="AF32" s="168"/>
      <c r="AG32" s="168"/>
      <c r="AH32" s="1" t="str">
        <f t="shared" si="14"/>
        <v/>
      </c>
      <c r="AI32" s="159" t="e">
        <f t="shared" si="15"/>
        <v>#VALUE!</v>
      </c>
      <c r="AJ32" s="170"/>
      <c r="AK32" s="170"/>
      <c r="AL32" s="1"/>
      <c r="AM32" s="1"/>
      <c r="AN32" s="170"/>
      <c r="AO32" s="170"/>
      <c r="AP32" s="1"/>
      <c r="AQ32" s="1"/>
      <c r="AR32" s="170"/>
      <c r="AS32" s="170"/>
      <c r="AT32" s="1"/>
      <c r="AU32" s="1"/>
      <c r="AV32" s="170"/>
      <c r="AW32" s="170"/>
      <c r="AX32" s="1"/>
      <c r="AY32" s="1"/>
      <c r="AZ32" s="170"/>
      <c r="BA32" s="170"/>
      <c r="BB32" s="1"/>
      <c r="BC32" s="1"/>
      <c r="BD32" s="162"/>
      <c r="BE32" s="162"/>
      <c r="BF32" s="1"/>
      <c r="BG32" s="1"/>
      <c r="BH32" s="162"/>
      <c r="BI32" s="162"/>
      <c r="BJ32" s="1"/>
      <c r="BK32" s="1"/>
      <c r="BL32" s="170"/>
      <c r="BM32" s="170"/>
      <c r="BN32" s="1"/>
      <c r="BO32" s="1"/>
      <c r="BP32" s="170"/>
      <c r="BQ32" s="170"/>
      <c r="BR32" s="1"/>
      <c r="BS32" s="1"/>
      <c r="BT32" s="170"/>
      <c r="BU32" s="170"/>
      <c r="BV32" s="1"/>
      <c r="BW32" s="1"/>
      <c r="BX32" s="170"/>
      <c r="BY32" s="170"/>
      <c r="BZ32" s="1"/>
      <c r="CA32" s="1"/>
      <c r="CB32" s="170"/>
      <c r="CC32" s="170"/>
      <c r="CD32" s="1"/>
      <c r="CE32" s="1"/>
      <c r="CF32" s="170"/>
      <c r="CG32" s="170"/>
      <c r="CH32" s="1"/>
      <c r="CI32" s="1"/>
      <c r="CJ32" s="162"/>
      <c r="CK32" s="162"/>
      <c r="CL32" s="1"/>
      <c r="CM32" s="1"/>
      <c r="CN32" s="170"/>
      <c r="CO32" s="170"/>
      <c r="CP32" s="1"/>
      <c r="CQ32" s="1"/>
      <c r="CR32" s="170"/>
      <c r="CS32" s="170"/>
      <c r="CT32" s="1"/>
      <c r="CU32" s="1"/>
      <c r="CV32" s="170"/>
      <c r="CW32" s="170"/>
      <c r="CX32" s="1"/>
      <c r="CY32" s="1"/>
      <c r="CZ32" s="160"/>
      <c r="DA32" s="160"/>
      <c r="DB32" s="161"/>
      <c r="DC32" s="159"/>
      <c r="DD32" s="162"/>
      <c r="DE32" s="162"/>
      <c r="DF32" s="163"/>
      <c r="DG32" s="159"/>
      <c r="DH32" s="162"/>
      <c r="DI32" s="162"/>
      <c r="DJ32" s="163"/>
      <c r="DK32" s="159"/>
      <c r="DL32" s="160"/>
      <c r="DM32" s="160"/>
      <c r="DN32" s="161"/>
      <c r="DO32" s="159"/>
      <c r="DP32" s="1"/>
      <c r="DQ32" s="1"/>
      <c r="DR32" s="1"/>
      <c r="DS32" s="159"/>
      <c r="DT32" s="162"/>
      <c r="DU32" s="162"/>
      <c r="DV32" s="1"/>
      <c r="DW32" s="159"/>
      <c r="DX32" s="1"/>
      <c r="DY32" s="1" t="str">
        <f>VLOOKUP(A32,'ADFLEX lần 1'!A:C,3,0)</f>
        <v>Phạm Khắc Độ</v>
      </c>
    </row>
    <row r="33" spans="1:129" ht="15.75" hidden="1" customHeight="1" x14ac:dyDescent="0.25">
      <c r="A33" s="15">
        <v>49</v>
      </c>
      <c r="B33" s="1" t="str">
        <f>VLOOKUP($A33,'Trang tính59'!$G:$J,3,0)</f>
        <v>Đặng Ngọc Sơn</v>
      </c>
      <c r="C33" s="1" t="str">
        <f>VLOOKUP($A33,'Trang tính59'!$G:$J,4,0)</f>
        <v>EWAY - Kỹ thuật</v>
      </c>
      <c r="D33" s="14"/>
      <c r="E33" s="14"/>
      <c r="F33" s="1" t="str">
        <f t="shared" si="0"/>
        <v/>
      </c>
      <c r="G33" s="159" t="e">
        <f t="shared" si="1"/>
        <v>#VALUE!</v>
      </c>
      <c r="H33" s="14"/>
      <c r="I33" s="14"/>
      <c r="J33" s="1" t="str">
        <f t="shared" si="2"/>
        <v/>
      </c>
      <c r="K33" s="159" t="e">
        <f t="shared" si="3"/>
        <v>#VALUE!</v>
      </c>
      <c r="L33" s="168"/>
      <c r="M33" s="168"/>
      <c r="N33" s="1" t="str">
        <f t="shared" si="4"/>
        <v/>
      </c>
      <c r="O33" s="159" t="e">
        <f t="shared" si="5"/>
        <v>#VALUE!</v>
      </c>
      <c r="P33" s="171"/>
      <c r="Q33" s="171"/>
      <c r="R33" s="1" t="str">
        <f t="shared" si="6"/>
        <v/>
      </c>
      <c r="S33" s="159" t="e">
        <f t="shared" si="7"/>
        <v>#VALUE!</v>
      </c>
      <c r="T33" s="168"/>
      <c r="U33" s="168"/>
      <c r="V33" s="1" t="str">
        <f t="shared" si="8"/>
        <v/>
      </c>
      <c r="W33" s="159" t="e">
        <f t="shared" si="9"/>
        <v>#VALUE!</v>
      </c>
      <c r="X33" s="14"/>
      <c r="Y33" s="14"/>
      <c r="Z33" s="1" t="str">
        <f t="shared" si="10"/>
        <v/>
      </c>
      <c r="AA33" s="159" t="e">
        <f t="shared" si="11"/>
        <v>#VALUE!</v>
      </c>
      <c r="AB33" s="14"/>
      <c r="AC33" s="14"/>
      <c r="AD33" s="1" t="str">
        <f t="shared" si="12"/>
        <v/>
      </c>
      <c r="AE33" s="159" t="e">
        <f t="shared" si="13"/>
        <v>#VALUE!</v>
      </c>
      <c r="AF33" s="14"/>
      <c r="AG33" s="14"/>
      <c r="AH33" s="1" t="str">
        <f t="shared" si="14"/>
        <v/>
      </c>
      <c r="AI33" s="159" t="e">
        <f t="shared" si="15"/>
        <v>#VALUE!</v>
      </c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62"/>
      <c r="DA33" s="162"/>
      <c r="DB33" s="1"/>
      <c r="DC33" s="159"/>
      <c r="DD33" s="1"/>
      <c r="DE33" s="1"/>
      <c r="DF33" s="1"/>
      <c r="DG33" s="159"/>
      <c r="DH33" s="1"/>
      <c r="DI33" s="1"/>
      <c r="DJ33" s="1"/>
      <c r="DK33" s="159"/>
      <c r="DL33" s="1"/>
      <c r="DM33" s="1"/>
      <c r="DN33" s="1"/>
      <c r="DO33" s="159"/>
      <c r="DP33" s="1"/>
      <c r="DQ33" s="1"/>
      <c r="DR33" s="1"/>
      <c r="DS33" s="159"/>
      <c r="DT33" s="1"/>
      <c r="DU33" s="1"/>
      <c r="DV33" s="1"/>
      <c r="DW33" s="159"/>
      <c r="DX33" s="1"/>
      <c r="DY33" s="1" t="e">
        <f>VLOOKUP(A33,'ADFLEX lần 1'!A:C,3,0)</f>
        <v>#N/A</v>
      </c>
    </row>
    <row r="34" spans="1:129" ht="15.75" hidden="1" customHeight="1" x14ac:dyDescent="0.25">
      <c r="A34" s="15">
        <v>50</v>
      </c>
      <c r="B34" s="1" t="str">
        <f>VLOOKUP($A34,'Trang tính59'!$G:$J,3,0)</f>
        <v>Nguyễn Trí Dũng</v>
      </c>
      <c r="C34" s="1">
        <f>VLOOKUP($A34,'Trang tính59'!$G:$J,4,0)</f>
        <v>0</v>
      </c>
      <c r="D34" s="171"/>
      <c r="E34" s="171"/>
      <c r="F34" s="1" t="str">
        <f t="shared" si="0"/>
        <v/>
      </c>
      <c r="G34" s="159" t="e">
        <f t="shared" si="1"/>
        <v>#VALUE!</v>
      </c>
      <c r="H34" s="171"/>
      <c r="I34" s="171"/>
      <c r="J34" s="1" t="str">
        <f t="shared" si="2"/>
        <v/>
      </c>
      <c r="K34" s="159" t="e">
        <f t="shared" si="3"/>
        <v>#VALUE!</v>
      </c>
      <c r="L34" s="14"/>
      <c r="M34" s="14"/>
      <c r="N34" s="1" t="str">
        <f t="shared" si="4"/>
        <v/>
      </c>
      <c r="O34" s="159" t="e">
        <f t="shared" si="5"/>
        <v>#VALUE!</v>
      </c>
      <c r="P34" s="14"/>
      <c r="Q34" s="14"/>
      <c r="R34" s="1" t="str">
        <f t="shared" si="6"/>
        <v/>
      </c>
      <c r="S34" s="159" t="e">
        <f t="shared" si="7"/>
        <v>#VALUE!</v>
      </c>
      <c r="T34" s="14"/>
      <c r="U34" s="14"/>
      <c r="V34" s="1" t="str">
        <f t="shared" si="8"/>
        <v/>
      </c>
      <c r="W34" s="159" t="e">
        <f t="shared" si="9"/>
        <v>#VALUE!</v>
      </c>
      <c r="X34" s="171"/>
      <c r="Y34" s="171"/>
      <c r="Z34" s="1" t="str">
        <f t="shared" si="10"/>
        <v/>
      </c>
      <c r="AA34" s="159" t="e">
        <f t="shared" si="11"/>
        <v>#VALUE!</v>
      </c>
      <c r="AB34" s="171"/>
      <c r="AC34" s="171"/>
      <c r="AD34" s="1" t="str">
        <f t="shared" si="12"/>
        <v/>
      </c>
      <c r="AE34" s="159" t="e">
        <f t="shared" si="13"/>
        <v>#VALUE!</v>
      </c>
      <c r="AF34" s="171"/>
      <c r="AG34" s="171"/>
      <c r="AH34" s="1" t="str">
        <f t="shared" si="14"/>
        <v/>
      </c>
      <c r="AI34" s="159" t="e">
        <f t="shared" si="15"/>
        <v>#VALUE!</v>
      </c>
      <c r="AJ34" s="172"/>
      <c r="AK34" s="172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72"/>
      <c r="AW34" s="172"/>
      <c r="AX34" s="1"/>
      <c r="AY34" s="1"/>
      <c r="AZ34" s="172"/>
      <c r="BA34" s="172"/>
      <c r="BB34" s="1"/>
      <c r="BC34" s="1"/>
      <c r="BD34" s="172"/>
      <c r="BE34" s="172"/>
      <c r="BF34" s="1"/>
      <c r="BG34" s="1"/>
      <c r="BH34" s="1"/>
      <c r="BI34" s="1"/>
      <c r="BJ34" s="1"/>
      <c r="BK34" s="1"/>
      <c r="BL34" s="172"/>
      <c r="BM34" s="172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72"/>
      <c r="BY34" s="172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59"/>
      <c r="DD34" s="1"/>
      <c r="DE34" s="1"/>
      <c r="DF34" s="1"/>
      <c r="DG34" s="159"/>
      <c r="DH34" s="1"/>
      <c r="DI34" s="1"/>
      <c r="DJ34" s="1"/>
      <c r="DK34" s="159"/>
      <c r="DL34" s="1"/>
      <c r="DM34" s="1"/>
      <c r="DN34" s="1"/>
      <c r="DO34" s="159"/>
      <c r="DP34" s="1"/>
      <c r="DQ34" s="1"/>
      <c r="DR34" s="1"/>
      <c r="DS34" s="159"/>
      <c r="DT34" s="1"/>
      <c r="DU34" s="1"/>
      <c r="DV34" s="1"/>
      <c r="DW34" s="159"/>
      <c r="DX34" s="1"/>
      <c r="DY34" s="1" t="e">
        <f>VLOOKUP(A34,'ADFLEX lần 1'!A:C,3,0)</f>
        <v>#N/A</v>
      </c>
    </row>
    <row r="35" spans="1:129" ht="15.75" hidden="1" customHeight="1" x14ac:dyDescent="0.25">
      <c r="A35" s="15">
        <v>54</v>
      </c>
      <c r="B35" s="1" t="e">
        <f>VLOOKUP($A35,'Trang tính59'!$G:$J,3,0)</f>
        <v>#N/A</v>
      </c>
      <c r="C35" s="1" t="e">
        <f>VLOOKUP($A35,'Trang tính59'!$G:$J,4,0)</f>
        <v>#N/A</v>
      </c>
      <c r="D35" s="14"/>
      <c r="E35" s="14"/>
      <c r="F35" s="1" t="str">
        <f t="shared" si="0"/>
        <v/>
      </c>
      <c r="G35" s="159" t="e">
        <f t="shared" si="1"/>
        <v>#VALUE!</v>
      </c>
      <c r="H35" s="14"/>
      <c r="I35" s="14"/>
      <c r="J35" s="1" t="str">
        <f t="shared" si="2"/>
        <v/>
      </c>
      <c r="K35" s="159" t="e">
        <f t="shared" si="3"/>
        <v>#VALUE!</v>
      </c>
      <c r="L35" s="14"/>
      <c r="M35" s="14"/>
      <c r="N35" s="1" t="str">
        <f t="shared" si="4"/>
        <v/>
      </c>
      <c r="O35" s="159" t="e">
        <f t="shared" si="5"/>
        <v>#VALUE!</v>
      </c>
      <c r="P35" s="14"/>
      <c r="Q35" s="14"/>
      <c r="R35" s="1" t="str">
        <f t="shared" si="6"/>
        <v/>
      </c>
      <c r="S35" s="159" t="e">
        <f t="shared" si="7"/>
        <v>#VALUE!</v>
      </c>
      <c r="T35" s="14"/>
      <c r="U35" s="14"/>
      <c r="V35" s="1" t="str">
        <f t="shared" si="8"/>
        <v/>
      </c>
      <c r="W35" s="159" t="e">
        <f t="shared" si="9"/>
        <v>#VALUE!</v>
      </c>
      <c r="X35" s="14"/>
      <c r="Y35" s="14"/>
      <c r="Z35" s="1" t="str">
        <f t="shared" si="10"/>
        <v/>
      </c>
      <c r="AA35" s="159" t="e">
        <f t="shared" si="11"/>
        <v>#VALUE!</v>
      </c>
      <c r="AB35" s="14"/>
      <c r="AC35" s="14"/>
      <c r="AD35" s="1" t="str">
        <f t="shared" si="12"/>
        <v/>
      </c>
      <c r="AE35" s="159" t="e">
        <f t="shared" si="13"/>
        <v>#VALUE!</v>
      </c>
      <c r="AF35" s="14"/>
      <c r="AG35" s="14"/>
      <c r="AH35" s="1" t="str">
        <f t="shared" si="14"/>
        <v/>
      </c>
      <c r="AI35" s="159" t="e">
        <f t="shared" si="15"/>
        <v>#VALUE!</v>
      </c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59"/>
      <c r="DD35" s="1"/>
      <c r="DE35" s="1"/>
      <c r="DF35" s="1"/>
      <c r="DG35" s="159"/>
      <c r="DH35" s="1"/>
      <c r="DI35" s="1"/>
      <c r="DJ35" s="1"/>
      <c r="DK35" s="159"/>
      <c r="DL35" s="1"/>
      <c r="DM35" s="1"/>
      <c r="DN35" s="1"/>
      <c r="DO35" s="159"/>
      <c r="DP35" s="1"/>
      <c r="DQ35" s="1"/>
      <c r="DR35" s="1"/>
      <c r="DS35" s="159"/>
      <c r="DT35" s="1"/>
      <c r="DU35" s="1"/>
      <c r="DV35" s="1"/>
      <c r="DW35" s="159"/>
      <c r="DX35" s="1"/>
      <c r="DY35" s="1" t="e">
        <f>VLOOKUP(A35,'ADFLEX lần 1'!A:C,3,0)</f>
        <v>#N/A</v>
      </c>
    </row>
    <row r="36" spans="1:129" ht="15.75" hidden="1" customHeight="1" x14ac:dyDescent="0.25">
      <c r="A36" s="15">
        <v>55</v>
      </c>
      <c r="B36" s="1" t="str">
        <f>VLOOKUP($A36,'Trang tính59'!$G:$J,3,0)</f>
        <v>Đỗ Tuấn Vũ</v>
      </c>
      <c r="C36" s="1" t="str">
        <f>VLOOKUP($A36,'Trang tính59'!$G:$J,4,0)</f>
        <v>AdFlex - Kỹ thuật</v>
      </c>
      <c r="D36" s="14"/>
      <c r="E36" s="14"/>
      <c r="F36" s="1" t="str">
        <f t="shared" si="0"/>
        <v/>
      </c>
      <c r="G36" s="159" t="e">
        <f t="shared" si="1"/>
        <v>#VALUE!</v>
      </c>
      <c r="H36" s="14"/>
      <c r="I36" s="14"/>
      <c r="J36" s="1" t="str">
        <f t="shared" si="2"/>
        <v/>
      </c>
      <c r="K36" s="159" t="e">
        <f t="shared" si="3"/>
        <v>#VALUE!</v>
      </c>
      <c r="L36" s="14"/>
      <c r="M36" s="14"/>
      <c r="N36" s="1" t="str">
        <f t="shared" si="4"/>
        <v/>
      </c>
      <c r="O36" s="159" t="e">
        <f t="shared" si="5"/>
        <v>#VALUE!</v>
      </c>
      <c r="P36" s="14"/>
      <c r="Q36" s="14"/>
      <c r="R36" s="1" t="str">
        <f t="shared" si="6"/>
        <v/>
      </c>
      <c r="S36" s="159" t="e">
        <f t="shared" si="7"/>
        <v>#VALUE!</v>
      </c>
      <c r="T36" s="14"/>
      <c r="U36" s="14"/>
      <c r="V36" s="1" t="str">
        <f t="shared" si="8"/>
        <v/>
      </c>
      <c r="W36" s="159" t="e">
        <f t="shared" si="9"/>
        <v>#VALUE!</v>
      </c>
      <c r="X36" s="14"/>
      <c r="Y36" s="14"/>
      <c r="Z36" s="1" t="str">
        <f t="shared" si="10"/>
        <v/>
      </c>
      <c r="AA36" s="159" t="e">
        <f t="shared" si="11"/>
        <v>#VALUE!</v>
      </c>
      <c r="AB36" s="14"/>
      <c r="AC36" s="14"/>
      <c r="AD36" s="1" t="str">
        <f t="shared" si="12"/>
        <v/>
      </c>
      <c r="AE36" s="159" t="e">
        <f t="shared" si="13"/>
        <v>#VALUE!</v>
      </c>
      <c r="AF36" s="14"/>
      <c r="AG36" s="14"/>
      <c r="AH36" s="1" t="str">
        <f t="shared" si="14"/>
        <v/>
      </c>
      <c r="AI36" s="159" t="e">
        <f t="shared" si="15"/>
        <v>#VALUE!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59"/>
      <c r="DD36" s="1"/>
      <c r="DE36" s="1"/>
      <c r="DF36" s="1"/>
      <c r="DG36" s="159"/>
      <c r="DH36" s="1"/>
      <c r="DI36" s="1"/>
      <c r="DJ36" s="1"/>
      <c r="DK36" s="159"/>
      <c r="DL36" s="1"/>
      <c r="DM36" s="1"/>
      <c r="DN36" s="1"/>
      <c r="DO36" s="159"/>
      <c r="DP36" s="1"/>
      <c r="DQ36" s="1"/>
      <c r="DR36" s="1"/>
      <c r="DS36" s="159"/>
      <c r="DT36" s="1"/>
      <c r="DU36" s="1"/>
      <c r="DV36" s="1"/>
      <c r="DW36" s="159"/>
      <c r="DX36" s="1"/>
      <c r="DY36" s="1" t="e">
        <f>VLOOKUP(A36,'ADFLEX lần 1'!A:C,3,0)</f>
        <v>#N/A</v>
      </c>
    </row>
    <row r="37" spans="1:129" ht="15.75" hidden="1" customHeight="1" x14ac:dyDescent="0.25">
      <c r="A37" s="15">
        <v>60</v>
      </c>
      <c r="B37" s="1" t="e">
        <f>VLOOKUP($A37,'Trang tính59'!$G:$J,3,0)</f>
        <v>#N/A</v>
      </c>
      <c r="C37" s="1" t="e">
        <f>VLOOKUP($A37,'Trang tính59'!$G:$J,4,0)</f>
        <v>#N/A</v>
      </c>
      <c r="D37" s="168"/>
      <c r="E37" s="168"/>
      <c r="F37" s="1" t="str">
        <f t="shared" si="0"/>
        <v/>
      </c>
      <c r="G37" s="159" t="e">
        <f t="shared" si="1"/>
        <v>#VALUE!</v>
      </c>
      <c r="H37" s="168"/>
      <c r="I37" s="168"/>
      <c r="J37" s="1" t="str">
        <f t="shared" si="2"/>
        <v/>
      </c>
      <c r="K37" s="159" t="e">
        <f t="shared" si="3"/>
        <v>#VALUE!</v>
      </c>
      <c r="L37" s="14"/>
      <c r="M37" s="14"/>
      <c r="N37" s="1" t="str">
        <f t="shared" si="4"/>
        <v/>
      </c>
      <c r="O37" s="159" t="e">
        <f t="shared" si="5"/>
        <v>#VALUE!</v>
      </c>
      <c r="P37" s="14"/>
      <c r="Q37" s="14"/>
      <c r="R37" s="1" t="str">
        <f t="shared" si="6"/>
        <v/>
      </c>
      <c r="S37" s="159" t="e">
        <f t="shared" si="7"/>
        <v>#VALUE!</v>
      </c>
      <c r="T37" s="168"/>
      <c r="U37" s="168"/>
      <c r="V37" s="1" t="str">
        <f t="shared" si="8"/>
        <v/>
      </c>
      <c r="W37" s="159" t="e">
        <f t="shared" si="9"/>
        <v>#VALUE!</v>
      </c>
      <c r="X37" s="14"/>
      <c r="Y37" s="14"/>
      <c r="Z37" s="1" t="str">
        <f t="shared" si="10"/>
        <v/>
      </c>
      <c r="AA37" s="159" t="e">
        <f t="shared" si="11"/>
        <v>#VALUE!</v>
      </c>
      <c r="AB37" s="14"/>
      <c r="AC37" s="14"/>
      <c r="AD37" s="1" t="str">
        <f t="shared" si="12"/>
        <v/>
      </c>
      <c r="AE37" s="159" t="e">
        <f t="shared" si="13"/>
        <v>#VALUE!</v>
      </c>
      <c r="AF37" s="14"/>
      <c r="AG37" s="14"/>
      <c r="AH37" s="1" t="str">
        <f t="shared" si="14"/>
        <v/>
      </c>
      <c r="AI37" s="159" t="e">
        <f t="shared" si="15"/>
        <v>#VALUE!</v>
      </c>
      <c r="AJ37" s="1"/>
      <c r="AK37" s="1"/>
      <c r="AL37" s="1"/>
      <c r="AM37" s="1"/>
      <c r="AN37" s="162"/>
      <c r="AO37" s="162"/>
      <c r="AP37" s="1"/>
      <c r="AQ37" s="1"/>
      <c r="AR37" s="1"/>
      <c r="AS37" s="1"/>
      <c r="AT37" s="1"/>
      <c r="AU37" s="1"/>
      <c r="AV37" s="162"/>
      <c r="AW37" s="162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62"/>
      <c r="BY37" s="162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62"/>
      <c r="CO37" s="162"/>
      <c r="CP37" s="1"/>
      <c r="CQ37" s="1"/>
      <c r="CR37" s="162"/>
      <c r="CS37" s="162"/>
      <c r="CT37" s="1"/>
      <c r="CU37" s="1"/>
      <c r="CV37" s="162"/>
      <c r="CW37" s="162"/>
      <c r="CX37" s="1"/>
      <c r="CY37" s="1"/>
      <c r="CZ37" s="1"/>
      <c r="DA37" s="1"/>
      <c r="DB37" s="1"/>
      <c r="DC37" s="159"/>
      <c r="DD37" s="1"/>
      <c r="DE37" s="1"/>
      <c r="DF37" s="1"/>
      <c r="DG37" s="159"/>
      <c r="DH37" s="1"/>
      <c r="DI37" s="1"/>
      <c r="DJ37" s="1"/>
      <c r="DK37" s="159"/>
      <c r="DL37" s="162"/>
      <c r="DM37" s="162"/>
      <c r="DN37" s="1"/>
      <c r="DO37" s="159"/>
      <c r="DP37" s="1"/>
      <c r="DQ37" s="1"/>
      <c r="DR37" s="1"/>
      <c r="DS37" s="159"/>
      <c r="DT37" s="1"/>
      <c r="DU37" s="1"/>
      <c r="DV37" s="1"/>
      <c r="DW37" s="159"/>
      <c r="DX37" s="1"/>
      <c r="DY37" s="1" t="e">
        <f>VLOOKUP(A37,'ADFLEX lần 1'!A:C,3,0)</f>
        <v>#N/A</v>
      </c>
    </row>
    <row r="38" spans="1:129" ht="15.75" hidden="1" customHeight="1" x14ac:dyDescent="0.25">
      <c r="A38" s="15">
        <v>61</v>
      </c>
      <c r="B38" s="1" t="str">
        <f>VLOOKUP($A38,'Trang tính59'!$G:$J,3,0)</f>
        <v>Đặng Công Nguyên</v>
      </c>
      <c r="C38" s="1" t="str">
        <f>VLOOKUP($A38,'Trang tính59'!$G:$J,4,0)</f>
        <v>EWAY - BOD</v>
      </c>
      <c r="D38" s="168"/>
      <c r="E38" s="168"/>
      <c r="F38" s="1" t="str">
        <f t="shared" si="0"/>
        <v/>
      </c>
      <c r="G38" s="159" t="e">
        <f t="shared" si="1"/>
        <v>#VALUE!</v>
      </c>
      <c r="H38" s="14"/>
      <c r="I38" s="14"/>
      <c r="J38" s="1" t="str">
        <f t="shared" si="2"/>
        <v/>
      </c>
      <c r="K38" s="159" t="e">
        <f t="shared" si="3"/>
        <v>#VALUE!</v>
      </c>
      <c r="L38" s="168"/>
      <c r="M38" s="168"/>
      <c r="N38" s="1" t="str">
        <f t="shared" si="4"/>
        <v/>
      </c>
      <c r="O38" s="159" t="e">
        <f t="shared" si="5"/>
        <v>#VALUE!</v>
      </c>
      <c r="P38" s="14"/>
      <c r="Q38" s="14"/>
      <c r="R38" s="1" t="str">
        <f t="shared" si="6"/>
        <v/>
      </c>
      <c r="S38" s="159" t="e">
        <f t="shared" si="7"/>
        <v>#VALUE!</v>
      </c>
      <c r="T38" s="168"/>
      <c r="U38" s="168"/>
      <c r="V38" s="1" t="str">
        <f t="shared" si="8"/>
        <v/>
      </c>
      <c r="W38" s="159" t="e">
        <f t="shared" si="9"/>
        <v>#VALUE!</v>
      </c>
      <c r="X38" s="169">
        <v>0.66805555555555551</v>
      </c>
      <c r="Y38" s="169">
        <v>0.66805555555555551</v>
      </c>
      <c r="Z38" s="163">
        <f t="shared" si="10"/>
        <v>0.16666666666666666</v>
      </c>
      <c r="AA38" s="159">
        <f t="shared" si="11"/>
        <v>4</v>
      </c>
      <c r="AB38" s="169">
        <v>0.50208333333333333</v>
      </c>
      <c r="AC38" s="169">
        <v>0.50208333333333333</v>
      </c>
      <c r="AD38" s="163">
        <f t="shared" si="12"/>
        <v>0.16666666666666666</v>
      </c>
      <c r="AE38" s="159">
        <f t="shared" si="13"/>
        <v>4</v>
      </c>
      <c r="AF38" s="14"/>
      <c r="AG38" s="14"/>
      <c r="AH38" s="1" t="str">
        <f t="shared" si="14"/>
        <v/>
      </c>
      <c r="AI38" s="159" t="e">
        <f t="shared" si="15"/>
        <v>#VALUE!</v>
      </c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62"/>
      <c r="BE38" s="162"/>
      <c r="BF38" s="1"/>
      <c r="BG38" s="1"/>
      <c r="BH38" s="162"/>
      <c r="BI38" s="162"/>
      <c r="BJ38" s="1"/>
      <c r="BK38" s="1"/>
      <c r="BL38" s="170"/>
      <c r="BM38" s="170"/>
      <c r="BN38" s="1"/>
      <c r="BO38" s="1"/>
      <c r="BP38" s="162"/>
      <c r="BQ38" s="162"/>
      <c r="BR38" s="1"/>
      <c r="BS38" s="1"/>
      <c r="BT38" s="162"/>
      <c r="BU38" s="162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62"/>
      <c r="CG38" s="162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70"/>
      <c r="CS38" s="170"/>
      <c r="CT38" s="1"/>
      <c r="CU38" s="1"/>
      <c r="CV38" s="162"/>
      <c r="CW38" s="162"/>
      <c r="CX38" s="1"/>
      <c r="CY38" s="1"/>
      <c r="CZ38" s="1"/>
      <c r="DA38" s="1"/>
      <c r="DB38" s="1"/>
      <c r="DC38" s="159"/>
      <c r="DD38" s="1"/>
      <c r="DE38" s="1"/>
      <c r="DF38" s="1"/>
      <c r="DG38" s="159"/>
      <c r="DH38" s="162"/>
      <c r="DI38" s="162"/>
      <c r="DJ38" s="163"/>
      <c r="DK38" s="159"/>
      <c r="DL38" s="1"/>
      <c r="DM38" s="1"/>
      <c r="DN38" s="1"/>
      <c r="DO38" s="159"/>
      <c r="DP38" s="1"/>
      <c r="DQ38" s="1"/>
      <c r="DR38" s="1"/>
      <c r="DS38" s="159"/>
      <c r="DT38" s="1"/>
      <c r="DU38" s="1"/>
      <c r="DV38" s="1"/>
      <c r="DW38" s="159"/>
      <c r="DX38" s="1"/>
      <c r="DY38" s="1" t="e">
        <f>VLOOKUP(A38,'ADFLEX lần 1'!A:C,3,0)</f>
        <v>#N/A</v>
      </c>
    </row>
    <row r="39" spans="1:129" ht="15.75" hidden="1" customHeight="1" x14ac:dyDescent="0.25">
      <c r="A39" s="15">
        <v>62</v>
      </c>
      <c r="B39" s="1" t="str">
        <f>VLOOKUP($A39,'Trang tính59'!$G:$J,3,0)</f>
        <v>Nguyễn Ngọc Linh</v>
      </c>
      <c r="C39" s="1" t="str">
        <f>VLOOKUP($A39,'Trang tính59'!$G:$J,4,0)</f>
        <v>AdFlex - Tech - QA - Tester</v>
      </c>
      <c r="D39" s="14"/>
      <c r="E39" s="14"/>
      <c r="F39" s="1" t="str">
        <f t="shared" si="0"/>
        <v/>
      </c>
      <c r="G39" s="159" t="e">
        <f t="shared" si="1"/>
        <v>#VALUE!</v>
      </c>
      <c r="H39" s="14"/>
      <c r="I39" s="14"/>
      <c r="J39" s="1" t="str">
        <f t="shared" si="2"/>
        <v/>
      </c>
      <c r="K39" s="159" t="e">
        <f t="shared" si="3"/>
        <v>#VALUE!</v>
      </c>
      <c r="L39" s="168"/>
      <c r="M39" s="168"/>
      <c r="N39" s="1" t="str">
        <f t="shared" si="4"/>
        <v/>
      </c>
      <c r="O39" s="159" t="e">
        <f t="shared" si="5"/>
        <v>#VALUE!</v>
      </c>
      <c r="P39" s="14"/>
      <c r="Q39" s="14"/>
      <c r="R39" s="1" t="str">
        <f t="shared" si="6"/>
        <v/>
      </c>
      <c r="S39" s="159" t="e">
        <f t="shared" si="7"/>
        <v>#VALUE!</v>
      </c>
      <c r="T39" s="14"/>
      <c r="U39" s="14"/>
      <c r="V39" s="1" t="str">
        <f t="shared" si="8"/>
        <v/>
      </c>
      <c r="W39" s="159" t="e">
        <f t="shared" si="9"/>
        <v>#VALUE!</v>
      </c>
      <c r="X39" s="14"/>
      <c r="Y39" s="14"/>
      <c r="Z39" s="1" t="str">
        <f t="shared" si="10"/>
        <v/>
      </c>
      <c r="AA39" s="159" t="e">
        <f t="shared" si="11"/>
        <v>#VALUE!</v>
      </c>
      <c r="AB39" s="14"/>
      <c r="AC39" s="14"/>
      <c r="AD39" s="1" t="str">
        <f t="shared" si="12"/>
        <v/>
      </c>
      <c r="AE39" s="159" t="e">
        <f t="shared" si="13"/>
        <v>#VALUE!</v>
      </c>
      <c r="AF39" s="14"/>
      <c r="AG39" s="14"/>
      <c r="AH39" s="1" t="str">
        <f t="shared" si="14"/>
        <v/>
      </c>
      <c r="AI39" s="159" t="e">
        <f t="shared" si="15"/>
        <v>#VALUE!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62"/>
      <c r="BU39" s="162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62"/>
      <c r="CG39" s="162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62"/>
      <c r="CS39" s="162"/>
      <c r="CT39" s="1"/>
      <c r="CU39" s="1"/>
      <c r="CV39" s="162"/>
      <c r="CW39" s="162"/>
      <c r="CX39" s="1"/>
      <c r="CY39" s="1"/>
      <c r="CZ39" s="1"/>
      <c r="DA39" s="1"/>
      <c r="DB39" s="1"/>
      <c r="DC39" s="159"/>
      <c r="DD39" s="1"/>
      <c r="DE39" s="1"/>
      <c r="DF39" s="1"/>
      <c r="DG39" s="159"/>
      <c r="DH39" s="1"/>
      <c r="DI39" s="1"/>
      <c r="DJ39" s="1"/>
      <c r="DK39" s="159"/>
      <c r="DL39" s="1"/>
      <c r="DM39" s="1"/>
      <c r="DN39" s="1"/>
      <c r="DO39" s="159"/>
      <c r="DP39" s="1"/>
      <c r="DQ39" s="1"/>
      <c r="DR39" s="1"/>
      <c r="DS39" s="159"/>
      <c r="DT39" s="1"/>
      <c r="DU39" s="1"/>
      <c r="DV39" s="1"/>
      <c r="DW39" s="159"/>
      <c r="DX39" s="1"/>
      <c r="DY39" s="1" t="e">
        <f>VLOOKUP(A39,'ADFLEX lần 1'!A:C,3,0)</f>
        <v>#N/A</v>
      </c>
    </row>
    <row r="40" spans="1:129" ht="15.75" hidden="1" customHeight="1" x14ac:dyDescent="0.25">
      <c r="A40" s="15">
        <v>67</v>
      </c>
      <c r="B40" s="1" t="str">
        <f>VLOOKUP($A40,'Trang tính59'!$G:$J,3,0)</f>
        <v>Đoàn Ngọc Ninh</v>
      </c>
      <c r="C40" s="1" t="str">
        <f>VLOOKUP($A40,'Trang tính59'!$G:$J,4,0)</f>
        <v>AdFlex - TCKT</v>
      </c>
      <c r="D40" s="14"/>
      <c r="E40" s="14"/>
      <c r="F40" s="1" t="str">
        <f t="shared" si="0"/>
        <v/>
      </c>
      <c r="G40" s="159" t="e">
        <f t="shared" si="1"/>
        <v>#VALUE!</v>
      </c>
      <c r="H40" s="171"/>
      <c r="I40" s="171"/>
      <c r="J40" s="1" t="str">
        <f t="shared" si="2"/>
        <v/>
      </c>
      <c r="K40" s="159" t="e">
        <f t="shared" si="3"/>
        <v>#VALUE!</v>
      </c>
      <c r="L40" s="14"/>
      <c r="M40" s="14"/>
      <c r="N40" s="1" t="str">
        <f t="shared" si="4"/>
        <v/>
      </c>
      <c r="O40" s="159" t="e">
        <f t="shared" si="5"/>
        <v>#VALUE!</v>
      </c>
      <c r="P40" s="14"/>
      <c r="Q40" s="14"/>
      <c r="R40" s="1" t="str">
        <f t="shared" si="6"/>
        <v/>
      </c>
      <c r="S40" s="159" t="e">
        <f t="shared" si="7"/>
        <v>#VALUE!</v>
      </c>
      <c r="T40" s="14"/>
      <c r="U40" s="14"/>
      <c r="V40" s="1" t="str">
        <f t="shared" si="8"/>
        <v/>
      </c>
      <c r="W40" s="159" t="e">
        <f t="shared" si="9"/>
        <v>#VALUE!</v>
      </c>
      <c r="X40" s="14"/>
      <c r="Y40" s="14"/>
      <c r="Z40" s="1" t="str">
        <f t="shared" si="10"/>
        <v/>
      </c>
      <c r="AA40" s="159" t="e">
        <f t="shared" si="11"/>
        <v>#VALUE!</v>
      </c>
      <c r="AB40" s="14"/>
      <c r="AC40" s="14"/>
      <c r="AD40" s="1" t="str">
        <f t="shared" si="12"/>
        <v/>
      </c>
      <c r="AE40" s="159" t="e">
        <f t="shared" si="13"/>
        <v>#VALUE!</v>
      </c>
      <c r="AF40" s="14"/>
      <c r="AG40" s="14"/>
      <c r="AH40" s="1" t="str">
        <f t="shared" si="14"/>
        <v/>
      </c>
      <c r="AI40" s="159" t="e">
        <f t="shared" si="15"/>
        <v>#VALUE!</v>
      </c>
      <c r="AJ40" s="172"/>
      <c r="AK40" s="17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72"/>
      <c r="AW40" s="172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72"/>
      <c r="BI40" s="172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72"/>
      <c r="BY40" s="172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59"/>
      <c r="DD40" s="1"/>
      <c r="DE40" s="1"/>
      <c r="DF40" s="1"/>
      <c r="DG40" s="159"/>
      <c r="DH40" s="1"/>
      <c r="DI40" s="1"/>
      <c r="DJ40" s="1"/>
      <c r="DK40" s="159"/>
      <c r="DL40" s="1"/>
      <c r="DM40" s="1"/>
      <c r="DN40" s="1"/>
      <c r="DO40" s="159"/>
      <c r="DP40" s="1"/>
      <c r="DQ40" s="1"/>
      <c r="DR40" s="1"/>
      <c r="DS40" s="159"/>
      <c r="DT40" s="1"/>
      <c r="DU40" s="1"/>
      <c r="DV40" s="1"/>
      <c r="DW40" s="159"/>
      <c r="DX40" s="1"/>
      <c r="DY40" s="1" t="e">
        <f>VLOOKUP(A40,'ADFLEX lần 1'!A:C,3,0)</f>
        <v>#N/A</v>
      </c>
    </row>
    <row r="41" spans="1:129" ht="15.75" hidden="1" customHeight="1" x14ac:dyDescent="0.25">
      <c r="A41" s="15">
        <v>68</v>
      </c>
      <c r="B41" s="1" t="str">
        <f>VLOOKUP($A41,'Trang tính59'!$G:$J,3,0)</f>
        <v>Lê Khả Nội</v>
      </c>
      <c r="C41" s="1" t="str">
        <f>VLOOKUP($A41,'Trang tính59'!$G:$J,4,0)</f>
        <v>AdFlex - CPO - Community</v>
      </c>
      <c r="D41" s="14"/>
      <c r="E41" s="14"/>
      <c r="F41" s="1" t="str">
        <f t="shared" si="0"/>
        <v/>
      </c>
      <c r="G41" s="159" t="e">
        <f t="shared" si="1"/>
        <v>#VALUE!</v>
      </c>
      <c r="H41" s="14"/>
      <c r="I41" s="14"/>
      <c r="J41" s="1" t="str">
        <f t="shared" si="2"/>
        <v/>
      </c>
      <c r="K41" s="159" t="e">
        <f t="shared" si="3"/>
        <v>#VALUE!</v>
      </c>
      <c r="L41" s="14"/>
      <c r="M41" s="14"/>
      <c r="N41" s="1" t="str">
        <f t="shared" si="4"/>
        <v/>
      </c>
      <c r="O41" s="159" t="e">
        <f t="shared" si="5"/>
        <v>#VALUE!</v>
      </c>
      <c r="P41" s="14"/>
      <c r="Q41" s="14"/>
      <c r="R41" s="1" t="str">
        <f t="shared" si="6"/>
        <v/>
      </c>
      <c r="S41" s="159" t="e">
        <f t="shared" si="7"/>
        <v>#VALUE!</v>
      </c>
      <c r="T41" s="14"/>
      <c r="U41" s="14"/>
      <c r="V41" s="1" t="str">
        <f t="shared" si="8"/>
        <v/>
      </c>
      <c r="W41" s="159" t="e">
        <f t="shared" si="9"/>
        <v>#VALUE!</v>
      </c>
      <c r="X41" s="14"/>
      <c r="Y41" s="14"/>
      <c r="Z41" s="1" t="str">
        <f t="shared" si="10"/>
        <v/>
      </c>
      <c r="AA41" s="159" t="e">
        <f t="shared" si="11"/>
        <v>#VALUE!</v>
      </c>
      <c r="AB41" s="14"/>
      <c r="AC41" s="14"/>
      <c r="AD41" s="1" t="str">
        <f t="shared" si="12"/>
        <v/>
      </c>
      <c r="AE41" s="159" t="e">
        <f t="shared" si="13"/>
        <v>#VALUE!</v>
      </c>
      <c r="AF41" s="14"/>
      <c r="AG41" s="14"/>
      <c r="AH41" s="1" t="str">
        <f t="shared" si="14"/>
        <v/>
      </c>
      <c r="AI41" s="159" t="e">
        <f t="shared" si="15"/>
        <v>#VALUE!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59"/>
      <c r="DD41" s="1"/>
      <c r="DE41" s="1"/>
      <c r="DF41" s="1"/>
      <c r="DG41" s="159"/>
      <c r="DH41" s="1"/>
      <c r="DI41" s="1"/>
      <c r="DJ41" s="1"/>
      <c r="DK41" s="159"/>
      <c r="DL41" s="1"/>
      <c r="DM41" s="1"/>
      <c r="DN41" s="1"/>
      <c r="DO41" s="159"/>
      <c r="DP41" s="1"/>
      <c r="DQ41" s="1"/>
      <c r="DR41" s="1"/>
      <c r="DS41" s="159"/>
      <c r="DT41" s="1"/>
      <c r="DU41" s="1"/>
      <c r="DV41" s="1"/>
      <c r="DW41" s="159"/>
      <c r="DX41" s="1"/>
      <c r="DY41" s="1" t="e">
        <f>VLOOKUP(A41,'ADFLEX lần 1'!A:C,3,0)</f>
        <v>#N/A</v>
      </c>
    </row>
    <row r="42" spans="1:129" ht="15.75" hidden="1" customHeight="1" x14ac:dyDescent="0.25">
      <c r="A42" s="15">
        <v>73</v>
      </c>
      <c r="B42" s="1" t="str">
        <f>VLOOKUP($A42,'Trang tính59'!$G:$J,3,0)</f>
        <v>Ngô Hồng Thúy</v>
      </c>
      <c r="C42" s="1" t="str">
        <f>VLOOKUP($A42,'Trang tính59'!$G:$J,4,0)</f>
        <v>AdFlex - AdDrop - Inhouse</v>
      </c>
      <c r="D42" s="14"/>
      <c r="E42" s="14"/>
      <c r="F42" s="1" t="str">
        <f t="shared" si="0"/>
        <v/>
      </c>
      <c r="G42" s="159" t="e">
        <f t="shared" si="1"/>
        <v>#VALUE!</v>
      </c>
      <c r="H42" s="14"/>
      <c r="I42" s="14"/>
      <c r="J42" s="1" t="str">
        <f t="shared" si="2"/>
        <v/>
      </c>
      <c r="K42" s="159" t="e">
        <f t="shared" si="3"/>
        <v>#VALUE!</v>
      </c>
      <c r="L42" s="14"/>
      <c r="M42" s="14"/>
      <c r="N42" s="1" t="str">
        <f t="shared" si="4"/>
        <v/>
      </c>
      <c r="O42" s="159" t="e">
        <f t="shared" si="5"/>
        <v>#VALUE!</v>
      </c>
      <c r="P42" s="14"/>
      <c r="Q42" s="14"/>
      <c r="R42" s="1" t="str">
        <f t="shared" si="6"/>
        <v/>
      </c>
      <c r="S42" s="159" t="e">
        <f t="shared" si="7"/>
        <v>#VALUE!</v>
      </c>
      <c r="T42" s="14"/>
      <c r="U42" s="14"/>
      <c r="V42" s="1" t="str">
        <f t="shared" si="8"/>
        <v/>
      </c>
      <c r="W42" s="159" t="e">
        <f t="shared" si="9"/>
        <v>#VALUE!</v>
      </c>
      <c r="X42" s="14"/>
      <c r="Y42" s="14"/>
      <c r="Z42" s="1" t="str">
        <f t="shared" si="10"/>
        <v/>
      </c>
      <c r="AA42" s="159" t="e">
        <f t="shared" si="11"/>
        <v>#VALUE!</v>
      </c>
      <c r="AB42" s="14"/>
      <c r="AC42" s="14"/>
      <c r="AD42" s="1" t="str">
        <f t="shared" si="12"/>
        <v/>
      </c>
      <c r="AE42" s="159" t="e">
        <f t="shared" si="13"/>
        <v>#VALUE!</v>
      </c>
      <c r="AF42" s="14"/>
      <c r="AG42" s="14"/>
      <c r="AH42" s="1" t="str">
        <f t="shared" si="14"/>
        <v/>
      </c>
      <c r="AI42" s="159" t="e">
        <f t="shared" si="15"/>
        <v>#VALUE!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59"/>
      <c r="DD42" s="1"/>
      <c r="DE42" s="1"/>
      <c r="DF42" s="1"/>
      <c r="DG42" s="159"/>
      <c r="DH42" s="1"/>
      <c r="DI42" s="1"/>
      <c r="DJ42" s="1"/>
      <c r="DK42" s="159"/>
      <c r="DL42" s="1"/>
      <c r="DM42" s="1"/>
      <c r="DN42" s="1"/>
      <c r="DO42" s="159"/>
      <c r="DP42" s="1"/>
      <c r="DQ42" s="1"/>
      <c r="DR42" s="1"/>
      <c r="DS42" s="159"/>
      <c r="DT42" s="1"/>
      <c r="DU42" s="1"/>
      <c r="DV42" s="1"/>
      <c r="DW42" s="159"/>
      <c r="DX42" s="1"/>
      <c r="DY42" s="1" t="e">
        <f>VLOOKUP(A42,'ADFLEX lần 1'!A:C,3,0)</f>
        <v>#N/A</v>
      </c>
    </row>
    <row r="43" spans="1:129" ht="15.75" hidden="1" customHeight="1" x14ac:dyDescent="0.25">
      <c r="A43" s="15">
        <v>74</v>
      </c>
      <c r="B43" s="1" t="e">
        <f>VLOOKUP($A43,'Trang tính59'!$G:$J,3,0)</f>
        <v>#N/A</v>
      </c>
      <c r="C43" s="1" t="e">
        <f>VLOOKUP($A43,'Trang tính59'!$G:$J,4,0)</f>
        <v>#N/A</v>
      </c>
      <c r="D43" s="14"/>
      <c r="E43" s="14"/>
      <c r="F43" s="1" t="str">
        <f t="shared" si="0"/>
        <v/>
      </c>
      <c r="G43" s="159" t="e">
        <f t="shared" si="1"/>
        <v>#VALUE!</v>
      </c>
      <c r="H43" s="14"/>
      <c r="I43" s="14"/>
      <c r="J43" s="1" t="str">
        <f t="shared" si="2"/>
        <v/>
      </c>
      <c r="K43" s="159" t="e">
        <f t="shared" si="3"/>
        <v>#VALUE!</v>
      </c>
      <c r="L43" s="14"/>
      <c r="M43" s="14"/>
      <c r="N43" s="1" t="str">
        <f t="shared" si="4"/>
        <v/>
      </c>
      <c r="O43" s="159" t="e">
        <f t="shared" si="5"/>
        <v>#VALUE!</v>
      </c>
      <c r="P43" s="14"/>
      <c r="Q43" s="14"/>
      <c r="R43" s="1" t="str">
        <f t="shared" si="6"/>
        <v/>
      </c>
      <c r="S43" s="159" t="e">
        <f t="shared" si="7"/>
        <v>#VALUE!</v>
      </c>
      <c r="T43" s="168"/>
      <c r="U43" s="168"/>
      <c r="V43" s="1" t="str">
        <f t="shared" si="8"/>
        <v/>
      </c>
      <c r="W43" s="159" t="e">
        <f t="shared" si="9"/>
        <v>#VALUE!</v>
      </c>
      <c r="X43" s="14"/>
      <c r="Y43" s="14"/>
      <c r="Z43" s="1" t="str">
        <f t="shared" si="10"/>
        <v/>
      </c>
      <c r="AA43" s="159" t="e">
        <f t="shared" si="11"/>
        <v>#VALUE!</v>
      </c>
      <c r="AB43" s="14"/>
      <c r="AC43" s="14"/>
      <c r="AD43" s="1" t="str">
        <f t="shared" si="12"/>
        <v/>
      </c>
      <c r="AE43" s="159" t="e">
        <f t="shared" si="13"/>
        <v>#VALUE!</v>
      </c>
      <c r="AF43" s="168"/>
      <c r="AG43" s="168"/>
      <c r="AH43" s="1" t="str">
        <f t="shared" si="14"/>
        <v/>
      </c>
      <c r="AI43" s="159" t="e">
        <f t="shared" si="15"/>
        <v>#VALUE!</v>
      </c>
      <c r="AJ43" s="1"/>
      <c r="AK43" s="1"/>
      <c r="AL43" s="1"/>
      <c r="AM43" s="1"/>
      <c r="AN43" s="162"/>
      <c r="AO43" s="162"/>
      <c r="AP43" s="1"/>
      <c r="AQ43" s="1"/>
      <c r="AR43" s="162"/>
      <c r="AS43" s="162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62"/>
      <c r="BU43" s="162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62"/>
      <c r="CK43" s="162"/>
      <c r="CL43" s="1"/>
      <c r="CM43" s="1"/>
      <c r="CN43" s="1"/>
      <c r="CO43" s="1"/>
      <c r="CP43" s="1"/>
      <c r="CQ43" s="1"/>
      <c r="CR43" s="162"/>
      <c r="CS43" s="162"/>
      <c r="CT43" s="1"/>
      <c r="CU43" s="1"/>
      <c r="CV43" s="1"/>
      <c r="CW43" s="1"/>
      <c r="CX43" s="1"/>
      <c r="CY43" s="1"/>
      <c r="CZ43" s="1"/>
      <c r="DA43" s="1"/>
      <c r="DB43" s="1"/>
      <c r="DC43" s="159"/>
      <c r="DD43" s="1"/>
      <c r="DE43" s="1"/>
      <c r="DF43" s="1"/>
      <c r="DG43" s="159"/>
      <c r="DH43" s="1"/>
      <c r="DI43" s="1"/>
      <c r="DJ43" s="1"/>
      <c r="DK43" s="159"/>
      <c r="DL43" s="162"/>
      <c r="DM43" s="162"/>
      <c r="DN43" s="1"/>
      <c r="DO43" s="159"/>
      <c r="DP43" s="162"/>
      <c r="DQ43" s="162"/>
      <c r="DR43" s="1"/>
      <c r="DS43" s="159"/>
      <c r="DT43" s="162"/>
      <c r="DU43" s="162"/>
      <c r="DV43" s="1"/>
      <c r="DW43" s="159"/>
      <c r="DX43" s="1"/>
      <c r="DY43" s="1" t="e">
        <f>VLOOKUP(A43,'ADFLEX lần 1'!A:C,3,0)</f>
        <v>#N/A</v>
      </c>
    </row>
    <row r="44" spans="1:129" ht="15.75" hidden="1" customHeight="1" x14ac:dyDescent="0.25">
      <c r="A44" s="15">
        <v>78</v>
      </c>
      <c r="B44" s="1" t="str">
        <f>VLOOKUP($A44,'Trang tính59'!$G:$J,3,0)</f>
        <v>Nguyễn Thị Diệu Quyên</v>
      </c>
      <c r="C44" s="1" t="str">
        <f>VLOOKUP($A44,'Trang tính59'!$G:$J,4,0)</f>
        <v>EWAY - HCNS</v>
      </c>
      <c r="D44" s="169">
        <v>0.37847222222222221</v>
      </c>
      <c r="E44" s="169">
        <v>0.37847222222222221</v>
      </c>
      <c r="F44" s="163">
        <f t="shared" si="0"/>
        <v>0.16666666666666666</v>
      </c>
      <c r="G44" s="159">
        <f t="shared" si="1"/>
        <v>4</v>
      </c>
      <c r="H44" s="169">
        <v>0.37291666666666667</v>
      </c>
      <c r="I44" s="169">
        <v>0.37291666666666667</v>
      </c>
      <c r="J44" s="163">
        <f t="shared" si="2"/>
        <v>0.16666666666666666</v>
      </c>
      <c r="K44" s="159">
        <f t="shared" si="3"/>
        <v>4</v>
      </c>
      <c r="L44" s="168"/>
      <c r="M44" s="168"/>
      <c r="N44" s="1" t="str">
        <f t="shared" si="4"/>
        <v/>
      </c>
      <c r="O44" s="159" t="e">
        <f t="shared" si="5"/>
        <v>#VALUE!</v>
      </c>
      <c r="P44" s="168"/>
      <c r="Q44" s="168"/>
      <c r="R44" s="1" t="str">
        <f t="shared" si="6"/>
        <v/>
      </c>
      <c r="S44" s="159" t="e">
        <f t="shared" si="7"/>
        <v>#VALUE!</v>
      </c>
      <c r="T44" s="168"/>
      <c r="U44" s="168"/>
      <c r="V44" s="1" t="str">
        <f t="shared" si="8"/>
        <v/>
      </c>
      <c r="W44" s="159" t="e">
        <f t="shared" si="9"/>
        <v>#VALUE!</v>
      </c>
      <c r="X44" s="173">
        <v>0.37847222222222221</v>
      </c>
      <c r="Y44" s="173">
        <v>0.37847222222222221</v>
      </c>
      <c r="Z44" s="163">
        <f t="shared" si="10"/>
        <v>0.16666666666666666</v>
      </c>
      <c r="AA44" s="159">
        <f t="shared" si="11"/>
        <v>4</v>
      </c>
      <c r="AB44" s="168"/>
      <c r="AC44" s="168"/>
      <c r="AD44" s="1" t="str">
        <f t="shared" si="12"/>
        <v/>
      </c>
      <c r="AE44" s="159" t="e">
        <f t="shared" si="13"/>
        <v>#VALUE!</v>
      </c>
      <c r="AF44" s="168"/>
      <c r="AG44" s="168"/>
      <c r="AH44" s="1" t="str">
        <f t="shared" si="14"/>
        <v/>
      </c>
      <c r="AI44" s="159" t="e">
        <f t="shared" si="15"/>
        <v>#VALUE!</v>
      </c>
      <c r="AJ44" s="162"/>
      <c r="AK44" s="162"/>
      <c r="AL44" s="1"/>
      <c r="AM44" s="1"/>
      <c r="AN44" s="172"/>
      <c r="AO44" s="172"/>
      <c r="AP44" s="1"/>
      <c r="AQ44" s="1"/>
      <c r="AR44" s="162"/>
      <c r="AS44" s="162"/>
      <c r="AT44" s="1"/>
      <c r="AU44" s="1"/>
      <c r="AV44" s="162"/>
      <c r="AW44" s="162"/>
      <c r="AX44" s="1"/>
      <c r="AY44" s="1"/>
      <c r="AZ44" s="162"/>
      <c r="BA44" s="162"/>
      <c r="BB44" s="1"/>
      <c r="BC44" s="1"/>
      <c r="BD44" s="162"/>
      <c r="BE44" s="162"/>
      <c r="BF44" s="1"/>
      <c r="BG44" s="1"/>
      <c r="BH44" s="162"/>
      <c r="BI44" s="162"/>
      <c r="BJ44" s="1"/>
      <c r="BK44" s="1"/>
      <c r="BL44" s="170"/>
      <c r="BM44" s="170"/>
      <c r="BN44" s="1"/>
      <c r="BO44" s="1"/>
      <c r="BP44" s="170"/>
      <c r="BQ44" s="170"/>
      <c r="BR44" s="1"/>
      <c r="BS44" s="1"/>
      <c r="BT44" s="170"/>
      <c r="BU44" s="170"/>
      <c r="BV44" s="1"/>
      <c r="BW44" s="1"/>
      <c r="BX44" s="162"/>
      <c r="BY44" s="162"/>
      <c r="BZ44" s="1"/>
      <c r="CA44" s="1"/>
      <c r="CB44" s="162"/>
      <c r="CC44" s="162"/>
      <c r="CD44" s="1"/>
      <c r="CE44" s="1"/>
      <c r="CF44" s="162"/>
      <c r="CG44" s="162"/>
      <c r="CH44" s="1"/>
      <c r="CI44" s="1"/>
      <c r="CJ44" s="162"/>
      <c r="CK44" s="162"/>
      <c r="CL44" s="1"/>
      <c r="CM44" s="1"/>
      <c r="CN44" s="162"/>
      <c r="CO44" s="162"/>
      <c r="CP44" s="1"/>
      <c r="CQ44" s="1"/>
      <c r="CR44" s="170"/>
      <c r="CS44" s="170"/>
      <c r="CT44" s="1"/>
      <c r="CU44" s="1"/>
      <c r="CV44" s="170"/>
      <c r="CW44" s="170"/>
      <c r="CX44" s="1"/>
      <c r="CY44" s="1"/>
      <c r="CZ44" s="160"/>
      <c r="DA44" s="160"/>
      <c r="DB44" s="161"/>
      <c r="DC44" s="159"/>
      <c r="DD44" s="160"/>
      <c r="DE44" s="160"/>
      <c r="DF44" s="161"/>
      <c r="DG44" s="159"/>
      <c r="DH44" s="162"/>
      <c r="DI44" s="162"/>
      <c r="DJ44" s="163"/>
      <c r="DK44" s="159"/>
      <c r="DL44" s="162"/>
      <c r="DM44" s="162"/>
      <c r="DN44" s="163"/>
      <c r="DO44" s="159"/>
      <c r="DP44" s="162"/>
      <c r="DQ44" s="162"/>
      <c r="DR44" s="163"/>
      <c r="DS44" s="159"/>
      <c r="DT44" s="160"/>
      <c r="DU44" s="160"/>
      <c r="DV44" s="160"/>
      <c r="DW44" s="159"/>
      <c r="DX44" s="1"/>
      <c r="DY44" s="1" t="e">
        <f>VLOOKUP(A44,'ADFLEX lần 1'!A:C,3,0)</f>
        <v>#N/A</v>
      </c>
    </row>
    <row r="45" spans="1:129" ht="15.75" hidden="1" customHeight="1" x14ac:dyDescent="0.25">
      <c r="A45" s="15">
        <v>79</v>
      </c>
      <c r="B45" s="1" t="str">
        <f>VLOOKUP($A45,'Trang tính59'!$G:$J,3,0)</f>
        <v>Đoàn Trọng Khôi</v>
      </c>
      <c r="C45" s="1" t="str">
        <f>VLOOKUP($A45,'Trang tính59'!$G:$J,4,0)</f>
        <v>MO - M1 - Lead</v>
      </c>
      <c r="D45" s="169">
        <v>0.66736111111111107</v>
      </c>
      <c r="E45" s="169">
        <v>0.66736111111111107</v>
      </c>
      <c r="F45" s="163">
        <f t="shared" si="0"/>
        <v>0.16666666666666666</v>
      </c>
      <c r="G45" s="159">
        <f t="shared" si="1"/>
        <v>4</v>
      </c>
      <c r="H45" s="169">
        <v>0.58611111111111114</v>
      </c>
      <c r="I45" s="169">
        <v>0.58611111111111114</v>
      </c>
      <c r="J45" s="163">
        <f t="shared" si="2"/>
        <v>0.16666666666666666</v>
      </c>
      <c r="K45" s="159">
        <f t="shared" si="3"/>
        <v>4</v>
      </c>
      <c r="L45" s="169">
        <v>0.41736111111111113</v>
      </c>
      <c r="M45" s="169">
        <v>0.41736111111111113</v>
      </c>
      <c r="N45" s="163">
        <f t="shared" si="4"/>
        <v>0.16666666666666666</v>
      </c>
      <c r="O45" s="159">
        <f t="shared" si="5"/>
        <v>4</v>
      </c>
      <c r="P45" s="168"/>
      <c r="Q45" s="168"/>
      <c r="R45" s="1" t="str">
        <f t="shared" si="6"/>
        <v/>
      </c>
      <c r="S45" s="159" t="e">
        <f t="shared" si="7"/>
        <v>#VALUE!</v>
      </c>
      <c r="T45" s="168"/>
      <c r="U45" s="168"/>
      <c r="V45" s="1" t="str">
        <f t="shared" si="8"/>
        <v/>
      </c>
      <c r="W45" s="159" t="e">
        <f t="shared" si="9"/>
        <v>#VALUE!</v>
      </c>
      <c r="X45" s="169">
        <v>0.40416666666666667</v>
      </c>
      <c r="Y45" s="169">
        <v>0.53194444444444444</v>
      </c>
      <c r="Z45" s="163">
        <f t="shared" si="10"/>
        <v>9.5833333333333326E-2</v>
      </c>
      <c r="AA45" s="159">
        <f t="shared" si="11"/>
        <v>2.2999999999999998</v>
      </c>
      <c r="AB45" s="169">
        <v>0.42777777777777776</v>
      </c>
      <c r="AC45" s="169">
        <v>0.42777777777777776</v>
      </c>
      <c r="AD45" s="163">
        <f t="shared" si="12"/>
        <v>0.16666666666666666</v>
      </c>
      <c r="AE45" s="159">
        <f t="shared" si="13"/>
        <v>4</v>
      </c>
      <c r="AF45" s="168"/>
      <c r="AG45" s="168"/>
      <c r="AH45" s="1" t="str">
        <f t="shared" si="14"/>
        <v/>
      </c>
      <c r="AI45" s="159" t="e">
        <f t="shared" si="15"/>
        <v>#VALUE!</v>
      </c>
      <c r="AJ45" s="162"/>
      <c r="AK45" s="162"/>
      <c r="AL45" s="1"/>
      <c r="AM45" s="1"/>
      <c r="AN45" s="170"/>
      <c r="AO45" s="170"/>
      <c r="AP45" s="1"/>
      <c r="AQ45" s="1"/>
      <c r="AR45" s="162"/>
      <c r="AS45" s="162"/>
      <c r="AT45" s="1"/>
      <c r="AU45" s="1"/>
      <c r="AV45" s="162"/>
      <c r="AW45" s="162"/>
      <c r="AX45" s="1"/>
      <c r="AY45" s="1"/>
      <c r="AZ45" s="170"/>
      <c r="BA45" s="170"/>
      <c r="BB45" s="1"/>
      <c r="BC45" s="1"/>
      <c r="BD45" s="162"/>
      <c r="BE45" s="162"/>
      <c r="BF45" s="1"/>
      <c r="BG45" s="1"/>
      <c r="BH45" s="162"/>
      <c r="BI45" s="162"/>
      <c r="BJ45" s="1"/>
      <c r="BK45" s="1"/>
      <c r="BL45" s="170"/>
      <c r="BM45" s="170"/>
      <c r="BN45" s="1"/>
      <c r="BO45" s="1"/>
      <c r="BP45" s="170"/>
      <c r="BQ45" s="170"/>
      <c r="BR45" s="1"/>
      <c r="BS45" s="1"/>
      <c r="BT45" s="170"/>
      <c r="BU45" s="170"/>
      <c r="BV45" s="1"/>
      <c r="BW45" s="1"/>
      <c r="BX45" s="162"/>
      <c r="BY45" s="162"/>
      <c r="BZ45" s="1"/>
      <c r="CA45" s="1"/>
      <c r="CB45" s="1"/>
      <c r="CC45" s="1"/>
      <c r="CD45" s="1"/>
      <c r="CE45" s="1"/>
      <c r="CF45" s="170"/>
      <c r="CG45" s="170"/>
      <c r="CH45" s="1"/>
      <c r="CI45" s="1"/>
      <c r="CJ45" s="162"/>
      <c r="CK45" s="162"/>
      <c r="CL45" s="1"/>
      <c r="CM45" s="1"/>
      <c r="CN45" s="162"/>
      <c r="CO45" s="162"/>
      <c r="CP45" s="1"/>
      <c r="CQ45" s="1"/>
      <c r="CR45" s="170"/>
      <c r="CS45" s="170"/>
      <c r="CT45" s="1"/>
      <c r="CU45" s="1"/>
      <c r="CV45" s="170"/>
      <c r="CW45" s="170"/>
      <c r="CX45" s="1"/>
      <c r="CY45" s="1"/>
      <c r="CZ45" s="160"/>
      <c r="DA45" s="160"/>
      <c r="DB45" s="160"/>
      <c r="DC45" s="159"/>
      <c r="DD45" s="162"/>
      <c r="DE45" s="162"/>
      <c r="DF45" s="163"/>
      <c r="DG45" s="159"/>
      <c r="DH45" s="162"/>
      <c r="DI45" s="162"/>
      <c r="DJ45" s="163"/>
      <c r="DK45" s="159"/>
      <c r="DL45" s="162"/>
      <c r="DM45" s="162"/>
      <c r="DN45" s="163"/>
      <c r="DO45" s="159"/>
      <c r="DP45" s="162"/>
      <c r="DQ45" s="162"/>
      <c r="DR45" s="1"/>
      <c r="DS45" s="159"/>
      <c r="DT45" s="160"/>
      <c r="DU45" s="160"/>
      <c r="DV45" s="161"/>
      <c r="DW45" s="159"/>
      <c r="DX45" s="1"/>
      <c r="DY45" s="1" t="e">
        <f>VLOOKUP(A45,'ADFLEX lần 1'!A:C,3,0)</f>
        <v>#N/A</v>
      </c>
    </row>
    <row r="46" spans="1:129" ht="15.75" hidden="1" customHeight="1" x14ac:dyDescent="0.25">
      <c r="A46" s="15">
        <v>81</v>
      </c>
      <c r="B46" s="1" t="str">
        <f>VLOOKUP($A46,'Trang tính59'!$G:$J,3,0)</f>
        <v>Đào Văn Hiệp</v>
      </c>
      <c r="C46" s="1" t="str">
        <f>VLOOKUP($A46,'Trang tính59'!$G:$J,4,0)</f>
        <v>MO - Tech - Lead</v>
      </c>
      <c r="D46" s="169">
        <v>0.375</v>
      </c>
      <c r="E46" s="169">
        <v>0.375</v>
      </c>
      <c r="F46" s="163">
        <f t="shared" si="0"/>
        <v>0.16666666666666666</v>
      </c>
      <c r="G46" s="159">
        <f t="shared" si="1"/>
        <v>4</v>
      </c>
      <c r="H46" s="169">
        <v>0.39930555555555558</v>
      </c>
      <c r="I46" s="169">
        <v>0.39930555555555558</v>
      </c>
      <c r="J46" s="163">
        <f t="shared" si="2"/>
        <v>0.16666666666666666</v>
      </c>
      <c r="K46" s="159">
        <f t="shared" si="3"/>
        <v>4</v>
      </c>
      <c r="L46" s="168"/>
      <c r="M46" s="168"/>
      <c r="N46" s="1" t="str">
        <f t="shared" si="4"/>
        <v/>
      </c>
      <c r="O46" s="159" t="e">
        <f t="shared" si="5"/>
        <v>#VALUE!</v>
      </c>
      <c r="P46" s="169">
        <v>0.45624999999999999</v>
      </c>
      <c r="Q46" s="169">
        <v>0.45624999999999999</v>
      </c>
      <c r="R46" s="163">
        <f t="shared" si="6"/>
        <v>0.16666666666666666</v>
      </c>
      <c r="S46" s="159">
        <f t="shared" si="7"/>
        <v>4</v>
      </c>
      <c r="T46" s="168"/>
      <c r="U46" s="168"/>
      <c r="V46" s="1" t="str">
        <f t="shared" si="8"/>
        <v/>
      </c>
      <c r="W46" s="159" t="e">
        <f t="shared" si="9"/>
        <v>#VALUE!</v>
      </c>
      <c r="X46" s="169">
        <v>0.38055555555555554</v>
      </c>
      <c r="Y46" s="169">
        <v>0.57152777777777775</v>
      </c>
      <c r="Z46" s="162">
        <f t="shared" si="10"/>
        <v>0.12847222222222221</v>
      </c>
      <c r="AA46" s="159">
        <f t="shared" si="11"/>
        <v>3.1</v>
      </c>
      <c r="AB46" s="169">
        <v>0.46458333333333335</v>
      </c>
      <c r="AC46" s="169">
        <v>0.58125000000000004</v>
      </c>
      <c r="AD46" s="162">
        <f t="shared" si="12"/>
        <v>5.4166666666666696E-2</v>
      </c>
      <c r="AE46" s="159">
        <f t="shared" si="13"/>
        <v>1.3</v>
      </c>
      <c r="AF46" s="169">
        <v>0.89513888888888893</v>
      </c>
      <c r="AG46" s="169">
        <v>0.89513888888888893</v>
      </c>
      <c r="AH46" s="163">
        <f t="shared" si="14"/>
        <v>0.16666666666666666</v>
      </c>
      <c r="AI46" s="159">
        <f t="shared" si="15"/>
        <v>4</v>
      </c>
      <c r="AJ46" s="162"/>
      <c r="AK46" s="162"/>
      <c r="AL46" s="1"/>
      <c r="AM46" s="1"/>
      <c r="AN46" s="162"/>
      <c r="AO46" s="162"/>
      <c r="AP46" s="1"/>
      <c r="AQ46" s="1"/>
      <c r="AR46" s="162"/>
      <c r="AS46" s="162"/>
      <c r="AT46" s="1"/>
      <c r="AU46" s="1"/>
      <c r="AV46" s="162"/>
      <c r="AW46" s="162"/>
      <c r="AX46" s="1"/>
      <c r="AY46" s="1"/>
      <c r="AZ46" s="170"/>
      <c r="BA46" s="170"/>
      <c r="BB46" s="1"/>
      <c r="BC46" s="1"/>
      <c r="BD46" s="162"/>
      <c r="BE46" s="162"/>
      <c r="BF46" s="1"/>
      <c r="BG46" s="1"/>
      <c r="BH46" s="162"/>
      <c r="BI46" s="162"/>
      <c r="BJ46" s="1"/>
      <c r="BK46" s="1"/>
      <c r="BL46" s="162"/>
      <c r="BM46" s="162"/>
      <c r="BN46" s="1"/>
      <c r="BO46" s="1"/>
      <c r="BP46" s="170"/>
      <c r="BQ46" s="170"/>
      <c r="BR46" s="1"/>
      <c r="BS46" s="1"/>
      <c r="BT46" s="170"/>
      <c r="BU46" s="170"/>
      <c r="BV46" s="1"/>
      <c r="BW46" s="1"/>
      <c r="BX46" s="170"/>
      <c r="BY46" s="170"/>
      <c r="BZ46" s="1"/>
      <c r="CA46" s="1"/>
      <c r="CB46" s="170"/>
      <c r="CC46" s="170"/>
      <c r="CD46" s="1"/>
      <c r="CE46" s="1"/>
      <c r="CF46" s="170"/>
      <c r="CG46" s="170"/>
      <c r="CH46" s="1"/>
      <c r="CI46" s="1"/>
      <c r="CJ46" s="162"/>
      <c r="CK46" s="162"/>
      <c r="CL46" s="1"/>
      <c r="CM46" s="1"/>
      <c r="CN46" s="162"/>
      <c r="CO46" s="162"/>
      <c r="CP46" s="1"/>
      <c r="CQ46" s="1"/>
      <c r="CR46" s="170"/>
      <c r="CS46" s="170"/>
      <c r="CT46" s="1"/>
      <c r="CU46" s="1"/>
      <c r="CV46" s="170"/>
      <c r="CW46" s="170"/>
      <c r="CX46" s="1"/>
      <c r="CY46" s="1"/>
      <c r="CZ46" s="162"/>
      <c r="DA46" s="162"/>
      <c r="DB46" s="1"/>
      <c r="DC46" s="159"/>
      <c r="DD46" s="160"/>
      <c r="DE46" s="160"/>
      <c r="DF46" s="161"/>
      <c r="DG46" s="159"/>
      <c r="DH46" s="162"/>
      <c r="DI46" s="162"/>
      <c r="DJ46" s="163"/>
      <c r="DK46" s="159"/>
      <c r="DL46" s="162"/>
      <c r="DM46" s="162"/>
      <c r="DN46" s="162"/>
      <c r="DO46" s="159"/>
      <c r="DP46" s="160"/>
      <c r="DQ46" s="160"/>
      <c r="DR46" s="161"/>
      <c r="DS46" s="159"/>
      <c r="DT46" s="162"/>
      <c r="DU46" s="162"/>
      <c r="DV46" s="1"/>
      <c r="DW46" s="159"/>
      <c r="DX46" s="1"/>
      <c r="DY46" s="1" t="e">
        <f>VLOOKUP(A46,'ADFLEX lần 1'!A:C,3,0)</f>
        <v>#N/A</v>
      </c>
    </row>
    <row r="47" spans="1:129" ht="15.75" hidden="1" customHeight="1" x14ac:dyDescent="0.25">
      <c r="A47" s="15">
        <v>84</v>
      </c>
      <c r="B47" s="1" t="str">
        <f>VLOOKUP($A47,'Trang tính59'!$G:$J,3,0)</f>
        <v>Trần Thị Minh Chi</v>
      </c>
      <c r="C47" s="1" t="str">
        <f>VLOOKUP($A47,'Trang tính59'!$G:$J,4,0)</f>
        <v>MO - M1 - Bussiness Dept</v>
      </c>
      <c r="D47" s="171"/>
      <c r="E47" s="171"/>
      <c r="F47" s="1" t="str">
        <f t="shared" si="0"/>
        <v/>
      </c>
      <c r="G47" s="159" t="e">
        <f t="shared" si="1"/>
        <v>#VALUE!</v>
      </c>
      <c r="H47" s="171"/>
      <c r="I47" s="171"/>
      <c r="J47" s="1" t="str">
        <f t="shared" si="2"/>
        <v/>
      </c>
      <c r="K47" s="159" t="e">
        <f t="shared" si="3"/>
        <v>#VALUE!</v>
      </c>
      <c r="L47" s="168"/>
      <c r="M47" s="168"/>
      <c r="N47" s="1" t="str">
        <f t="shared" si="4"/>
        <v/>
      </c>
      <c r="O47" s="159" t="e">
        <f t="shared" si="5"/>
        <v>#VALUE!</v>
      </c>
      <c r="P47" s="168"/>
      <c r="Q47" s="168"/>
      <c r="R47" s="1" t="str">
        <f t="shared" si="6"/>
        <v/>
      </c>
      <c r="S47" s="159" t="e">
        <f t="shared" si="7"/>
        <v>#VALUE!</v>
      </c>
      <c r="T47" s="168"/>
      <c r="U47" s="168"/>
      <c r="V47" s="1" t="str">
        <f t="shared" si="8"/>
        <v/>
      </c>
      <c r="W47" s="159" t="e">
        <f t="shared" si="9"/>
        <v>#VALUE!</v>
      </c>
      <c r="X47" s="14"/>
      <c r="Y47" s="14"/>
      <c r="Z47" s="1" t="str">
        <f t="shared" si="10"/>
        <v/>
      </c>
      <c r="AA47" s="159" t="e">
        <f t="shared" si="11"/>
        <v>#VALUE!</v>
      </c>
      <c r="AB47" s="14"/>
      <c r="AC47" s="14"/>
      <c r="AD47" s="1" t="str">
        <f t="shared" si="12"/>
        <v/>
      </c>
      <c r="AE47" s="159" t="e">
        <f t="shared" si="13"/>
        <v>#VALUE!</v>
      </c>
      <c r="AF47" s="171"/>
      <c r="AG47" s="171"/>
      <c r="AH47" s="1" t="str">
        <f t="shared" si="14"/>
        <v/>
      </c>
      <c r="AI47" s="159" t="e">
        <f t="shared" si="15"/>
        <v>#VALUE!</v>
      </c>
      <c r="AJ47" s="172"/>
      <c r="AK47" s="172"/>
      <c r="AL47" s="1"/>
      <c r="AM47" s="1"/>
      <c r="AN47" s="162"/>
      <c r="AO47" s="162"/>
      <c r="AP47" s="1"/>
      <c r="AQ47" s="1"/>
      <c r="AR47" s="1"/>
      <c r="AS47" s="1"/>
      <c r="AT47" s="1"/>
      <c r="AU47" s="1"/>
      <c r="AV47" s="172"/>
      <c r="AW47" s="172"/>
      <c r="AX47" s="1"/>
      <c r="AY47" s="1"/>
      <c r="AZ47" s="172"/>
      <c r="BA47" s="172"/>
      <c r="BB47" s="1"/>
      <c r="BC47" s="1"/>
      <c r="BD47" s="172"/>
      <c r="BE47" s="172"/>
      <c r="BF47" s="1"/>
      <c r="BG47" s="1"/>
      <c r="BH47" s="1"/>
      <c r="BI47" s="1"/>
      <c r="BJ47" s="1"/>
      <c r="BK47" s="1"/>
      <c r="BL47" s="172"/>
      <c r="BM47" s="172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72"/>
      <c r="BY47" s="172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59"/>
      <c r="DD47" s="1"/>
      <c r="DE47" s="1"/>
      <c r="DF47" s="1"/>
      <c r="DG47" s="159"/>
      <c r="DH47" s="1"/>
      <c r="DI47" s="1"/>
      <c r="DJ47" s="1"/>
      <c r="DK47" s="159"/>
      <c r="DL47" s="1"/>
      <c r="DM47" s="1"/>
      <c r="DN47" s="1"/>
      <c r="DO47" s="159"/>
      <c r="DP47" s="1"/>
      <c r="DQ47" s="1"/>
      <c r="DR47" s="1"/>
      <c r="DS47" s="159"/>
      <c r="DT47" s="1"/>
      <c r="DU47" s="1"/>
      <c r="DV47" s="1"/>
      <c r="DW47" s="159"/>
      <c r="DX47" s="1"/>
      <c r="DY47" s="1" t="e">
        <f>VLOOKUP(A47,'ADFLEX lần 1'!A:C,3,0)</f>
        <v>#N/A</v>
      </c>
    </row>
    <row r="48" spans="1:129" ht="15.75" hidden="1" customHeight="1" x14ac:dyDescent="0.25">
      <c r="A48" s="15">
        <v>85</v>
      </c>
      <c r="B48" s="1" t="str">
        <f>VLOOKUP($A48,'Trang tính59'!$G:$J,3,0)</f>
        <v>Nguyễn Thị Hiền</v>
      </c>
      <c r="C48" s="1" t="str">
        <f>VLOOKUP($A48,'Trang tính59'!$G:$J,4,0)</f>
        <v>EWAY - HCNS</v>
      </c>
      <c r="D48" s="171"/>
      <c r="E48" s="171"/>
      <c r="F48" s="1" t="str">
        <f t="shared" si="0"/>
        <v/>
      </c>
      <c r="G48" s="159" t="e">
        <f t="shared" si="1"/>
        <v>#VALUE!</v>
      </c>
      <c r="H48" s="171"/>
      <c r="I48" s="171"/>
      <c r="J48" s="1" t="str">
        <f t="shared" si="2"/>
        <v/>
      </c>
      <c r="K48" s="159" t="e">
        <f t="shared" si="3"/>
        <v>#VALUE!</v>
      </c>
      <c r="L48" s="171"/>
      <c r="M48" s="171"/>
      <c r="N48" s="1" t="str">
        <f t="shared" si="4"/>
        <v/>
      </c>
      <c r="O48" s="159" t="e">
        <f t="shared" si="5"/>
        <v>#VALUE!</v>
      </c>
      <c r="P48" s="14"/>
      <c r="Q48" s="14"/>
      <c r="R48" s="1" t="str">
        <f t="shared" si="6"/>
        <v/>
      </c>
      <c r="S48" s="159" t="e">
        <f t="shared" si="7"/>
        <v>#VALUE!</v>
      </c>
      <c r="T48" s="171"/>
      <c r="U48" s="171"/>
      <c r="V48" s="1" t="str">
        <f t="shared" si="8"/>
        <v/>
      </c>
      <c r="W48" s="159" t="e">
        <f t="shared" si="9"/>
        <v>#VALUE!</v>
      </c>
      <c r="X48" s="171"/>
      <c r="Y48" s="171"/>
      <c r="Z48" s="1" t="str">
        <f t="shared" si="10"/>
        <v/>
      </c>
      <c r="AA48" s="159" t="e">
        <f t="shared" si="11"/>
        <v>#VALUE!</v>
      </c>
      <c r="AB48" s="171"/>
      <c r="AC48" s="171"/>
      <c r="AD48" s="1" t="str">
        <f t="shared" si="12"/>
        <v/>
      </c>
      <c r="AE48" s="159" t="e">
        <f t="shared" si="13"/>
        <v>#VALUE!</v>
      </c>
      <c r="AF48" s="171"/>
      <c r="AG48" s="171"/>
      <c r="AH48" s="1" t="str">
        <f t="shared" si="14"/>
        <v/>
      </c>
      <c r="AI48" s="159" t="e">
        <f t="shared" si="15"/>
        <v>#VALUE!</v>
      </c>
      <c r="AJ48" s="172"/>
      <c r="AK48" s="172"/>
      <c r="AL48" s="1"/>
      <c r="AM48" s="1"/>
      <c r="AN48" s="172"/>
      <c r="AO48" s="172"/>
      <c r="AP48" s="1"/>
      <c r="AQ48" s="1"/>
      <c r="AR48" s="172"/>
      <c r="AS48" s="172"/>
      <c r="AT48" s="1"/>
      <c r="AU48" s="1"/>
      <c r="AV48" s="172"/>
      <c r="AW48" s="172"/>
      <c r="AX48" s="1"/>
      <c r="AY48" s="1"/>
      <c r="AZ48" s="172"/>
      <c r="BA48" s="172"/>
      <c r="BB48" s="1"/>
      <c r="BC48" s="1"/>
      <c r="BD48" s="172"/>
      <c r="BE48" s="172"/>
      <c r="BF48" s="1"/>
      <c r="BG48" s="1"/>
      <c r="BH48" s="172"/>
      <c r="BI48" s="172"/>
      <c r="BJ48" s="1"/>
      <c r="BK48" s="1"/>
      <c r="BL48" s="172"/>
      <c r="BM48" s="172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72"/>
      <c r="BY48" s="172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59"/>
      <c r="DD48" s="1"/>
      <c r="DE48" s="1"/>
      <c r="DF48" s="1"/>
      <c r="DG48" s="159"/>
      <c r="DH48" s="1"/>
      <c r="DI48" s="1"/>
      <c r="DJ48" s="1"/>
      <c r="DK48" s="159"/>
      <c r="DL48" s="1"/>
      <c r="DM48" s="1"/>
      <c r="DN48" s="1"/>
      <c r="DO48" s="159"/>
      <c r="DP48" s="1"/>
      <c r="DQ48" s="1"/>
      <c r="DR48" s="1"/>
      <c r="DS48" s="159"/>
      <c r="DT48" s="1"/>
      <c r="DU48" s="1"/>
      <c r="DV48" s="1"/>
      <c r="DW48" s="159"/>
      <c r="DX48" s="1"/>
      <c r="DY48" s="1" t="e">
        <f>VLOOKUP(A48,'ADFLEX lần 1'!A:C,3,0)</f>
        <v>#N/A</v>
      </c>
    </row>
    <row r="49" spans="1:129" ht="15.75" hidden="1" customHeight="1" x14ac:dyDescent="0.25">
      <c r="A49" s="15">
        <v>89</v>
      </c>
      <c r="B49" s="1" t="e">
        <f>VLOOKUP($A49,'Trang tính59'!$G:$J,3,0)</f>
        <v>#N/A</v>
      </c>
      <c r="C49" s="1" t="e">
        <f>VLOOKUP($A49,'Trang tính59'!$G:$J,4,0)</f>
        <v>#N/A</v>
      </c>
      <c r="D49" s="168"/>
      <c r="E49" s="168"/>
      <c r="F49" s="1" t="str">
        <f t="shared" si="0"/>
        <v/>
      </c>
      <c r="G49" s="159" t="e">
        <f t="shared" si="1"/>
        <v>#VALUE!</v>
      </c>
      <c r="H49" s="168"/>
      <c r="I49" s="168"/>
      <c r="J49" s="1" t="str">
        <f t="shared" si="2"/>
        <v/>
      </c>
      <c r="K49" s="159" t="e">
        <f t="shared" si="3"/>
        <v>#VALUE!</v>
      </c>
      <c r="L49" s="168"/>
      <c r="M49" s="168"/>
      <c r="N49" s="1" t="str">
        <f t="shared" si="4"/>
        <v/>
      </c>
      <c r="O49" s="159" t="e">
        <f t="shared" si="5"/>
        <v>#VALUE!</v>
      </c>
      <c r="P49" s="168"/>
      <c r="Q49" s="168"/>
      <c r="R49" s="1" t="str">
        <f t="shared" si="6"/>
        <v/>
      </c>
      <c r="S49" s="159" t="e">
        <f t="shared" si="7"/>
        <v>#VALUE!</v>
      </c>
      <c r="T49" s="168"/>
      <c r="U49" s="168"/>
      <c r="V49" s="1" t="str">
        <f t="shared" si="8"/>
        <v/>
      </c>
      <c r="W49" s="159" t="e">
        <f t="shared" si="9"/>
        <v>#VALUE!</v>
      </c>
      <c r="X49" s="14"/>
      <c r="Y49" s="14"/>
      <c r="Z49" s="1" t="str">
        <f t="shared" si="10"/>
        <v/>
      </c>
      <c r="AA49" s="159" t="e">
        <f t="shared" si="11"/>
        <v>#VALUE!</v>
      </c>
      <c r="AB49" s="14"/>
      <c r="AC49" s="14"/>
      <c r="AD49" s="1" t="str">
        <f t="shared" si="12"/>
        <v/>
      </c>
      <c r="AE49" s="159" t="e">
        <f t="shared" si="13"/>
        <v>#VALUE!</v>
      </c>
      <c r="AF49" s="168"/>
      <c r="AG49" s="168"/>
      <c r="AH49" s="1" t="str">
        <f t="shared" si="14"/>
        <v/>
      </c>
      <c r="AI49" s="159" t="e">
        <f t="shared" si="15"/>
        <v>#VALUE!</v>
      </c>
      <c r="AJ49" s="162"/>
      <c r="AK49" s="162"/>
      <c r="AL49" s="1"/>
      <c r="AM49" s="1"/>
      <c r="AN49" s="162"/>
      <c r="AO49" s="162"/>
      <c r="AP49" s="1"/>
      <c r="AQ49" s="1"/>
      <c r="AR49" s="162"/>
      <c r="AS49" s="162"/>
      <c r="AT49" s="1"/>
      <c r="AU49" s="1"/>
      <c r="AV49" s="162"/>
      <c r="AW49" s="162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62"/>
      <c r="BI49" s="162"/>
      <c r="BJ49" s="1"/>
      <c r="BK49" s="1"/>
      <c r="BL49" s="162"/>
      <c r="BM49" s="162"/>
      <c r="BN49" s="1"/>
      <c r="BO49" s="1"/>
      <c r="BP49" s="162"/>
      <c r="BQ49" s="162"/>
      <c r="BR49" s="1"/>
      <c r="BS49" s="1"/>
      <c r="BT49" s="162"/>
      <c r="BU49" s="162"/>
      <c r="BV49" s="1"/>
      <c r="BW49" s="1"/>
      <c r="BX49" s="162"/>
      <c r="BY49" s="162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62"/>
      <c r="CK49" s="162"/>
      <c r="CL49" s="1"/>
      <c r="CM49" s="1"/>
      <c r="CN49" s="162"/>
      <c r="CO49" s="162"/>
      <c r="CP49" s="1"/>
      <c r="CQ49" s="1"/>
      <c r="CR49" s="162"/>
      <c r="CS49" s="162"/>
      <c r="CT49" s="1"/>
      <c r="CU49" s="1"/>
      <c r="CV49" s="162"/>
      <c r="CW49" s="162"/>
      <c r="CX49" s="1"/>
      <c r="CY49" s="1"/>
      <c r="CZ49" s="162"/>
      <c r="DA49" s="162"/>
      <c r="DB49" s="1"/>
      <c r="DC49" s="159"/>
      <c r="DD49" s="1"/>
      <c r="DE49" s="1"/>
      <c r="DF49" s="1"/>
      <c r="DG49" s="159"/>
      <c r="DH49" s="1"/>
      <c r="DI49" s="1"/>
      <c r="DJ49" s="1"/>
      <c r="DK49" s="159"/>
      <c r="DL49" s="162"/>
      <c r="DM49" s="162"/>
      <c r="DN49" s="1"/>
      <c r="DO49" s="159"/>
      <c r="DP49" s="162"/>
      <c r="DQ49" s="162"/>
      <c r="DR49" s="1"/>
      <c r="DS49" s="159"/>
      <c r="DT49" s="162"/>
      <c r="DU49" s="162"/>
      <c r="DV49" s="1"/>
      <c r="DW49" s="159"/>
      <c r="DX49" s="1"/>
      <c r="DY49" s="1" t="e">
        <f>VLOOKUP(A49,'ADFLEX lần 1'!A:C,3,0)</f>
        <v>#N/A</v>
      </c>
    </row>
    <row r="50" spans="1:129" ht="15.75" hidden="1" customHeight="1" x14ac:dyDescent="0.25">
      <c r="A50" s="15">
        <v>91</v>
      </c>
      <c r="B50" s="1" t="str">
        <f>VLOOKUP($A50,'Trang tính59'!$G:$J,3,0)</f>
        <v>Hoàng Tú Anh</v>
      </c>
      <c r="C50" s="1" t="str">
        <f>VLOOKUP($A50,'Trang tính59'!$G:$J,4,0)</f>
        <v>PingGo - Seller Development</v>
      </c>
      <c r="D50" s="168"/>
      <c r="E50" s="168"/>
      <c r="F50" s="1" t="str">
        <f t="shared" si="0"/>
        <v/>
      </c>
      <c r="G50" s="159" t="e">
        <f t="shared" si="1"/>
        <v>#VALUE!</v>
      </c>
      <c r="H50" s="14"/>
      <c r="I50" s="14"/>
      <c r="J50" s="1" t="str">
        <f t="shared" si="2"/>
        <v/>
      </c>
      <c r="K50" s="159" t="e">
        <f t="shared" si="3"/>
        <v>#VALUE!</v>
      </c>
      <c r="L50" s="168"/>
      <c r="M50" s="168"/>
      <c r="N50" s="1" t="str">
        <f t="shared" si="4"/>
        <v/>
      </c>
      <c r="O50" s="159" t="e">
        <f t="shared" si="5"/>
        <v>#VALUE!</v>
      </c>
      <c r="P50" s="168"/>
      <c r="Q50" s="168"/>
      <c r="R50" s="1" t="str">
        <f t="shared" si="6"/>
        <v/>
      </c>
      <c r="S50" s="159" t="e">
        <f t="shared" si="7"/>
        <v>#VALUE!</v>
      </c>
      <c r="T50" s="168"/>
      <c r="U50" s="168"/>
      <c r="V50" s="1" t="str">
        <f t="shared" si="8"/>
        <v/>
      </c>
      <c r="W50" s="159" t="e">
        <f t="shared" si="9"/>
        <v>#VALUE!</v>
      </c>
      <c r="X50" s="169">
        <v>0.50069444444444444</v>
      </c>
      <c r="Y50" s="169">
        <v>0.50069444444444444</v>
      </c>
      <c r="Z50" s="163">
        <f t="shared" si="10"/>
        <v>0.16666666666666666</v>
      </c>
      <c r="AA50" s="159">
        <f t="shared" si="11"/>
        <v>4</v>
      </c>
      <c r="AB50" s="169">
        <v>0.59861111111111109</v>
      </c>
      <c r="AC50" s="169">
        <v>0.59861111111111109</v>
      </c>
      <c r="AD50" s="163">
        <f t="shared" si="12"/>
        <v>0.16666666666666666</v>
      </c>
      <c r="AE50" s="159">
        <f t="shared" si="13"/>
        <v>4</v>
      </c>
      <c r="AF50" s="14"/>
      <c r="AG50" s="14"/>
      <c r="AH50" s="1" t="str">
        <f t="shared" si="14"/>
        <v/>
      </c>
      <c r="AI50" s="159" t="e">
        <f t="shared" si="15"/>
        <v>#VALUE!</v>
      </c>
      <c r="AJ50" s="1"/>
      <c r="AK50" s="1"/>
      <c r="AL50" s="1"/>
      <c r="AM50" s="1"/>
      <c r="AN50" s="170"/>
      <c r="AO50" s="170"/>
      <c r="AP50" s="1"/>
      <c r="AQ50" s="1"/>
      <c r="AR50" s="162"/>
      <c r="AS50" s="162"/>
      <c r="AT50" s="1"/>
      <c r="AU50" s="1"/>
      <c r="AV50" s="162"/>
      <c r="AW50" s="162"/>
      <c r="AX50" s="1"/>
      <c r="AY50" s="1"/>
      <c r="AZ50" s="162"/>
      <c r="BA50" s="162"/>
      <c r="BB50" s="1"/>
      <c r="BC50" s="1"/>
      <c r="BD50" s="162"/>
      <c r="BE50" s="162"/>
      <c r="BF50" s="1"/>
      <c r="BG50" s="1"/>
      <c r="BH50" s="162"/>
      <c r="BI50" s="162"/>
      <c r="BJ50" s="1"/>
      <c r="BK50" s="1"/>
      <c r="BL50" s="162"/>
      <c r="BM50" s="162"/>
      <c r="BN50" s="1"/>
      <c r="BO50" s="1"/>
      <c r="BP50" s="162"/>
      <c r="BQ50" s="162"/>
      <c r="BR50" s="1"/>
      <c r="BS50" s="1"/>
      <c r="BT50" s="162"/>
      <c r="BU50" s="162"/>
      <c r="BV50" s="1"/>
      <c r="BW50" s="1"/>
      <c r="BX50" s="162"/>
      <c r="BY50" s="162"/>
      <c r="BZ50" s="1"/>
      <c r="CA50" s="1"/>
      <c r="CB50" s="162"/>
      <c r="CC50" s="162"/>
      <c r="CD50" s="1"/>
      <c r="CE50" s="1"/>
      <c r="CF50" s="162"/>
      <c r="CG50" s="162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62"/>
      <c r="CS50" s="162"/>
      <c r="CT50" s="1"/>
      <c r="CU50" s="1"/>
      <c r="CV50" s="170"/>
      <c r="CW50" s="170"/>
      <c r="CX50" s="1"/>
      <c r="CY50" s="1"/>
      <c r="CZ50" s="160"/>
      <c r="DA50" s="160"/>
      <c r="DB50" s="161"/>
      <c r="DC50" s="159"/>
      <c r="DD50" s="1"/>
      <c r="DE50" s="1"/>
      <c r="DF50" s="1"/>
      <c r="DG50" s="159"/>
      <c r="DH50" s="162"/>
      <c r="DI50" s="162"/>
      <c r="DJ50" s="163"/>
      <c r="DK50" s="159"/>
      <c r="DL50" s="1"/>
      <c r="DM50" s="1"/>
      <c r="DN50" s="1"/>
      <c r="DO50" s="159"/>
      <c r="DP50" s="1"/>
      <c r="DQ50" s="1"/>
      <c r="DR50" s="1"/>
      <c r="DS50" s="159"/>
      <c r="DT50" s="162"/>
      <c r="DU50" s="162"/>
      <c r="DV50" s="1"/>
      <c r="DW50" s="159"/>
      <c r="DX50" s="1"/>
      <c r="DY50" s="1" t="e">
        <f>VLOOKUP(A50,'ADFLEX lần 1'!A:C,3,0)</f>
        <v>#N/A</v>
      </c>
    </row>
    <row r="51" spans="1:129" ht="15.75" hidden="1" customHeight="1" x14ac:dyDescent="0.25">
      <c r="A51" s="15">
        <v>92</v>
      </c>
      <c r="B51" s="1" t="str">
        <f>VLOOKUP($A51,'Trang tính59'!$G:$J,3,0)</f>
        <v>Lê Đình Hưng</v>
      </c>
      <c r="C51" s="1" t="str">
        <f>VLOOKUP($A51,'Trang tính59'!$G:$J,4,0)</f>
        <v>AdFlex - AdDrop - Tech</v>
      </c>
      <c r="D51" s="14"/>
      <c r="E51" s="14"/>
      <c r="F51" s="1" t="str">
        <f t="shared" si="0"/>
        <v/>
      </c>
      <c r="G51" s="159" t="e">
        <f t="shared" si="1"/>
        <v>#VALUE!</v>
      </c>
      <c r="H51" s="14"/>
      <c r="I51" s="14"/>
      <c r="J51" s="1" t="str">
        <f t="shared" si="2"/>
        <v/>
      </c>
      <c r="K51" s="159" t="e">
        <f t="shared" si="3"/>
        <v>#VALUE!</v>
      </c>
      <c r="L51" s="168"/>
      <c r="M51" s="168"/>
      <c r="N51" s="1" t="str">
        <f t="shared" si="4"/>
        <v/>
      </c>
      <c r="O51" s="159" t="e">
        <f t="shared" si="5"/>
        <v>#VALUE!</v>
      </c>
      <c r="P51" s="168"/>
      <c r="Q51" s="168"/>
      <c r="R51" s="1" t="str">
        <f t="shared" si="6"/>
        <v/>
      </c>
      <c r="S51" s="159" t="e">
        <f t="shared" si="7"/>
        <v>#VALUE!</v>
      </c>
      <c r="T51" s="168"/>
      <c r="U51" s="168"/>
      <c r="V51" s="1" t="str">
        <f t="shared" si="8"/>
        <v/>
      </c>
      <c r="W51" s="159" t="e">
        <f t="shared" si="9"/>
        <v>#VALUE!</v>
      </c>
      <c r="X51" s="168"/>
      <c r="Y51" s="168"/>
      <c r="Z51" s="1" t="str">
        <f t="shared" si="10"/>
        <v/>
      </c>
      <c r="AA51" s="159" t="e">
        <f t="shared" si="11"/>
        <v>#VALUE!</v>
      </c>
      <c r="AB51" s="168"/>
      <c r="AC51" s="168"/>
      <c r="AD51" s="1" t="str">
        <f t="shared" si="12"/>
        <v/>
      </c>
      <c r="AE51" s="159" t="e">
        <f t="shared" si="13"/>
        <v>#VALUE!</v>
      </c>
      <c r="AF51" s="14"/>
      <c r="AG51" s="14"/>
      <c r="AH51" s="1" t="str">
        <f t="shared" si="14"/>
        <v/>
      </c>
      <c r="AI51" s="159" t="e">
        <f t="shared" si="15"/>
        <v>#VALUE!</v>
      </c>
      <c r="AJ51" s="1"/>
      <c r="AK51" s="1"/>
      <c r="AL51" s="1"/>
      <c r="AM51" s="1"/>
      <c r="AN51" s="162"/>
      <c r="AO51" s="162"/>
      <c r="AP51" s="1"/>
      <c r="AQ51" s="1"/>
      <c r="AR51" s="162"/>
      <c r="AS51" s="162"/>
      <c r="AT51" s="1"/>
      <c r="AU51" s="1"/>
      <c r="AV51" s="162"/>
      <c r="AW51" s="162"/>
      <c r="AX51" s="1"/>
      <c r="AY51" s="1"/>
      <c r="AZ51" s="162"/>
      <c r="BA51" s="162"/>
      <c r="BB51" s="1"/>
      <c r="BC51" s="1"/>
      <c r="BD51" s="162"/>
      <c r="BE51" s="162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62"/>
      <c r="BQ51" s="162"/>
      <c r="BR51" s="1"/>
      <c r="BS51" s="1"/>
      <c r="BT51" s="162"/>
      <c r="BU51" s="162"/>
      <c r="BV51" s="1"/>
      <c r="BW51" s="1"/>
      <c r="BX51" s="162"/>
      <c r="BY51" s="162"/>
      <c r="BZ51" s="1"/>
      <c r="CA51" s="1"/>
      <c r="CB51" s="162"/>
      <c r="CC51" s="162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62"/>
      <c r="CS51" s="162"/>
      <c r="CT51" s="1"/>
      <c r="CU51" s="1"/>
      <c r="CV51" s="1"/>
      <c r="CW51" s="1"/>
      <c r="CX51" s="1"/>
      <c r="CY51" s="1"/>
      <c r="CZ51" s="1"/>
      <c r="DA51" s="1"/>
      <c r="DB51" s="1"/>
      <c r="DC51" s="159"/>
      <c r="DD51" s="1"/>
      <c r="DE51" s="1"/>
      <c r="DF51" s="1"/>
      <c r="DG51" s="159"/>
      <c r="DH51" s="1"/>
      <c r="DI51" s="1"/>
      <c r="DJ51" s="1"/>
      <c r="DK51" s="159"/>
      <c r="DL51" s="1"/>
      <c r="DM51" s="1"/>
      <c r="DN51" s="1"/>
      <c r="DO51" s="159"/>
      <c r="DP51" s="1"/>
      <c r="DQ51" s="1"/>
      <c r="DR51" s="1"/>
      <c r="DS51" s="159"/>
      <c r="DT51" s="1"/>
      <c r="DU51" s="1"/>
      <c r="DV51" s="1"/>
      <c r="DW51" s="159"/>
      <c r="DX51" s="1"/>
      <c r="DY51" s="1" t="e">
        <f>VLOOKUP(A51,'ADFLEX lần 1'!A:C,3,0)</f>
        <v>#N/A</v>
      </c>
    </row>
    <row r="52" spans="1:129" ht="15.75" hidden="1" customHeight="1" x14ac:dyDescent="0.25">
      <c r="A52" s="15">
        <v>99</v>
      </c>
      <c r="B52" s="1" t="str">
        <f>VLOOKUP($A52,'Trang tính59'!$G:$J,3,0)</f>
        <v>Phạm Thị Thanh Loan</v>
      </c>
      <c r="C52" s="1" t="str">
        <f>VLOOKUP($A52,'Trang tính59'!$G:$J,4,0)</f>
        <v>AdFlex - Support - Content</v>
      </c>
      <c r="D52" s="171"/>
      <c r="E52" s="171"/>
      <c r="F52" s="1" t="str">
        <f t="shared" si="0"/>
        <v/>
      </c>
      <c r="G52" s="159" t="e">
        <f t="shared" si="1"/>
        <v>#VALUE!</v>
      </c>
      <c r="H52" s="14"/>
      <c r="I52" s="14"/>
      <c r="J52" s="1" t="str">
        <f t="shared" si="2"/>
        <v/>
      </c>
      <c r="K52" s="159" t="e">
        <f t="shared" si="3"/>
        <v>#VALUE!</v>
      </c>
      <c r="L52" s="14"/>
      <c r="M52" s="14"/>
      <c r="N52" s="1" t="str">
        <f t="shared" si="4"/>
        <v/>
      </c>
      <c r="O52" s="159" t="e">
        <f t="shared" si="5"/>
        <v>#VALUE!</v>
      </c>
      <c r="P52" s="14"/>
      <c r="Q52" s="14"/>
      <c r="R52" s="1" t="str">
        <f t="shared" si="6"/>
        <v/>
      </c>
      <c r="S52" s="159" t="e">
        <f t="shared" si="7"/>
        <v>#VALUE!</v>
      </c>
      <c r="T52" s="171"/>
      <c r="U52" s="171"/>
      <c r="V52" s="1" t="str">
        <f t="shared" si="8"/>
        <v/>
      </c>
      <c r="W52" s="159" t="e">
        <f t="shared" si="9"/>
        <v>#VALUE!</v>
      </c>
      <c r="X52" s="171"/>
      <c r="Y52" s="171"/>
      <c r="Z52" s="1" t="str">
        <f t="shared" si="10"/>
        <v/>
      </c>
      <c r="AA52" s="159" t="e">
        <f t="shared" si="11"/>
        <v>#VALUE!</v>
      </c>
      <c r="AB52" s="171"/>
      <c r="AC52" s="171"/>
      <c r="AD52" s="1" t="str">
        <f t="shared" si="12"/>
        <v/>
      </c>
      <c r="AE52" s="159" t="e">
        <f t="shared" si="13"/>
        <v>#VALUE!</v>
      </c>
      <c r="AF52" s="171"/>
      <c r="AG52" s="171"/>
      <c r="AH52" s="1" t="str">
        <f t="shared" si="14"/>
        <v/>
      </c>
      <c r="AI52" s="159" t="e">
        <f t="shared" si="15"/>
        <v>#VALUE!</v>
      </c>
      <c r="AJ52" s="172"/>
      <c r="AK52" s="172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72"/>
      <c r="AW52" s="172"/>
      <c r="AX52" s="1"/>
      <c r="AY52" s="1"/>
      <c r="AZ52" s="172"/>
      <c r="BA52" s="172"/>
      <c r="BB52" s="1"/>
      <c r="BC52" s="1"/>
      <c r="BD52" s="172"/>
      <c r="BE52" s="172"/>
      <c r="BF52" s="1"/>
      <c r="BG52" s="1"/>
      <c r="BH52" s="172"/>
      <c r="BI52" s="172"/>
      <c r="BJ52" s="1"/>
      <c r="BK52" s="1"/>
      <c r="BL52" s="172"/>
      <c r="BM52" s="172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72"/>
      <c r="BY52" s="172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59"/>
      <c r="DD52" s="1"/>
      <c r="DE52" s="1"/>
      <c r="DF52" s="1"/>
      <c r="DG52" s="159"/>
      <c r="DH52" s="1"/>
      <c r="DI52" s="1"/>
      <c r="DJ52" s="1"/>
      <c r="DK52" s="159"/>
      <c r="DL52" s="1"/>
      <c r="DM52" s="1"/>
      <c r="DN52" s="1"/>
      <c r="DO52" s="159"/>
      <c r="DP52" s="1"/>
      <c r="DQ52" s="1"/>
      <c r="DR52" s="1"/>
      <c r="DS52" s="159"/>
      <c r="DT52" s="1"/>
      <c r="DU52" s="1"/>
      <c r="DV52" s="1"/>
      <c r="DW52" s="159"/>
      <c r="DX52" s="1"/>
      <c r="DY52" s="1" t="e">
        <f>VLOOKUP(A52,'ADFLEX lần 1'!A:C,3,0)</f>
        <v>#N/A</v>
      </c>
    </row>
    <row r="53" spans="1:129" ht="15.75" hidden="1" customHeight="1" x14ac:dyDescent="0.25">
      <c r="A53" s="15">
        <v>100</v>
      </c>
      <c r="B53" s="1" t="str">
        <f>VLOOKUP($A53,'Trang tính59'!$G:$J,3,0)</f>
        <v>Từ Tất Huân</v>
      </c>
      <c r="C53" s="1" t="str">
        <f>VLOOKUP($A53,'Trang tính59'!$G:$J,4,0)</f>
        <v>AdFlex - Pushtimize - MNG</v>
      </c>
      <c r="D53" s="14"/>
      <c r="E53" s="14"/>
      <c r="F53" s="1" t="str">
        <f t="shared" si="0"/>
        <v/>
      </c>
      <c r="G53" s="159" t="e">
        <f t="shared" si="1"/>
        <v>#VALUE!</v>
      </c>
      <c r="H53" s="14"/>
      <c r="I53" s="14"/>
      <c r="J53" s="1" t="str">
        <f t="shared" si="2"/>
        <v/>
      </c>
      <c r="K53" s="159" t="e">
        <f t="shared" si="3"/>
        <v>#VALUE!</v>
      </c>
      <c r="L53" s="14"/>
      <c r="M53" s="14"/>
      <c r="N53" s="1" t="str">
        <f t="shared" si="4"/>
        <v/>
      </c>
      <c r="O53" s="159" t="e">
        <f t="shared" si="5"/>
        <v>#VALUE!</v>
      </c>
      <c r="P53" s="14"/>
      <c r="Q53" s="14"/>
      <c r="R53" s="1" t="str">
        <f t="shared" si="6"/>
        <v/>
      </c>
      <c r="S53" s="159" t="e">
        <f t="shared" si="7"/>
        <v>#VALUE!</v>
      </c>
      <c r="T53" s="14"/>
      <c r="U53" s="14"/>
      <c r="V53" s="1" t="str">
        <f t="shared" si="8"/>
        <v/>
      </c>
      <c r="W53" s="159" t="e">
        <f t="shared" si="9"/>
        <v>#VALUE!</v>
      </c>
      <c r="X53" s="14"/>
      <c r="Y53" s="14"/>
      <c r="Z53" s="1" t="str">
        <f t="shared" si="10"/>
        <v/>
      </c>
      <c r="AA53" s="159" t="e">
        <f t="shared" si="11"/>
        <v>#VALUE!</v>
      </c>
      <c r="AB53" s="14"/>
      <c r="AC53" s="14"/>
      <c r="AD53" s="1" t="str">
        <f t="shared" si="12"/>
        <v/>
      </c>
      <c r="AE53" s="159" t="e">
        <f t="shared" si="13"/>
        <v>#VALUE!</v>
      </c>
      <c r="AF53" s="14"/>
      <c r="AG53" s="14"/>
      <c r="AH53" s="1" t="str">
        <f t="shared" si="14"/>
        <v/>
      </c>
      <c r="AI53" s="159" t="e">
        <f t="shared" si="15"/>
        <v>#VALUE!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59"/>
      <c r="DD53" s="1"/>
      <c r="DE53" s="1"/>
      <c r="DF53" s="1"/>
      <c r="DG53" s="159"/>
      <c r="DH53" s="1"/>
      <c r="DI53" s="1"/>
      <c r="DJ53" s="1"/>
      <c r="DK53" s="159"/>
      <c r="DL53" s="1"/>
      <c r="DM53" s="1"/>
      <c r="DN53" s="1"/>
      <c r="DO53" s="159"/>
      <c r="DP53" s="1"/>
      <c r="DQ53" s="1"/>
      <c r="DR53" s="1"/>
      <c r="DS53" s="159"/>
      <c r="DT53" s="1"/>
      <c r="DU53" s="1"/>
      <c r="DV53" s="1"/>
      <c r="DW53" s="159"/>
      <c r="DX53" s="1"/>
      <c r="DY53" s="1" t="e">
        <f>VLOOKUP(A53,'ADFLEX lần 1'!A:C,3,0)</f>
        <v>#N/A</v>
      </c>
    </row>
    <row r="54" spans="1:129" ht="15.75" hidden="1" customHeight="1" x14ac:dyDescent="0.25">
      <c r="A54" s="15">
        <v>104</v>
      </c>
      <c r="B54" s="1" t="str">
        <f>VLOOKUP($A54,'Trang tính59'!$G:$J,3,0)</f>
        <v>Triệu Minh Nguyệt</v>
      </c>
      <c r="C54" s="1" t="str">
        <f>VLOOKUP($A54,'Trang tính59'!$G:$J,4,0)</f>
        <v>AdFlex - PingGo - Branding</v>
      </c>
      <c r="D54" s="14"/>
      <c r="E54" s="14"/>
      <c r="F54" s="1" t="str">
        <f t="shared" si="0"/>
        <v/>
      </c>
      <c r="G54" s="159" t="e">
        <f t="shared" si="1"/>
        <v>#VALUE!</v>
      </c>
      <c r="H54" s="14"/>
      <c r="I54" s="14"/>
      <c r="J54" s="1" t="str">
        <f t="shared" si="2"/>
        <v/>
      </c>
      <c r="K54" s="159" t="e">
        <f t="shared" si="3"/>
        <v>#VALUE!</v>
      </c>
      <c r="L54" s="14"/>
      <c r="M54" s="14"/>
      <c r="N54" s="1" t="str">
        <f t="shared" si="4"/>
        <v/>
      </c>
      <c r="O54" s="159" t="e">
        <f t="shared" si="5"/>
        <v>#VALUE!</v>
      </c>
      <c r="P54" s="14"/>
      <c r="Q54" s="14"/>
      <c r="R54" s="1" t="str">
        <f t="shared" si="6"/>
        <v/>
      </c>
      <c r="S54" s="159" t="e">
        <f t="shared" si="7"/>
        <v>#VALUE!</v>
      </c>
      <c r="T54" s="14"/>
      <c r="U54" s="14"/>
      <c r="V54" s="1" t="str">
        <f t="shared" si="8"/>
        <v/>
      </c>
      <c r="W54" s="159" t="e">
        <f t="shared" si="9"/>
        <v>#VALUE!</v>
      </c>
      <c r="X54" s="14"/>
      <c r="Y54" s="14"/>
      <c r="Z54" s="1" t="str">
        <f t="shared" si="10"/>
        <v/>
      </c>
      <c r="AA54" s="159" t="e">
        <f t="shared" si="11"/>
        <v>#VALUE!</v>
      </c>
      <c r="AB54" s="14"/>
      <c r="AC54" s="14"/>
      <c r="AD54" s="1" t="str">
        <f t="shared" si="12"/>
        <v/>
      </c>
      <c r="AE54" s="159" t="e">
        <f t="shared" si="13"/>
        <v>#VALUE!</v>
      </c>
      <c r="AF54" s="14"/>
      <c r="AG54" s="14"/>
      <c r="AH54" s="1" t="str">
        <f t="shared" si="14"/>
        <v/>
      </c>
      <c r="AI54" s="159" t="e">
        <f t="shared" si="15"/>
        <v>#VALUE!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59"/>
      <c r="DD54" s="1"/>
      <c r="DE54" s="1"/>
      <c r="DF54" s="1"/>
      <c r="DG54" s="159"/>
      <c r="DH54" s="1"/>
      <c r="DI54" s="1"/>
      <c r="DJ54" s="1"/>
      <c r="DK54" s="159"/>
      <c r="DL54" s="1"/>
      <c r="DM54" s="1"/>
      <c r="DN54" s="1"/>
      <c r="DO54" s="159"/>
      <c r="DP54" s="1"/>
      <c r="DQ54" s="1"/>
      <c r="DR54" s="1"/>
      <c r="DS54" s="159"/>
      <c r="DT54" s="1"/>
      <c r="DU54" s="1"/>
      <c r="DV54" s="1"/>
      <c r="DW54" s="159"/>
      <c r="DX54" s="1"/>
      <c r="DY54" s="1" t="e">
        <f>VLOOKUP(A54,'ADFLEX lần 1'!A:C,3,0)</f>
        <v>#N/A</v>
      </c>
    </row>
    <row r="55" spans="1:129" ht="15.75" hidden="1" customHeight="1" x14ac:dyDescent="0.25">
      <c r="A55" s="15">
        <v>106</v>
      </c>
      <c r="B55" s="1" t="str">
        <f>VLOOKUP($A55,'Trang tính59'!$G:$J,3,0)</f>
        <v>Phạm Thị Thảo</v>
      </c>
      <c r="C55" s="1" t="str">
        <f>VLOOKUP($A55,'Trang tính59'!$G:$J,4,0)</f>
        <v>AdFlex - CPI - Sale</v>
      </c>
      <c r="D55" s="14"/>
      <c r="E55" s="14"/>
      <c r="F55" s="1" t="str">
        <f t="shared" si="0"/>
        <v/>
      </c>
      <c r="G55" s="159" t="e">
        <f t="shared" si="1"/>
        <v>#VALUE!</v>
      </c>
      <c r="H55" s="14"/>
      <c r="I55" s="14"/>
      <c r="J55" s="1" t="str">
        <f t="shared" si="2"/>
        <v/>
      </c>
      <c r="K55" s="159" t="e">
        <f t="shared" si="3"/>
        <v>#VALUE!</v>
      </c>
      <c r="L55" s="14"/>
      <c r="M55" s="14"/>
      <c r="N55" s="1" t="str">
        <f t="shared" si="4"/>
        <v/>
      </c>
      <c r="O55" s="159" t="e">
        <f t="shared" si="5"/>
        <v>#VALUE!</v>
      </c>
      <c r="P55" s="14"/>
      <c r="Q55" s="14"/>
      <c r="R55" s="1" t="str">
        <f t="shared" si="6"/>
        <v/>
      </c>
      <c r="S55" s="159" t="e">
        <f t="shared" si="7"/>
        <v>#VALUE!</v>
      </c>
      <c r="T55" s="14"/>
      <c r="U55" s="14"/>
      <c r="V55" s="1" t="str">
        <f t="shared" si="8"/>
        <v/>
      </c>
      <c r="W55" s="159" t="e">
        <f t="shared" si="9"/>
        <v>#VALUE!</v>
      </c>
      <c r="X55" s="14"/>
      <c r="Y55" s="14"/>
      <c r="Z55" s="1" t="str">
        <f t="shared" si="10"/>
        <v/>
      </c>
      <c r="AA55" s="159" t="e">
        <f t="shared" si="11"/>
        <v>#VALUE!</v>
      </c>
      <c r="AB55" s="14"/>
      <c r="AC55" s="14"/>
      <c r="AD55" s="1" t="str">
        <f t="shared" si="12"/>
        <v/>
      </c>
      <c r="AE55" s="159" t="e">
        <f t="shared" si="13"/>
        <v>#VALUE!</v>
      </c>
      <c r="AF55" s="14"/>
      <c r="AG55" s="14"/>
      <c r="AH55" s="1" t="str">
        <f t="shared" si="14"/>
        <v/>
      </c>
      <c r="AI55" s="159" t="e">
        <f t="shared" si="15"/>
        <v>#VALUE!</v>
      </c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59"/>
      <c r="DD55" s="1"/>
      <c r="DE55" s="1"/>
      <c r="DF55" s="1"/>
      <c r="DG55" s="159"/>
      <c r="DH55" s="1"/>
      <c r="DI55" s="1"/>
      <c r="DJ55" s="1"/>
      <c r="DK55" s="159"/>
      <c r="DL55" s="1"/>
      <c r="DM55" s="1"/>
      <c r="DN55" s="1"/>
      <c r="DO55" s="159"/>
      <c r="DP55" s="1"/>
      <c r="DQ55" s="1"/>
      <c r="DR55" s="1"/>
      <c r="DS55" s="159"/>
      <c r="DT55" s="1"/>
      <c r="DU55" s="1"/>
      <c r="DV55" s="1"/>
      <c r="DW55" s="159"/>
      <c r="DX55" s="1"/>
      <c r="DY55" s="1" t="e">
        <f>VLOOKUP(A55,'ADFLEX lần 1'!A:C,3,0)</f>
        <v>#N/A</v>
      </c>
    </row>
    <row r="56" spans="1:129" ht="15.75" hidden="1" customHeight="1" x14ac:dyDescent="0.25">
      <c r="A56" s="15">
        <v>107</v>
      </c>
      <c r="B56" s="1" t="str">
        <f>VLOOKUP($A56,'Trang tính59'!$G:$J,3,0)</f>
        <v>Lê Trung Kiên</v>
      </c>
      <c r="C56" s="1" t="str">
        <f>VLOOKUP($A56,'Trang tính59'!$G:$J,4,0)</f>
        <v>AdFlex - HCM - MNG</v>
      </c>
      <c r="D56" s="14"/>
      <c r="E56" s="14"/>
      <c r="F56" s="1" t="str">
        <f t="shared" si="0"/>
        <v/>
      </c>
      <c r="G56" s="159" t="e">
        <f t="shared" si="1"/>
        <v>#VALUE!</v>
      </c>
      <c r="H56" s="14"/>
      <c r="I56" s="14"/>
      <c r="J56" s="1" t="str">
        <f t="shared" si="2"/>
        <v/>
      </c>
      <c r="K56" s="159" t="e">
        <f t="shared" si="3"/>
        <v>#VALUE!</v>
      </c>
      <c r="L56" s="14"/>
      <c r="M56" s="14"/>
      <c r="N56" s="1" t="str">
        <f t="shared" si="4"/>
        <v/>
      </c>
      <c r="O56" s="159" t="e">
        <f t="shared" si="5"/>
        <v>#VALUE!</v>
      </c>
      <c r="P56" s="14"/>
      <c r="Q56" s="14"/>
      <c r="R56" s="1" t="str">
        <f t="shared" si="6"/>
        <v/>
      </c>
      <c r="S56" s="159" t="e">
        <f t="shared" si="7"/>
        <v>#VALUE!</v>
      </c>
      <c r="T56" s="14"/>
      <c r="U56" s="14"/>
      <c r="V56" s="1" t="str">
        <f t="shared" si="8"/>
        <v/>
      </c>
      <c r="W56" s="159" t="e">
        <f t="shared" si="9"/>
        <v>#VALUE!</v>
      </c>
      <c r="X56" s="14"/>
      <c r="Y56" s="14"/>
      <c r="Z56" s="1" t="str">
        <f t="shared" si="10"/>
        <v/>
      </c>
      <c r="AA56" s="159" t="e">
        <f t="shared" si="11"/>
        <v>#VALUE!</v>
      </c>
      <c r="AB56" s="14"/>
      <c r="AC56" s="14"/>
      <c r="AD56" s="1" t="str">
        <f t="shared" si="12"/>
        <v/>
      </c>
      <c r="AE56" s="159" t="e">
        <f t="shared" si="13"/>
        <v>#VALUE!</v>
      </c>
      <c r="AF56" s="14"/>
      <c r="AG56" s="14"/>
      <c r="AH56" s="1" t="str">
        <f t="shared" si="14"/>
        <v/>
      </c>
      <c r="AI56" s="159" t="e">
        <f t="shared" si="15"/>
        <v>#VALUE!</v>
      </c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59"/>
      <c r="DD56" s="1"/>
      <c r="DE56" s="1"/>
      <c r="DF56" s="1"/>
      <c r="DG56" s="159"/>
      <c r="DH56" s="1"/>
      <c r="DI56" s="1"/>
      <c r="DJ56" s="1"/>
      <c r="DK56" s="159"/>
      <c r="DL56" s="1"/>
      <c r="DM56" s="1"/>
      <c r="DN56" s="1"/>
      <c r="DO56" s="159"/>
      <c r="DP56" s="1"/>
      <c r="DQ56" s="1"/>
      <c r="DR56" s="1"/>
      <c r="DS56" s="159"/>
      <c r="DT56" s="1"/>
      <c r="DU56" s="1"/>
      <c r="DV56" s="1"/>
      <c r="DW56" s="159"/>
      <c r="DX56" s="1"/>
      <c r="DY56" s="1" t="e">
        <f>VLOOKUP(A56,'ADFLEX lần 1'!A:C,3,0)</f>
        <v>#N/A</v>
      </c>
    </row>
    <row r="57" spans="1:129" ht="15.75" hidden="1" customHeight="1" x14ac:dyDescent="0.25">
      <c r="A57" s="15">
        <v>110</v>
      </c>
      <c r="B57" s="1" t="str">
        <f>VLOOKUP($A57,'Trang tính59'!$G:$J,3,0)</f>
        <v>Lê Hoàng Mạnh Hùng</v>
      </c>
      <c r="C57" s="1" t="str">
        <f>VLOOKUP($A57,'Trang tính59'!$G:$J,4,0)</f>
        <v>RIO - BOD</v>
      </c>
      <c r="D57" s="14"/>
      <c r="E57" s="14"/>
      <c r="F57" s="1" t="str">
        <f t="shared" si="0"/>
        <v/>
      </c>
      <c r="G57" s="159" t="e">
        <f t="shared" si="1"/>
        <v>#VALUE!</v>
      </c>
      <c r="H57" s="14"/>
      <c r="I57" s="14"/>
      <c r="J57" s="1" t="str">
        <f t="shared" si="2"/>
        <v/>
      </c>
      <c r="K57" s="159" t="e">
        <f t="shared" si="3"/>
        <v>#VALUE!</v>
      </c>
      <c r="L57" s="14"/>
      <c r="M57" s="14"/>
      <c r="N57" s="1" t="str">
        <f t="shared" si="4"/>
        <v/>
      </c>
      <c r="O57" s="159" t="e">
        <f t="shared" si="5"/>
        <v>#VALUE!</v>
      </c>
      <c r="P57" s="14"/>
      <c r="Q57" s="14"/>
      <c r="R57" s="1" t="str">
        <f t="shared" si="6"/>
        <v/>
      </c>
      <c r="S57" s="159" t="e">
        <f t="shared" si="7"/>
        <v>#VALUE!</v>
      </c>
      <c r="T57" s="168"/>
      <c r="U57" s="168"/>
      <c r="V57" s="1" t="str">
        <f t="shared" si="8"/>
        <v/>
      </c>
      <c r="W57" s="159" t="e">
        <f t="shared" si="9"/>
        <v>#VALUE!</v>
      </c>
      <c r="X57" s="14"/>
      <c r="Y57" s="14"/>
      <c r="Z57" s="1" t="str">
        <f t="shared" si="10"/>
        <v/>
      </c>
      <c r="AA57" s="159" t="e">
        <f t="shared" si="11"/>
        <v>#VALUE!</v>
      </c>
      <c r="AB57" s="168"/>
      <c r="AC57" s="168"/>
      <c r="AD57" s="1" t="str">
        <f t="shared" si="12"/>
        <v/>
      </c>
      <c r="AE57" s="159" t="e">
        <f t="shared" si="13"/>
        <v>#VALUE!</v>
      </c>
      <c r="AF57" s="14"/>
      <c r="AG57" s="14"/>
      <c r="AH57" s="1" t="str">
        <f t="shared" si="14"/>
        <v/>
      </c>
      <c r="AI57" s="159" t="e">
        <f t="shared" si="15"/>
        <v>#VALUE!</v>
      </c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70"/>
      <c r="BM57" s="170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59"/>
      <c r="DD57" s="1"/>
      <c r="DE57" s="1"/>
      <c r="DF57" s="1"/>
      <c r="DG57" s="159"/>
      <c r="DH57" s="1"/>
      <c r="DI57" s="1"/>
      <c r="DJ57" s="1"/>
      <c r="DK57" s="159"/>
      <c r="DL57" s="1"/>
      <c r="DM57" s="1"/>
      <c r="DN57" s="1"/>
      <c r="DO57" s="159"/>
      <c r="DP57" s="162"/>
      <c r="DQ57" s="162"/>
      <c r="DR57" s="163"/>
      <c r="DS57" s="159"/>
      <c r="DT57" s="1"/>
      <c r="DU57" s="1"/>
      <c r="DV57" s="1"/>
      <c r="DW57" s="159"/>
      <c r="DX57" s="1"/>
      <c r="DY57" s="1" t="e">
        <f>VLOOKUP(A57,'ADFLEX lần 1'!A:C,3,0)</f>
        <v>#N/A</v>
      </c>
    </row>
    <row r="58" spans="1:129" ht="15.75" hidden="1" customHeight="1" x14ac:dyDescent="0.25">
      <c r="A58" s="15">
        <v>128</v>
      </c>
      <c r="B58" s="1" t="str">
        <f>VLOOKUP($A58,'Trang tính59'!$G:$J,3,0)</f>
        <v>Lê Ngọc Hân</v>
      </c>
      <c r="C58" s="1" t="str">
        <f>VLOOKUP($A58,'Trang tính59'!$G:$J,4,0)</f>
        <v>EWAY - HCNS</v>
      </c>
      <c r="D58" s="168"/>
      <c r="E58" s="168"/>
      <c r="F58" s="1" t="str">
        <f t="shared" si="0"/>
        <v/>
      </c>
      <c r="G58" s="159" t="e">
        <f t="shared" si="1"/>
        <v>#VALUE!</v>
      </c>
      <c r="H58" s="14"/>
      <c r="I58" s="14"/>
      <c r="J58" s="1" t="str">
        <f t="shared" si="2"/>
        <v/>
      </c>
      <c r="K58" s="159" t="e">
        <f t="shared" si="3"/>
        <v>#VALUE!</v>
      </c>
      <c r="L58" s="14"/>
      <c r="M58" s="14"/>
      <c r="N58" s="1" t="str">
        <f t="shared" si="4"/>
        <v/>
      </c>
      <c r="O58" s="159" t="e">
        <f t="shared" si="5"/>
        <v>#VALUE!</v>
      </c>
      <c r="P58" s="14"/>
      <c r="Q58" s="14"/>
      <c r="R58" s="1" t="str">
        <f t="shared" si="6"/>
        <v/>
      </c>
      <c r="S58" s="159" t="e">
        <f t="shared" si="7"/>
        <v>#VALUE!</v>
      </c>
      <c r="T58" s="168"/>
      <c r="U58" s="168"/>
      <c r="V58" s="1" t="str">
        <f t="shared" si="8"/>
        <v/>
      </c>
      <c r="W58" s="159" t="e">
        <f t="shared" si="9"/>
        <v>#VALUE!</v>
      </c>
      <c r="X58" s="14"/>
      <c r="Y58" s="14"/>
      <c r="Z58" s="1" t="str">
        <f t="shared" si="10"/>
        <v/>
      </c>
      <c r="AA58" s="159" t="e">
        <f t="shared" si="11"/>
        <v>#VALUE!</v>
      </c>
      <c r="AB58" s="14"/>
      <c r="AC58" s="14"/>
      <c r="AD58" s="1" t="str">
        <f t="shared" si="12"/>
        <v/>
      </c>
      <c r="AE58" s="159" t="e">
        <f t="shared" si="13"/>
        <v>#VALUE!</v>
      </c>
      <c r="AF58" s="14"/>
      <c r="AG58" s="14"/>
      <c r="AH58" s="1" t="str">
        <f t="shared" si="14"/>
        <v/>
      </c>
      <c r="AI58" s="159" t="e">
        <f t="shared" si="15"/>
        <v>#VALUE!</v>
      </c>
      <c r="AJ58" s="1"/>
      <c r="AK58" s="1"/>
      <c r="AL58" s="1"/>
      <c r="AM58" s="1"/>
      <c r="AN58" s="162"/>
      <c r="AO58" s="162"/>
      <c r="AP58" s="1"/>
      <c r="AQ58" s="1"/>
      <c r="AR58" s="162"/>
      <c r="AS58" s="162"/>
      <c r="AT58" s="1"/>
      <c r="AU58" s="1"/>
      <c r="AV58" s="162"/>
      <c r="AW58" s="162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62"/>
      <c r="BI58" s="162"/>
      <c r="BJ58" s="1"/>
      <c r="BK58" s="1"/>
      <c r="BL58" s="162"/>
      <c r="BM58" s="162"/>
      <c r="BN58" s="1"/>
      <c r="BO58" s="1"/>
      <c r="BP58" s="162"/>
      <c r="BQ58" s="162"/>
      <c r="BR58" s="1"/>
      <c r="BS58" s="1"/>
      <c r="BT58" s="162"/>
      <c r="BU58" s="162"/>
      <c r="BV58" s="1"/>
      <c r="BW58" s="1"/>
      <c r="BX58" s="162"/>
      <c r="BY58" s="162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62"/>
      <c r="CK58" s="162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62"/>
      <c r="DA58" s="162"/>
      <c r="DB58" s="1"/>
      <c r="DC58" s="159"/>
      <c r="DD58" s="1"/>
      <c r="DE58" s="1"/>
      <c r="DF58" s="1"/>
      <c r="DG58" s="159"/>
      <c r="DH58" s="1"/>
      <c r="DI58" s="1"/>
      <c r="DJ58" s="1"/>
      <c r="DK58" s="159"/>
      <c r="DL58" s="162"/>
      <c r="DM58" s="162"/>
      <c r="DN58" s="1"/>
      <c r="DO58" s="159"/>
      <c r="DP58" s="1"/>
      <c r="DQ58" s="1"/>
      <c r="DR58" s="1"/>
      <c r="DS58" s="159"/>
      <c r="DT58" s="162"/>
      <c r="DU58" s="162"/>
      <c r="DV58" s="1"/>
      <c r="DW58" s="159"/>
      <c r="DX58" s="1"/>
      <c r="DY58" s="1" t="e">
        <f>VLOOKUP(A58,'ADFLEX lần 1'!A:C,3,0)</f>
        <v>#N/A</v>
      </c>
    </row>
    <row r="59" spans="1:129" ht="15.75" customHeight="1" x14ac:dyDescent="0.25">
      <c r="A59" s="15">
        <v>146</v>
      </c>
      <c r="B59" s="1" t="str">
        <f>VLOOKUP($A59,'Trang tính59'!$G:$J,3,0)</f>
        <v>Hoàng Mạnh Tiến</v>
      </c>
      <c r="C59" s="1" t="str">
        <f>VLOOKUP($A59,'Trang tính59'!$G:$J,4,0)</f>
        <v>AdFlex - BOD</v>
      </c>
      <c r="D59" s="168"/>
      <c r="E59" s="168"/>
      <c r="F59" s="1" t="str">
        <f t="shared" si="0"/>
        <v/>
      </c>
      <c r="G59" s="159" t="e">
        <f t="shared" si="1"/>
        <v>#VALUE!</v>
      </c>
      <c r="H59" s="169">
        <v>0.40902777777777777</v>
      </c>
      <c r="I59" s="169">
        <v>0.40902777777777777</v>
      </c>
      <c r="J59" s="163">
        <f t="shared" si="2"/>
        <v>0.16666666666666666</v>
      </c>
      <c r="K59" s="159">
        <f t="shared" si="3"/>
        <v>4</v>
      </c>
      <c r="L59" s="169">
        <v>0.36805555555555558</v>
      </c>
      <c r="M59" s="169">
        <v>0.36805555555555558</v>
      </c>
      <c r="N59" s="163">
        <f t="shared" si="4"/>
        <v>0.16666666666666666</v>
      </c>
      <c r="O59" s="159">
        <f t="shared" si="5"/>
        <v>4</v>
      </c>
      <c r="P59" s="168"/>
      <c r="Q59" s="168"/>
      <c r="R59" s="1" t="str">
        <f t="shared" si="6"/>
        <v/>
      </c>
      <c r="S59" s="159" t="e">
        <f t="shared" si="7"/>
        <v>#VALUE!</v>
      </c>
      <c r="T59" s="168"/>
      <c r="U59" s="168"/>
      <c r="V59" s="1" t="str">
        <f t="shared" si="8"/>
        <v/>
      </c>
      <c r="W59" s="159" t="e">
        <f t="shared" si="9"/>
        <v>#VALUE!</v>
      </c>
      <c r="X59" s="169">
        <v>0.36736111111111114</v>
      </c>
      <c r="Y59" s="169">
        <v>0.36736111111111114</v>
      </c>
      <c r="Z59" s="163">
        <f t="shared" si="10"/>
        <v>0.16666666666666666</v>
      </c>
      <c r="AA59" s="159">
        <f t="shared" si="11"/>
        <v>4</v>
      </c>
      <c r="AB59" s="169">
        <v>0.36319444444444443</v>
      </c>
      <c r="AC59" s="169">
        <v>0.63194444444444442</v>
      </c>
      <c r="AD59" s="162">
        <f t="shared" si="12"/>
        <v>0.20624999999999999</v>
      </c>
      <c r="AE59" s="159">
        <f t="shared" si="13"/>
        <v>5</v>
      </c>
      <c r="AF59" s="169">
        <v>0.54374999999999996</v>
      </c>
      <c r="AG59" s="169">
        <v>0.54374999999999996</v>
      </c>
      <c r="AH59" s="163">
        <f t="shared" si="14"/>
        <v>0.16666666666666666</v>
      </c>
      <c r="AI59" s="159">
        <f t="shared" si="15"/>
        <v>4</v>
      </c>
      <c r="AJ59" s="170"/>
      <c r="AK59" s="170"/>
      <c r="AL59" s="1"/>
      <c r="AM59" s="1"/>
      <c r="AN59" s="170"/>
      <c r="AO59" s="170"/>
      <c r="AP59" s="1"/>
      <c r="AQ59" s="1"/>
      <c r="AR59" s="170"/>
      <c r="AS59" s="170"/>
      <c r="AT59" s="1"/>
      <c r="AU59" s="1"/>
      <c r="AV59" s="170"/>
      <c r="AW59" s="170"/>
      <c r="AX59" s="1"/>
      <c r="AY59" s="1"/>
      <c r="AZ59" s="162"/>
      <c r="BA59" s="162"/>
      <c r="BB59" s="1"/>
      <c r="BC59" s="1"/>
      <c r="BD59" s="162"/>
      <c r="BE59" s="162"/>
      <c r="BF59" s="1"/>
      <c r="BG59" s="1"/>
      <c r="BH59" s="162"/>
      <c r="BI59" s="162"/>
      <c r="BJ59" s="1"/>
      <c r="BK59" s="1"/>
      <c r="BL59" s="170"/>
      <c r="BM59" s="170"/>
      <c r="BN59" s="1"/>
      <c r="BO59" s="1"/>
      <c r="BP59" s="170"/>
      <c r="BQ59" s="170"/>
      <c r="BR59" s="1"/>
      <c r="BS59" s="1"/>
      <c r="BT59" s="170"/>
      <c r="BU59" s="170"/>
      <c r="BV59" s="1"/>
      <c r="BW59" s="1"/>
      <c r="BX59" s="170"/>
      <c r="BY59" s="170"/>
      <c r="BZ59" s="1"/>
      <c r="CA59" s="1"/>
      <c r="CB59" s="170"/>
      <c r="CC59" s="170"/>
      <c r="CD59" s="1"/>
      <c r="CE59" s="1"/>
      <c r="CF59" s="162"/>
      <c r="CG59" s="162"/>
      <c r="CH59" s="1"/>
      <c r="CI59" s="1"/>
      <c r="CJ59" s="162"/>
      <c r="CK59" s="162"/>
      <c r="CL59" s="1"/>
      <c r="CM59" s="1"/>
      <c r="CN59" s="170"/>
      <c r="CO59" s="170"/>
      <c r="CP59" s="1"/>
      <c r="CQ59" s="1"/>
      <c r="CR59" s="162"/>
      <c r="CS59" s="162"/>
      <c r="CT59" s="1"/>
      <c r="CU59" s="1"/>
      <c r="CV59" s="170"/>
      <c r="CW59" s="170"/>
      <c r="CX59" s="1"/>
      <c r="CY59" s="1"/>
      <c r="CZ59" s="160"/>
      <c r="DA59" s="160"/>
      <c r="DB59" s="161"/>
      <c r="DC59" s="159"/>
      <c r="DD59" s="162"/>
      <c r="DE59" s="162"/>
      <c r="DF59" s="1"/>
      <c r="DG59" s="159"/>
      <c r="DH59" s="162"/>
      <c r="DI59" s="162"/>
      <c r="DJ59" s="163"/>
      <c r="DK59" s="159"/>
      <c r="DL59" s="162"/>
      <c r="DM59" s="162"/>
      <c r="DN59" s="163"/>
      <c r="DO59" s="159"/>
      <c r="DP59" s="160"/>
      <c r="DQ59" s="160"/>
      <c r="DR59" s="161"/>
      <c r="DS59" s="159"/>
      <c r="DT59" s="162"/>
      <c r="DU59" s="162"/>
      <c r="DV59" s="1"/>
      <c r="DW59" s="159"/>
      <c r="DX59" s="1"/>
      <c r="DY59" s="1" t="str">
        <f>VLOOKUP(A59,'ADFLEX lần 1'!A:C,3,0)</f>
        <v>Hoàng Mạnh Tiến</v>
      </c>
    </row>
    <row r="60" spans="1:129" ht="15.75" hidden="1" customHeight="1" x14ac:dyDescent="0.25">
      <c r="A60" s="15">
        <v>150</v>
      </c>
      <c r="B60" s="1" t="str">
        <f>VLOOKUP($A60,'Trang tính59'!$G:$J,3,0)</f>
        <v>Nguyễn Đức Hiệp</v>
      </c>
      <c r="C60" s="1" t="str">
        <f>VLOOKUP($A60,'Trang tính59'!$G:$J,4,0)</f>
        <v>AdFlex - Tech - OP</v>
      </c>
      <c r="D60" s="14"/>
      <c r="E60" s="14"/>
      <c r="F60" s="1" t="str">
        <f t="shared" si="0"/>
        <v/>
      </c>
      <c r="G60" s="159" t="e">
        <f t="shared" si="1"/>
        <v>#VALUE!</v>
      </c>
      <c r="H60" s="14"/>
      <c r="I60" s="14"/>
      <c r="J60" s="1" t="str">
        <f t="shared" si="2"/>
        <v/>
      </c>
      <c r="K60" s="159" t="e">
        <f t="shared" si="3"/>
        <v>#VALUE!</v>
      </c>
      <c r="L60" s="168"/>
      <c r="M60" s="168"/>
      <c r="N60" s="1" t="str">
        <f t="shared" si="4"/>
        <v/>
      </c>
      <c r="O60" s="159" t="e">
        <f t="shared" si="5"/>
        <v>#VALUE!</v>
      </c>
      <c r="P60" s="168"/>
      <c r="Q60" s="168"/>
      <c r="R60" s="1" t="str">
        <f t="shared" si="6"/>
        <v/>
      </c>
      <c r="S60" s="159" t="e">
        <f t="shared" si="7"/>
        <v>#VALUE!</v>
      </c>
      <c r="T60" s="168"/>
      <c r="U60" s="168"/>
      <c r="V60" s="1" t="str">
        <f t="shared" si="8"/>
        <v/>
      </c>
      <c r="W60" s="159" t="e">
        <f t="shared" si="9"/>
        <v>#VALUE!</v>
      </c>
      <c r="X60" s="14"/>
      <c r="Y60" s="14"/>
      <c r="Z60" s="1" t="str">
        <f t="shared" si="10"/>
        <v/>
      </c>
      <c r="AA60" s="159" t="e">
        <f t="shared" si="11"/>
        <v>#VALUE!</v>
      </c>
      <c r="AB60" s="14"/>
      <c r="AC60" s="14"/>
      <c r="AD60" s="1" t="str">
        <f t="shared" si="12"/>
        <v/>
      </c>
      <c r="AE60" s="159" t="e">
        <f t="shared" si="13"/>
        <v>#VALUE!</v>
      </c>
      <c r="AF60" s="168"/>
      <c r="AG60" s="168"/>
      <c r="AH60" s="1" t="str">
        <f t="shared" si="14"/>
        <v/>
      </c>
      <c r="AI60" s="159" t="e">
        <f t="shared" si="15"/>
        <v>#VALUE!</v>
      </c>
      <c r="AJ60" s="162"/>
      <c r="AK60" s="162"/>
      <c r="AL60" s="1"/>
      <c r="AM60" s="1"/>
      <c r="AN60" s="162"/>
      <c r="AO60" s="162"/>
      <c r="AP60" s="1"/>
      <c r="AQ60" s="1"/>
      <c r="AR60" s="162"/>
      <c r="AS60" s="162"/>
      <c r="AT60" s="1"/>
      <c r="AU60" s="1"/>
      <c r="AV60" s="162"/>
      <c r="AW60" s="162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62"/>
      <c r="BI60" s="162"/>
      <c r="BJ60" s="1"/>
      <c r="BK60" s="1"/>
      <c r="BL60" s="162"/>
      <c r="BM60" s="162"/>
      <c r="BN60" s="1"/>
      <c r="BO60" s="1"/>
      <c r="BP60" s="162"/>
      <c r="BQ60" s="162"/>
      <c r="BR60" s="1"/>
      <c r="BS60" s="1"/>
      <c r="BT60" s="162"/>
      <c r="BU60" s="162"/>
      <c r="BV60" s="1"/>
      <c r="BW60" s="1"/>
      <c r="BX60" s="162"/>
      <c r="BY60" s="162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62"/>
      <c r="CK60" s="162"/>
      <c r="CL60" s="1"/>
      <c r="CM60" s="1"/>
      <c r="CN60" s="162"/>
      <c r="CO60" s="162"/>
      <c r="CP60" s="1"/>
      <c r="CQ60" s="1"/>
      <c r="CR60" s="162"/>
      <c r="CS60" s="162"/>
      <c r="CT60" s="1"/>
      <c r="CU60" s="1"/>
      <c r="CV60" s="162"/>
      <c r="CW60" s="162"/>
      <c r="CX60" s="1"/>
      <c r="CY60" s="1"/>
      <c r="CZ60" s="162"/>
      <c r="DA60" s="162"/>
      <c r="DB60" s="1"/>
      <c r="DC60" s="159"/>
      <c r="DD60" s="1"/>
      <c r="DE60" s="1"/>
      <c r="DF60" s="1"/>
      <c r="DG60" s="159"/>
      <c r="DH60" s="1"/>
      <c r="DI60" s="1"/>
      <c r="DJ60" s="1"/>
      <c r="DK60" s="159"/>
      <c r="DL60" s="162"/>
      <c r="DM60" s="162"/>
      <c r="DN60" s="1"/>
      <c r="DO60" s="159"/>
      <c r="DP60" s="162"/>
      <c r="DQ60" s="162"/>
      <c r="DR60" s="1"/>
      <c r="DS60" s="159"/>
      <c r="DT60" s="162"/>
      <c r="DU60" s="162"/>
      <c r="DV60" s="1"/>
      <c r="DW60" s="159"/>
      <c r="DX60" s="1"/>
      <c r="DY60" s="1" t="e">
        <f>VLOOKUP(A60,'ADFLEX lần 1'!A:C,3,0)</f>
        <v>#N/A</v>
      </c>
    </row>
    <row r="61" spans="1:129" ht="15.75" hidden="1" customHeight="1" x14ac:dyDescent="0.25">
      <c r="A61" s="15">
        <v>154</v>
      </c>
      <c r="B61" s="1" t="str">
        <f>VLOOKUP($A61,'Trang tính59'!$G:$J,3,0)</f>
        <v>Vũ Thị Đào</v>
      </c>
      <c r="C61" s="1" t="str">
        <f>VLOOKUP($A61,'Trang tính59'!$G:$J,4,0)</f>
        <v>EWAY - Kỹ thuật DYNO</v>
      </c>
      <c r="D61" s="169">
        <v>0.35416666666666669</v>
      </c>
      <c r="E61" s="169">
        <v>0.71736111111111112</v>
      </c>
      <c r="F61" s="162">
        <f t="shared" si="0"/>
        <v>0.30069444444444449</v>
      </c>
      <c r="G61" s="159">
        <f t="shared" si="1"/>
        <v>7.2</v>
      </c>
      <c r="H61" s="169">
        <v>0.3840277777777778</v>
      </c>
      <c r="I61" s="169">
        <v>0.3840277777777778</v>
      </c>
      <c r="J61" s="163">
        <f t="shared" si="2"/>
        <v>0.16666666666666666</v>
      </c>
      <c r="K61" s="159">
        <f t="shared" si="3"/>
        <v>4</v>
      </c>
      <c r="L61" s="169">
        <v>0.36805555555555558</v>
      </c>
      <c r="M61" s="169">
        <v>0.36805555555555558</v>
      </c>
      <c r="N61" s="163">
        <f t="shared" si="4"/>
        <v>0.16666666666666666</v>
      </c>
      <c r="O61" s="159">
        <f t="shared" si="5"/>
        <v>4</v>
      </c>
      <c r="P61" s="168"/>
      <c r="Q61" s="168"/>
      <c r="R61" s="1" t="str">
        <f t="shared" si="6"/>
        <v/>
      </c>
      <c r="S61" s="159" t="e">
        <f t="shared" si="7"/>
        <v>#VALUE!</v>
      </c>
      <c r="T61" s="168"/>
      <c r="U61" s="168"/>
      <c r="V61" s="1" t="str">
        <f t="shared" si="8"/>
        <v/>
      </c>
      <c r="W61" s="159" t="e">
        <f t="shared" si="9"/>
        <v>#VALUE!</v>
      </c>
      <c r="X61" s="168"/>
      <c r="Y61" s="168"/>
      <c r="Z61" s="1" t="str">
        <f t="shared" si="10"/>
        <v/>
      </c>
      <c r="AA61" s="159" t="e">
        <f t="shared" si="11"/>
        <v>#VALUE!</v>
      </c>
      <c r="AB61" s="169">
        <v>0.33333333333333331</v>
      </c>
      <c r="AC61" s="169">
        <v>0.72430555555555554</v>
      </c>
      <c r="AD61" s="162">
        <f t="shared" si="12"/>
        <v>0.30763888888888891</v>
      </c>
      <c r="AE61" s="159">
        <f t="shared" si="13"/>
        <v>7.4</v>
      </c>
      <c r="AF61" s="169">
        <v>0.35416666666666669</v>
      </c>
      <c r="AG61" s="169">
        <v>0.71319444444444446</v>
      </c>
      <c r="AH61" s="162">
        <f t="shared" si="14"/>
        <v>0.29652777777777783</v>
      </c>
      <c r="AI61" s="159">
        <f t="shared" si="15"/>
        <v>7.1</v>
      </c>
      <c r="AJ61" s="170"/>
      <c r="AK61" s="170"/>
      <c r="AL61" s="1"/>
      <c r="AM61" s="1"/>
      <c r="AN61" s="170"/>
      <c r="AO61" s="170"/>
      <c r="AP61" s="1"/>
      <c r="AQ61" s="1"/>
      <c r="AR61" s="170"/>
      <c r="AS61" s="170"/>
      <c r="AT61" s="1"/>
      <c r="AU61" s="1"/>
      <c r="AV61" s="170"/>
      <c r="AW61" s="170"/>
      <c r="AX61" s="1"/>
      <c r="AY61" s="1"/>
      <c r="AZ61" s="162"/>
      <c r="BA61" s="162"/>
      <c r="BB61" s="1"/>
      <c r="BC61" s="1"/>
      <c r="BD61" s="162"/>
      <c r="BE61" s="162"/>
      <c r="BF61" s="1"/>
      <c r="BG61" s="1"/>
      <c r="BH61" s="162"/>
      <c r="BI61" s="162"/>
      <c r="BJ61" s="1"/>
      <c r="BK61" s="1"/>
      <c r="BL61" s="170"/>
      <c r="BM61" s="170"/>
      <c r="BN61" s="1"/>
      <c r="BO61" s="1"/>
      <c r="BP61" s="170"/>
      <c r="BQ61" s="170"/>
      <c r="BR61" s="1"/>
      <c r="BS61" s="1"/>
      <c r="BT61" s="170"/>
      <c r="BU61" s="170"/>
      <c r="BV61" s="1"/>
      <c r="BW61" s="1"/>
      <c r="BX61" s="170"/>
      <c r="BY61" s="170"/>
      <c r="BZ61" s="1"/>
      <c r="CA61" s="1"/>
      <c r="CB61" s="170"/>
      <c r="CC61" s="170"/>
      <c r="CD61" s="1"/>
      <c r="CE61" s="1"/>
      <c r="CF61" s="162"/>
      <c r="CG61" s="162"/>
      <c r="CH61" s="1"/>
      <c r="CI61" s="1"/>
      <c r="CJ61" s="162"/>
      <c r="CK61" s="162"/>
      <c r="CL61" s="1"/>
      <c r="CM61" s="1"/>
      <c r="CN61" s="170"/>
      <c r="CO61" s="170"/>
      <c r="CP61" s="1"/>
      <c r="CQ61" s="1"/>
      <c r="CR61" s="170"/>
      <c r="CS61" s="170"/>
      <c r="CT61" s="1"/>
      <c r="CU61" s="1"/>
      <c r="CV61" s="170"/>
      <c r="CW61" s="170"/>
      <c r="CX61" s="1"/>
      <c r="CY61" s="1"/>
      <c r="CZ61" s="160"/>
      <c r="DA61" s="160"/>
      <c r="DB61" s="160"/>
      <c r="DC61" s="159"/>
      <c r="DD61" s="160"/>
      <c r="DE61" s="160"/>
      <c r="DF61" s="161"/>
      <c r="DG61" s="159"/>
      <c r="DH61" s="162"/>
      <c r="DI61" s="162"/>
      <c r="DJ61" s="162"/>
      <c r="DK61" s="159"/>
      <c r="DL61" s="162"/>
      <c r="DM61" s="162"/>
      <c r="DN61" s="162"/>
      <c r="DO61" s="159"/>
      <c r="DP61" s="160"/>
      <c r="DQ61" s="160"/>
      <c r="DR61" s="161"/>
      <c r="DS61" s="159"/>
      <c r="DT61" s="162"/>
      <c r="DU61" s="162"/>
      <c r="DV61" s="162"/>
      <c r="DW61" s="159"/>
      <c r="DX61" s="1"/>
      <c r="DY61" s="1" t="e">
        <f>VLOOKUP(A61,'ADFLEX lần 1'!A:C,3,0)</f>
        <v>#N/A</v>
      </c>
    </row>
    <row r="62" spans="1:129" ht="15.75" hidden="1" customHeight="1" x14ac:dyDescent="0.25">
      <c r="A62" s="15">
        <v>155</v>
      </c>
      <c r="B62" s="1" t="str">
        <f>VLOOKUP($A62,'Trang tính59'!$G:$J,3,0)</f>
        <v>Ngô Nhật Đức</v>
      </c>
      <c r="C62" s="1" t="str">
        <f>VLOOKUP($A62,'Trang tính59'!$G:$J,4,0)</f>
        <v>EWAY - Kỹ thuật DYNO</v>
      </c>
      <c r="D62" s="169">
        <v>0.37847222222222221</v>
      </c>
      <c r="E62" s="169">
        <v>0.78611111111111109</v>
      </c>
      <c r="F62" s="163">
        <f t="shared" si="0"/>
        <v>0.32986111111111116</v>
      </c>
      <c r="G62" s="159">
        <f t="shared" si="1"/>
        <v>7.9</v>
      </c>
      <c r="H62" s="169">
        <v>0.78472222222222221</v>
      </c>
      <c r="I62" s="169">
        <v>0.78472222222222221</v>
      </c>
      <c r="J62" s="163">
        <f t="shared" si="2"/>
        <v>0.16666666666666666</v>
      </c>
      <c r="K62" s="159">
        <f t="shared" si="3"/>
        <v>4</v>
      </c>
      <c r="L62" s="169">
        <v>0.36319444444444443</v>
      </c>
      <c r="M62" s="169">
        <v>0.82777777777777772</v>
      </c>
      <c r="N62" s="163">
        <f t="shared" si="4"/>
        <v>0.33333333333333331</v>
      </c>
      <c r="O62" s="159">
        <f t="shared" si="5"/>
        <v>8</v>
      </c>
      <c r="P62" s="168"/>
      <c r="Q62" s="168"/>
      <c r="R62" s="1" t="str">
        <f t="shared" si="6"/>
        <v/>
      </c>
      <c r="S62" s="159" t="e">
        <f t="shared" si="7"/>
        <v>#VALUE!</v>
      </c>
      <c r="T62" s="168"/>
      <c r="U62" s="168"/>
      <c r="V62" s="1" t="str">
        <f t="shared" si="8"/>
        <v/>
      </c>
      <c r="W62" s="159" t="e">
        <f t="shared" si="9"/>
        <v>#VALUE!</v>
      </c>
      <c r="X62" s="169">
        <v>0.78333333333333333</v>
      </c>
      <c r="Y62" s="169">
        <v>0.78333333333333333</v>
      </c>
      <c r="Z62" s="163">
        <f t="shared" si="10"/>
        <v>0.16666666666666666</v>
      </c>
      <c r="AA62" s="159">
        <f t="shared" si="11"/>
        <v>4</v>
      </c>
      <c r="AB62" s="169">
        <v>0.76041666666666663</v>
      </c>
      <c r="AC62" s="169">
        <v>0.76041666666666663</v>
      </c>
      <c r="AD62" s="163">
        <f t="shared" si="12"/>
        <v>0.16666666666666666</v>
      </c>
      <c r="AE62" s="159">
        <f t="shared" si="13"/>
        <v>4</v>
      </c>
      <c r="AF62" s="169">
        <v>0.77152777777777781</v>
      </c>
      <c r="AG62" s="169">
        <v>0.77152777777777781</v>
      </c>
      <c r="AH62" s="163">
        <f t="shared" si="14"/>
        <v>0.16666666666666666</v>
      </c>
      <c r="AI62" s="159">
        <f t="shared" si="15"/>
        <v>4</v>
      </c>
      <c r="AJ62" s="162"/>
      <c r="AK62" s="162"/>
      <c r="AL62" s="1"/>
      <c r="AM62" s="1"/>
      <c r="AN62" s="162"/>
      <c r="AO62" s="162"/>
      <c r="AP62" s="1"/>
      <c r="AQ62" s="1"/>
      <c r="AR62" s="162"/>
      <c r="AS62" s="162"/>
      <c r="AT62" s="1"/>
      <c r="AU62" s="1"/>
      <c r="AV62" s="170"/>
      <c r="AW62" s="170"/>
      <c r="AX62" s="1"/>
      <c r="AY62" s="1"/>
      <c r="AZ62" s="170"/>
      <c r="BA62" s="170"/>
      <c r="BB62" s="1"/>
      <c r="BC62" s="1"/>
      <c r="BD62" s="1"/>
      <c r="BE62" s="1"/>
      <c r="BF62" s="1"/>
      <c r="BG62" s="1"/>
      <c r="BH62" s="162"/>
      <c r="BI62" s="162"/>
      <c r="BJ62" s="1"/>
      <c r="BK62" s="1"/>
      <c r="BL62" s="170"/>
      <c r="BM62" s="170"/>
      <c r="BN62" s="1"/>
      <c r="BO62" s="1"/>
      <c r="BP62" s="170"/>
      <c r="BQ62" s="170"/>
      <c r="BR62" s="1"/>
      <c r="BS62" s="1"/>
      <c r="BT62" s="170"/>
      <c r="BU62" s="170"/>
      <c r="BV62" s="1"/>
      <c r="BW62" s="1"/>
      <c r="BX62" s="162"/>
      <c r="BY62" s="162"/>
      <c r="BZ62" s="1"/>
      <c r="CA62" s="1"/>
      <c r="CB62" s="162"/>
      <c r="CC62" s="162"/>
      <c r="CD62" s="1"/>
      <c r="CE62" s="1"/>
      <c r="CF62" s="162"/>
      <c r="CG62" s="162"/>
      <c r="CH62" s="1"/>
      <c r="CI62" s="1"/>
      <c r="CJ62" s="162"/>
      <c r="CK62" s="162"/>
      <c r="CL62" s="1"/>
      <c r="CM62" s="1"/>
      <c r="CN62" s="170"/>
      <c r="CO62" s="170"/>
      <c r="CP62" s="1"/>
      <c r="CQ62" s="1"/>
      <c r="CR62" s="170"/>
      <c r="CS62" s="170"/>
      <c r="CT62" s="1"/>
      <c r="CU62" s="1"/>
      <c r="CV62" s="170"/>
      <c r="CW62" s="170"/>
      <c r="CX62" s="1"/>
      <c r="CY62" s="1"/>
      <c r="CZ62" s="160"/>
      <c r="DA62" s="160"/>
      <c r="DB62" s="161"/>
      <c r="DC62" s="159"/>
      <c r="DD62" s="160"/>
      <c r="DE62" s="160"/>
      <c r="DF62" s="160"/>
      <c r="DG62" s="159"/>
      <c r="DH62" s="162"/>
      <c r="DI62" s="162"/>
      <c r="DJ62" s="162"/>
      <c r="DK62" s="159"/>
      <c r="DL62" s="160"/>
      <c r="DM62" s="160"/>
      <c r="DN62" s="161"/>
      <c r="DO62" s="159"/>
      <c r="DP62" s="160"/>
      <c r="DQ62" s="160"/>
      <c r="DR62" s="161"/>
      <c r="DS62" s="159"/>
      <c r="DT62" s="160"/>
      <c r="DU62" s="160"/>
      <c r="DV62" s="161"/>
      <c r="DW62" s="159"/>
      <c r="DX62" s="1"/>
      <c r="DY62" s="1" t="e">
        <f>VLOOKUP(A62,'ADFLEX lần 1'!A:C,3,0)</f>
        <v>#N/A</v>
      </c>
    </row>
    <row r="63" spans="1:129" ht="15.75" hidden="1" customHeight="1" x14ac:dyDescent="0.25">
      <c r="A63" s="15">
        <v>163</v>
      </c>
      <c r="B63" s="1" t="str">
        <f>VLOOKUP($A63,'Trang tính59'!$G:$J,3,0)</f>
        <v>Nguyễn Hữu Quỳnh</v>
      </c>
      <c r="C63" s="1" t="str">
        <f>VLOOKUP($A63,'Trang tính59'!$G:$J,4,0)</f>
        <v>RIO - Tech - CTO</v>
      </c>
      <c r="D63" s="171"/>
      <c r="E63" s="171"/>
      <c r="F63" s="1" t="str">
        <f t="shared" si="0"/>
        <v/>
      </c>
      <c r="G63" s="159" t="e">
        <f t="shared" si="1"/>
        <v>#VALUE!</v>
      </c>
      <c r="H63" s="171"/>
      <c r="I63" s="171"/>
      <c r="J63" s="1" t="str">
        <f t="shared" si="2"/>
        <v/>
      </c>
      <c r="K63" s="159" t="e">
        <f t="shared" si="3"/>
        <v>#VALUE!</v>
      </c>
      <c r="L63" s="168"/>
      <c r="M63" s="168"/>
      <c r="N63" s="1" t="str">
        <f t="shared" si="4"/>
        <v/>
      </c>
      <c r="O63" s="159" t="e">
        <f t="shared" si="5"/>
        <v>#VALUE!</v>
      </c>
      <c r="P63" s="14"/>
      <c r="Q63" s="14"/>
      <c r="R63" s="1" t="str">
        <f t="shared" si="6"/>
        <v/>
      </c>
      <c r="S63" s="159" t="e">
        <f t="shared" si="7"/>
        <v>#VALUE!</v>
      </c>
      <c r="T63" s="171"/>
      <c r="U63" s="171"/>
      <c r="V63" s="1" t="str">
        <f t="shared" si="8"/>
        <v/>
      </c>
      <c r="W63" s="159" t="e">
        <f t="shared" si="9"/>
        <v>#VALUE!</v>
      </c>
      <c r="X63" s="171"/>
      <c r="Y63" s="171"/>
      <c r="Z63" s="1" t="str">
        <f t="shared" si="10"/>
        <v/>
      </c>
      <c r="AA63" s="159" t="e">
        <f t="shared" si="11"/>
        <v>#VALUE!</v>
      </c>
      <c r="AB63" s="171"/>
      <c r="AC63" s="171"/>
      <c r="AD63" s="1" t="str">
        <f t="shared" si="12"/>
        <v/>
      </c>
      <c r="AE63" s="159" t="e">
        <f t="shared" si="13"/>
        <v>#VALUE!</v>
      </c>
      <c r="AF63" s="171"/>
      <c r="AG63" s="171"/>
      <c r="AH63" s="1" t="str">
        <f t="shared" si="14"/>
        <v/>
      </c>
      <c r="AI63" s="159" t="e">
        <f t="shared" si="15"/>
        <v>#VALUE!</v>
      </c>
      <c r="AJ63" s="172"/>
      <c r="AK63" s="172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72"/>
      <c r="AW63" s="172"/>
      <c r="AX63" s="1"/>
      <c r="AY63" s="1"/>
      <c r="AZ63" s="172"/>
      <c r="BA63" s="172"/>
      <c r="BB63" s="1"/>
      <c r="BC63" s="1"/>
      <c r="BD63" s="172"/>
      <c r="BE63" s="172"/>
      <c r="BF63" s="1"/>
      <c r="BG63" s="1"/>
      <c r="BH63" s="172"/>
      <c r="BI63" s="172"/>
      <c r="BJ63" s="1"/>
      <c r="BK63" s="1"/>
      <c r="BL63" s="172"/>
      <c r="BM63" s="172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72"/>
      <c r="BY63" s="172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59"/>
      <c r="DD63" s="1"/>
      <c r="DE63" s="1"/>
      <c r="DF63" s="1"/>
      <c r="DG63" s="159"/>
      <c r="DH63" s="1"/>
      <c r="DI63" s="1"/>
      <c r="DJ63" s="1"/>
      <c r="DK63" s="159"/>
      <c r="DL63" s="1"/>
      <c r="DM63" s="1"/>
      <c r="DN63" s="1"/>
      <c r="DO63" s="159"/>
      <c r="DP63" s="1"/>
      <c r="DQ63" s="1"/>
      <c r="DR63" s="1"/>
      <c r="DS63" s="159"/>
      <c r="DT63" s="1"/>
      <c r="DU63" s="1"/>
      <c r="DV63" s="1"/>
      <c r="DW63" s="159"/>
      <c r="DX63" s="1"/>
      <c r="DY63" s="1" t="e">
        <f>VLOOKUP(A63,'ADFLEX lần 1'!A:C,3,0)</f>
        <v>#N/A</v>
      </c>
    </row>
    <row r="64" spans="1:129" ht="15.75" hidden="1" customHeight="1" x14ac:dyDescent="0.25">
      <c r="A64" s="15">
        <v>164</v>
      </c>
      <c r="B64" s="1" t="str">
        <f>VLOOKUP($A64,'Trang tính59'!$G:$J,3,0)</f>
        <v>Lương Minh Đức</v>
      </c>
      <c r="C64" s="1" t="str">
        <f>VLOOKUP($A64,'Trang tính59'!$G:$J,4,0)</f>
        <v>MO - Tech - FE</v>
      </c>
      <c r="D64" s="171"/>
      <c r="E64" s="171"/>
      <c r="F64" s="1" t="str">
        <f t="shared" si="0"/>
        <v/>
      </c>
      <c r="G64" s="159" t="e">
        <f t="shared" si="1"/>
        <v>#VALUE!</v>
      </c>
      <c r="H64" s="171"/>
      <c r="I64" s="171"/>
      <c r="J64" s="1" t="str">
        <f t="shared" si="2"/>
        <v/>
      </c>
      <c r="K64" s="159" t="e">
        <f t="shared" si="3"/>
        <v>#VALUE!</v>
      </c>
      <c r="L64" s="171"/>
      <c r="M64" s="171"/>
      <c r="N64" s="1" t="str">
        <f t="shared" si="4"/>
        <v/>
      </c>
      <c r="O64" s="159" t="e">
        <f t="shared" si="5"/>
        <v>#VALUE!</v>
      </c>
      <c r="P64" s="14"/>
      <c r="Q64" s="14"/>
      <c r="R64" s="1" t="str">
        <f t="shared" si="6"/>
        <v/>
      </c>
      <c r="S64" s="159" t="e">
        <f t="shared" si="7"/>
        <v>#VALUE!</v>
      </c>
      <c r="T64" s="171"/>
      <c r="U64" s="171"/>
      <c r="V64" s="1" t="str">
        <f t="shared" si="8"/>
        <v/>
      </c>
      <c r="W64" s="159" t="e">
        <f t="shared" si="9"/>
        <v>#VALUE!</v>
      </c>
      <c r="X64" s="171"/>
      <c r="Y64" s="171"/>
      <c r="Z64" s="1" t="str">
        <f t="shared" si="10"/>
        <v/>
      </c>
      <c r="AA64" s="159" t="e">
        <f t="shared" si="11"/>
        <v>#VALUE!</v>
      </c>
      <c r="AB64" s="171"/>
      <c r="AC64" s="171"/>
      <c r="AD64" s="1" t="str">
        <f t="shared" si="12"/>
        <v/>
      </c>
      <c r="AE64" s="159" t="e">
        <f t="shared" si="13"/>
        <v>#VALUE!</v>
      </c>
      <c r="AF64" s="171"/>
      <c r="AG64" s="171"/>
      <c r="AH64" s="1" t="str">
        <f t="shared" si="14"/>
        <v/>
      </c>
      <c r="AI64" s="159" t="e">
        <f t="shared" si="15"/>
        <v>#VALUE!</v>
      </c>
      <c r="AJ64" s="172"/>
      <c r="AK64" s="172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72"/>
      <c r="AW64" s="172"/>
      <c r="AX64" s="1"/>
      <c r="AY64" s="1"/>
      <c r="AZ64" s="172"/>
      <c r="BA64" s="172"/>
      <c r="BB64" s="1"/>
      <c r="BC64" s="1"/>
      <c r="BD64" s="172"/>
      <c r="BE64" s="172"/>
      <c r="BF64" s="1"/>
      <c r="BG64" s="1"/>
      <c r="BH64" s="172"/>
      <c r="BI64" s="172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72"/>
      <c r="BY64" s="172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59"/>
      <c r="DD64" s="1"/>
      <c r="DE64" s="1"/>
      <c r="DF64" s="1"/>
      <c r="DG64" s="159"/>
      <c r="DH64" s="1"/>
      <c r="DI64" s="1"/>
      <c r="DJ64" s="1"/>
      <c r="DK64" s="159"/>
      <c r="DL64" s="1"/>
      <c r="DM64" s="1"/>
      <c r="DN64" s="1"/>
      <c r="DO64" s="159"/>
      <c r="DP64" s="1"/>
      <c r="DQ64" s="1"/>
      <c r="DR64" s="1"/>
      <c r="DS64" s="159"/>
      <c r="DT64" s="1"/>
      <c r="DU64" s="1"/>
      <c r="DV64" s="1"/>
      <c r="DW64" s="159"/>
      <c r="DX64" s="1"/>
      <c r="DY64" s="1" t="e">
        <f>VLOOKUP(A64,'ADFLEX lần 1'!A:C,3,0)</f>
        <v>#N/A</v>
      </c>
    </row>
    <row r="65" spans="1:129" ht="15.75" hidden="1" customHeight="1" x14ac:dyDescent="0.25">
      <c r="A65" s="15">
        <v>167</v>
      </c>
      <c r="B65" s="1" t="str">
        <f>VLOOKUP($A65,'Trang tính59'!$G:$J,3,0)</f>
        <v>Võ Thị Bích Phương</v>
      </c>
      <c r="C65" s="1" t="str">
        <f>VLOOKUP($A65,'Trang tính59'!$G:$J,4,0)</f>
        <v>MO - M2 - Inhouse</v>
      </c>
      <c r="D65" s="14"/>
      <c r="E65" s="14"/>
      <c r="F65" s="1" t="str">
        <f t="shared" si="0"/>
        <v/>
      </c>
      <c r="G65" s="159" t="e">
        <f t="shared" si="1"/>
        <v>#VALUE!</v>
      </c>
      <c r="H65" s="14"/>
      <c r="I65" s="14"/>
      <c r="J65" s="1" t="str">
        <f t="shared" si="2"/>
        <v/>
      </c>
      <c r="K65" s="159" t="e">
        <f t="shared" si="3"/>
        <v>#VALUE!</v>
      </c>
      <c r="L65" s="14"/>
      <c r="M65" s="14"/>
      <c r="N65" s="1" t="str">
        <f t="shared" si="4"/>
        <v/>
      </c>
      <c r="O65" s="159" t="e">
        <f t="shared" si="5"/>
        <v>#VALUE!</v>
      </c>
      <c r="P65" s="14"/>
      <c r="Q65" s="14"/>
      <c r="R65" s="1" t="str">
        <f t="shared" si="6"/>
        <v/>
      </c>
      <c r="S65" s="159" t="e">
        <f t="shared" si="7"/>
        <v>#VALUE!</v>
      </c>
      <c r="T65" s="14"/>
      <c r="U65" s="14"/>
      <c r="V65" s="1" t="str">
        <f t="shared" si="8"/>
        <v/>
      </c>
      <c r="W65" s="159" t="e">
        <f t="shared" si="9"/>
        <v>#VALUE!</v>
      </c>
      <c r="X65" s="14"/>
      <c r="Y65" s="14"/>
      <c r="Z65" s="1" t="str">
        <f t="shared" si="10"/>
        <v/>
      </c>
      <c r="AA65" s="159" t="e">
        <f t="shared" si="11"/>
        <v>#VALUE!</v>
      </c>
      <c r="AB65" s="14"/>
      <c r="AC65" s="14"/>
      <c r="AD65" s="1" t="str">
        <f t="shared" si="12"/>
        <v/>
      </c>
      <c r="AE65" s="159" t="e">
        <f t="shared" si="13"/>
        <v>#VALUE!</v>
      </c>
      <c r="AF65" s="14"/>
      <c r="AG65" s="14"/>
      <c r="AH65" s="1" t="str">
        <f t="shared" si="14"/>
        <v/>
      </c>
      <c r="AI65" s="159" t="e">
        <f t="shared" si="15"/>
        <v>#VALUE!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59"/>
      <c r="DD65" s="1"/>
      <c r="DE65" s="1"/>
      <c r="DF65" s="1"/>
      <c r="DG65" s="159"/>
      <c r="DH65" s="1"/>
      <c r="DI65" s="1"/>
      <c r="DJ65" s="1"/>
      <c r="DK65" s="159"/>
      <c r="DL65" s="1"/>
      <c r="DM65" s="1"/>
      <c r="DN65" s="1"/>
      <c r="DO65" s="159"/>
      <c r="DP65" s="1"/>
      <c r="DQ65" s="1"/>
      <c r="DR65" s="1"/>
      <c r="DS65" s="159"/>
      <c r="DT65" s="1"/>
      <c r="DU65" s="1"/>
      <c r="DV65" s="1"/>
      <c r="DW65" s="159"/>
      <c r="DX65" s="1"/>
      <c r="DY65" s="1" t="e">
        <f>VLOOKUP(A65,'ADFLEX lần 1'!A:C,3,0)</f>
        <v>#N/A</v>
      </c>
    </row>
    <row r="66" spans="1:129" ht="15.75" hidden="1" customHeight="1" x14ac:dyDescent="0.25">
      <c r="A66" s="15">
        <v>172</v>
      </c>
      <c r="B66" s="1" t="e">
        <f>VLOOKUP($A66,'Trang tính59'!$G:$J,3,0)</f>
        <v>#N/A</v>
      </c>
      <c r="C66" s="1" t="e">
        <f>VLOOKUP($A66,'Trang tính59'!$G:$J,4,0)</f>
        <v>#N/A</v>
      </c>
      <c r="D66" s="14"/>
      <c r="E66" s="14"/>
      <c r="F66" s="1" t="str">
        <f t="shared" si="0"/>
        <v/>
      </c>
      <c r="G66" s="159" t="e">
        <f t="shared" si="1"/>
        <v>#VALUE!</v>
      </c>
      <c r="H66" s="168"/>
      <c r="I66" s="168"/>
      <c r="J66" s="1" t="str">
        <f t="shared" si="2"/>
        <v/>
      </c>
      <c r="K66" s="159" t="e">
        <f t="shared" si="3"/>
        <v>#VALUE!</v>
      </c>
      <c r="L66" s="14"/>
      <c r="M66" s="14"/>
      <c r="N66" s="1" t="str">
        <f t="shared" si="4"/>
        <v/>
      </c>
      <c r="O66" s="159" t="e">
        <f t="shared" si="5"/>
        <v>#VALUE!</v>
      </c>
      <c r="P66" s="168"/>
      <c r="Q66" s="168"/>
      <c r="R66" s="1" t="str">
        <f t="shared" si="6"/>
        <v/>
      </c>
      <c r="S66" s="159" t="e">
        <f t="shared" si="7"/>
        <v>#VALUE!</v>
      </c>
      <c r="T66" s="168"/>
      <c r="U66" s="168"/>
      <c r="V66" s="1" t="str">
        <f t="shared" si="8"/>
        <v/>
      </c>
      <c r="W66" s="159" t="e">
        <f t="shared" si="9"/>
        <v>#VALUE!</v>
      </c>
      <c r="X66" s="14"/>
      <c r="Y66" s="14"/>
      <c r="Z66" s="1" t="str">
        <f t="shared" si="10"/>
        <v/>
      </c>
      <c r="AA66" s="159" t="e">
        <f t="shared" si="11"/>
        <v>#VALUE!</v>
      </c>
      <c r="AB66" s="14"/>
      <c r="AC66" s="14"/>
      <c r="AD66" s="1" t="str">
        <f t="shared" si="12"/>
        <v/>
      </c>
      <c r="AE66" s="159" t="e">
        <f t="shared" si="13"/>
        <v>#VALUE!</v>
      </c>
      <c r="AF66" s="14"/>
      <c r="AG66" s="14"/>
      <c r="AH66" s="1" t="str">
        <f t="shared" si="14"/>
        <v/>
      </c>
      <c r="AI66" s="159" t="e">
        <f t="shared" si="15"/>
        <v>#VALUE!</v>
      </c>
      <c r="AJ66" s="162"/>
      <c r="AK66" s="162"/>
      <c r="AL66" s="1"/>
      <c r="AM66" s="1"/>
      <c r="AN66" s="162"/>
      <c r="AO66" s="162"/>
      <c r="AP66" s="1"/>
      <c r="AQ66" s="1"/>
      <c r="AR66" s="162"/>
      <c r="AS66" s="162"/>
      <c r="AT66" s="1"/>
      <c r="AU66" s="1"/>
      <c r="AV66" s="162"/>
      <c r="AW66" s="162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62"/>
      <c r="BI66" s="162"/>
      <c r="BJ66" s="1"/>
      <c r="BK66" s="1"/>
      <c r="BL66" s="162"/>
      <c r="BM66" s="162"/>
      <c r="BN66" s="1"/>
      <c r="BO66" s="1"/>
      <c r="BP66" s="162"/>
      <c r="BQ66" s="162"/>
      <c r="BR66" s="1"/>
      <c r="BS66" s="1"/>
      <c r="BT66" s="162"/>
      <c r="BU66" s="162"/>
      <c r="BV66" s="1"/>
      <c r="BW66" s="1"/>
      <c r="BX66" s="162"/>
      <c r="BY66" s="162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62"/>
      <c r="CK66" s="162"/>
      <c r="CL66" s="1"/>
      <c r="CM66" s="1"/>
      <c r="CN66" s="162"/>
      <c r="CO66" s="162"/>
      <c r="CP66" s="1"/>
      <c r="CQ66" s="1"/>
      <c r="CR66" s="162"/>
      <c r="CS66" s="162"/>
      <c r="CT66" s="1"/>
      <c r="CU66" s="1"/>
      <c r="CV66" s="162"/>
      <c r="CW66" s="162"/>
      <c r="CX66" s="1"/>
      <c r="CY66" s="1"/>
      <c r="CZ66" s="162"/>
      <c r="DA66" s="162"/>
      <c r="DB66" s="1"/>
      <c r="DC66" s="159"/>
      <c r="DD66" s="162"/>
      <c r="DE66" s="162"/>
      <c r="DF66" s="1"/>
      <c r="DG66" s="159"/>
      <c r="DH66" s="1"/>
      <c r="DI66" s="1"/>
      <c r="DJ66" s="1"/>
      <c r="DK66" s="159"/>
      <c r="DL66" s="162"/>
      <c r="DM66" s="162"/>
      <c r="DN66" s="1"/>
      <c r="DO66" s="159"/>
      <c r="DP66" s="162"/>
      <c r="DQ66" s="162"/>
      <c r="DR66" s="1"/>
      <c r="DS66" s="159"/>
      <c r="DT66" s="162"/>
      <c r="DU66" s="162"/>
      <c r="DV66" s="1"/>
      <c r="DW66" s="159"/>
      <c r="DX66" s="1"/>
      <c r="DY66" s="1" t="e">
        <f>VLOOKUP(A66,'ADFLEX lần 1'!A:C,3,0)</f>
        <v>#N/A</v>
      </c>
    </row>
    <row r="67" spans="1:129" ht="15.75" customHeight="1" x14ac:dyDescent="0.25">
      <c r="A67" s="15">
        <v>180</v>
      </c>
      <c r="B67" s="1" t="str">
        <f>VLOOKUP($A67,'Trang tính59'!$G:$J,3,0)</f>
        <v>Nguyễn Minh Đức</v>
      </c>
      <c r="C67" s="1" t="str">
        <f>VLOOKUP($A67,'Trang tính59'!$G:$J,4,0)</f>
        <v>AdFlex - CPI - MNG</v>
      </c>
      <c r="D67" s="168"/>
      <c r="E67" s="168"/>
      <c r="F67" s="1" t="str">
        <f t="shared" si="0"/>
        <v/>
      </c>
      <c r="G67" s="159" t="e">
        <f t="shared" si="1"/>
        <v>#VALUE!</v>
      </c>
      <c r="H67" s="168"/>
      <c r="I67" s="168"/>
      <c r="J67" s="1" t="str">
        <f t="shared" si="2"/>
        <v/>
      </c>
      <c r="K67" s="159" t="e">
        <f t="shared" si="3"/>
        <v>#VALUE!</v>
      </c>
      <c r="L67" s="169">
        <v>0.34375</v>
      </c>
      <c r="M67" s="169">
        <v>0.34375</v>
      </c>
      <c r="N67" s="163">
        <f t="shared" si="4"/>
        <v>0.16666666666666666</v>
      </c>
      <c r="O67" s="159">
        <f t="shared" si="5"/>
        <v>4</v>
      </c>
      <c r="P67" s="168"/>
      <c r="Q67" s="168"/>
      <c r="R67" s="1" t="str">
        <f t="shared" si="6"/>
        <v/>
      </c>
      <c r="S67" s="159" t="e">
        <f t="shared" si="7"/>
        <v>#VALUE!</v>
      </c>
      <c r="T67" s="168"/>
      <c r="U67" s="168"/>
      <c r="V67" s="1" t="str">
        <f t="shared" si="8"/>
        <v/>
      </c>
      <c r="W67" s="159" t="e">
        <f t="shared" si="9"/>
        <v>#VALUE!</v>
      </c>
      <c r="X67" s="169">
        <v>0.34027777777777779</v>
      </c>
      <c r="Y67" s="169">
        <v>0.34027777777777779</v>
      </c>
      <c r="Z67" s="163">
        <f t="shared" si="10"/>
        <v>0.16666666666666666</v>
      </c>
      <c r="AA67" s="159">
        <f t="shared" si="11"/>
        <v>4</v>
      </c>
      <c r="AB67" s="169">
        <v>0.33888888888888891</v>
      </c>
      <c r="AC67" s="169">
        <v>0.33888888888888891</v>
      </c>
      <c r="AD67" s="163">
        <f t="shared" si="12"/>
        <v>0.16666666666666666</v>
      </c>
      <c r="AE67" s="159">
        <f t="shared" si="13"/>
        <v>4</v>
      </c>
      <c r="AF67" s="169">
        <v>0.34375</v>
      </c>
      <c r="AG67" s="169">
        <v>0.34375</v>
      </c>
      <c r="AH67" s="163">
        <f t="shared" si="14"/>
        <v>0.16666666666666666</v>
      </c>
      <c r="AI67" s="159">
        <f t="shared" si="15"/>
        <v>4</v>
      </c>
      <c r="AJ67" s="170"/>
      <c r="AK67" s="170"/>
      <c r="AL67" s="1"/>
      <c r="AM67" s="1"/>
      <c r="AN67" s="170"/>
      <c r="AO67" s="170"/>
      <c r="AP67" s="1"/>
      <c r="AQ67" s="1"/>
      <c r="AR67" s="170"/>
      <c r="AS67" s="170"/>
      <c r="AT67" s="1"/>
      <c r="AU67" s="1"/>
      <c r="AV67" s="170"/>
      <c r="AW67" s="170"/>
      <c r="AX67" s="1"/>
      <c r="AY67" s="1"/>
      <c r="AZ67" s="162"/>
      <c r="BA67" s="162"/>
      <c r="BB67" s="1"/>
      <c r="BC67" s="1"/>
      <c r="BD67" s="162"/>
      <c r="BE67" s="162"/>
      <c r="BF67" s="1"/>
      <c r="BG67" s="1"/>
      <c r="BH67" s="162"/>
      <c r="BI67" s="162"/>
      <c r="BJ67" s="1"/>
      <c r="BK67" s="1"/>
      <c r="BL67" s="162"/>
      <c r="BM67" s="162"/>
      <c r="BN67" s="1"/>
      <c r="BO67" s="1"/>
      <c r="BP67" s="170"/>
      <c r="BQ67" s="170"/>
      <c r="BR67" s="1"/>
      <c r="BS67" s="1"/>
      <c r="BT67" s="170"/>
      <c r="BU67" s="170"/>
      <c r="BV67" s="1"/>
      <c r="BW67" s="1"/>
      <c r="BX67" s="170"/>
      <c r="BY67" s="170"/>
      <c r="BZ67" s="1"/>
      <c r="CA67" s="1"/>
      <c r="CB67" s="170"/>
      <c r="CC67" s="170"/>
      <c r="CD67" s="1"/>
      <c r="CE67" s="1"/>
      <c r="CF67" s="170"/>
      <c r="CG67" s="170"/>
      <c r="CH67" s="1"/>
      <c r="CI67" s="1"/>
      <c r="CJ67" s="162"/>
      <c r="CK67" s="162"/>
      <c r="CL67" s="1"/>
      <c r="CM67" s="1"/>
      <c r="CN67" s="162"/>
      <c r="CO67" s="162"/>
      <c r="CP67" s="1"/>
      <c r="CQ67" s="1"/>
      <c r="CR67" s="170"/>
      <c r="CS67" s="170"/>
      <c r="CT67" s="1"/>
      <c r="CU67" s="1"/>
      <c r="CV67" s="162"/>
      <c r="CW67" s="162"/>
      <c r="CX67" s="1"/>
      <c r="CY67" s="1"/>
      <c r="CZ67" s="160"/>
      <c r="DA67" s="160"/>
      <c r="DB67" s="161"/>
      <c r="DC67" s="159"/>
      <c r="DD67" s="162"/>
      <c r="DE67" s="162"/>
      <c r="DF67" s="163"/>
      <c r="DG67" s="159"/>
      <c r="DH67" s="162"/>
      <c r="DI67" s="162"/>
      <c r="DJ67" s="163"/>
      <c r="DK67" s="159"/>
      <c r="DL67" s="162"/>
      <c r="DM67" s="162"/>
      <c r="DN67" s="163"/>
      <c r="DO67" s="159"/>
      <c r="DP67" s="162"/>
      <c r="DQ67" s="162"/>
      <c r="DR67" s="163"/>
      <c r="DS67" s="159"/>
      <c r="DT67" s="162"/>
      <c r="DU67" s="162"/>
      <c r="DV67" s="1"/>
      <c r="DW67" s="159"/>
      <c r="DX67" s="1"/>
      <c r="DY67" s="1" t="str">
        <f>VLOOKUP(A67,'ADFLEX lần 1'!A:C,3,0)</f>
        <v>Nguyễn Minh Đức</v>
      </c>
    </row>
    <row r="68" spans="1:129" ht="15.75" hidden="1" customHeight="1" x14ac:dyDescent="0.25">
      <c r="A68" s="15">
        <v>184</v>
      </c>
      <c r="B68" s="1" t="str">
        <f>VLOOKUP($A68,'Trang tính59'!$G:$J,3,0)</f>
        <v>Cao Thị Ngọc Anh</v>
      </c>
      <c r="C68" s="1" t="str">
        <f>VLOOKUP($A68,'Trang tính59'!$G:$J,4,0)</f>
        <v>MO - M1 - Account Manager</v>
      </c>
      <c r="D68" s="168"/>
      <c r="E68" s="168"/>
      <c r="F68" s="1" t="str">
        <f t="shared" si="0"/>
        <v/>
      </c>
      <c r="G68" s="159" t="e">
        <f t="shared" si="1"/>
        <v>#VALUE!</v>
      </c>
      <c r="H68" s="168"/>
      <c r="I68" s="168"/>
      <c r="J68" s="1" t="str">
        <f t="shared" si="2"/>
        <v/>
      </c>
      <c r="K68" s="159" t="e">
        <f t="shared" si="3"/>
        <v>#VALUE!</v>
      </c>
      <c r="L68" s="168"/>
      <c r="M68" s="168"/>
      <c r="N68" s="1" t="str">
        <f t="shared" si="4"/>
        <v/>
      </c>
      <c r="O68" s="159" t="e">
        <f t="shared" si="5"/>
        <v>#VALUE!</v>
      </c>
      <c r="P68" s="168"/>
      <c r="Q68" s="168"/>
      <c r="R68" s="1" t="str">
        <f t="shared" si="6"/>
        <v/>
      </c>
      <c r="S68" s="159" t="e">
        <f t="shared" si="7"/>
        <v>#VALUE!</v>
      </c>
      <c r="T68" s="168"/>
      <c r="U68" s="168"/>
      <c r="V68" s="1" t="str">
        <f t="shared" si="8"/>
        <v/>
      </c>
      <c r="W68" s="159" t="e">
        <f t="shared" si="9"/>
        <v>#VALUE!</v>
      </c>
      <c r="X68" s="14"/>
      <c r="Y68" s="14"/>
      <c r="Z68" s="1" t="str">
        <f t="shared" si="10"/>
        <v/>
      </c>
      <c r="AA68" s="159" t="e">
        <f t="shared" si="11"/>
        <v>#VALUE!</v>
      </c>
      <c r="AB68" s="14"/>
      <c r="AC68" s="14"/>
      <c r="AD68" s="1" t="str">
        <f t="shared" si="12"/>
        <v/>
      </c>
      <c r="AE68" s="159" t="e">
        <f t="shared" si="13"/>
        <v>#VALUE!</v>
      </c>
      <c r="AF68" s="168"/>
      <c r="AG68" s="168"/>
      <c r="AH68" s="1" t="str">
        <f t="shared" si="14"/>
        <v/>
      </c>
      <c r="AI68" s="159" t="e">
        <f t="shared" si="15"/>
        <v>#VALUE!</v>
      </c>
      <c r="AJ68" s="162"/>
      <c r="AK68" s="162"/>
      <c r="AL68" s="1"/>
      <c r="AM68" s="1"/>
      <c r="AN68" s="162"/>
      <c r="AO68" s="162"/>
      <c r="AP68" s="1"/>
      <c r="AQ68" s="1"/>
      <c r="AR68" s="162"/>
      <c r="AS68" s="162"/>
      <c r="AT68" s="1"/>
      <c r="AU68" s="1"/>
      <c r="AV68" s="162"/>
      <c r="AW68" s="162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62"/>
      <c r="BI68" s="162"/>
      <c r="BJ68" s="1"/>
      <c r="BK68" s="1"/>
      <c r="BL68" s="162"/>
      <c r="BM68" s="162"/>
      <c r="BN68" s="1"/>
      <c r="BO68" s="1"/>
      <c r="BP68" s="162"/>
      <c r="BQ68" s="162"/>
      <c r="BR68" s="1"/>
      <c r="BS68" s="1"/>
      <c r="BT68" s="162"/>
      <c r="BU68" s="162"/>
      <c r="BV68" s="1"/>
      <c r="BW68" s="1"/>
      <c r="BX68" s="162"/>
      <c r="BY68" s="162"/>
      <c r="BZ68" s="1"/>
      <c r="CA68" s="1"/>
      <c r="CB68" s="162"/>
      <c r="CC68" s="162"/>
      <c r="CD68" s="1"/>
      <c r="CE68" s="1"/>
      <c r="CF68" s="1"/>
      <c r="CG68" s="1"/>
      <c r="CH68" s="1"/>
      <c r="CI68" s="1"/>
      <c r="CJ68" s="162"/>
      <c r="CK68" s="162"/>
      <c r="CL68" s="1"/>
      <c r="CM68" s="1"/>
      <c r="CN68" s="162"/>
      <c r="CO68" s="162"/>
      <c r="CP68" s="1"/>
      <c r="CQ68" s="1"/>
      <c r="CR68" s="162"/>
      <c r="CS68" s="162"/>
      <c r="CT68" s="1"/>
      <c r="CU68" s="1"/>
      <c r="CV68" s="1"/>
      <c r="CW68" s="1"/>
      <c r="CX68" s="1"/>
      <c r="CY68" s="1"/>
      <c r="CZ68" s="1"/>
      <c r="DA68" s="1"/>
      <c r="DB68" s="1"/>
      <c r="DC68" s="159"/>
      <c r="DD68" s="1"/>
      <c r="DE68" s="1"/>
      <c r="DF68" s="1"/>
      <c r="DG68" s="159"/>
      <c r="DH68" s="1"/>
      <c r="DI68" s="1"/>
      <c r="DJ68" s="1"/>
      <c r="DK68" s="159"/>
      <c r="DL68" s="1"/>
      <c r="DM68" s="1"/>
      <c r="DN68" s="1"/>
      <c r="DO68" s="159"/>
      <c r="DP68" s="1"/>
      <c r="DQ68" s="1"/>
      <c r="DR68" s="1"/>
      <c r="DS68" s="159"/>
      <c r="DT68" s="1"/>
      <c r="DU68" s="1"/>
      <c r="DV68" s="1"/>
      <c r="DW68" s="159"/>
      <c r="DX68" s="1"/>
      <c r="DY68" s="1" t="e">
        <f>VLOOKUP(A68,'ADFLEX lần 1'!A:C,3,0)</f>
        <v>#N/A</v>
      </c>
    </row>
    <row r="69" spans="1:129" ht="15.75" hidden="1" customHeight="1" x14ac:dyDescent="0.25">
      <c r="A69" s="15">
        <v>192</v>
      </c>
      <c r="B69" s="1" t="str">
        <f>VLOOKUP($A69,'Trang tính59'!$G:$J,3,0)</f>
        <v>Vũ Bảo Ngọc</v>
      </c>
      <c r="C69" s="1" t="str">
        <f>VLOOKUP($A69,'Trang tính59'!$G:$J,4,0)</f>
        <v>EWAY - Pháp chế</v>
      </c>
      <c r="D69" s="169">
        <v>0.37152777777777779</v>
      </c>
      <c r="E69" s="169">
        <v>0.7</v>
      </c>
      <c r="F69" s="162">
        <f t="shared" si="0"/>
        <v>0.26597222222222217</v>
      </c>
      <c r="G69" s="159">
        <f t="shared" si="1"/>
        <v>6.4</v>
      </c>
      <c r="H69" s="169">
        <v>0.37222222222222223</v>
      </c>
      <c r="I69" s="169">
        <v>0.72222222222222221</v>
      </c>
      <c r="J69" s="162">
        <f t="shared" si="2"/>
        <v>0.28749999999999998</v>
      </c>
      <c r="K69" s="159">
        <f t="shared" si="3"/>
        <v>6.9</v>
      </c>
      <c r="L69" s="168"/>
      <c r="M69" s="168"/>
      <c r="N69" s="1" t="str">
        <f t="shared" si="4"/>
        <v/>
      </c>
      <c r="O69" s="159" t="e">
        <f t="shared" si="5"/>
        <v>#VALUE!</v>
      </c>
      <c r="P69" s="168"/>
      <c r="Q69" s="168"/>
      <c r="R69" s="1" t="str">
        <f t="shared" si="6"/>
        <v/>
      </c>
      <c r="S69" s="159" t="e">
        <f t="shared" si="7"/>
        <v>#VALUE!</v>
      </c>
      <c r="T69" s="168"/>
      <c r="U69" s="168"/>
      <c r="V69" s="1" t="str">
        <f t="shared" si="8"/>
        <v/>
      </c>
      <c r="W69" s="159" t="e">
        <f t="shared" si="9"/>
        <v>#VALUE!</v>
      </c>
      <c r="X69" s="168"/>
      <c r="Y69" s="168"/>
      <c r="Z69" s="1" t="str">
        <f t="shared" si="10"/>
        <v/>
      </c>
      <c r="AA69" s="159" t="e">
        <f t="shared" si="11"/>
        <v>#VALUE!</v>
      </c>
      <c r="AB69" s="169">
        <v>0.44097222222222221</v>
      </c>
      <c r="AC69" s="169">
        <v>0.44097222222222221</v>
      </c>
      <c r="AD69" s="163">
        <f t="shared" si="12"/>
        <v>0.16666666666666666</v>
      </c>
      <c r="AE69" s="159">
        <f t="shared" si="13"/>
        <v>4</v>
      </c>
      <c r="AF69" s="168"/>
      <c r="AG69" s="168"/>
      <c r="AH69" s="1" t="str">
        <f t="shared" si="14"/>
        <v/>
      </c>
      <c r="AI69" s="159" t="e">
        <f t="shared" si="15"/>
        <v>#VALUE!</v>
      </c>
      <c r="AJ69" s="170"/>
      <c r="AK69" s="170"/>
      <c r="AL69" s="1"/>
      <c r="AM69" s="1"/>
      <c r="AN69" s="162"/>
      <c r="AO69" s="162"/>
      <c r="AP69" s="1"/>
      <c r="AQ69" s="1"/>
      <c r="AR69" s="162"/>
      <c r="AS69" s="162"/>
      <c r="AT69" s="1"/>
      <c r="AU69" s="1"/>
      <c r="AV69" s="162"/>
      <c r="AW69" s="162"/>
      <c r="AX69" s="1"/>
      <c r="AY69" s="1"/>
      <c r="AZ69" s="170"/>
      <c r="BA69" s="170"/>
      <c r="BB69" s="1"/>
      <c r="BC69" s="1"/>
      <c r="BD69" s="162"/>
      <c r="BE69" s="162"/>
      <c r="BF69" s="1"/>
      <c r="BG69" s="1"/>
      <c r="BH69" s="162"/>
      <c r="BI69" s="162"/>
      <c r="BJ69" s="1"/>
      <c r="BK69" s="1"/>
      <c r="BL69" s="170"/>
      <c r="BM69" s="170"/>
      <c r="BN69" s="1"/>
      <c r="BO69" s="1"/>
      <c r="BP69" s="170"/>
      <c r="BQ69" s="170"/>
      <c r="BR69" s="1"/>
      <c r="BS69" s="1"/>
      <c r="BT69" s="170"/>
      <c r="BU69" s="170"/>
      <c r="BV69" s="1"/>
      <c r="BW69" s="1"/>
      <c r="BX69" s="172"/>
      <c r="BY69" s="172"/>
      <c r="BZ69" s="1"/>
      <c r="CA69" s="1"/>
      <c r="CB69" s="162"/>
      <c r="CC69" s="162"/>
      <c r="CD69" s="1"/>
      <c r="CE69" s="1"/>
      <c r="CF69" s="162"/>
      <c r="CG69" s="162"/>
      <c r="CH69" s="1"/>
      <c r="CI69" s="1"/>
      <c r="CJ69" s="162"/>
      <c r="CK69" s="162"/>
      <c r="CL69" s="1"/>
      <c r="CM69" s="1"/>
      <c r="CN69" s="170"/>
      <c r="CO69" s="170"/>
      <c r="CP69" s="1"/>
      <c r="CQ69" s="1"/>
      <c r="CR69" s="170"/>
      <c r="CS69" s="170"/>
      <c r="CT69" s="1"/>
      <c r="CU69" s="1"/>
      <c r="CV69" s="170"/>
      <c r="CW69" s="170"/>
      <c r="CX69" s="1"/>
      <c r="CY69" s="1"/>
      <c r="CZ69" s="160"/>
      <c r="DA69" s="160"/>
      <c r="DB69" s="161"/>
      <c r="DC69" s="159"/>
      <c r="DD69" s="160"/>
      <c r="DE69" s="160"/>
      <c r="DF69" s="161"/>
      <c r="DG69" s="159"/>
      <c r="DH69" s="162"/>
      <c r="DI69" s="162"/>
      <c r="DJ69" s="162"/>
      <c r="DK69" s="159"/>
      <c r="DL69" s="162"/>
      <c r="DM69" s="162"/>
      <c r="DN69" s="163"/>
      <c r="DO69" s="159"/>
      <c r="DP69" s="162"/>
      <c r="DQ69" s="162"/>
      <c r="DR69" s="162"/>
      <c r="DS69" s="159"/>
      <c r="DT69" s="160"/>
      <c r="DU69" s="160"/>
      <c r="DV69" s="161"/>
      <c r="DW69" s="159"/>
      <c r="DX69" s="1"/>
      <c r="DY69" s="1" t="e">
        <f>VLOOKUP(A69,'ADFLEX lần 1'!A:C,3,0)</f>
        <v>#N/A</v>
      </c>
    </row>
    <row r="70" spans="1:129" ht="15.75" hidden="1" customHeight="1" x14ac:dyDescent="0.25">
      <c r="A70" s="15">
        <v>194</v>
      </c>
      <c r="B70" s="1" t="str">
        <f>VLOOKUP($A70,'Trang tính59'!$G:$J,3,0)</f>
        <v>Nguyễn Thị Mai Anh</v>
      </c>
      <c r="C70" s="1" t="str">
        <f>VLOOKUP($A70,'Trang tính59'!$G:$J,4,0)</f>
        <v>DYNO - Kỹ thuật</v>
      </c>
      <c r="D70" s="14"/>
      <c r="E70" s="14"/>
      <c r="F70" s="1" t="str">
        <f t="shared" si="0"/>
        <v/>
      </c>
      <c r="G70" s="159" t="e">
        <f t="shared" si="1"/>
        <v>#VALUE!</v>
      </c>
      <c r="H70" s="14"/>
      <c r="I70" s="14"/>
      <c r="J70" s="1" t="str">
        <f t="shared" si="2"/>
        <v/>
      </c>
      <c r="K70" s="159" t="e">
        <f t="shared" si="3"/>
        <v>#VALUE!</v>
      </c>
      <c r="L70" s="168"/>
      <c r="M70" s="168"/>
      <c r="N70" s="1" t="str">
        <f t="shared" si="4"/>
        <v/>
      </c>
      <c r="O70" s="159" t="e">
        <f t="shared" si="5"/>
        <v>#VALUE!</v>
      </c>
      <c r="P70" s="168"/>
      <c r="Q70" s="168"/>
      <c r="R70" s="1" t="str">
        <f t="shared" si="6"/>
        <v/>
      </c>
      <c r="S70" s="159" t="e">
        <f t="shared" si="7"/>
        <v>#VALUE!</v>
      </c>
      <c r="T70" s="168"/>
      <c r="U70" s="168"/>
      <c r="V70" s="1" t="str">
        <f t="shared" si="8"/>
        <v/>
      </c>
      <c r="W70" s="159" t="e">
        <f t="shared" si="9"/>
        <v>#VALUE!</v>
      </c>
      <c r="X70" s="14"/>
      <c r="Y70" s="14"/>
      <c r="Z70" s="1" t="str">
        <f t="shared" si="10"/>
        <v/>
      </c>
      <c r="AA70" s="159" t="e">
        <f t="shared" si="11"/>
        <v>#VALUE!</v>
      </c>
      <c r="AB70" s="14"/>
      <c r="AC70" s="14"/>
      <c r="AD70" s="1" t="str">
        <f t="shared" si="12"/>
        <v/>
      </c>
      <c r="AE70" s="159" t="e">
        <f t="shared" si="13"/>
        <v>#VALUE!</v>
      </c>
      <c r="AF70" s="14"/>
      <c r="AG70" s="14"/>
      <c r="AH70" s="1" t="str">
        <f t="shared" si="14"/>
        <v/>
      </c>
      <c r="AI70" s="159" t="e">
        <f t="shared" si="15"/>
        <v>#VALUE!</v>
      </c>
      <c r="AJ70" s="1"/>
      <c r="AK70" s="1"/>
      <c r="AL70" s="1"/>
      <c r="AM70" s="1"/>
      <c r="AN70" s="1"/>
      <c r="AO70" s="1"/>
      <c r="AP70" s="1"/>
      <c r="AQ70" s="1"/>
      <c r="AR70" s="162"/>
      <c r="AS70" s="162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59"/>
      <c r="DD70" s="1"/>
      <c r="DE70" s="1"/>
      <c r="DF70" s="1"/>
      <c r="DG70" s="159"/>
      <c r="DH70" s="1"/>
      <c r="DI70" s="1"/>
      <c r="DJ70" s="1"/>
      <c r="DK70" s="159"/>
      <c r="DL70" s="1"/>
      <c r="DM70" s="1"/>
      <c r="DN70" s="1"/>
      <c r="DO70" s="159"/>
      <c r="DP70" s="1"/>
      <c r="DQ70" s="1"/>
      <c r="DR70" s="1"/>
      <c r="DS70" s="159"/>
      <c r="DT70" s="1"/>
      <c r="DU70" s="1"/>
      <c r="DV70" s="1"/>
      <c r="DW70" s="159"/>
      <c r="DX70" s="1"/>
      <c r="DY70" s="1" t="e">
        <f>VLOOKUP(A70,'ADFLEX lần 1'!A:C,3,0)</f>
        <v>#N/A</v>
      </c>
    </row>
    <row r="71" spans="1:129" ht="15.75" hidden="1" customHeight="1" x14ac:dyDescent="0.25">
      <c r="A71" s="15">
        <v>199</v>
      </c>
      <c r="B71" s="1" t="str">
        <f>VLOOKUP($A71,'Trang tính59'!$G:$J,3,0)</f>
        <v>Phùng Tuấn Cường</v>
      </c>
      <c r="C71" s="1">
        <f>VLOOKUP($A71,'Trang tính59'!$G:$J,4,0)</f>
        <v>0</v>
      </c>
      <c r="D71" s="168"/>
      <c r="E71" s="168"/>
      <c r="F71" s="1" t="str">
        <f t="shared" si="0"/>
        <v/>
      </c>
      <c r="G71" s="159" t="e">
        <f t="shared" si="1"/>
        <v>#VALUE!</v>
      </c>
      <c r="H71" s="168"/>
      <c r="I71" s="168"/>
      <c r="J71" s="1" t="str">
        <f t="shared" si="2"/>
        <v/>
      </c>
      <c r="K71" s="159" t="e">
        <f t="shared" si="3"/>
        <v>#VALUE!</v>
      </c>
      <c r="L71" s="168"/>
      <c r="M71" s="168"/>
      <c r="N71" s="1" t="str">
        <f t="shared" si="4"/>
        <v/>
      </c>
      <c r="O71" s="159" t="e">
        <f t="shared" si="5"/>
        <v>#VALUE!</v>
      </c>
      <c r="P71" s="168"/>
      <c r="Q71" s="168"/>
      <c r="R71" s="1" t="str">
        <f t="shared" si="6"/>
        <v/>
      </c>
      <c r="S71" s="159" t="e">
        <f t="shared" si="7"/>
        <v>#VALUE!</v>
      </c>
      <c r="T71" s="171"/>
      <c r="U71" s="171"/>
      <c r="V71" s="1" t="str">
        <f t="shared" si="8"/>
        <v/>
      </c>
      <c r="W71" s="159" t="e">
        <f t="shared" si="9"/>
        <v>#VALUE!</v>
      </c>
      <c r="X71" s="14"/>
      <c r="Y71" s="14"/>
      <c r="Z71" s="1" t="str">
        <f t="shared" si="10"/>
        <v/>
      </c>
      <c r="AA71" s="159" t="e">
        <f t="shared" si="11"/>
        <v>#VALUE!</v>
      </c>
      <c r="AB71" s="171"/>
      <c r="AC71" s="171"/>
      <c r="AD71" s="1" t="str">
        <f t="shared" si="12"/>
        <v/>
      </c>
      <c r="AE71" s="159" t="e">
        <f t="shared" si="13"/>
        <v>#VALUE!</v>
      </c>
      <c r="AF71" s="171"/>
      <c r="AG71" s="171"/>
      <c r="AH71" s="1" t="str">
        <f t="shared" si="14"/>
        <v/>
      </c>
      <c r="AI71" s="159" t="e">
        <f t="shared" si="15"/>
        <v>#VALUE!</v>
      </c>
      <c r="AJ71" s="172"/>
      <c r="AK71" s="172"/>
      <c r="AL71" s="1"/>
      <c r="AM71" s="1"/>
      <c r="AN71" s="162"/>
      <c r="AO71" s="162"/>
      <c r="AP71" s="1"/>
      <c r="AQ71" s="1"/>
      <c r="AR71" s="162"/>
      <c r="AS71" s="162"/>
      <c r="AT71" s="1"/>
      <c r="AU71" s="1"/>
      <c r="AV71" s="172"/>
      <c r="AW71" s="172"/>
      <c r="AX71" s="1"/>
      <c r="AY71" s="1"/>
      <c r="AZ71" s="172"/>
      <c r="BA71" s="172"/>
      <c r="BB71" s="1"/>
      <c r="BC71" s="1"/>
      <c r="BD71" s="172"/>
      <c r="BE71" s="172"/>
      <c r="BF71" s="1"/>
      <c r="BG71" s="1"/>
      <c r="BH71" s="172"/>
      <c r="BI71" s="172"/>
      <c r="BJ71" s="1"/>
      <c r="BK71" s="1"/>
      <c r="BL71" s="172"/>
      <c r="BM71" s="172"/>
      <c r="BN71" s="1"/>
      <c r="BO71" s="1"/>
      <c r="BP71" s="162"/>
      <c r="BQ71" s="162"/>
      <c r="BR71" s="1"/>
      <c r="BS71" s="1"/>
      <c r="BT71" s="162"/>
      <c r="BU71" s="162"/>
      <c r="BV71" s="1"/>
      <c r="BW71" s="1"/>
      <c r="BX71" s="172"/>
      <c r="BY71" s="172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62"/>
      <c r="CK71" s="162"/>
      <c r="CL71" s="1"/>
      <c r="CM71" s="1"/>
      <c r="CN71" s="162"/>
      <c r="CO71" s="162"/>
      <c r="CP71" s="1"/>
      <c r="CQ71" s="1"/>
      <c r="CR71" s="1"/>
      <c r="CS71" s="1"/>
      <c r="CT71" s="1"/>
      <c r="CU71" s="1"/>
      <c r="CV71" s="162"/>
      <c r="CW71" s="162"/>
      <c r="CX71" s="1"/>
      <c r="CY71" s="1"/>
      <c r="CZ71" s="162"/>
      <c r="DA71" s="162"/>
      <c r="DB71" s="1"/>
      <c r="DC71" s="159"/>
      <c r="DD71" s="1"/>
      <c r="DE71" s="1"/>
      <c r="DF71" s="1"/>
      <c r="DG71" s="159"/>
      <c r="DH71" s="1"/>
      <c r="DI71" s="1"/>
      <c r="DJ71" s="1"/>
      <c r="DK71" s="159"/>
      <c r="DL71" s="162"/>
      <c r="DM71" s="162"/>
      <c r="DN71" s="1"/>
      <c r="DO71" s="159"/>
      <c r="DP71" s="162"/>
      <c r="DQ71" s="162"/>
      <c r="DR71" s="1"/>
      <c r="DS71" s="159"/>
      <c r="DT71" s="162"/>
      <c r="DU71" s="162"/>
      <c r="DV71" s="1"/>
      <c r="DW71" s="159"/>
      <c r="DX71" s="1"/>
      <c r="DY71" s="1" t="e">
        <f>VLOOKUP(A71,'ADFLEX lần 1'!A:C,3,0)</f>
        <v>#N/A</v>
      </c>
    </row>
    <row r="72" spans="1:129" ht="15.75" hidden="1" customHeight="1" x14ac:dyDescent="0.25">
      <c r="A72" s="15">
        <v>203</v>
      </c>
      <c r="B72" s="1" t="str">
        <f>VLOOKUP($A72,'Trang tính59'!$G:$J,3,0)</f>
        <v>Võ Phương Linh</v>
      </c>
      <c r="C72" s="1" t="str">
        <f>VLOOKUP($A72,'Trang tính59'!$G:$J,4,0)</f>
        <v>EWAY - TCKT - Team tài chính</v>
      </c>
      <c r="D72" s="168"/>
      <c r="E72" s="168"/>
      <c r="F72" s="1" t="str">
        <f t="shared" si="0"/>
        <v/>
      </c>
      <c r="G72" s="159" t="e">
        <f t="shared" si="1"/>
        <v>#VALUE!</v>
      </c>
      <c r="H72" s="14"/>
      <c r="I72" s="14"/>
      <c r="J72" s="1" t="str">
        <f t="shared" si="2"/>
        <v/>
      </c>
      <c r="K72" s="159" t="e">
        <f t="shared" si="3"/>
        <v>#VALUE!</v>
      </c>
      <c r="L72" s="168"/>
      <c r="M72" s="168"/>
      <c r="N72" s="1" t="str">
        <f t="shared" si="4"/>
        <v/>
      </c>
      <c r="O72" s="159" t="e">
        <f t="shared" si="5"/>
        <v>#VALUE!</v>
      </c>
      <c r="P72" s="168"/>
      <c r="Q72" s="168"/>
      <c r="R72" s="1" t="str">
        <f t="shared" si="6"/>
        <v/>
      </c>
      <c r="S72" s="159" t="e">
        <f t="shared" si="7"/>
        <v>#VALUE!</v>
      </c>
      <c r="T72" s="168"/>
      <c r="U72" s="168"/>
      <c r="V72" s="1" t="str">
        <f t="shared" si="8"/>
        <v/>
      </c>
      <c r="W72" s="159" t="e">
        <f t="shared" si="9"/>
        <v>#VALUE!</v>
      </c>
      <c r="X72" s="168"/>
      <c r="Y72" s="168"/>
      <c r="Z72" s="1" t="str">
        <f t="shared" si="10"/>
        <v/>
      </c>
      <c r="AA72" s="159" t="e">
        <f t="shared" si="11"/>
        <v>#VALUE!</v>
      </c>
      <c r="AB72" s="168"/>
      <c r="AC72" s="168"/>
      <c r="AD72" s="1" t="str">
        <f t="shared" si="12"/>
        <v/>
      </c>
      <c r="AE72" s="159" t="e">
        <f t="shared" si="13"/>
        <v>#VALUE!</v>
      </c>
      <c r="AF72" s="14"/>
      <c r="AG72" s="14"/>
      <c r="AH72" s="1" t="str">
        <f t="shared" si="14"/>
        <v/>
      </c>
      <c r="AI72" s="159" t="e">
        <f t="shared" si="15"/>
        <v>#VALUE!</v>
      </c>
      <c r="AJ72" s="162"/>
      <c r="AK72" s="162"/>
      <c r="AL72" s="1"/>
      <c r="AM72" s="1"/>
      <c r="AN72" s="162"/>
      <c r="AO72" s="162"/>
      <c r="AP72" s="1"/>
      <c r="AQ72" s="1"/>
      <c r="AR72" s="162"/>
      <c r="AS72" s="162"/>
      <c r="AT72" s="1"/>
      <c r="AU72" s="1"/>
      <c r="AV72" s="162"/>
      <c r="AW72" s="162"/>
      <c r="AX72" s="1"/>
      <c r="AY72" s="1"/>
      <c r="AZ72" s="162"/>
      <c r="BA72" s="162"/>
      <c r="BB72" s="1"/>
      <c r="BC72" s="1"/>
      <c r="BD72" s="162"/>
      <c r="BE72" s="162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62"/>
      <c r="BQ72" s="162"/>
      <c r="BR72" s="1"/>
      <c r="BS72" s="1"/>
      <c r="BT72" s="162"/>
      <c r="BU72" s="162"/>
      <c r="BV72" s="1"/>
      <c r="BW72" s="1"/>
      <c r="BX72" s="162"/>
      <c r="BY72" s="162"/>
      <c r="BZ72" s="1"/>
      <c r="CA72" s="1"/>
      <c r="CB72" s="162"/>
      <c r="CC72" s="162"/>
      <c r="CD72" s="1"/>
      <c r="CE72" s="1"/>
      <c r="CF72" s="162"/>
      <c r="CG72" s="162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62"/>
      <c r="CS72" s="162"/>
      <c r="CT72" s="1"/>
      <c r="CU72" s="1"/>
      <c r="CV72" s="162"/>
      <c r="CW72" s="162"/>
      <c r="CX72" s="1"/>
      <c r="CY72" s="1"/>
      <c r="CZ72" s="162"/>
      <c r="DA72" s="162"/>
      <c r="DB72" s="1"/>
      <c r="DC72" s="159"/>
      <c r="DD72" s="162"/>
      <c r="DE72" s="162"/>
      <c r="DF72" s="1"/>
      <c r="DG72" s="159"/>
      <c r="DH72" s="162"/>
      <c r="DI72" s="162"/>
      <c r="DJ72" s="1"/>
      <c r="DK72" s="159"/>
      <c r="DL72" s="1"/>
      <c r="DM72" s="1"/>
      <c r="DN72" s="1"/>
      <c r="DO72" s="159"/>
      <c r="DP72" s="1"/>
      <c r="DQ72" s="1"/>
      <c r="DR72" s="1"/>
      <c r="DS72" s="159"/>
      <c r="DT72" s="162"/>
      <c r="DU72" s="162"/>
      <c r="DV72" s="1"/>
      <c r="DW72" s="159"/>
      <c r="DX72" s="1"/>
      <c r="DY72" s="1" t="e">
        <f>VLOOKUP(A72,'ADFLEX lần 1'!A:C,3,0)</f>
        <v>#N/A</v>
      </c>
    </row>
    <row r="73" spans="1:129" ht="15.75" hidden="1" customHeight="1" x14ac:dyDescent="0.25">
      <c r="A73" s="15">
        <v>206</v>
      </c>
      <c r="B73" s="1" t="str">
        <f>VLOOKUP($A73,'Trang tính59'!$G:$J,3,0)</f>
        <v>Lê Phú Hải</v>
      </c>
      <c r="C73" s="1" t="str">
        <f>VLOOKUP($A73,'Trang tính59'!$G:$J,4,0)</f>
        <v>AdFlex - Tech - Product - FlexSale</v>
      </c>
      <c r="D73" s="168"/>
      <c r="E73" s="168"/>
      <c r="F73" s="1" t="str">
        <f t="shared" si="0"/>
        <v/>
      </c>
      <c r="G73" s="159" t="e">
        <f t="shared" si="1"/>
        <v>#VALUE!</v>
      </c>
      <c r="H73" s="168"/>
      <c r="I73" s="168"/>
      <c r="J73" s="1" t="str">
        <f t="shared" si="2"/>
        <v/>
      </c>
      <c r="K73" s="159" t="e">
        <f t="shared" si="3"/>
        <v>#VALUE!</v>
      </c>
      <c r="L73" s="168"/>
      <c r="M73" s="168"/>
      <c r="N73" s="1" t="str">
        <f t="shared" si="4"/>
        <v/>
      </c>
      <c r="O73" s="159" t="e">
        <f t="shared" si="5"/>
        <v>#VALUE!</v>
      </c>
      <c r="P73" s="168"/>
      <c r="Q73" s="168"/>
      <c r="R73" s="1" t="str">
        <f t="shared" si="6"/>
        <v/>
      </c>
      <c r="S73" s="159" t="e">
        <f t="shared" si="7"/>
        <v>#VALUE!</v>
      </c>
      <c r="T73" s="168"/>
      <c r="U73" s="168"/>
      <c r="V73" s="1" t="str">
        <f t="shared" si="8"/>
        <v/>
      </c>
      <c r="W73" s="159" t="e">
        <f t="shared" si="9"/>
        <v>#VALUE!</v>
      </c>
      <c r="X73" s="168"/>
      <c r="Y73" s="168"/>
      <c r="Z73" s="1" t="str">
        <f t="shared" si="10"/>
        <v/>
      </c>
      <c r="AA73" s="159" t="e">
        <f t="shared" si="11"/>
        <v>#VALUE!</v>
      </c>
      <c r="AB73" s="14"/>
      <c r="AC73" s="14"/>
      <c r="AD73" s="1" t="str">
        <f t="shared" si="12"/>
        <v/>
      </c>
      <c r="AE73" s="159" t="e">
        <f t="shared" si="13"/>
        <v>#VALUE!</v>
      </c>
      <c r="AF73" s="14"/>
      <c r="AG73" s="14"/>
      <c r="AH73" s="1" t="str">
        <f t="shared" si="14"/>
        <v/>
      </c>
      <c r="AI73" s="159" t="e">
        <f t="shared" si="15"/>
        <v>#VALUE!</v>
      </c>
      <c r="AJ73" s="1"/>
      <c r="AK73" s="1"/>
      <c r="AL73" s="1"/>
      <c r="AM73" s="1"/>
      <c r="AN73" s="162"/>
      <c r="AO73" s="162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62"/>
      <c r="CK73" s="162"/>
      <c r="CL73" s="1"/>
      <c r="CM73" s="1"/>
      <c r="CN73" s="1"/>
      <c r="CO73" s="1"/>
      <c r="CP73" s="1"/>
      <c r="CQ73" s="1"/>
      <c r="CR73" s="162"/>
      <c r="CS73" s="162"/>
      <c r="CT73" s="1"/>
      <c r="CU73" s="1"/>
      <c r="CV73" s="1"/>
      <c r="CW73" s="1"/>
      <c r="CX73" s="1"/>
      <c r="CY73" s="1"/>
      <c r="CZ73" s="162"/>
      <c r="DA73" s="162"/>
      <c r="DB73" s="1"/>
      <c r="DC73" s="159"/>
      <c r="DD73" s="1"/>
      <c r="DE73" s="1"/>
      <c r="DF73" s="1"/>
      <c r="DG73" s="159"/>
      <c r="DH73" s="1"/>
      <c r="DI73" s="1"/>
      <c r="DJ73" s="1"/>
      <c r="DK73" s="159"/>
      <c r="DL73" s="162"/>
      <c r="DM73" s="162"/>
      <c r="DN73" s="1"/>
      <c r="DO73" s="159"/>
      <c r="DP73" s="162"/>
      <c r="DQ73" s="162"/>
      <c r="DR73" s="1"/>
      <c r="DS73" s="159"/>
      <c r="DT73" s="1"/>
      <c r="DU73" s="1"/>
      <c r="DV73" s="1"/>
      <c r="DW73" s="159"/>
      <c r="DX73" s="1"/>
      <c r="DY73" s="1" t="e">
        <f>VLOOKUP(A73,'ADFLEX lần 1'!A:C,3,0)</f>
        <v>#N/A</v>
      </c>
    </row>
    <row r="74" spans="1:129" ht="15.75" customHeight="1" x14ac:dyDescent="0.25">
      <c r="A74" s="15">
        <v>215</v>
      </c>
      <c r="B74" s="1" t="str">
        <f>VLOOKUP($A74,'Trang tính59'!$G:$J,3,0)</f>
        <v>Phạm Phương Tú</v>
      </c>
      <c r="C74" s="1" t="str">
        <f>VLOOKUP($A74,'Trang tính59'!$G:$J,4,0)</f>
        <v>AdFlex - BOD</v>
      </c>
      <c r="D74" s="171"/>
      <c r="E74" s="171"/>
      <c r="F74" s="1" t="str">
        <f t="shared" si="0"/>
        <v/>
      </c>
      <c r="G74" s="159" t="e">
        <f t="shared" si="1"/>
        <v>#VALUE!</v>
      </c>
      <c r="H74" s="168"/>
      <c r="I74" s="168"/>
      <c r="J74" s="1" t="str">
        <f t="shared" si="2"/>
        <v/>
      </c>
      <c r="K74" s="159" t="e">
        <f t="shared" si="3"/>
        <v>#VALUE!</v>
      </c>
      <c r="L74" s="169">
        <v>0.35069444444444442</v>
      </c>
      <c r="M74" s="169">
        <v>0.35069444444444442</v>
      </c>
      <c r="N74" s="163">
        <f t="shared" si="4"/>
        <v>0.16666666666666666</v>
      </c>
      <c r="O74" s="159">
        <f t="shared" si="5"/>
        <v>4</v>
      </c>
      <c r="P74" s="14"/>
      <c r="Q74" s="14"/>
      <c r="R74" s="1" t="str">
        <f t="shared" si="6"/>
        <v/>
      </c>
      <c r="S74" s="159" t="e">
        <f t="shared" si="7"/>
        <v>#VALUE!</v>
      </c>
      <c r="T74" s="168"/>
      <c r="U74" s="168"/>
      <c r="V74" s="1" t="str">
        <f t="shared" si="8"/>
        <v/>
      </c>
      <c r="W74" s="159" t="e">
        <f t="shared" si="9"/>
        <v>#VALUE!</v>
      </c>
      <c r="X74" s="169">
        <v>0.33402777777777776</v>
      </c>
      <c r="Y74" s="169">
        <v>0.33402777777777776</v>
      </c>
      <c r="Z74" s="163">
        <f t="shared" si="10"/>
        <v>0.16666666666666666</v>
      </c>
      <c r="AA74" s="159">
        <f t="shared" si="11"/>
        <v>4</v>
      </c>
      <c r="AB74" s="171"/>
      <c r="AC74" s="171"/>
      <c r="AD74" s="1" t="str">
        <f t="shared" si="12"/>
        <v/>
      </c>
      <c r="AE74" s="159" t="e">
        <f t="shared" si="13"/>
        <v>#VALUE!</v>
      </c>
      <c r="AF74" s="168"/>
      <c r="AG74" s="168"/>
      <c r="AH74" s="1" t="str">
        <f t="shared" si="14"/>
        <v/>
      </c>
      <c r="AI74" s="159" t="e">
        <f t="shared" si="15"/>
        <v>#VALUE!</v>
      </c>
      <c r="AJ74" s="172"/>
      <c r="AK74" s="172"/>
      <c r="AL74" s="1"/>
      <c r="AM74" s="1"/>
      <c r="AN74" s="162"/>
      <c r="AO74" s="162"/>
      <c r="AP74" s="1"/>
      <c r="AQ74" s="1"/>
      <c r="AR74" s="170"/>
      <c r="AS74" s="170"/>
      <c r="AT74" s="1"/>
      <c r="AU74" s="1"/>
      <c r="AV74" s="162"/>
      <c r="AW74" s="162"/>
      <c r="AX74" s="1"/>
      <c r="AY74" s="1"/>
      <c r="AZ74" s="170"/>
      <c r="BA74" s="170"/>
      <c r="BB74" s="1"/>
      <c r="BC74" s="1"/>
      <c r="BD74" s="162"/>
      <c r="BE74" s="162"/>
      <c r="BF74" s="1"/>
      <c r="BG74" s="1"/>
      <c r="BH74" s="170"/>
      <c r="BI74" s="170"/>
      <c r="BJ74" s="1"/>
      <c r="BK74" s="1"/>
      <c r="BL74" s="172"/>
      <c r="BM74" s="172"/>
      <c r="BN74" s="1"/>
      <c r="BO74" s="1"/>
      <c r="BP74" s="170"/>
      <c r="BQ74" s="170"/>
      <c r="BR74" s="1"/>
      <c r="BS74" s="1"/>
      <c r="BT74" s="170"/>
      <c r="BU74" s="170"/>
      <c r="BV74" s="1"/>
      <c r="BW74" s="1"/>
      <c r="BX74" s="170"/>
      <c r="BY74" s="170"/>
      <c r="BZ74" s="1"/>
      <c r="CA74" s="1"/>
      <c r="CB74" s="1"/>
      <c r="CC74" s="1"/>
      <c r="CD74" s="1"/>
      <c r="CE74" s="1"/>
      <c r="CF74" s="162"/>
      <c r="CG74" s="162"/>
      <c r="CH74" s="1"/>
      <c r="CI74" s="1"/>
      <c r="CJ74" s="162"/>
      <c r="CK74" s="162"/>
      <c r="CL74" s="1"/>
      <c r="CM74" s="1"/>
      <c r="CN74" s="170"/>
      <c r="CO74" s="170"/>
      <c r="CP74" s="1"/>
      <c r="CQ74" s="1"/>
      <c r="CR74" s="170"/>
      <c r="CS74" s="170"/>
      <c r="CT74" s="1"/>
      <c r="CU74" s="1"/>
      <c r="CV74" s="170"/>
      <c r="CW74" s="170"/>
      <c r="CX74" s="1"/>
      <c r="CY74" s="1"/>
      <c r="CZ74" s="160"/>
      <c r="DA74" s="160"/>
      <c r="DB74" s="161"/>
      <c r="DC74" s="159"/>
      <c r="DD74" s="160"/>
      <c r="DE74" s="160"/>
      <c r="DF74" s="161"/>
      <c r="DG74" s="159"/>
      <c r="DH74" s="162"/>
      <c r="DI74" s="162"/>
      <c r="DJ74" s="163"/>
      <c r="DK74" s="159"/>
      <c r="DL74" s="162"/>
      <c r="DM74" s="162"/>
      <c r="DN74" s="163"/>
      <c r="DO74" s="159"/>
      <c r="DP74" s="1"/>
      <c r="DQ74" s="1"/>
      <c r="DR74" s="1"/>
      <c r="DS74" s="159"/>
      <c r="DT74" s="162"/>
      <c r="DU74" s="162"/>
      <c r="DV74" s="1"/>
      <c r="DW74" s="159"/>
      <c r="DX74" s="1"/>
      <c r="DY74" s="1" t="str">
        <f>VLOOKUP(A74,'ADFLEX lần 1'!A:C,3,0)</f>
        <v>Phạm Phương Tú</v>
      </c>
    </row>
    <row r="75" spans="1:129" ht="15.75" hidden="1" customHeight="1" x14ac:dyDescent="0.25">
      <c r="A75" s="15">
        <v>216</v>
      </c>
      <c r="B75" s="1" t="str">
        <f>VLOOKUP($A75,'Trang tính59'!$G:$J,3,0)</f>
        <v>Đặng Duy Thanh</v>
      </c>
      <c r="C75" s="1" t="str">
        <f>VLOOKUP($A75,'Trang tính59'!$G:$J,4,0)</f>
        <v>EWAY - Kỹ thuật DYNO</v>
      </c>
      <c r="D75" s="168"/>
      <c r="E75" s="168"/>
      <c r="F75" s="1" t="str">
        <f t="shared" si="0"/>
        <v/>
      </c>
      <c r="G75" s="159" t="e">
        <f t="shared" si="1"/>
        <v>#VALUE!</v>
      </c>
      <c r="H75" s="14"/>
      <c r="I75" s="14"/>
      <c r="J75" s="1" t="str">
        <f t="shared" si="2"/>
        <v/>
      </c>
      <c r="K75" s="159" t="e">
        <f t="shared" si="3"/>
        <v>#VALUE!</v>
      </c>
      <c r="L75" s="168"/>
      <c r="M75" s="168"/>
      <c r="N75" s="1" t="str">
        <f t="shared" si="4"/>
        <v/>
      </c>
      <c r="O75" s="159" t="e">
        <f t="shared" si="5"/>
        <v>#VALUE!</v>
      </c>
      <c r="P75" s="168"/>
      <c r="Q75" s="168"/>
      <c r="R75" s="1" t="str">
        <f t="shared" si="6"/>
        <v/>
      </c>
      <c r="S75" s="159" t="e">
        <f t="shared" si="7"/>
        <v>#VALUE!</v>
      </c>
      <c r="T75" s="168"/>
      <c r="U75" s="168"/>
      <c r="V75" s="1" t="str">
        <f t="shared" si="8"/>
        <v/>
      </c>
      <c r="W75" s="159" t="e">
        <f t="shared" si="9"/>
        <v>#VALUE!</v>
      </c>
      <c r="X75" s="14"/>
      <c r="Y75" s="14"/>
      <c r="Z75" s="1" t="str">
        <f t="shared" si="10"/>
        <v/>
      </c>
      <c r="AA75" s="159" t="e">
        <f t="shared" si="11"/>
        <v>#VALUE!</v>
      </c>
      <c r="AB75" s="168"/>
      <c r="AC75" s="168"/>
      <c r="AD75" s="1" t="str">
        <f t="shared" si="12"/>
        <v/>
      </c>
      <c r="AE75" s="159" t="e">
        <f t="shared" si="13"/>
        <v>#VALUE!</v>
      </c>
      <c r="AF75" s="168"/>
      <c r="AG75" s="168"/>
      <c r="AH75" s="1" t="str">
        <f t="shared" si="14"/>
        <v/>
      </c>
      <c r="AI75" s="159" t="e">
        <f t="shared" si="15"/>
        <v>#VALUE!</v>
      </c>
      <c r="AJ75" s="162"/>
      <c r="AK75" s="162"/>
      <c r="AL75" s="1"/>
      <c r="AM75" s="1"/>
      <c r="AN75" s="162"/>
      <c r="AO75" s="162"/>
      <c r="AP75" s="1"/>
      <c r="AQ75" s="1"/>
      <c r="AR75" s="162"/>
      <c r="AS75" s="162"/>
      <c r="AT75" s="1"/>
      <c r="AU75" s="1"/>
      <c r="AV75" s="162"/>
      <c r="AW75" s="162"/>
      <c r="AX75" s="1"/>
      <c r="AY75" s="1"/>
      <c r="AZ75" s="162"/>
      <c r="BA75" s="162"/>
      <c r="BB75" s="1"/>
      <c r="BC75" s="1"/>
      <c r="BD75" s="162"/>
      <c r="BE75" s="162"/>
      <c r="BF75" s="1"/>
      <c r="BG75" s="1"/>
      <c r="BH75" s="162"/>
      <c r="BI75" s="162"/>
      <c r="BJ75" s="1"/>
      <c r="BK75" s="1"/>
      <c r="BL75" s="162"/>
      <c r="BM75" s="162"/>
      <c r="BN75" s="1"/>
      <c r="BO75" s="1"/>
      <c r="BP75" s="162"/>
      <c r="BQ75" s="162"/>
      <c r="BR75" s="1"/>
      <c r="BS75" s="1"/>
      <c r="BT75" s="162"/>
      <c r="BU75" s="162"/>
      <c r="BV75" s="1"/>
      <c r="BW75" s="1"/>
      <c r="BX75" s="162"/>
      <c r="BY75" s="162"/>
      <c r="BZ75" s="1"/>
      <c r="CA75" s="1"/>
      <c r="CB75" s="162"/>
      <c r="CC75" s="162"/>
      <c r="CD75" s="1"/>
      <c r="CE75" s="1"/>
      <c r="CF75" s="162"/>
      <c r="CG75" s="162"/>
      <c r="CH75" s="1"/>
      <c r="CI75" s="1"/>
      <c r="CJ75" s="162"/>
      <c r="CK75" s="162"/>
      <c r="CL75" s="1"/>
      <c r="CM75" s="1"/>
      <c r="CN75" s="162"/>
      <c r="CO75" s="162"/>
      <c r="CP75" s="1"/>
      <c r="CQ75" s="1"/>
      <c r="CR75" s="162"/>
      <c r="CS75" s="162"/>
      <c r="CT75" s="1"/>
      <c r="CU75" s="1"/>
      <c r="CV75" s="170"/>
      <c r="CW75" s="170"/>
      <c r="CX75" s="1"/>
      <c r="CY75" s="1"/>
      <c r="CZ75" s="162"/>
      <c r="DA75" s="162"/>
      <c r="DB75" s="1"/>
      <c r="DC75" s="159"/>
      <c r="DD75" s="1"/>
      <c r="DE75" s="1"/>
      <c r="DF75" s="1"/>
      <c r="DG75" s="159"/>
      <c r="DH75" s="162"/>
      <c r="DI75" s="162"/>
      <c r="DJ75" s="163"/>
      <c r="DK75" s="159"/>
      <c r="DL75" s="162"/>
      <c r="DM75" s="162"/>
      <c r="DN75" s="1"/>
      <c r="DO75" s="159"/>
      <c r="DP75" s="162"/>
      <c r="DQ75" s="162"/>
      <c r="DR75" s="162"/>
      <c r="DS75" s="159"/>
      <c r="DT75" s="162"/>
      <c r="DU75" s="162"/>
      <c r="DV75" s="1"/>
      <c r="DW75" s="159"/>
      <c r="DX75" s="1"/>
      <c r="DY75" s="1" t="e">
        <f>VLOOKUP(A75,'ADFLEX lần 1'!A:C,3,0)</f>
        <v>#N/A</v>
      </c>
    </row>
    <row r="76" spans="1:129" ht="15.75" hidden="1" customHeight="1" x14ac:dyDescent="0.25">
      <c r="A76" s="15">
        <v>218</v>
      </c>
      <c r="B76" s="1" t="str">
        <f>VLOOKUP($A76,'Trang tính59'!$G:$J,3,0)</f>
        <v>Nguyễn Thị Huyền</v>
      </c>
      <c r="C76" s="1" t="str">
        <f>VLOOKUP($A76,'Trang tính59'!$G:$J,4,0)</f>
        <v>EWAY - BOD</v>
      </c>
      <c r="D76" s="169">
        <v>0.78402777777777777</v>
      </c>
      <c r="E76" s="169">
        <v>0.78402777777777777</v>
      </c>
      <c r="F76" s="163">
        <f t="shared" si="0"/>
        <v>0.16666666666666666</v>
      </c>
      <c r="G76" s="159">
        <f t="shared" si="1"/>
        <v>4</v>
      </c>
      <c r="H76" s="169">
        <v>0.70902777777777781</v>
      </c>
      <c r="I76" s="169">
        <v>0.70902777777777781</v>
      </c>
      <c r="J76" s="163">
        <f t="shared" si="2"/>
        <v>0.16666666666666666</v>
      </c>
      <c r="K76" s="159">
        <f t="shared" si="3"/>
        <v>4</v>
      </c>
      <c r="L76" s="169">
        <v>0.42222222222222222</v>
      </c>
      <c r="M76" s="169">
        <v>0.42222222222222222</v>
      </c>
      <c r="N76" s="163">
        <f t="shared" si="4"/>
        <v>0.16666666666666666</v>
      </c>
      <c r="O76" s="159">
        <f t="shared" si="5"/>
        <v>4</v>
      </c>
      <c r="P76" s="168"/>
      <c r="Q76" s="168"/>
      <c r="R76" s="1" t="str">
        <f t="shared" si="6"/>
        <v/>
      </c>
      <c r="S76" s="159" t="e">
        <f t="shared" si="7"/>
        <v>#VALUE!</v>
      </c>
      <c r="T76" s="168"/>
      <c r="U76" s="168"/>
      <c r="V76" s="1" t="str">
        <f t="shared" si="8"/>
        <v/>
      </c>
      <c r="W76" s="159" t="e">
        <f t="shared" si="9"/>
        <v>#VALUE!</v>
      </c>
      <c r="X76" s="169">
        <v>0.41180555555555554</v>
      </c>
      <c r="Y76" s="169">
        <v>0.55208333333333337</v>
      </c>
      <c r="Z76" s="163">
        <f t="shared" si="10"/>
        <v>8.8194444444444464E-2</v>
      </c>
      <c r="AA76" s="159">
        <f t="shared" si="11"/>
        <v>2.1</v>
      </c>
      <c r="AB76" s="169">
        <v>0.4513888888888889</v>
      </c>
      <c r="AC76" s="169">
        <v>0.69027777777777777</v>
      </c>
      <c r="AD76" s="162">
        <f t="shared" si="12"/>
        <v>0.17638888888888887</v>
      </c>
      <c r="AE76" s="159">
        <f t="shared" si="13"/>
        <v>4.2</v>
      </c>
      <c r="AF76" s="168"/>
      <c r="AG76" s="168"/>
      <c r="AH76" s="1" t="str">
        <f t="shared" si="14"/>
        <v/>
      </c>
      <c r="AI76" s="159" t="e">
        <f t="shared" si="15"/>
        <v>#VALUE!</v>
      </c>
      <c r="AJ76" s="162"/>
      <c r="AK76" s="162"/>
      <c r="AL76" s="1"/>
      <c r="AM76" s="1"/>
      <c r="AN76" s="162"/>
      <c r="AO76" s="162"/>
      <c r="AP76" s="1"/>
      <c r="AQ76" s="1"/>
      <c r="AR76" s="170"/>
      <c r="AS76" s="170"/>
      <c r="AT76" s="1"/>
      <c r="AU76" s="1"/>
      <c r="AV76" s="162"/>
      <c r="AW76" s="162"/>
      <c r="AX76" s="1"/>
      <c r="AY76" s="1"/>
      <c r="AZ76" s="170"/>
      <c r="BA76" s="170"/>
      <c r="BB76" s="1"/>
      <c r="BC76" s="1"/>
      <c r="BD76" s="162"/>
      <c r="BE76" s="162"/>
      <c r="BF76" s="1"/>
      <c r="BG76" s="1"/>
      <c r="BH76" s="162"/>
      <c r="BI76" s="162"/>
      <c r="BJ76" s="1"/>
      <c r="BK76" s="1"/>
      <c r="BL76" s="170"/>
      <c r="BM76" s="170"/>
      <c r="BN76" s="1"/>
      <c r="BO76" s="1"/>
      <c r="BP76" s="170"/>
      <c r="BQ76" s="170"/>
      <c r="BR76" s="1"/>
      <c r="BS76" s="1"/>
      <c r="BT76" s="170"/>
      <c r="BU76" s="170"/>
      <c r="BV76" s="1"/>
      <c r="BW76" s="1"/>
      <c r="BX76" s="170"/>
      <c r="BY76" s="170"/>
      <c r="BZ76" s="1"/>
      <c r="CA76" s="1"/>
      <c r="CB76" s="170"/>
      <c r="CC76" s="170"/>
      <c r="CD76" s="1"/>
      <c r="CE76" s="1"/>
      <c r="CF76" s="162"/>
      <c r="CG76" s="162"/>
      <c r="CH76" s="1"/>
      <c r="CI76" s="1"/>
      <c r="CJ76" s="162"/>
      <c r="CK76" s="162"/>
      <c r="CL76" s="1"/>
      <c r="CM76" s="1"/>
      <c r="CN76" s="170"/>
      <c r="CO76" s="170"/>
      <c r="CP76" s="1"/>
      <c r="CQ76" s="1"/>
      <c r="CR76" s="170"/>
      <c r="CS76" s="170"/>
      <c r="CT76" s="1"/>
      <c r="CU76" s="1"/>
      <c r="CV76" s="170"/>
      <c r="CW76" s="170"/>
      <c r="CX76" s="1"/>
      <c r="CY76" s="1"/>
      <c r="CZ76" s="160"/>
      <c r="DA76" s="160"/>
      <c r="DB76" s="160"/>
      <c r="DC76" s="159"/>
      <c r="DD76" s="160"/>
      <c r="DE76" s="160"/>
      <c r="DF76" s="161"/>
      <c r="DG76" s="159"/>
      <c r="DH76" s="160"/>
      <c r="DI76" s="160"/>
      <c r="DJ76" s="161"/>
      <c r="DK76" s="159"/>
      <c r="DL76" s="162"/>
      <c r="DM76" s="162"/>
      <c r="DN76" s="163"/>
      <c r="DO76" s="159"/>
      <c r="DP76" s="160"/>
      <c r="DQ76" s="160"/>
      <c r="DR76" s="161"/>
      <c r="DS76" s="159"/>
      <c r="DT76" s="160"/>
      <c r="DU76" s="160"/>
      <c r="DV76" s="161"/>
      <c r="DW76" s="159"/>
      <c r="DX76" s="1"/>
      <c r="DY76" s="1" t="e">
        <f>VLOOKUP(A76,'ADFLEX lần 1'!A:C,3,0)</f>
        <v>#N/A</v>
      </c>
    </row>
    <row r="77" spans="1:129" ht="15.75" hidden="1" customHeight="1" x14ac:dyDescent="0.25">
      <c r="A77" s="15">
        <v>219</v>
      </c>
      <c r="B77" s="1" t="str">
        <f>VLOOKUP($A77,'Trang tính59'!$G:$J,3,0)</f>
        <v>Đào Tuấn Vũ</v>
      </c>
      <c r="C77" s="1" t="str">
        <f>VLOOKUP($A77,'Trang tính59'!$G:$J,4,0)</f>
        <v>EWAY - BOD</v>
      </c>
      <c r="D77" s="173">
        <v>0.66597222222222219</v>
      </c>
      <c r="E77" s="173">
        <v>0.66597222222222219</v>
      </c>
      <c r="F77" s="163">
        <f t="shared" si="0"/>
        <v>0.16666666666666666</v>
      </c>
      <c r="G77" s="159">
        <f t="shared" si="1"/>
        <v>4</v>
      </c>
      <c r="H77" s="169">
        <v>0.96111111111111114</v>
      </c>
      <c r="I77" s="169">
        <v>0.96111111111111114</v>
      </c>
      <c r="J77" s="163">
        <f t="shared" si="2"/>
        <v>0.16666666666666666</v>
      </c>
      <c r="K77" s="159">
        <f t="shared" si="3"/>
        <v>4</v>
      </c>
      <c r="L77" s="169">
        <v>0.41944444444444445</v>
      </c>
      <c r="M77" s="169">
        <v>0.41944444444444445</v>
      </c>
      <c r="N77" s="163">
        <f t="shared" si="4"/>
        <v>0.16666666666666666</v>
      </c>
      <c r="O77" s="159">
        <f t="shared" si="5"/>
        <v>4</v>
      </c>
      <c r="P77" s="168"/>
      <c r="Q77" s="168"/>
      <c r="R77" s="1" t="str">
        <f t="shared" si="6"/>
        <v/>
      </c>
      <c r="S77" s="159" t="e">
        <f t="shared" si="7"/>
        <v>#VALUE!</v>
      </c>
      <c r="T77" s="168"/>
      <c r="U77" s="168"/>
      <c r="V77" s="1" t="str">
        <f t="shared" si="8"/>
        <v/>
      </c>
      <c r="W77" s="159" t="e">
        <f t="shared" si="9"/>
        <v>#VALUE!</v>
      </c>
      <c r="X77" s="169">
        <v>0.40208333333333335</v>
      </c>
      <c r="Y77" s="169">
        <v>0.56944444444444442</v>
      </c>
      <c r="Z77" s="162">
        <f t="shared" si="10"/>
        <v>0.10486111111111107</v>
      </c>
      <c r="AA77" s="159">
        <f t="shared" si="11"/>
        <v>2.5</v>
      </c>
      <c r="AB77" s="168"/>
      <c r="AC77" s="168"/>
      <c r="AD77" s="1" t="str">
        <f t="shared" si="12"/>
        <v/>
      </c>
      <c r="AE77" s="159" t="e">
        <f t="shared" si="13"/>
        <v>#VALUE!</v>
      </c>
      <c r="AF77" s="169">
        <v>0.90277777777777779</v>
      </c>
      <c r="AG77" s="169">
        <v>0.90277777777777779</v>
      </c>
      <c r="AH77" s="163">
        <f t="shared" si="14"/>
        <v>0.16666666666666666</v>
      </c>
      <c r="AI77" s="159">
        <f t="shared" si="15"/>
        <v>4</v>
      </c>
      <c r="AJ77" s="162"/>
      <c r="AK77" s="162"/>
      <c r="AL77" s="1"/>
      <c r="AM77" s="1"/>
      <c r="AN77" s="1"/>
      <c r="AO77" s="1"/>
      <c r="AP77" s="1"/>
      <c r="AQ77" s="1"/>
      <c r="AR77" s="170"/>
      <c r="AS77" s="170"/>
      <c r="AT77" s="1"/>
      <c r="AU77" s="1"/>
      <c r="AV77" s="170"/>
      <c r="AW77" s="170"/>
      <c r="AX77" s="1"/>
      <c r="AY77" s="1"/>
      <c r="AZ77" s="170"/>
      <c r="BA77" s="170"/>
      <c r="BB77" s="1"/>
      <c r="BC77" s="1"/>
      <c r="BD77" s="162"/>
      <c r="BE77" s="162"/>
      <c r="BF77" s="1"/>
      <c r="BG77" s="1"/>
      <c r="BH77" s="162"/>
      <c r="BI77" s="162"/>
      <c r="BJ77" s="1"/>
      <c r="BK77" s="1"/>
      <c r="BL77" s="170"/>
      <c r="BM77" s="170"/>
      <c r="BN77" s="1"/>
      <c r="BO77" s="1"/>
      <c r="BP77" s="170"/>
      <c r="BQ77" s="170"/>
      <c r="BR77" s="1"/>
      <c r="BS77" s="1"/>
      <c r="BT77" s="170"/>
      <c r="BU77" s="170"/>
      <c r="BV77" s="1"/>
      <c r="BW77" s="1"/>
      <c r="BX77" s="162"/>
      <c r="BY77" s="162"/>
      <c r="BZ77" s="1"/>
      <c r="CA77" s="1"/>
      <c r="CB77" s="170"/>
      <c r="CC77" s="170"/>
      <c r="CD77" s="1"/>
      <c r="CE77" s="1"/>
      <c r="CF77" s="162"/>
      <c r="CG77" s="162"/>
      <c r="CH77" s="1"/>
      <c r="CI77" s="1"/>
      <c r="CJ77" s="162"/>
      <c r="CK77" s="162"/>
      <c r="CL77" s="1"/>
      <c r="CM77" s="1"/>
      <c r="CN77" s="170"/>
      <c r="CO77" s="170"/>
      <c r="CP77" s="1"/>
      <c r="CQ77" s="1"/>
      <c r="CR77" s="170"/>
      <c r="CS77" s="170"/>
      <c r="CT77" s="1"/>
      <c r="CU77" s="1"/>
      <c r="CV77" s="170"/>
      <c r="CW77" s="170"/>
      <c r="CX77" s="1"/>
      <c r="CY77" s="1"/>
      <c r="CZ77" s="160"/>
      <c r="DA77" s="160"/>
      <c r="DB77" s="161"/>
      <c r="DC77" s="159"/>
      <c r="DD77" s="160"/>
      <c r="DE77" s="160"/>
      <c r="DF77" s="161"/>
      <c r="DG77" s="159"/>
      <c r="DH77" s="162"/>
      <c r="DI77" s="162"/>
      <c r="DJ77" s="163"/>
      <c r="DK77" s="159"/>
      <c r="DL77" s="162"/>
      <c r="DM77" s="162"/>
      <c r="DN77" s="163"/>
      <c r="DO77" s="159"/>
      <c r="DP77" s="160"/>
      <c r="DQ77" s="160"/>
      <c r="DR77" s="161"/>
      <c r="DS77" s="159"/>
      <c r="DT77" s="160"/>
      <c r="DU77" s="160"/>
      <c r="DV77" s="161"/>
      <c r="DW77" s="159"/>
      <c r="DX77" s="1"/>
      <c r="DY77" s="1" t="e">
        <f>VLOOKUP(A77,'ADFLEX lần 1'!A:C,3,0)</f>
        <v>#N/A</v>
      </c>
    </row>
    <row r="78" spans="1:129" ht="15.75" hidden="1" customHeight="1" x14ac:dyDescent="0.25">
      <c r="A78" s="15">
        <v>220</v>
      </c>
      <c r="B78" s="1" t="str">
        <f>VLOOKUP($A78,'Trang tính59'!$G:$J,3,0)</f>
        <v>Nguyễn Quang Minh</v>
      </c>
      <c r="C78" s="1" t="str">
        <f>VLOOKUP($A78,'Trang tính59'!$G:$J,4,0)</f>
        <v>EWAY - BOD</v>
      </c>
      <c r="D78" s="171"/>
      <c r="E78" s="171"/>
      <c r="F78" s="1" t="str">
        <f t="shared" si="0"/>
        <v/>
      </c>
      <c r="G78" s="159" t="e">
        <f t="shared" si="1"/>
        <v>#VALUE!</v>
      </c>
      <c r="H78" s="173">
        <v>0.71736111111111112</v>
      </c>
      <c r="I78" s="173">
        <v>0.71736111111111112</v>
      </c>
      <c r="J78" s="163">
        <f t="shared" si="2"/>
        <v>0.16666666666666666</v>
      </c>
      <c r="K78" s="159">
        <f t="shared" si="3"/>
        <v>4</v>
      </c>
      <c r="L78" s="169">
        <v>0.46875</v>
      </c>
      <c r="M78" s="169">
        <v>0.46875</v>
      </c>
      <c r="N78" s="163">
        <f t="shared" si="4"/>
        <v>0.16666666666666666</v>
      </c>
      <c r="O78" s="159">
        <f t="shared" si="5"/>
        <v>4</v>
      </c>
      <c r="P78" s="168"/>
      <c r="Q78" s="168"/>
      <c r="R78" s="1" t="str">
        <f t="shared" si="6"/>
        <v/>
      </c>
      <c r="S78" s="159" t="e">
        <f t="shared" si="7"/>
        <v>#VALUE!</v>
      </c>
      <c r="T78" s="168"/>
      <c r="U78" s="168"/>
      <c r="V78" s="1" t="str">
        <f t="shared" si="8"/>
        <v/>
      </c>
      <c r="W78" s="159" t="e">
        <f t="shared" si="9"/>
        <v>#VALUE!</v>
      </c>
      <c r="X78" s="173">
        <v>0.38680555555555557</v>
      </c>
      <c r="Y78" s="173">
        <v>0.38680555555555557</v>
      </c>
      <c r="Z78" s="163">
        <f t="shared" si="10"/>
        <v>0.16666666666666666</v>
      </c>
      <c r="AA78" s="159">
        <f t="shared" si="11"/>
        <v>4</v>
      </c>
      <c r="AB78" s="168"/>
      <c r="AC78" s="168"/>
      <c r="AD78" s="1" t="str">
        <f t="shared" si="12"/>
        <v/>
      </c>
      <c r="AE78" s="159" t="e">
        <f t="shared" si="13"/>
        <v>#VALUE!</v>
      </c>
      <c r="AF78" s="171"/>
      <c r="AG78" s="171"/>
      <c r="AH78" s="1" t="str">
        <f t="shared" si="14"/>
        <v/>
      </c>
      <c r="AI78" s="159" t="e">
        <f t="shared" si="15"/>
        <v>#VALUE!</v>
      </c>
      <c r="AJ78" s="172"/>
      <c r="AK78" s="172"/>
      <c r="AL78" s="1"/>
      <c r="AM78" s="1"/>
      <c r="AN78" s="162"/>
      <c r="AO78" s="162"/>
      <c r="AP78" s="1"/>
      <c r="AQ78" s="1"/>
      <c r="AR78" s="162"/>
      <c r="AS78" s="162"/>
      <c r="AT78" s="1"/>
      <c r="AU78" s="1"/>
      <c r="AV78" s="172"/>
      <c r="AW78" s="172"/>
      <c r="AX78" s="1"/>
      <c r="AY78" s="1"/>
      <c r="AZ78" s="172"/>
      <c r="BA78" s="172"/>
      <c r="BB78" s="1"/>
      <c r="BC78" s="1"/>
      <c r="BD78" s="162"/>
      <c r="BE78" s="162"/>
      <c r="BF78" s="1"/>
      <c r="BG78" s="1"/>
      <c r="BH78" s="162"/>
      <c r="BI78" s="162"/>
      <c r="BJ78" s="1"/>
      <c r="BK78" s="1"/>
      <c r="BL78" s="170"/>
      <c r="BM78" s="170"/>
      <c r="BN78" s="1"/>
      <c r="BO78" s="1"/>
      <c r="BP78" s="162"/>
      <c r="BQ78" s="162"/>
      <c r="BR78" s="1"/>
      <c r="BS78" s="1"/>
      <c r="BT78" s="172"/>
      <c r="BU78" s="172"/>
      <c r="BV78" s="1"/>
      <c r="BW78" s="1"/>
      <c r="BX78" s="172"/>
      <c r="BY78" s="172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62"/>
      <c r="CK78" s="162"/>
      <c r="CL78" s="1"/>
      <c r="CM78" s="1"/>
      <c r="CN78" s="162"/>
      <c r="CO78" s="162"/>
      <c r="CP78" s="1"/>
      <c r="CQ78" s="1"/>
      <c r="CR78" s="170"/>
      <c r="CS78" s="170"/>
      <c r="CT78" s="1"/>
      <c r="CU78" s="1"/>
      <c r="CV78" s="170"/>
      <c r="CW78" s="170"/>
      <c r="CX78" s="1"/>
      <c r="CY78" s="1"/>
      <c r="CZ78" s="160"/>
      <c r="DA78" s="160"/>
      <c r="DB78" s="160"/>
      <c r="DC78" s="159"/>
      <c r="DD78" s="1"/>
      <c r="DE78" s="1"/>
      <c r="DF78" s="1"/>
      <c r="DG78" s="159"/>
      <c r="DH78" s="1"/>
      <c r="DI78" s="1"/>
      <c r="DJ78" s="1"/>
      <c r="DK78" s="159"/>
      <c r="DL78" s="162"/>
      <c r="DM78" s="162"/>
      <c r="DN78" s="1"/>
      <c r="DO78" s="159"/>
      <c r="DP78" s="162"/>
      <c r="DQ78" s="162"/>
      <c r="DR78" s="1"/>
      <c r="DS78" s="159"/>
      <c r="DT78" s="162"/>
      <c r="DU78" s="162"/>
      <c r="DV78" s="1"/>
      <c r="DW78" s="159"/>
      <c r="DX78" s="1"/>
      <c r="DY78" s="1" t="e">
        <f>VLOOKUP(A78,'ADFLEX lần 1'!A:C,3,0)</f>
        <v>#N/A</v>
      </c>
    </row>
    <row r="79" spans="1:129" ht="15.75" customHeight="1" x14ac:dyDescent="0.25">
      <c r="A79" s="15">
        <v>223</v>
      </c>
      <c r="B79" s="1" t="str">
        <f>VLOOKUP($A79,'Trang tính59'!$G:$J,3,0)</f>
        <v>Nguyễn Thị Thanh Loan</v>
      </c>
      <c r="C79" s="1" t="str">
        <f>VLOOKUP($A79,'Trang tính59'!$G:$J,4,0)</f>
        <v>AdFlex - TCKT</v>
      </c>
      <c r="D79" s="169">
        <v>0.34861111111111109</v>
      </c>
      <c r="E79" s="169">
        <v>0.75416666666666665</v>
      </c>
      <c r="F79" s="163">
        <f t="shared" si="0"/>
        <v>0.33333333333333331</v>
      </c>
      <c r="G79" s="159">
        <f t="shared" si="1"/>
        <v>8</v>
      </c>
      <c r="H79" s="169">
        <v>0.3659722222222222</v>
      </c>
      <c r="I79" s="169">
        <v>0.76597222222222228</v>
      </c>
      <c r="J79" s="163">
        <f t="shared" si="2"/>
        <v>0.33333333333333331</v>
      </c>
      <c r="K79" s="159">
        <f t="shared" si="3"/>
        <v>8</v>
      </c>
      <c r="L79" s="169">
        <v>0.36249999999999999</v>
      </c>
      <c r="M79" s="169">
        <v>0.83750000000000002</v>
      </c>
      <c r="N79" s="163">
        <f t="shared" si="4"/>
        <v>0.33333333333333331</v>
      </c>
      <c r="O79" s="159">
        <f t="shared" si="5"/>
        <v>8</v>
      </c>
      <c r="P79" s="168"/>
      <c r="Q79" s="168"/>
      <c r="R79" s="1" t="str">
        <f t="shared" si="6"/>
        <v/>
      </c>
      <c r="S79" s="159" t="e">
        <f t="shared" si="7"/>
        <v>#VALUE!</v>
      </c>
      <c r="T79" s="168"/>
      <c r="U79" s="168"/>
      <c r="V79" s="1" t="str">
        <f t="shared" si="8"/>
        <v/>
      </c>
      <c r="W79" s="159" t="e">
        <f t="shared" si="9"/>
        <v>#VALUE!</v>
      </c>
      <c r="X79" s="169">
        <v>0.35138888888888886</v>
      </c>
      <c r="Y79" s="169">
        <v>0.81736111111111109</v>
      </c>
      <c r="Z79" s="163">
        <f t="shared" si="10"/>
        <v>0.33333333333333331</v>
      </c>
      <c r="AA79" s="159">
        <f t="shared" si="11"/>
        <v>8</v>
      </c>
      <c r="AB79" s="169">
        <v>0.35416666666666669</v>
      </c>
      <c r="AC79" s="169">
        <v>0.75972222222222219</v>
      </c>
      <c r="AD79" s="163">
        <f t="shared" si="12"/>
        <v>0.33333333333333331</v>
      </c>
      <c r="AE79" s="159">
        <f t="shared" si="13"/>
        <v>8</v>
      </c>
      <c r="AF79" s="169">
        <v>0.35208333333333336</v>
      </c>
      <c r="AG79" s="169">
        <v>0.77222222222222225</v>
      </c>
      <c r="AH79" s="163">
        <f t="shared" si="14"/>
        <v>0.33333333333333331</v>
      </c>
      <c r="AI79" s="159">
        <f t="shared" si="15"/>
        <v>8</v>
      </c>
      <c r="AJ79" s="170"/>
      <c r="AK79" s="170"/>
      <c r="AL79" s="1"/>
      <c r="AM79" s="1"/>
      <c r="AN79" s="170"/>
      <c r="AO79" s="170"/>
      <c r="AP79" s="1"/>
      <c r="AQ79" s="1"/>
      <c r="AR79" s="170"/>
      <c r="AS79" s="170"/>
      <c r="AT79" s="1"/>
      <c r="AU79" s="1"/>
      <c r="AV79" s="170"/>
      <c r="AW79" s="170"/>
      <c r="AX79" s="1"/>
      <c r="AY79" s="1"/>
      <c r="AZ79" s="162"/>
      <c r="BA79" s="162"/>
      <c r="BB79" s="1"/>
      <c r="BC79" s="1"/>
      <c r="BD79" s="162"/>
      <c r="BE79" s="162"/>
      <c r="BF79" s="1"/>
      <c r="BG79" s="1"/>
      <c r="BH79" s="162"/>
      <c r="BI79" s="162"/>
      <c r="BJ79" s="1"/>
      <c r="BK79" s="1"/>
      <c r="BL79" s="170"/>
      <c r="BM79" s="170"/>
      <c r="BN79" s="1"/>
      <c r="BO79" s="1"/>
      <c r="BP79" s="170"/>
      <c r="BQ79" s="170"/>
      <c r="BR79" s="1"/>
      <c r="BS79" s="1"/>
      <c r="BT79" s="170"/>
      <c r="BU79" s="170"/>
      <c r="BV79" s="1"/>
      <c r="BW79" s="1"/>
      <c r="BX79" s="170"/>
      <c r="BY79" s="170"/>
      <c r="BZ79" s="1"/>
      <c r="CA79" s="1"/>
      <c r="CB79" s="170"/>
      <c r="CC79" s="170"/>
      <c r="CD79" s="1"/>
      <c r="CE79" s="1"/>
      <c r="CF79" s="170"/>
      <c r="CG79" s="170"/>
      <c r="CH79" s="1"/>
      <c r="CI79" s="1"/>
      <c r="CJ79" s="162"/>
      <c r="CK79" s="162"/>
      <c r="CL79" s="1"/>
      <c r="CM79" s="1"/>
      <c r="CN79" s="170"/>
      <c r="CO79" s="170"/>
      <c r="CP79" s="1"/>
      <c r="CQ79" s="1"/>
      <c r="CR79" s="170"/>
      <c r="CS79" s="170"/>
      <c r="CT79" s="1"/>
      <c r="CU79" s="1"/>
      <c r="CV79" s="170"/>
      <c r="CW79" s="170"/>
      <c r="CX79" s="1"/>
      <c r="CY79" s="1"/>
      <c r="CZ79" s="160"/>
      <c r="DA79" s="160"/>
      <c r="DB79" s="160"/>
      <c r="DC79" s="159"/>
      <c r="DD79" s="160"/>
      <c r="DE79" s="160"/>
      <c r="DF79" s="160"/>
      <c r="DG79" s="159"/>
      <c r="DH79" s="162"/>
      <c r="DI79" s="162"/>
      <c r="DJ79" s="162"/>
      <c r="DK79" s="159"/>
      <c r="DL79" s="162"/>
      <c r="DM79" s="162"/>
      <c r="DN79" s="163"/>
      <c r="DO79" s="159"/>
      <c r="DP79" s="160"/>
      <c r="DQ79" s="160"/>
      <c r="DR79" s="161"/>
      <c r="DS79" s="159"/>
      <c r="DT79" s="160"/>
      <c r="DU79" s="160"/>
      <c r="DV79" s="161"/>
      <c r="DW79" s="159"/>
      <c r="DX79" s="1"/>
      <c r="DY79" s="1" t="str">
        <f>VLOOKUP(A79,'ADFLEX lần 1'!A:C,3,0)</f>
        <v>Nguyễn Thị Thanh Loan</v>
      </c>
    </row>
    <row r="80" spans="1:129" ht="15.75" hidden="1" customHeight="1" x14ac:dyDescent="0.25">
      <c r="A80" s="15">
        <v>228</v>
      </c>
      <c r="B80" s="1" t="str">
        <f>VLOOKUP($A80,'Trang tính59'!$G:$J,3,0)</f>
        <v>Trương Văn Cường</v>
      </c>
      <c r="C80" s="1" t="str">
        <f>VLOOKUP($A80,'Trang tính59'!$G:$J,4,0)</f>
        <v>AdFlex - POD - Inhouse</v>
      </c>
      <c r="D80" s="168"/>
      <c r="E80" s="168"/>
      <c r="F80" s="1" t="str">
        <f t="shared" si="0"/>
        <v/>
      </c>
      <c r="G80" s="159" t="e">
        <f t="shared" si="1"/>
        <v>#VALUE!</v>
      </c>
      <c r="H80" s="14"/>
      <c r="I80" s="14"/>
      <c r="J80" s="1" t="str">
        <f t="shared" si="2"/>
        <v/>
      </c>
      <c r="K80" s="159" t="e">
        <f t="shared" si="3"/>
        <v>#VALUE!</v>
      </c>
      <c r="L80" s="168"/>
      <c r="M80" s="168"/>
      <c r="N80" s="1" t="str">
        <f t="shared" si="4"/>
        <v/>
      </c>
      <c r="O80" s="159" t="e">
        <f t="shared" si="5"/>
        <v>#VALUE!</v>
      </c>
      <c r="P80" s="168"/>
      <c r="Q80" s="168"/>
      <c r="R80" s="1" t="str">
        <f t="shared" si="6"/>
        <v/>
      </c>
      <c r="S80" s="159" t="e">
        <f t="shared" si="7"/>
        <v>#VALUE!</v>
      </c>
      <c r="T80" s="168"/>
      <c r="U80" s="168"/>
      <c r="V80" s="1" t="str">
        <f t="shared" si="8"/>
        <v/>
      </c>
      <c r="W80" s="159" t="e">
        <f t="shared" si="9"/>
        <v>#VALUE!</v>
      </c>
      <c r="X80" s="14"/>
      <c r="Y80" s="14"/>
      <c r="Z80" s="1" t="str">
        <f t="shared" si="10"/>
        <v/>
      </c>
      <c r="AA80" s="159" t="e">
        <f t="shared" si="11"/>
        <v>#VALUE!</v>
      </c>
      <c r="AB80" s="14"/>
      <c r="AC80" s="14"/>
      <c r="AD80" s="1" t="str">
        <f t="shared" si="12"/>
        <v/>
      </c>
      <c r="AE80" s="159" t="e">
        <f t="shared" si="13"/>
        <v>#VALUE!</v>
      </c>
      <c r="AF80" s="168"/>
      <c r="AG80" s="168"/>
      <c r="AH80" s="1" t="str">
        <f t="shared" si="14"/>
        <v/>
      </c>
      <c r="AI80" s="159" t="e">
        <f t="shared" si="15"/>
        <v>#VALUE!</v>
      </c>
      <c r="AJ80" s="162"/>
      <c r="AK80" s="162"/>
      <c r="AL80" s="1"/>
      <c r="AM80" s="1"/>
      <c r="AN80" s="162"/>
      <c r="AO80" s="162"/>
      <c r="AP80" s="1"/>
      <c r="AQ80" s="1"/>
      <c r="AR80" s="162"/>
      <c r="AS80" s="162"/>
      <c r="AT80" s="1"/>
      <c r="AU80" s="1"/>
      <c r="AV80" s="162"/>
      <c r="AW80" s="162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62"/>
      <c r="BI80" s="162"/>
      <c r="BJ80" s="1"/>
      <c r="BK80" s="1"/>
      <c r="BL80" s="162"/>
      <c r="BM80" s="162"/>
      <c r="BN80" s="1"/>
      <c r="BO80" s="1"/>
      <c r="BP80" s="162"/>
      <c r="BQ80" s="162"/>
      <c r="BR80" s="1"/>
      <c r="BS80" s="1"/>
      <c r="BT80" s="162"/>
      <c r="BU80" s="162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62"/>
      <c r="CK80" s="162"/>
      <c r="CL80" s="1"/>
      <c r="CM80" s="1"/>
      <c r="CN80" s="162"/>
      <c r="CO80" s="162"/>
      <c r="CP80" s="1"/>
      <c r="CQ80" s="1"/>
      <c r="CR80" s="162"/>
      <c r="CS80" s="162"/>
      <c r="CT80" s="1"/>
      <c r="CU80" s="1"/>
      <c r="CV80" s="1"/>
      <c r="CW80" s="1"/>
      <c r="CX80" s="1"/>
      <c r="CY80" s="1"/>
      <c r="CZ80" s="162"/>
      <c r="DA80" s="162"/>
      <c r="DB80" s="1"/>
      <c r="DC80" s="159"/>
      <c r="DD80" s="1"/>
      <c r="DE80" s="1"/>
      <c r="DF80" s="1"/>
      <c r="DG80" s="159"/>
      <c r="DH80" s="1"/>
      <c r="DI80" s="1"/>
      <c r="DJ80" s="1"/>
      <c r="DK80" s="159"/>
      <c r="DL80" s="162"/>
      <c r="DM80" s="162"/>
      <c r="DN80" s="1"/>
      <c r="DO80" s="159"/>
      <c r="DP80" s="162"/>
      <c r="DQ80" s="162"/>
      <c r="DR80" s="1"/>
      <c r="DS80" s="159"/>
      <c r="DT80" s="162"/>
      <c r="DU80" s="162"/>
      <c r="DV80" s="1"/>
      <c r="DW80" s="159"/>
      <c r="DX80" s="1"/>
      <c r="DY80" s="1" t="e">
        <f>VLOOKUP(A80,'ADFLEX lần 1'!A:C,3,0)</f>
        <v>#N/A</v>
      </c>
    </row>
    <row r="81" spans="1:129" ht="15.75" customHeight="1" x14ac:dyDescent="0.25">
      <c r="A81" s="15">
        <v>231</v>
      </c>
      <c r="B81" s="1" t="str">
        <f>VLOOKUP($A81,'Trang tính59'!$G:$J,3,0)</f>
        <v>Trần Bích Ngọc</v>
      </c>
      <c r="C81" s="1" t="str">
        <f>VLOOKUP($A81,'Trang tính59'!$G:$J,4,0)</f>
        <v>AdFlex - CPI - Traffic</v>
      </c>
      <c r="D81" s="14"/>
      <c r="E81" s="14"/>
      <c r="F81" s="1" t="str">
        <f t="shared" si="0"/>
        <v/>
      </c>
      <c r="G81" s="159" t="e">
        <f t="shared" si="1"/>
        <v>#VALUE!</v>
      </c>
      <c r="H81" s="168"/>
      <c r="I81" s="168"/>
      <c r="J81" s="1" t="str">
        <f t="shared" si="2"/>
        <v/>
      </c>
      <c r="K81" s="159" t="e">
        <f t="shared" si="3"/>
        <v>#VALUE!</v>
      </c>
      <c r="L81" s="168"/>
      <c r="M81" s="168"/>
      <c r="N81" s="1" t="str">
        <f t="shared" si="4"/>
        <v/>
      </c>
      <c r="O81" s="159" t="e">
        <f t="shared" si="5"/>
        <v>#VALUE!</v>
      </c>
      <c r="P81" s="168"/>
      <c r="Q81" s="168"/>
      <c r="R81" s="1" t="str">
        <f t="shared" si="6"/>
        <v/>
      </c>
      <c r="S81" s="159" t="e">
        <f t="shared" si="7"/>
        <v>#VALUE!</v>
      </c>
      <c r="T81" s="168"/>
      <c r="U81" s="168"/>
      <c r="V81" s="1" t="str">
        <f t="shared" si="8"/>
        <v/>
      </c>
      <c r="W81" s="159" t="e">
        <f t="shared" si="9"/>
        <v>#VALUE!</v>
      </c>
      <c r="X81" s="169">
        <v>0.35416666666666669</v>
      </c>
      <c r="Y81" s="169">
        <v>0.79374999999999996</v>
      </c>
      <c r="Z81" s="163">
        <f t="shared" si="10"/>
        <v>0.33333333333333331</v>
      </c>
      <c r="AA81" s="159">
        <f t="shared" si="11"/>
        <v>8</v>
      </c>
      <c r="AB81" s="168"/>
      <c r="AC81" s="168"/>
      <c r="AD81" s="1" t="str">
        <f t="shared" si="12"/>
        <v/>
      </c>
      <c r="AE81" s="159" t="e">
        <f t="shared" si="13"/>
        <v>#VALUE!</v>
      </c>
      <c r="AF81" s="168"/>
      <c r="AG81" s="168"/>
      <c r="AH81" s="1" t="str">
        <f t="shared" si="14"/>
        <v/>
      </c>
      <c r="AI81" s="159" t="e">
        <f t="shared" si="15"/>
        <v>#VALUE!</v>
      </c>
      <c r="AJ81" s="162"/>
      <c r="AK81" s="162"/>
      <c r="AL81" s="1"/>
      <c r="AM81" s="1"/>
      <c r="AN81" s="172"/>
      <c r="AO81" s="172"/>
      <c r="AP81" s="1"/>
      <c r="AQ81" s="1"/>
      <c r="AR81" s="170"/>
      <c r="AS81" s="170"/>
      <c r="AT81" s="1"/>
      <c r="AU81" s="1"/>
      <c r="AV81" s="170"/>
      <c r="AW81" s="170"/>
      <c r="AX81" s="1"/>
      <c r="AY81" s="1"/>
      <c r="AZ81" s="170"/>
      <c r="BA81" s="170"/>
      <c r="BB81" s="1"/>
      <c r="BC81" s="1"/>
      <c r="BD81" s="162"/>
      <c r="BE81" s="162"/>
      <c r="BF81" s="1"/>
      <c r="BG81" s="1"/>
      <c r="BH81" s="162"/>
      <c r="BI81" s="162"/>
      <c r="BJ81" s="1"/>
      <c r="BK81" s="1"/>
      <c r="BL81" s="170"/>
      <c r="BM81" s="170"/>
      <c r="BN81" s="1"/>
      <c r="BO81" s="1"/>
      <c r="BP81" s="170"/>
      <c r="BQ81" s="170"/>
      <c r="BR81" s="1"/>
      <c r="BS81" s="1"/>
      <c r="BT81" s="162"/>
      <c r="BU81" s="162"/>
      <c r="BV81" s="1"/>
      <c r="BW81" s="1"/>
      <c r="BX81" s="162"/>
      <c r="BY81" s="162"/>
      <c r="BZ81" s="1"/>
      <c r="CA81" s="1"/>
      <c r="CB81" s="162"/>
      <c r="CC81" s="162"/>
      <c r="CD81" s="1"/>
      <c r="CE81" s="1"/>
      <c r="CF81" s="162"/>
      <c r="CG81" s="162"/>
      <c r="CH81" s="1"/>
      <c r="CI81" s="1"/>
      <c r="CJ81" s="162"/>
      <c r="CK81" s="162"/>
      <c r="CL81" s="1"/>
      <c r="CM81" s="1"/>
      <c r="CN81" s="170"/>
      <c r="CO81" s="170"/>
      <c r="CP81" s="1"/>
      <c r="CQ81" s="1"/>
      <c r="CR81" s="170"/>
      <c r="CS81" s="170"/>
      <c r="CT81" s="1"/>
      <c r="CU81" s="1"/>
      <c r="CV81" s="170"/>
      <c r="CW81" s="170"/>
      <c r="CX81" s="1"/>
      <c r="CY81" s="1"/>
      <c r="CZ81" s="160"/>
      <c r="DA81" s="160"/>
      <c r="DB81" s="160"/>
      <c r="DC81" s="159"/>
      <c r="DD81" s="160"/>
      <c r="DE81" s="160"/>
      <c r="DF81" s="160"/>
      <c r="DG81" s="159"/>
      <c r="DH81" s="162"/>
      <c r="DI81" s="162"/>
      <c r="DJ81" s="163"/>
      <c r="DK81" s="159"/>
      <c r="DL81" s="162"/>
      <c r="DM81" s="162"/>
      <c r="DN81" s="1"/>
      <c r="DO81" s="159"/>
      <c r="DP81" s="160"/>
      <c r="DQ81" s="160"/>
      <c r="DR81" s="161"/>
      <c r="DS81" s="159"/>
      <c r="DT81" s="162"/>
      <c r="DU81" s="162"/>
      <c r="DV81" s="1"/>
      <c r="DW81" s="159"/>
      <c r="DX81" s="1"/>
      <c r="DY81" s="1" t="str">
        <f>VLOOKUP(A81,'ADFLEX lần 1'!A:C,3,0)</f>
        <v>Trần Bích Ngọc</v>
      </c>
    </row>
    <row r="82" spans="1:129" ht="15.75" hidden="1" customHeight="1" x14ac:dyDescent="0.25">
      <c r="A82" s="15">
        <v>232</v>
      </c>
      <c r="B82" s="1" t="str">
        <f>VLOOKUP($A82,'Trang tính59'!$G:$J,3,0)</f>
        <v>Đàm Văn Khánh</v>
      </c>
      <c r="C82" s="1" t="str">
        <f>VLOOKUP($A82,'Trang tính59'!$G:$J,4,0)</f>
        <v>EWAY - Kỹ thuật DYNO</v>
      </c>
      <c r="D82" s="169">
        <v>0.3840277777777778</v>
      </c>
      <c r="E82" s="169">
        <v>0.77638888888888891</v>
      </c>
      <c r="F82" s="163">
        <f t="shared" si="0"/>
        <v>0.32430555555555557</v>
      </c>
      <c r="G82" s="159">
        <f t="shared" si="1"/>
        <v>7.8</v>
      </c>
      <c r="H82" s="169">
        <v>0.37847222222222221</v>
      </c>
      <c r="I82" s="169">
        <v>0.77222222222222225</v>
      </c>
      <c r="J82" s="163">
        <f t="shared" si="2"/>
        <v>0.32986111111111116</v>
      </c>
      <c r="K82" s="159">
        <f t="shared" si="3"/>
        <v>7.9</v>
      </c>
      <c r="L82" s="169">
        <v>0.37569444444444444</v>
      </c>
      <c r="M82" s="169">
        <v>0.77638888888888891</v>
      </c>
      <c r="N82" s="163">
        <f t="shared" si="4"/>
        <v>0.33263888888888893</v>
      </c>
      <c r="O82" s="159">
        <f t="shared" si="5"/>
        <v>8</v>
      </c>
      <c r="P82" s="168"/>
      <c r="Q82" s="168"/>
      <c r="R82" s="1" t="str">
        <f t="shared" si="6"/>
        <v/>
      </c>
      <c r="S82" s="159" t="e">
        <f t="shared" si="7"/>
        <v>#VALUE!</v>
      </c>
      <c r="T82" s="168"/>
      <c r="U82" s="168"/>
      <c r="V82" s="1" t="str">
        <f t="shared" si="8"/>
        <v/>
      </c>
      <c r="W82" s="159" t="e">
        <f t="shared" si="9"/>
        <v>#VALUE!</v>
      </c>
      <c r="X82" s="169">
        <v>0.38124999999999998</v>
      </c>
      <c r="Y82" s="169">
        <v>0.77222222222222225</v>
      </c>
      <c r="Z82" s="163">
        <f t="shared" si="10"/>
        <v>0.32708333333333339</v>
      </c>
      <c r="AA82" s="159">
        <f t="shared" si="11"/>
        <v>7.9</v>
      </c>
      <c r="AB82" s="169">
        <v>0.37152777777777779</v>
      </c>
      <c r="AC82" s="169">
        <v>0.77777777777777779</v>
      </c>
      <c r="AD82" s="163">
        <f t="shared" si="12"/>
        <v>0.33333333333333331</v>
      </c>
      <c r="AE82" s="159">
        <f t="shared" si="13"/>
        <v>8</v>
      </c>
      <c r="AF82" s="169">
        <v>0.37638888888888888</v>
      </c>
      <c r="AG82" s="169">
        <v>0.77777777777777779</v>
      </c>
      <c r="AH82" s="163">
        <f t="shared" si="14"/>
        <v>0.33194444444444449</v>
      </c>
      <c r="AI82" s="159">
        <f t="shared" si="15"/>
        <v>8</v>
      </c>
      <c r="AJ82" s="162"/>
      <c r="AK82" s="162"/>
      <c r="AL82" s="1"/>
      <c r="AM82" s="1"/>
      <c r="AN82" s="162"/>
      <c r="AO82" s="162"/>
      <c r="AP82" s="1"/>
      <c r="AQ82" s="1"/>
      <c r="AR82" s="170"/>
      <c r="AS82" s="170"/>
      <c r="AT82" s="1"/>
      <c r="AU82" s="1"/>
      <c r="AV82" s="170"/>
      <c r="AW82" s="170"/>
      <c r="AX82" s="1"/>
      <c r="AY82" s="1"/>
      <c r="AZ82" s="162"/>
      <c r="BA82" s="162"/>
      <c r="BB82" s="1"/>
      <c r="BC82" s="1"/>
      <c r="BD82" s="162"/>
      <c r="BE82" s="162"/>
      <c r="BF82" s="1"/>
      <c r="BG82" s="1"/>
      <c r="BH82" s="162"/>
      <c r="BI82" s="162"/>
      <c r="BJ82" s="1"/>
      <c r="BK82" s="1"/>
      <c r="BL82" s="170"/>
      <c r="BM82" s="170"/>
      <c r="BN82" s="1"/>
      <c r="BO82" s="1"/>
      <c r="BP82" s="170"/>
      <c r="BQ82" s="170"/>
      <c r="BR82" s="1"/>
      <c r="BS82" s="1"/>
      <c r="BT82" s="170"/>
      <c r="BU82" s="170"/>
      <c r="BV82" s="1"/>
      <c r="BW82" s="1"/>
      <c r="BX82" s="162"/>
      <c r="BY82" s="162"/>
      <c r="BZ82" s="1"/>
      <c r="CA82" s="1"/>
      <c r="CB82" s="170"/>
      <c r="CC82" s="170"/>
      <c r="CD82" s="1"/>
      <c r="CE82" s="1"/>
      <c r="CF82" s="162"/>
      <c r="CG82" s="162"/>
      <c r="CH82" s="1"/>
      <c r="CI82" s="1"/>
      <c r="CJ82" s="162"/>
      <c r="CK82" s="162"/>
      <c r="CL82" s="1"/>
      <c r="CM82" s="1"/>
      <c r="CN82" s="170"/>
      <c r="CO82" s="170"/>
      <c r="CP82" s="1"/>
      <c r="CQ82" s="1"/>
      <c r="CR82" s="170"/>
      <c r="CS82" s="170"/>
      <c r="CT82" s="1"/>
      <c r="CU82" s="1"/>
      <c r="CV82" s="170"/>
      <c r="CW82" s="170"/>
      <c r="CX82" s="1"/>
      <c r="CY82" s="1"/>
      <c r="CZ82" s="160"/>
      <c r="DA82" s="160"/>
      <c r="DB82" s="161"/>
      <c r="DC82" s="159"/>
      <c r="DD82" s="160"/>
      <c r="DE82" s="160"/>
      <c r="DF82" s="160"/>
      <c r="DG82" s="159"/>
      <c r="DH82" s="162"/>
      <c r="DI82" s="162"/>
      <c r="DJ82" s="163"/>
      <c r="DK82" s="159"/>
      <c r="DL82" s="162"/>
      <c r="DM82" s="162"/>
      <c r="DN82" s="163"/>
      <c r="DO82" s="159"/>
      <c r="DP82" s="160"/>
      <c r="DQ82" s="160"/>
      <c r="DR82" s="161"/>
      <c r="DS82" s="159"/>
      <c r="DT82" s="1"/>
      <c r="DU82" s="1"/>
      <c r="DV82" s="1"/>
      <c r="DW82" s="159"/>
      <c r="DX82" s="1"/>
      <c r="DY82" s="1" t="e">
        <f>VLOOKUP(A82,'ADFLEX lần 1'!A:C,3,0)</f>
        <v>#N/A</v>
      </c>
    </row>
    <row r="83" spans="1:129" ht="15.75" hidden="1" customHeight="1" x14ac:dyDescent="0.25">
      <c r="A83" s="15">
        <v>243</v>
      </c>
      <c r="B83" s="1" t="str">
        <f>VLOOKUP($A83,'Trang tính59'!$G:$J,3,0)</f>
        <v>Nguyễn Thành Trung</v>
      </c>
      <c r="C83" s="1" t="str">
        <f>VLOOKUP($A83,'Trang tính59'!$G:$J,4,0)</f>
        <v>DYNO - Kỹ thuật</v>
      </c>
      <c r="D83" s="171"/>
      <c r="E83" s="171"/>
      <c r="F83" s="1" t="str">
        <f t="shared" si="0"/>
        <v/>
      </c>
      <c r="G83" s="159" t="e">
        <f t="shared" si="1"/>
        <v>#VALUE!</v>
      </c>
      <c r="H83" s="14"/>
      <c r="I83" s="14"/>
      <c r="J83" s="1" t="str">
        <f t="shared" si="2"/>
        <v/>
      </c>
      <c r="K83" s="159" t="e">
        <f t="shared" si="3"/>
        <v>#VALUE!</v>
      </c>
      <c r="L83" s="168"/>
      <c r="M83" s="168"/>
      <c r="N83" s="1" t="str">
        <f t="shared" si="4"/>
        <v/>
      </c>
      <c r="O83" s="159" t="e">
        <f t="shared" si="5"/>
        <v>#VALUE!</v>
      </c>
      <c r="P83" s="168"/>
      <c r="Q83" s="168"/>
      <c r="R83" s="1" t="str">
        <f t="shared" si="6"/>
        <v/>
      </c>
      <c r="S83" s="159" t="e">
        <f t="shared" si="7"/>
        <v>#VALUE!</v>
      </c>
      <c r="T83" s="171"/>
      <c r="U83" s="171"/>
      <c r="V83" s="1" t="str">
        <f t="shared" si="8"/>
        <v/>
      </c>
      <c r="W83" s="159" t="e">
        <f t="shared" si="9"/>
        <v>#VALUE!</v>
      </c>
      <c r="X83" s="171"/>
      <c r="Y83" s="171"/>
      <c r="Z83" s="1" t="str">
        <f t="shared" si="10"/>
        <v/>
      </c>
      <c r="AA83" s="159" t="e">
        <f t="shared" si="11"/>
        <v>#VALUE!</v>
      </c>
      <c r="AB83" s="171"/>
      <c r="AC83" s="171"/>
      <c r="AD83" s="1" t="str">
        <f t="shared" si="12"/>
        <v/>
      </c>
      <c r="AE83" s="159" t="e">
        <f t="shared" si="13"/>
        <v>#VALUE!</v>
      </c>
      <c r="AF83" s="171"/>
      <c r="AG83" s="171"/>
      <c r="AH83" s="1" t="str">
        <f t="shared" si="14"/>
        <v/>
      </c>
      <c r="AI83" s="159" t="e">
        <f t="shared" si="15"/>
        <v>#VALUE!</v>
      </c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72"/>
      <c r="AW83" s="172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72"/>
      <c r="BY83" s="172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62"/>
      <c r="DA83" s="162"/>
      <c r="DB83" s="1"/>
      <c r="DC83" s="159"/>
      <c r="DD83" s="1"/>
      <c r="DE83" s="1"/>
      <c r="DF83" s="1"/>
      <c r="DG83" s="159"/>
      <c r="DH83" s="1"/>
      <c r="DI83" s="1"/>
      <c r="DJ83" s="1"/>
      <c r="DK83" s="159"/>
      <c r="DL83" s="1"/>
      <c r="DM83" s="1"/>
      <c r="DN83" s="1"/>
      <c r="DO83" s="159"/>
      <c r="DP83" s="1"/>
      <c r="DQ83" s="1"/>
      <c r="DR83" s="1"/>
      <c r="DS83" s="159"/>
      <c r="DT83" s="1"/>
      <c r="DU83" s="1"/>
      <c r="DV83" s="1"/>
      <c r="DW83" s="159"/>
      <c r="DX83" s="1"/>
      <c r="DY83" s="1" t="e">
        <f>VLOOKUP(A83,'ADFLEX lần 1'!A:C,3,0)</f>
        <v>#N/A</v>
      </c>
    </row>
    <row r="84" spans="1:129" ht="15.75" hidden="1" customHeight="1" x14ac:dyDescent="0.25">
      <c r="A84" s="15">
        <v>246</v>
      </c>
      <c r="B84" s="1" t="str">
        <f>VLOOKUP($A84,'Trang tính59'!$G:$J,3,0)</f>
        <v>Lê Thị Thu Thủy</v>
      </c>
      <c r="C84" s="1" t="str">
        <f>VLOOKUP($A84,'Trang tính59'!$G:$J,4,0)</f>
        <v>EWAY - HCNS</v>
      </c>
      <c r="D84" s="171"/>
      <c r="E84" s="171"/>
      <c r="F84" s="1" t="str">
        <f t="shared" si="0"/>
        <v/>
      </c>
      <c r="G84" s="159" t="e">
        <f t="shared" si="1"/>
        <v>#VALUE!</v>
      </c>
      <c r="H84" s="171"/>
      <c r="I84" s="171"/>
      <c r="J84" s="1" t="str">
        <f t="shared" si="2"/>
        <v/>
      </c>
      <c r="K84" s="159" t="e">
        <f t="shared" si="3"/>
        <v>#VALUE!</v>
      </c>
      <c r="L84" s="168"/>
      <c r="M84" s="168"/>
      <c r="N84" s="1" t="str">
        <f t="shared" si="4"/>
        <v/>
      </c>
      <c r="O84" s="159" t="e">
        <f t="shared" si="5"/>
        <v>#VALUE!</v>
      </c>
      <c r="P84" s="168"/>
      <c r="Q84" s="168"/>
      <c r="R84" s="1" t="str">
        <f t="shared" si="6"/>
        <v/>
      </c>
      <c r="S84" s="159" t="e">
        <f t="shared" si="7"/>
        <v>#VALUE!</v>
      </c>
      <c r="T84" s="171"/>
      <c r="U84" s="171"/>
      <c r="V84" s="1" t="str">
        <f t="shared" si="8"/>
        <v/>
      </c>
      <c r="W84" s="159" t="e">
        <f t="shared" si="9"/>
        <v>#VALUE!</v>
      </c>
      <c r="X84" s="171"/>
      <c r="Y84" s="171"/>
      <c r="Z84" s="1" t="str">
        <f t="shared" si="10"/>
        <v/>
      </c>
      <c r="AA84" s="159" t="e">
        <f t="shared" si="11"/>
        <v>#VALUE!</v>
      </c>
      <c r="AB84" s="171"/>
      <c r="AC84" s="171"/>
      <c r="AD84" s="1" t="str">
        <f t="shared" si="12"/>
        <v/>
      </c>
      <c r="AE84" s="159" t="e">
        <f t="shared" si="13"/>
        <v>#VALUE!</v>
      </c>
      <c r="AF84" s="171"/>
      <c r="AG84" s="171"/>
      <c r="AH84" s="1" t="str">
        <f t="shared" si="14"/>
        <v/>
      </c>
      <c r="AI84" s="159" t="e">
        <f t="shared" si="15"/>
        <v>#VALUE!</v>
      </c>
      <c r="AJ84" s="172"/>
      <c r="AK84" s="172"/>
      <c r="AL84" s="1"/>
      <c r="AM84" s="1"/>
      <c r="AN84" s="1"/>
      <c r="AO84" s="1"/>
      <c r="AP84" s="1"/>
      <c r="AQ84" s="1"/>
      <c r="AR84" s="162"/>
      <c r="AS84" s="162"/>
      <c r="AT84" s="1"/>
      <c r="AU84" s="1"/>
      <c r="AV84" s="172"/>
      <c r="AW84" s="172"/>
      <c r="AX84" s="1"/>
      <c r="AY84" s="1"/>
      <c r="AZ84" s="172"/>
      <c r="BA84" s="172"/>
      <c r="BB84" s="1"/>
      <c r="BC84" s="1"/>
      <c r="BD84" s="172"/>
      <c r="BE84" s="172"/>
      <c r="BF84" s="1"/>
      <c r="BG84" s="1"/>
      <c r="BH84" s="172"/>
      <c r="BI84" s="172"/>
      <c r="BJ84" s="1"/>
      <c r="BK84" s="1"/>
      <c r="BL84" s="172"/>
      <c r="BM84" s="172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72"/>
      <c r="BY84" s="172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59"/>
      <c r="DD84" s="1"/>
      <c r="DE84" s="1"/>
      <c r="DF84" s="1"/>
      <c r="DG84" s="159"/>
      <c r="DH84" s="1"/>
      <c r="DI84" s="1"/>
      <c r="DJ84" s="1"/>
      <c r="DK84" s="159"/>
      <c r="DL84" s="1"/>
      <c r="DM84" s="1"/>
      <c r="DN84" s="1"/>
      <c r="DO84" s="159"/>
      <c r="DP84" s="1"/>
      <c r="DQ84" s="1"/>
      <c r="DR84" s="1"/>
      <c r="DS84" s="159"/>
      <c r="DT84" s="1"/>
      <c r="DU84" s="1"/>
      <c r="DV84" s="1"/>
      <c r="DW84" s="159"/>
      <c r="DX84" s="1"/>
      <c r="DY84" s="1" t="e">
        <f>VLOOKUP(A84,'ADFLEX lần 1'!A:C,3,0)</f>
        <v>#N/A</v>
      </c>
    </row>
    <row r="85" spans="1:129" ht="15.75" hidden="1" customHeight="1" x14ac:dyDescent="0.25">
      <c r="A85" s="15">
        <v>248</v>
      </c>
      <c r="B85" s="1" t="str">
        <f>VLOOKUP($A85,'Trang tính59'!$G:$J,3,0)</f>
        <v>Mai Thị Khánh Huyền</v>
      </c>
      <c r="C85" s="1" t="str">
        <f>VLOOKUP($A85,'Trang tính59'!$G:$J,4,0)</f>
        <v>AdFlex - Support - Content</v>
      </c>
      <c r="D85" s="14"/>
      <c r="E85" s="14"/>
      <c r="F85" s="1" t="str">
        <f t="shared" si="0"/>
        <v/>
      </c>
      <c r="G85" s="159" t="e">
        <f t="shared" si="1"/>
        <v>#VALUE!</v>
      </c>
      <c r="H85" s="14"/>
      <c r="I85" s="14"/>
      <c r="J85" s="1" t="str">
        <f t="shared" si="2"/>
        <v/>
      </c>
      <c r="K85" s="159" t="e">
        <f t="shared" si="3"/>
        <v>#VALUE!</v>
      </c>
      <c r="L85" s="14"/>
      <c r="M85" s="14"/>
      <c r="N85" s="1" t="str">
        <f t="shared" si="4"/>
        <v/>
      </c>
      <c r="O85" s="159" t="e">
        <f t="shared" si="5"/>
        <v>#VALUE!</v>
      </c>
      <c r="P85" s="14"/>
      <c r="Q85" s="14"/>
      <c r="R85" s="1" t="str">
        <f t="shared" si="6"/>
        <v/>
      </c>
      <c r="S85" s="159" t="e">
        <f t="shared" si="7"/>
        <v>#VALUE!</v>
      </c>
      <c r="T85" s="14"/>
      <c r="U85" s="14"/>
      <c r="V85" s="1" t="str">
        <f t="shared" si="8"/>
        <v/>
      </c>
      <c r="W85" s="159" t="e">
        <f t="shared" si="9"/>
        <v>#VALUE!</v>
      </c>
      <c r="X85" s="14"/>
      <c r="Y85" s="14"/>
      <c r="Z85" s="1" t="str">
        <f t="shared" si="10"/>
        <v/>
      </c>
      <c r="AA85" s="159" t="e">
        <f t="shared" si="11"/>
        <v>#VALUE!</v>
      </c>
      <c r="AB85" s="14"/>
      <c r="AC85" s="14"/>
      <c r="AD85" s="1" t="str">
        <f t="shared" si="12"/>
        <v/>
      </c>
      <c r="AE85" s="159" t="e">
        <f t="shared" si="13"/>
        <v>#VALUE!</v>
      </c>
      <c r="AF85" s="14"/>
      <c r="AG85" s="14"/>
      <c r="AH85" s="1" t="str">
        <f t="shared" si="14"/>
        <v/>
      </c>
      <c r="AI85" s="159" t="e">
        <f t="shared" si="15"/>
        <v>#VALUE!</v>
      </c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59"/>
      <c r="DD85" s="1"/>
      <c r="DE85" s="1"/>
      <c r="DF85" s="1"/>
      <c r="DG85" s="159"/>
      <c r="DH85" s="1"/>
      <c r="DI85" s="1"/>
      <c r="DJ85" s="1"/>
      <c r="DK85" s="159"/>
      <c r="DL85" s="1"/>
      <c r="DM85" s="1"/>
      <c r="DN85" s="1"/>
      <c r="DO85" s="159"/>
      <c r="DP85" s="1"/>
      <c r="DQ85" s="1"/>
      <c r="DR85" s="1"/>
      <c r="DS85" s="159"/>
      <c r="DT85" s="1"/>
      <c r="DU85" s="1"/>
      <c r="DV85" s="1"/>
      <c r="DW85" s="159"/>
      <c r="DX85" s="1"/>
      <c r="DY85" s="1" t="e">
        <f>VLOOKUP(A85,'ADFLEX lần 1'!A:C,3,0)</f>
        <v>#N/A</v>
      </c>
    </row>
    <row r="86" spans="1:129" ht="15.75" hidden="1" customHeight="1" x14ac:dyDescent="0.25">
      <c r="A86" s="15">
        <v>251</v>
      </c>
      <c r="B86" s="1" t="str">
        <f>VLOOKUP($A86,'Trang tính59'!$G:$J,3,0)</f>
        <v>Nguyễn Quang Anh</v>
      </c>
      <c r="C86" s="1" t="str">
        <f>VLOOKUP($A86,'Trang tính59'!$G:$J,4,0)</f>
        <v>PingGo - BOD</v>
      </c>
      <c r="D86" s="14"/>
      <c r="E86" s="14"/>
      <c r="F86" s="1" t="str">
        <f t="shared" si="0"/>
        <v/>
      </c>
      <c r="G86" s="159" t="e">
        <f t="shared" si="1"/>
        <v>#VALUE!</v>
      </c>
      <c r="H86" s="14"/>
      <c r="I86" s="14"/>
      <c r="J86" s="1" t="str">
        <f t="shared" si="2"/>
        <v/>
      </c>
      <c r="K86" s="159" t="e">
        <f t="shared" si="3"/>
        <v>#VALUE!</v>
      </c>
      <c r="L86" s="14"/>
      <c r="M86" s="14"/>
      <c r="N86" s="1" t="str">
        <f t="shared" si="4"/>
        <v/>
      </c>
      <c r="O86" s="159" t="e">
        <f t="shared" si="5"/>
        <v>#VALUE!</v>
      </c>
      <c r="P86" s="14"/>
      <c r="Q86" s="14"/>
      <c r="R86" s="1" t="str">
        <f t="shared" si="6"/>
        <v/>
      </c>
      <c r="S86" s="159" t="e">
        <f t="shared" si="7"/>
        <v>#VALUE!</v>
      </c>
      <c r="T86" s="14"/>
      <c r="U86" s="14"/>
      <c r="V86" s="1" t="str">
        <f t="shared" si="8"/>
        <v/>
      </c>
      <c r="W86" s="159" t="e">
        <f t="shared" si="9"/>
        <v>#VALUE!</v>
      </c>
      <c r="X86" s="14"/>
      <c r="Y86" s="14"/>
      <c r="Z86" s="1" t="str">
        <f t="shared" si="10"/>
        <v/>
      </c>
      <c r="AA86" s="159" t="e">
        <f t="shared" si="11"/>
        <v>#VALUE!</v>
      </c>
      <c r="AB86" s="14"/>
      <c r="AC86" s="14"/>
      <c r="AD86" s="1" t="str">
        <f t="shared" si="12"/>
        <v/>
      </c>
      <c r="AE86" s="159" t="e">
        <f t="shared" si="13"/>
        <v>#VALUE!</v>
      </c>
      <c r="AF86" s="14"/>
      <c r="AG86" s="14"/>
      <c r="AH86" s="1" t="str">
        <f t="shared" si="14"/>
        <v/>
      </c>
      <c r="AI86" s="159" t="e">
        <f t="shared" si="15"/>
        <v>#VALUE!</v>
      </c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62"/>
      <c r="AW86" s="162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62"/>
      <c r="CC86" s="162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59"/>
      <c r="DD86" s="1"/>
      <c r="DE86" s="1"/>
      <c r="DF86" s="1"/>
      <c r="DG86" s="159"/>
      <c r="DH86" s="1"/>
      <c r="DI86" s="1"/>
      <c r="DJ86" s="1"/>
      <c r="DK86" s="159"/>
      <c r="DL86" s="1"/>
      <c r="DM86" s="1"/>
      <c r="DN86" s="1"/>
      <c r="DO86" s="159"/>
      <c r="DP86" s="1"/>
      <c r="DQ86" s="1"/>
      <c r="DR86" s="1"/>
      <c r="DS86" s="159"/>
      <c r="DT86" s="1"/>
      <c r="DU86" s="1"/>
      <c r="DV86" s="1"/>
      <c r="DW86" s="159"/>
      <c r="DX86" s="1"/>
      <c r="DY86" s="1" t="e">
        <f>VLOOKUP(A86,'ADFLEX lần 1'!A:C,3,0)</f>
        <v>#N/A</v>
      </c>
    </row>
    <row r="87" spans="1:129" ht="15.75" hidden="1" customHeight="1" x14ac:dyDescent="0.25">
      <c r="A87" s="15">
        <v>253</v>
      </c>
      <c r="B87" s="1" t="str">
        <f>VLOOKUP($A87,'Trang tính59'!$G:$J,3,0)</f>
        <v>Nguyễn Gia Tú</v>
      </c>
      <c r="C87" s="1">
        <f>VLOOKUP($A87,'Trang tính59'!$G:$J,4,0)</f>
        <v>0</v>
      </c>
      <c r="D87" s="14"/>
      <c r="E87" s="14"/>
      <c r="F87" s="1" t="str">
        <f t="shared" si="0"/>
        <v/>
      </c>
      <c r="G87" s="159" t="e">
        <f t="shared" si="1"/>
        <v>#VALUE!</v>
      </c>
      <c r="H87" s="14"/>
      <c r="I87" s="14"/>
      <c r="J87" s="1" t="str">
        <f t="shared" si="2"/>
        <v/>
      </c>
      <c r="K87" s="159" t="e">
        <f t="shared" si="3"/>
        <v>#VALUE!</v>
      </c>
      <c r="L87" s="14"/>
      <c r="M87" s="14"/>
      <c r="N87" s="1" t="str">
        <f t="shared" si="4"/>
        <v/>
      </c>
      <c r="O87" s="159" t="e">
        <f t="shared" si="5"/>
        <v>#VALUE!</v>
      </c>
      <c r="P87" s="14"/>
      <c r="Q87" s="14"/>
      <c r="R87" s="1" t="str">
        <f t="shared" si="6"/>
        <v/>
      </c>
      <c r="S87" s="159" t="e">
        <f t="shared" si="7"/>
        <v>#VALUE!</v>
      </c>
      <c r="T87" s="14"/>
      <c r="U87" s="14"/>
      <c r="V87" s="1" t="str">
        <f t="shared" si="8"/>
        <v/>
      </c>
      <c r="W87" s="159" t="e">
        <f t="shared" si="9"/>
        <v>#VALUE!</v>
      </c>
      <c r="X87" s="14"/>
      <c r="Y87" s="14"/>
      <c r="Z87" s="1" t="str">
        <f t="shared" si="10"/>
        <v/>
      </c>
      <c r="AA87" s="159" t="e">
        <f t="shared" si="11"/>
        <v>#VALUE!</v>
      </c>
      <c r="AB87" s="14"/>
      <c r="AC87" s="14"/>
      <c r="AD87" s="1" t="str">
        <f t="shared" si="12"/>
        <v/>
      </c>
      <c r="AE87" s="159" t="e">
        <f t="shared" si="13"/>
        <v>#VALUE!</v>
      </c>
      <c r="AF87" s="14"/>
      <c r="AG87" s="14"/>
      <c r="AH87" s="1" t="str">
        <f t="shared" si="14"/>
        <v/>
      </c>
      <c r="AI87" s="159" t="e">
        <f t="shared" si="15"/>
        <v>#VALUE!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62"/>
      <c r="AW87" s="162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62"/>
      <c r="CC87" s="162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59"/>
      <c r="DD87" s="1"/>
      <c r="DE87" s="1"/>
      <c r="DF87" s="1"/>
      <c r="DG87" s="159"/>
      <c r="DH87" s="1"/>
      <c r="DI87" s="1"/>
      <c r="DJ87" s="1"/>
      <c r="DK87" s="159"/>
      <c r="DL87" s="1"/>
      <c r="DM87" s="1"/>
      <c r="DN87" s="1"/>
      <c r="DO87" s="159"/>
      <c r="DP87" s="1"/>
      <c r="DQ87" s="1"/>
      <c r="DR87" s="1"/>
      <c r="DS87" s="159"/>
      <c r="DT87" s="1"/>
      <c r="DU87" s="1"/>
      <c r="DV87" s="1"/>
      <c r="DW87" s="159"/>
      <c r="DX87" s="1"/>
      <c r="DY87" s="1" t="e">
        <f>VLOOKUP(A87,'ADFLEX lần 1'!A:C,3,0)</f>
        <v>#N/A</v>
      </c>
    </row>
    <row r="88" spans="1:129" ht="15.75" hidden="1" customHeight="1" x14ac:dyDescent="0.25">
      <c r="A88" s="15">
        <v>255</v>
      </c>
      <c r="B88" s="1" t="str">
        <f>VLOOKUP($A88,'Trang tính59'!$G:$J,3,0)</f>
        <v>Trần Văn Chiến</v>
      </c>
      <c r="C88" s="1" t="str">
        <f>VLOOKUP($A88,'Trang tính59'!$G:$J,4,0)</f>
        <v>AdFlex - Support - Content</v>
      </c>
      <c r="D88" s="14"/>
      <c r="E88" s="14"/>
      <c r="F88" s="1" t="str">
        <f t="shared" si="0"/>
        <v/>
      </c>
      <c r="G88" s="159" t="e">
        <f t="shared" si="1"/>
        <v>#VALUE!</v>
      </c>
      <c r="H88" s="14"/>
      <c r="I88" s="14"/>
      <c r="J88" s="1" t="str">
        <f t="shared" si="2"/>
        <v/>
      </c>
      <c r="K88" s="159" t="e">
        <f t="shared" si="3"/>
        <v>#VALUE!</v>
      </c>
      <c r="L88" s="14"/>
      <c r="M88" s="14"/>
      <c r="N88" s="1" t="str">
        <f t="shared" si="4"/>
        <v/>
      </c>
      <c r="O88" s="159" t="e">
        <f t="shared" si="5"/>
        <v>#VALUE!</v>
      </c>
      <c r="P88" s="14"/>
      <c r="Q88" s="14"/>
      <c r="R88" s="1" t="str">
        <f t="shared" si="6"/>
        <v/>
      </c>
      <c r="S88" s="159" t="e">
        <f t="shared" si="7"/>
        <v>#VALUE!</v>
      </c>
      <c r="T88" s="14"/>
      <c r="U88" s="14"/>
      <c r="V88" s="1" t="str">
        <f t="shared" si="8"/>
        <v/>
      </c>
      <c r="W88" s="159" t="e">
        <f t="shared" si="9"/>
        <v>#VALUE!</v>
      </c>
      <c r="X88" s="171"/>
      <c r="Y88" s="171"/>
      <c r="Z88" s="1" t="str">
        <f t="shared" si="10"/>
        <v/>
      </c>
      <c r="AA88" s="159" t="e">
        <f t="shared" si="11"/>
        <v>#VALUE!</v>
      </c>
      <c r="AB88" s="14"/>
      <c r="AC88" s="14"/>
      <c r="AD88" s="1" t="str">
        <f t="shared" si="12"/>
        <v/>
      </c>
      <c r="AE88" s="159" t="e">
        <f t="shared" si="13"/>
        <v>#VALUE!</v>
      </c>
      <c r="AF88" s="14"/>
      <c r="AG88" s="14"/>
      <c r="AH88" s="1" t="str">
        <f t="shared" si="14"/>
        <v/>
      </c>
      <c r="AI88" s="159" t="e">
        <f t="shared" si="15"/>
        <v>#VALUE!</v>
      </c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72"/>
      <c r="BA88" s="172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59"/>
      <c r="DD88" s="1"/>
      <c r="DE88" s="1"/>
      <c r="DF88" s="1"/>
      <c r="DG88" s="159"/>
      <c r="DH88" s="1"/>
      <c r="DI88" s="1"/>
      <c r="DJ88" s="1"/>
      <c r="DK88" s="159"/>
      <c r="DL88" s="1"/>
      <c r="DM88" s="1"/>
      <c r="DN88" s="1"/>
      <c r="DO88" s="159"/>
      <c r="DP88" s="1"/>
      <c r="DQ88" s="1"/>
      <c r="DR88" s="1"/>
      <c r="DS88" s="159"/>
      <c r="DT88" s="1"/>
      <c r="DU88" s="1"/>
      <c r="DV88" s="1"/>
      <c r="DW88" s="159"/>
      <c r="DX88" s="1"/>
      <c r="DY88" s="1" t="e">
        <f>VLOOKUP(A88,'ADFLEX lần 1'!A:C,3,0)</f>
        <v>#N/A</v>
      </c>
    </row>
    <row r="89" spans="1:129" ht="15.75" hidden="1" customHeight="1" x14ac:dyDescent="0.25">
      <c r="A89" s="15">
        <v>256</v>
      </c>
      <c r="B89" s="1" t="str">
        <f>VLOOKUP($A89,'Trang tính59'!$G:$J,3,0)</f>
        <v>Lê Minh Hạnh</v>
      </c>
      <c r="C89" s="1" t="str">
        <f>VLOOKUP($A89,'Trang tính59'!$G:$J,4,0)</f>
        <v>AdFlex - CPS - Inhouse</v>
      </c>
      <c r="D89" s="14"/>
      <c r="E89" s="14"/>
      <c r="F89" s="1" t="str">
        <f t="shared" si="0"/>
        <v/>
      </c>
      <c r="G89" s="159" t="e">
        <f t="shared" si="1"/>
        <v>#VALUE!</v>
      </c>
      <c r="H89" s="14"/>
      <c r="I89" s="14"/>
      <c r="J89" s="1" t="str">
        <f t="shared" si="2"/>
        <v/>
      </c>
      <c r="K89" s="159" t="e">
        <f t="shared" si="3"/>
        <v>#VALUE!</v>
      </c>
      <c r="L89" s="14"/>
      <c r="M89" s="14"/>
      <c r="N89" s="1" t="str">
        <f t="shared" si="4"/>
        <v/>
      </c>
      <c r="O89" s="159" t="e">
        <f t="shared" si="5"/>
        <v>#VALUE!</v>
      </c>
      <c r="P89" s="14"/>
      <c r="Q89" s="14"/>
      <c r="R89" s="1" t="str">
        <f t="shared" si="6"/>
        <v/>
      </c>
      <c r="S89" s="159" t="e">
        <f t="shared" si="7"/>
        <v>#VALUE!</v>
      </c>
      <c r="T89" s="14"/>
      <c r="U89" s="14"/>
      <c r="V89" s="1" t="str">
        <f t="shared" si="8"/>
        <v/>
      </c>
      <c r="W89" s="159" t="e">
        <f t="shared" si="9"/>
        <v>#VALUE!</v>
      </c>
      <c r="X89" s="14"/>
      <c r="Y89" s="14"/>
      <c r="Z89" s="1" t="str">
        <f t="shared" si="10"/>
        <v/>
      </c>
      <c r="AA89" s="159" t="e">
        <f t="shared" si="11"/>
        <v>#VALUE!</v>
      </c>
      <c r="AB89" s="14"/>
      <c r="AC89" s="14"/>
      <c r="AD89" s="1" t="str">
        <f t="shared" si="12"/>
        <v/>
      </c>
      <c r="AE89" s="159" t="e">
        <f t="shared" si="13"/>
        <v>#VALUE!</v>
      </c>
      <c r="AF89" s="14"/>
      <c r="AG89" s="14"/>
      <c r="AH89" s="1" t="str">
        <f t="shared" si="14"/>
        <v/>
      </c>
      <c r="AI89" s="159" t="e">
        <f t="shared" si="15"/>
        <v>#VALUE!</v>
      </c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59"/>
      <c r="DD89" s="1"/>
      <c r="DE89" s="1"/>
      <c r="DF89" s="1"/>
      <c r="DG89" s="159"/>
      <c r="DH89" s="1"/>
      <c r="DI89" s="1"/>
      <c r="DJ89" s="1"/>
      <c r="DK89" s="159"/>
      <c r="DL89" s="1"/>
      <c r="DM89" s="1"/>
      <c r="DN89" s="1"/>
      <c r="DO89" s="159"/>
      <c r="DP89" s="1"/>
      <c r="DQ89" s="1"/>
      <c r="DR89" s="1"/>
      <c r="DS89" s="159"/>
      <c r="DT89" s="1"/>
      <c r="DU89" s="1"/>
      <c r="DV89" s="1"/>
      <c r="DW89" s="159"/>
      <c r="DX89" s="1"/>
      <c r="DY89" s="1" t="e">
        <f>VLOOKUP(A89,'ADFLEX lần 1'!A:C,3,0)</f>
        <v>#N/A</v>
      </c>
    </row>
    <row r="90" spans="1:129" ht="15.75" hidden="1" customHeight="1" x14ac:dyDescent="0.25">
      <c r="A90" s="15">
        <v>263</v>
      </c>
      <c r="B90" s="1" t="str">
        <f>VLOOKUP($A90,'Trang tính59'!$G:$J,3,0)</f>
        <v>Vũ Tiến Hưng</v>
      </c>
      <c r="C90" s="1">
        <f>VLOOKUP($A90,'Trang tính59'!$G:$J,4,0)</f>
        <v>0</v>
      </c>
      <c r="D90" s="14"/>
      <c r="E90" s="14"/>
      <c r="F90" s="1" t="str">
        <f t="shared" si="0"/>
        <v/>
      </c>
      <c r="G90" s="159" t="e">
        <f t="shared" si="1"/>
        <v>#VALUE!</v>
      </c>
      <c r="H90" s="14"/>
      <c r="I90" s="14"/>
      <c r="J90" s="1" t="str">
        <f t="shared" si="2"/>
        <v/>
      </c>
      <c r="K90" s="159" t="e">
        <f t="shared" si="3"/>
        <v>#VALUE!</v>
      </c>
      <c r="L90" s="14"/>
      <c r="M90" s="14"/>
      <c r="N90" s="1" t="str">
        <f t="shared" si="4"/>
        <v/>
      </c>
      <c r="O90" s="159" t="e">
        <f t="shared" si="5"/>
        <v>#VALUE!</v>
      </c>
      <c r="P90" s="14"/>
      <c r="Q90" s="14"/>
      <c r="R90" s="1" t="str">
        <f t="shared" si="6"/>
        <v/>
      </c>
      <c r="S90" s="159" t="e">
        <f t="shared" si="7"/>
        <v>#VALUE!</v>
      </c>
      <c r="T90" s="14"/>
      <c r="U90" s="14"/>
      <c r="V90" s="1" t="str">
        <f t="shared" si="8"/>
        <v/>
      </c>
      <c r="W90" s="159" t="e">
        <f t="shared" si="9"/>
        <v>#VALUE!</v>
      </c>
      <c r="X90" s="14"/>
      <c r="Y90" s="14"/>
      <c r="Z90" s="1" t="str">
        <f t="shared" si="10"/>
        <v/>
      </c>
      <c r="AA90" s="159" t="e">
        <f t="shared" si="11"/>
        <v>#VALUE!</v>
      </c>
      <c r="AB90" s="14"/>
      <c r="AC90" s="14"/>
      <c r="AD90" s="1" t="str">
        <f t="shared" si="12"/>
        <v/>
      </c>
      <c r="AE90" s="159" t="e">
        <f t="shared" si="13"/>
        <v>#VALUE!</v>
      </c>
      <c r="AF90" s="14"/>
      <c r="AG90" s="14"/>
      <c r="AH90" s="1" t="str">
        <f t="shared" si="14"/>
        <v/>
      </c>
      <c r="AI90" s="159" t="e">
        <f t="shared" si="15"/>
        <v>#VALUE!</v>
      </c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59"/>
      <c r="DD90" s="1"/>
      <c r="DE90" s="1"/>
      <c r="DF90" s="1"/>
      <c r="DG90" s="159"/>
      <c r="DH90" s="1"/>
      <c r="DI90" s="1"/>
      <c r="DJ90" s="1"/>
      <c r="DK90" s="159"/>
      <c r="DL90" s="1"/>
      <c r="DM90" s="1"/>
      <c r="DN90" s="1"/>
      <c r="DO90" s="159"/>
      <c r="DP90" s="1"/>
      <c r="DQ90" s="1"/>
      <c r="DR90" s="1"/>
      <c r="DS90" s="159"/>
      <c r="DT90" s="1"/>
      <c r="DU90" s="1"/>
      <c r="DV90" s="1"/>
      <c r="DW90" s="159"/>
      <c r="DX90" s="1"/>
      <c r="DY90" s="1" t="e">
        <f>VLOOKUP(A90,'ADFLEX lần 1'!A:C,3,0)</f>
        <v>#N/A</v>
      </c>
    </row>
    <row r="91" spans="1:129" ht="15.75" hidden="1" customHeight="1" x14ac:dyDescent="0.25">
      <c r="A91" s="15">
        <v>266</v>
      </c>
      <c r="B91" s="1" t="str">
        <f>VLOOKUP($A91,'Trang tính59'!$G:$J,3,0)</f>
        <v>Nguyễn Thị Huệ</v>
      </c>
      <c r="C91" s="1" t="str">
        <f>VLOOKUP($A91,'Trang tính59'!$G:$J,4,0)</f>
        <v>MO - M1 - Bussiness Dept</v>
      </c>
      <c r="D91" s="168"/>
      <c r="E91" s="168"/>
      <c r="F91" s="1" t="str">
        <f t="shared" si="0"/>
        <v/>
      </c>
      <c r="G91" s="159" t="e">
        <f t="shared" si="1"/>
        <v>#VALUE!</v>
      </c>
      <c r="H91" s="168"/>
      <c r="I91" s="168"/>
      <c r="J91" s="1" t="str">
        <f t="shared" si="2"/>
        <v/>
      </c>
      <c r="K91" s="159" t="e">
        <f t="shared" si="3"/>
        <v>#VALUE!</v>
      </c>
      <c r="L91" s="14"/>
      <c r="M91" s="14"/>
      <c r="N91" s="1" t="str">
        <f t="shared" si="4"/>
        <v/>
      </c>
      <c r="O91" s="159" t="e">
        <f t="shared" si="5"/>
        <v>#VALUE!</v>
      </c>
      <c r="P91" s="168"/>
      <c r="Q91" s="168"/>
      <c r="R91" s="1" t="str">
        <f t="shared" si="6"/>
        <v/>
      </c>
      <c r="S91" s="159" t="e">
        <f t="shared" si="7"/>
        <v>#VALUE!</v>
      </c>
      <c r="T91" s="168"/>
      <c r="U91" s="168"/>
      <c r="V91" s="1" t="str">
        <f t="shared" si="8"/>
        <v/>
      </c>
      <c r="W91" s="159" t="e">
        <f t="shared" si="9"/>
        <v>#VALUE!</v>
      </c>
      <c r="X91" s="14"/>
      <c r="Y91" s="14"/>
      <c r="Z91" s="1" t="str">
        <f t="shared" si="10"/>
        <v/>
      </c>
      <c r="AA91" s="159" t="e">
        <f t="shared" si="11"/>
        <v>#VALUE!</v>
      </c>
      <c r="AB91" s="14"/>
      <c r="AC91" s="14"/>
      <c r="AD91" s="1" t="str">
        <f t="shared" si="12"/>
        <v/>
      </c>
      <c r="AE91" s="159" t="e">
        <f t="shared" si="13"/>
        <v>#VALUE!</v>
      </c>
      <c r="AF91" s="168"/>
      <c r="AG91" s="168"/>
      <c r="AH91" s="1" t="str">
        <f t="shared" si="14"/>
        <v/>
      </c>
      <c r="AI91" s="159" t="e">
        <f t="shared" si="15"/>
        <v>#VALUE!</v>
      </c>
      <c r="AJ91" s="162"/>
      <c r="AK91" s="162"/>
      <c r="AL91" s="1"/>
      <c r="AM91" s="1"/>
      <c r="AN91" s="162"/>
      <c r="AO91" s="162"/>
      <c r="AP91" s="1"/>
      <c r="AQ91" s="1"/>
      <c r="AR91" s="162"/>
      <c r="AS91" s="162"/>
      <c r="AT91" s="1"/>
      <c r="AU91" s="1"/>
      <c r="AV91" s="162"/>
      <c r="AW91" s="162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62"/>
      <c r="BI91" s="162"/>
      <c r="BJ91" s="1"/>
      <c r="BK91" s="1"/>
      <c r="BL91" s="162"/>
      <c r="BM91" s="162"/>
      <c r="BN91" s="1"/>
      <c r="BO91" s="1"/>
      <c r="BP91" s="162"/>
      <c r="BQ91" s="162"/>
      <c r="BR91" s="1"/>
      <c r="BS91" s="1"/>
      <c r="BT91" s="162"/>
      <c r="BU91" s="162"/>
      <c r="BV91" s="1"/>
      <c r="BW91" s="1"/>
      <c r="BX91" s="162"/>
      <c r="BY91" s="162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62"/>
      <c r="CK91" s="162"/>
      <c r="CL91" s="1"/>
      <c r="CM91" s="1"/>
      <c r="CN91" s="162"/>
      <c r="CO91" s="162"/>
      <c r="CP91" s="1"/>
      <c r="CQ91" s="1"/>
      <c r="CR91" s="162"/>
      <c r="CS91" s="162"/>
      <c r="CT91" s="1"/>
      <c r="CU91" s="1"/>
      <c r="CV91" s="162"/>
      <c r="CW91" s="162"/>
      <c r="CX91" s="1"/>
      <c r="CY91" s="1"/>
      <c r="CZ91" s="162"/>
      <c r="DA91" s="162"/>
      <c r="DB91" s="1"/>
      <c r="DC91" s="159"/>
      <c r="DD91" s="1"/>
      <c r="DE91" s="1"/>
      <c r="DF91" s="1"/>
      <c r="DG91" s="159"/>
      <c r="DH91" s="1"/>
      <c r="DI91" s="1"/>
      <c r="DJ91" s="1"/>
      <c r="DK91" s="159"/>
      <c r="DL91" s="162"/>
      <c r="DM91" s="162"/>
      <c r="DN91" s="1"/>
      <c r="DO91" s="159"/>
      <c r="DP91" s="162"/>
      <c r="DQ91" s="162"/>
      <c r="DR91" s="1"/>
      <c r="DS91" s="159"/>
      <c r="DT91" s="162"/>
      <c r="DU91" s="162"/>
      <c r="DV91" s="1"/>
      <c r="DW91" s="159"/>
      <c r="DX91" s="1"/>
      <c r="DY91" s="1" t="e">
        <f>VLOOKUP(A91,'ADFLEX lần 1'!A:C,3,0)</f>
        <v>#N/A</v>
      </c>
    </row>
    <row r="92" spans="1:129" ht="15.75" hidden="1" customHeight="1" x14ac:dyDescent="0.25">
      <c r="A92" s="15">
        <v>267</v>
      </c>
      <c r="B92" s="1" t="str">
        <f>VLOOKUP($A92,'Trang tính59'!$G:$J,3,0)</f>
        <v>Nguyễn Hoàng Đức</v>
      </c>
      <c r="C92" s="1" t="str">
        <f>VLOOKUP($A92,'Trang tính59'!$G:$J,4,0)</f>
        <v>AdFlex - CPO - MNG</v>
      </c>
      <c r="D92" s="14"/>
      <c r="E92" s="14"/>
      <c r="F92" s="1" t="str">
        <f t="shared" si="0"/>
        <v/>
      </c>
      <c r="G92" s="159" t="e">
        <f t="shared" si="1"/>
        <v>#VALUE!</v>
      </c>
      <c r="H92" s="14"/>
      <c r="I92" s="14"/>
      <c r="J92" s="1" t="str">
        <f t="shared" si="2"/>
        <v/>
      </c>
      <c r="K92" s="159" t="e">
        <f t="shared" si="3"/>
        <v>#VALUE!</v>
      </c>
      <c r="L92" s="14"/>
      <c r="M92" s="14"/>
      <c r="N92" s="1" t="str">
        <f t="shared" si="4"/>
        <v/>
      </c>
      <c r="O92" s="159" t="e">
        <f t="shared" si="5"/>
        <v>#VALUE!</v>
      </c>
      <c r="P92" s="14"/>
      <c r="Q92" s="14"/>
      <c r="R92" s="1" t="str">
        <f t="shared" si="6"/>
        <v/>
      </c>
      <c r="S92" s="159" t="e">
        <f t="shared" si="7"/>
        <v>#VALUE!</v>
      </c>
      <c r="T92" s="14"/>
      <c r="U92" s="14"/>
      <c r="V92" s="1" t="str">
        <f t="shared" si="8"/>
        <v/>
      </c>
      <c r="W92" s="159" t="e">
        <f t="shared" si="9"/>
        <v>#VALUE!</v>
      </c>
      <c r="X92" s="14"/>
      <c r="Y92" s="14"/>
      <c r="Z92" s="1" t="str">
        <f t="shared" si="10"/>
        <v/>
      </c>
      <c r="AA92" s="159" t="e">
        <f t="shared" si="11"/>
        <v>#VALUE!</v>
      </c>
      <c r="AB92" s="14"/>
      <c r="AC92" s="14"/>
      <c r="AD92" s="1" t="str">
        <f t="shared" si="12"/>
        <v/>
      </c>
      <c r="AE92" s="159" t="e">
        <f t="shared" si="13"/>
        <v>#VALUE!</v>
      </c>
      <c r="AF92" s="14"/>
      <c r="AG92" s="14"/>
      <c r="AH92" s="1" t="str">
        <f t="shared" si="14"/>
        <v/>
      </c>
      <c r="AI92" s="159" t="e">
        <f t="shared" si="15"/>
        <v>#VALUE!</v>
      </c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59"/>
      <c r="DD92" s="1"/>
      <c r="DE92" s="1"/>
      <c r="DF92" s="1"/>
      <c r="DG92" s="159"/>
      <c r="DH92" s="1"/>
      <c r="DI92" s="1"/>
      <c r="DJ92" s="1"/>
      <c r="DK92" s="159"/>
      <c r="DL92" s="1"/>
      <c r="DM92" s="1"/>
      <c r="DN92" s="1"/>
      <c r="DO92" s="159"/>
      <c r="DP92" s="1"/>
      <c r="DQ92" s="1"/>
      <c r="DR92" s="1"/>
      <c r="DS92" s="159"/>
      <c r="DT92" s="1"/>
      <c r="DU92" s="1"/>
      <c r="DV92" s="1"/>
      <c r="DW92" s="159"/>
      <c r="DX92" s="1"/>
      <c r="DY92" s="1" t="e">
        <f>VLOOKUP(A92,'ADFLEX lần 1'!A:C,3,0)</f>
        <v>#N/A</v>
      </c>
    </row>
    <row r="93" spans="1:129" ht="15.75" hidden="1" customHeight="1" x14ac:dyDescent="0.25">
      <c r="A93" s="15">
        <v>268</v>
      </c>
      <c r="B93" s="1" t="str">
        <f>VLOOKUP($A93,'Trang tính59'!$G:$J,3,0)</f>
        <v>Đỗ Thị Thu Hà</v>
      </c>
      <c r="C93" s="1" t="str">
        <f>VLOOKUP($A93,'Trang tính59'!$G:$J,4,0)</f>
        <v>EWAY - HCNS</v>
      </c>
      <c r="D93" s="169">
        <v>0.34444444444444444</v>
      </c>
      <c r="E93" s="169">
        <v>0.73819444444444449</v>
      </c>
      <c r="F93" s="162">
        <f t="shared" si="0"/>
        <v>0.32152777777777786</v>
      </c>
      <c r="G93" s="159">
        <f t="shared" si="1"/>
        <v>7.7</v>
      </c>
      <c r="H93" s="169">
        <v>0.35694444444444445</v>
      </c>
      <c r="I93" s="169">
        <v>0.78472222222222221</v>
      </c>
      <c r="J93" s="163">
        <f t="shared" si="2"/>
        <v>0.33333333333333331</v>
      </c>
      <c r="K93" s="159">
        <f t="shared" si="3"/>
        <v>8</v>
      </c>
      <c r="L93" s="169">
        <v>0.35694444444444445</v>
      </c>
      <c r="M93" s="169">
        <v>0.77708333333333335</v>
      </c>
      <c r="N93" s="163">
        <f t="shared" si="4"/>
        <v>0.33333333333333331</v>
      </c>
      <c r="O93" s="159">
        <f t="shared" si="5"/>
        <v>8</v>
      </c>
      <c r="P93" s="168"/>
      <c r="Q93" s="168"/>
      <c r="R93" s="1" t="str">
        <f t="shared" si="6"/>
        <v/>
      </c>
      <c r="S93" s="159" t="e">
        <f t="shared" si="7"/>
        <v>#VALUE!</v>
      </c>
      <c r="T93" s="168"/>
      <c r="U93" s="168"/>
      <c r="V93" s="1" t="str">
        <f t="shared" si="8"/>
        <v/>
      </c>
      <c r="W93" s="159" t="e">
        <f t="shared" si="9"/>
        <v>#VALUE!</v>
      </c>
      <c r="X93" s="169">
        <v>0.35138888888888886</v>
      </c>
      <c r="Y93" s="169">
        <v>0.79236111111111107</v>
      </c>
      <c r="Z93" s="163">
        <f t="shared" si="10"/>
        <v>0.33333333333333331</v>
      </c>
      <c r="AA93" s="159">
        <f t="shared" si="11"/>
        <v>8</v>
      </c>
      <c r="AB93" s="169">
        <v>0.34375</v>
      </c>
      <c r="AC93" s="169">
        <v>0.79236111111111107</v>
      </c>
      <c r="AD93" s="163">
        <f t="shared" si="12"/>
        <v>0.33333333333333331</v>
      </c>
      <c r="AE93" s="159">
        <f t="shared" si="13"/>
        <v>8</v>
      </c>
      <c r="AF93" s="169">
        <v>0.52430555555555558</v>
      </c>
      <c r="AG93" s="169">
        <v>0.77013888888888893</v>
      </c>
      <c r="AH93" s="162">
        <f t="shared" si="14"/>
        <v>0.20763888888888893</v>
      </c>
      <c r="AI93" s="159">
        <f t="shared" si="15"/>
        <v>5</v>
      </c>
      <c r="AJ93" s="162"/>
      <c r="AK93" s="162"/>
      <c r="AL93" s="1"/>
      <c r="AM93" s="1"/>
      <c r="AN93" s="162"/>
      <c r="AO93" s="162"/>
      <c r="AP93" s="1"/>
      <c r="AQ93" s="1"/>
      <c r="AR93" s="170"/>
      <c r="AS93" s="170"/>
      <c r="AT93" s="1"/>
      <c r="AU93" s="1"/>
      <c r="AV93" s="170"/>
      <c r="AW93" s="170"/>
      <c r="AX93" s="1"/>
      <c r="AY93" s="1"/>
      <c r="AZ93" s="170"/>
      <c r="BA93" s="170"/>
      <c r="BB93" s="1"/>
      <c r="BC93" s="1"/>
      <c r="BD93" s="162"/>
      <c r="BE93" s="162"/>
      <c r="BF93" s="1"/>
      <c r="BG93" s="1"/>
      <c r="BH93" s="162"/>
      <c r="BI93" s="162"/>
      <c r="BJ93" s="1"/>
      <c r="BK93" s="1"/>
      <c r="BL93" s="170"/>
      <c r="BM93" s="170"/>
      <c r="BN93" s="1"/>
      <c r="BO93" s="1"/>
      <c r="BP93" s="170"/>
      <c r="BQ93" s="170"/>
      <c r="BR93" s="1"/>
      <c r="BS93" s="1"/>
      <c r="BT93" s="170"/>
      <c r="BU93" s="170"/>
      <c r="BV93" s="1"/>
      <c r="BW93" s="1"/>
      <c r="BX93" s="170"/>
      <c r="BY93" s="170"/>
      <c r="BZ93" s="1"/>
      <c r="CA93" s="1"/>
      <c r="CB93" s="170"/>
      <c r="CC93" s="170"/>
      <c r="CD93" s="1"/>
      <c r="CE93" s="1"/>
      <c r="CF93" s="162"/>
      <c r="CG93" s="162"/>
      <c r="CH93" s="1"/>
      <c r="CI93" s="1"/>
      <c r="CJ93" s="162"/>
      <c r="CK93" s="162"/>
      <c r="CL93" s="1"/>
      <c r="CM93" s="1"/>
      <c r="CN93" s="170"/>
      <c r="CO93" s="170"/>
      <c r="CP93" s="1"/>
      <c r="CQ93" s="1"/>
      <c r="CR93" s="170"/>
      <c r="CS93" s="170"/>
      <c r="CT93" s="1"/>
      <c r="CU93" s="1"/>
      <c r="CV93" s="170"/>
      <c r="CW93" s="170"/>
      <c r="CX93" s="1"/>
      <c r="CY93" s="1"/>
      <c r="CZ93" s="160"/>
      <c r="DA93" s="160"/>
      <c r="DB93" s="161"/>
      <c r="DC93" s="159"/>
      <c r="DD93" s="160"/>
      <c r="DE93" s="160"/>
      <c r="DF93" s="160"/>
      <c r="DG93" s="159"/>
      <c r="DH93" s="162"/>
      <c r="DI93" s="162"/>
      <c r="DJ93" s="162"/>
      <c r="DK93" s="159"/>
      <c r="DL93" s="162"/>
      <c r="DM93" s="162"/>
      <c r="DN93" s="163"/>
      <c r="DO93" s="159"/>
      <c r="DP93" s="160"/>
      <c r="DQ93" s="160"/>
      <c r="DR93" s="161"/>
      <c r="DS93" s="159"/>
      <c r="DT93" s="160"/>
      <c r="DU93" s="160"/>
      <c r="DV93" s="161"/>
      <c r="DW93" s="159"/>
      <c r="DX93" s="1"/>
      <c r="DY93" s="1" t="e">
        <f>VLOOKUP(A93,'ADFLEX lần 1'!A:C,3,0)</f>
        <v>#N/A</v>
      </c>
    </row>
    <row r="94" spans="1:129" ht="15.75" hidden="1" customHeight="1" x14ac:dyDescent="0.25">
      <c r="A94" s="15">
        <v>275</v>
      </c>
      <c r="B94" s="1" t="str">
        <f>VLOOKUP($A94,'Trang tính59'!$G:$J,3,0)</f>
        <v>Vũ Phương Thảo</v>
      </c>
      <c r="C94" s="1" t="str">
        <f>VLOOKUP($A94,'Trang tính59'!$G:$J,4,0)</f>
        <v>AdFlex - CPI - Traffic</v>
      </c>
      <c r="D94" s="14"/>
      <c r="E94" s="14"/>
      <c r="F94" s="1" t="str">
        <f t="shared" si="0"/>
        <v/>
      </c>
      <c r="G94" s="159" t="e">
        <f t="shared" si="1"/>
        <v>#VALUE!</v>
      </c>
      <c r="H94" s="14"/>
      <c r="I94" s="14"/>
      <c r="J94" s="1" t="str">
        <f t="shared" si="2"/>
        <v/>
      </c>
      <c r="K94" s="159" t="e">
        <f t="shared" si="3"/>
        <v>#VALUE!</v>
      </c>
      <c r="L94" s="168"/>
      <c r="M94" s="168"/>
      <c r="N94" s="1" t="str">
        <f t="shared" si="4"/>
        <v/>
      </c>
      <c r="O94" s="159" t="e">
        <f t="shared" si="5"/>
        <v>#VALUE!</v>
      </c>
      <c r="P94" s="168"/>
      <c r="Q94" s="168"/>
      <c r="R94" s="1" t="str">
        <f t="shared" si="6"/>
        <v/>
      </c>
      <c r="S94" s="159" t="e">
        <f t="shared" si="7"/>
        <v>#VALUE!</v>
      </c>
      <c r="T94" s="168"/>
      <c r="U94" s="168"/>
      <c r="V94" s="1" t="str">
        <f t="shared" si="8"/>
        <v/>
      </c>
      <c r="W94" s="159" t="e">
        <f t="shared" si="9"/>
        <v>#VALUE!</v>
      </c>
      <c r="X94" s="168"/>
      <c r="Y94" s="168"/>
      <c r="Z94" s="1" t="str">
        <f t="shared" si="10"/>
        <v/>
      </c>
      <c r="AA94" s="159" t="e">
        <f t="shared" si="11"/>
        <v>#VALUE!</v>
      </c>
      <c r="AB94" s="168"/>
      <c r="AC94" s="168"/>
      <c r="AD94" s="1" t="str">
        <f t="shared" si="12"/>
        <v/>
      </c>
      <c r="AE94" s="159" t="e">
        <f t="shared" si="13"/>
        <v>#VALUE!</v>
      </c>
      <c r="AF94" s="14"/>
      <c r="AG94" s="14"/>
      <c r="AH94" s="1" t="str">
        <f t="shared" si="14"/>
        <v/>
      </c>
      <c r="AI94" s="159" t="e">
        <f t="shared" si="15"/>
        <v>#VALUE!</v>
      </c>
      <c r="AJ94" s="1"/>
      <c r="AK94" s="1"/>
      <c r="AL94" s="1"/>
      <c r="AM94" s="1"/>
      <c r="AN94" s="162"/>
      <c r="AO94" s="162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62"/>
      <c r="DA94" s="162"/>
      <c r="DB94" s="1"/>
      <c r="DC94" s="159"/>
      <c r="DD94" s="1"/>
      <c r="DE94" s="1"/>
      <c r="DF94" s="1"/>
      <c r="DG94" s="159"/>
      <c r="DH94" s="1"/>
      <c r="DI94" s="1"/>
      <c r="DJ94" s="1"/>
      <c r="DK94" s="159"/>
      <c r="DL94" s="1"/>
      <c r="DM94" s="1"/>
      <c r="DN94" s="1"/>
      <c r="DO94" s="159"/>
      <c r="DP94" s="1"/>
      <c r="DQ94" s="1"/>
      <c r="DR94" s="1"/>
      <c r="DS94" s="159"/>
      <c r="DT94" s="162"/>
      <c r="DU94" s="162"/>
      <c r="DV94" s="1"/>
      <c r="DW94" s="159"/>
      <c r="DX94" s="1"/>
      <c r="DY94" s="1" t="e">
        <f>VLOOKUP(A94,'ADFLEX lần 1'!A:C,3,0)</f>
        <v>#N/A</v>
      </c>
    </row>
    <row r="95" spans="1:129" ht="15.75" customHeight="1" x14ac:dyDescent="0.25">
      <c r="A95" s="15">
        <v>276</v>
      </c>
      <c r="B95" s="1" t="str">
        <f>VLOOKUP($A95,'Trang tính59'!$G:$J,3,0)</f>
        <v>Nguyễn Lệ Quyên</v>
      </c>
      <c r="C95" s="1" t="str">
        <f>VLOOKUP($A95,'Trang tính59'!$G:$J,4,0)</f>
        <v>AdFlex - Support - HRBP</v>
      </c>
      <c r="D95" s="171"/>
      <c r="E95" s="171"/>
      <c r="F95" s="1" t="str">
        <f t="shared" si="0"/>
        <v/>
      </c>
      <c r="G95" s="159" t="e">
        <f t="shared" si="1"/>
        <v>#VALUE!</v>
      </c>
      <c r="H95" s="171"/>
      <c r="I95" s="171"/>
      <c r="J95" s="1" t="str">
        <f t="shared" si="2"/>
        <v/>
      </c>
      <c r="K95" s="159" t="e">
        <f t="shared" si="3"/>
        <v>#VALUE!</v>
      </c>
      <c r="L95" s="168"/>
      <c r="M95" s="168"/>
      <c r="N95" s="1" t="str">
        <f t="shared" si="4"/>
        <v/>
      </c>
      <c r="O95" s="159" t="e">
        <f t="shared" si="5"/>
        <v>#VALUE!</v>
      </c>
      <c r="P95" s="171"/>
      <c r="Q95" s="171"/>
      <c r="R95" s="1" t="str">
        <f t="shared" si="6"/>
        <v/>
      </c>
      <c r="S95" s="159" t="e">
        <f t="shared" si="7"/>
        <v>#VALUE!</v>
      </c>
      <c r="T95" s="171"/>
      <c r="U95" s="171"/>
      <c r="V95" s="1" t="str">
        <f t="shared" si="8"/>
        <v/>
      </c>
      <c r="W95" s="159" t="e">
        <f t="shared" si="9"/>
        <v>#VALUE!</v>
      </c>
      <c r="X95" s="171"/>
      <c r="Y95" s="171"/>
      <c r="Z95" s="1" t="str">
        <f t="shared" si="10"/>
        <v/>
      </c>
      <c r="AA95" s="159" t="e">
        <f t="shared" si="11"/>
        <v>#VALUE!</v>
      </c>
      <c r="AB95" s="171"/>
      <c r="AC95" s="171"/>
      <c r="AD95" s="1" t="str">
        <f t="shared" si="12"/>
        <v/>
      </c>
      <c r="AE95" s="159" t="e">
        <f t="shared" si="13"/>
        <v>#VALUE!</v>
      </c>
      <c r="AF95" s="171"/>
      <c r="AG95" s="171"/>
      <c r="AH95" s="1" t="str">
        <f t="shared" si="14"/>
        <v/>
      </c>
      <c r="AI95" s="159" t="e">
        <f t="shared" si="15"/>
        <v>#VALUE!</v>
      </c>
      <c r="AJ95" s="172"/>
      <c r="AK95" s="172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72"/>
      <c r="AW95" s="172"/>
      <c r="AX95" s="1"/>
      <c r="AY95" s="1"/>
      <c r="AZ95" s="172"/>
      <c r="BA95" s="172"/>
      <c r="BB95" s="1"/>
      <c r="BC95" s="1"/>
      <c r="BD95" s="172"/>
      <c r="BE95" s="172"/>
      <c r="BF95" s="1"/>
      <c r="BG95" s="1"/>
      <c r="BH95" s="172"/>
      <c r="BI95" s="172"/>
      <c r="BJ95" s="1"/>
      <c r="BK95" s="1"/>
      <c r="BL95" s="172"/>
      <c r="BM95" s="172"/>
      <c r="BN95" s="1"/>
      <c r="BO95" s="1"/>
      <c r="BP95" s="162"/>
      <c r="BQ95" s="162"/>
      <c r="BR95" s="1"/>
      <c r="BS95" s="1"/>
      <c r="BT95" s="162"/>
      <c r="BU95" s="162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62"/>
      <c r="CK95" s="162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59"/>
      <c r="DD95" s="1"/>
      <c r="DE95" s="1"/>
      <c r="DF95" s="1"/>
      <c r="DG95" s="159"/>
      <c r="DH95" s="1"/>
      <c r="DI95" s="1"/>
      <c r="DJ95" s="1"/>
      <c r="DK95" s="159"/>
      <c r="DL95" s="1"/>
      <c r="DM95" s="1"/>
      <c r="DN95" s="1"/>
      <c r="DO95" s="159"/>
      <c r="DP95" s="1"/>
      <c r="DQ95" s="1"/>
      <c r="DR95" s="1"/>
      <c r="DS95" s="159"/>
      <c r="DT95" s="1"/>
      <c r="DU95" s="1"/>
      <c r="DV95" s="1"/>
      <c r="DW95" s="159"/>
      <c r="DX95" s="1"/>
      <c r="DY95" s="1" t="str">
        <f>VLOOKUP(A95,'ADFLEX lần 1'!A:C,3,0)</f>
        <v>Nguyễn Lệ Quyên</v>
      </c>
    </row>
    <row r="96" spans="1:129" ht="15.75" hidden="1" customHeight="1" x14ac:dyDescent="0.25">
      <c r="A96" s="15">
        <v>277</v>
      </c>
      <c r="B96" s="1" t="str">
        <f>VLOOKUP($A96,'Trang tính59'!$G:$J,3,0)</f>
        <v>Phạm Đức Công</v>
      </c>
      <c r="C96" s="1" t="str">
        <f>VLOOKUP($A96,'Trang tính59'!$G:$J,4,0)</f>
        <v>AdFlex - CPI - Sale</v>
      </c>
      <c r="D96" s="14"/>
      <c r="E96" s="14"/>
      <c r="F96" s="1" t="str">
        <f t="shared" si="0"/>
        <v/>
      </c>
      <c r="G96" s="159" t="e">
        <f t="shared" si="1"/>
        <v>#VALUE!</v>
      </c>
      <c r="H96" s="14"/>
      <c r="I96" s="14"/>
      <c r="J96" s="1" t="str">
        <f t="shared" si="2"/>
        <v/>
      </c>
      <c r="K96" s="159" t="e">
        <f t="shared" si="3"/>
        <v>#VALUE!</v>
      </c>
      <c r="L96" s="168"/>
      <c r="M96" s="168"/>
      <c r="N96" s="1" t="str">
        <f t="shared" si="4"/>
        <v/>
      </c>
      <c r="O96" s="159" t="e">
        <f t="shared" si="5"/>
        <v>#VALUE!</v>
      </c>
      <c r="P96" s="168"/>
      <c r="Q96" s="168"/>
      <c r="R96" s="1" t="str">
        <f t="shared" si="6"/>
        <v/>
      </c>
      <c r="S96" s="159" t="e">
        <f t="shared" si="7"/>
        <v>#VALUE!</v>
      </c>
      <c r="T96" s="168"/>
      <c r="U96" s="168"/>
      <c r="V96" s="1" t="str">
        <f t="shared" si="8"/>
        <v/>
      </c>
      <c r="W96" s="159" t="e">
        <f t="shared" si="9"/>
        <v>#VALUE!</v>
      </c>
      <c r="X96" s="14"/>
      <c r="Y96" s="14"/>
      <c r="Z96" s="1" t="str">
        <f t="shared" si="10"/>
        <v/>
      </c>
      <c r="AA96" s="159" t="e">
        <f t="shared" si="11"/>
        <v>#VALUE!</v>
      </c>
      <c r="AB96" s="14"/>
      <c r="AC96" s="14"/>
      <c r="AD96" s="1" t="str">
        <f t="shared" si="12"/>
        <v/>
      </c>
      <c r="AE96" s="159" t="e">
        <f t="shared" si="13"/>
        <v>#VALUE!</v>
      </c>
      <c r="AF96" s="14"/>
      <c r="AG96" s="14"/>
      <c r="AH96" s="1" t="str">
        <f t="shared" si="14"/>
        <v/>
      </c>
      <c r="AI96" s="159" t="e">
        <f t="shared" si="15"/>
        <v>#VALUE!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59"/>
      <c r="DD96" s="1"/>
      <c r="DE96" s="1"/>
      <c r="DF96" s="1"/>
      <c r="DG96" s="159"/>
      <c r="DH96" s="1"/>
      <c r="DI96" s="1"/>
      <c r="DJ96" s="1"/>
      <c r="DK96" s="159"/>
      <c r="DL96" s="1"/>
      <c r="DM96" s="1"/>
      <c r="DN96" s="1"/>
      <c r="DO96" s="159"/>
      <c r="DP96" s="1"/>
      <c r="DQ96" s="1"/>
      <c r="DR96" s="1"/>
      <c r="DS96" s="159"/>
      <c r="DT96" s="1"/>
      <c r="DU96" s="1"/>
      <c r="DV96" s="1"/>
      <c r="DW96" s="159"/>
      <c r="DX96" s="1"/>
      <c r="DY96" s="1" t="e">
        <f>VLOOKUP(A96,'ADFLEX lần 1'!A:C,3,0)</f>
        <v>#N/A</v>
      </c>
    </row>
    <row r="97" spans="1:129" ht="15.75" hidden="1" customHeight="1" x14ac:dyDescent="0.25">
      <c r="A97" s="15">
        <v>281</v>
      </c>
      <c r="B97" s="1" t="str">
        <f>VLOOKUP($A97,'Trang tính59'!$G:$J,3,0)</f>
        <v>Trần Tùng Hưng</v>
      </c>
      <c r="C97" s="1">
        <f>VLOOKUP($A97,'Trang tính59'!$G:$J,4,0)</f>
        <v>0</v>
      </c>
      <c r="D97" s="168"/>
      <c r="E97" s="168"/>
      <c r="F97" s="1" t="str">
        <f t="shared" si="0"/>
        <v/>
      </c>
      <c r="G97" s="159" t="e">
        <f t="shared" si="1"/>
        <v>#VALUE!</v>
      </c>
      <c r="H97" s="14"/>
      <c r="I97" s="14"/>
      <c r="J97" s="1" t="str">
        <f t="shared" si="2"/>
        <v/>
      </c>
      <c r="K97" s="159" t="e">
        <f t="shared" si="3"/>
        <v>#VALUE!</v>
      </c>
      <c r="L97" s="14"/>
      <c r="M97" s="14"/>
      <c r="N97" s="1" t="str">
        <f t="shared" si="4"/>
        <v/>
      </c>
      <c r="O97" s="159" t="e">
        <f t="shared" si="5"/>
        <v>#VALUE!</v>
      </c>
      <c r="P97" s="14"/>
      <c r="Q97" s="14"/>
      <c r="R97" s="1" t="str">
        <f t="shared" si="6"/>
        <v/>
      </c>
      <c r="S97" s="159" t="e">
        <f t="shared" si="7"/>
        <v>#VALUE!</v>
      </c>
      <c r="T97" s="14"/>
      <c r="U97" s="14"/>
      <c r="V97" s="1" t="str">
        <f t="shared" si="8"/>
        <v/>
      </c>
      <c r="W97" s="159" t="e">
        <f t="shared" si="9"/>
        <v>#VALUE!</v>
      </c>
      <c r="X97" s="14"/>
      <c r="Y97" s="14"/>
      <c r="Z97" s="1" t="str">
        <f t="shared" si="10"/>
        <v/>
      </c>
      <c r="AA97" s="159" t="e">
        <f t="shared" si="11"/>
        <v>#VALUE!</v>
      </c>
      <c r="AB97" s="14"/>
      <c r="AC97" s="14"/>
      <c r="AD97" s="1" t="str">
        <f t="shared" si="12"/>
        <v/>
      </c>
      <c r="AE97" s="159" t="e">
        <f t="shared" si="13"/>
        <v>#VALUE!</v>
      </c>
      <c r="AF97" s="168"/>
      <c r="AG97" s="168"/>
      <c r="AH97" s="1" t="str">
        <f t="shared" si="14"/>
        <v/>
      </c>
      <c r="AI97" s="159" t="e">
        <f t="shared" si="15"/>
        <v>#VALUE!</v>
      </c>
      <c r="AJ97" s="162"/>
      <c r="AK97" s="162"/>
      <c r="AL97" s="1"/>
      <c r="AM97" s="1"/>
      <c r="AN97" s="162"/>
      <c r="AO97" s="162"/>
      <c r="AP97" s="1"/>
      <c r="AQ97" s="1"/>
      <c r="AR97" s="162"/>
      <c r="AS97" s="162"/>
      <c r="AT97" s="1"/>
      <c r="AU97" s="1"/>
      <c r="AV97" s="162"/>
      <c r="AW97" s="162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62"/>
      <c r="BQ97" s="162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62"/>
      <c r="CK97" s="162"/>
      <c r="CL97" s="1"/>
      <c r="CM97" s="1"/>
      <c r="CN97" s="162"/>
      <c r="CO97" s="162"/>
      <c r="CP97" s="1"/>
      <c r="CQ97" s="1"/>
      <c r="CR97" s="162"/>
      <c r="CS97" s="162"/>
      <c r="CT97" s="1"/>
      <c r="CU97" s="1"/>
      <c r="CV97" s="162"/>
      <c r="CW97" s="162"/>
      <c r="CX97" s="1"/>
      <c r="CY97" s="1"/>
      <c r="CZ97" s="1"/>
      <c r="DA97" s="1"/>
      <c r="DB97" s="1"/>
      <c r="DC97" s="159"/>
      <c r="DD97" s="1"/>
      <c r="DE97" s="1"/>
      <c r="DF97" s="1"/>
      <c r="DG97" s="159"/>
      <c r="DH97" s="1"/>
      <c r="DI97" s="1"/>
      <c r="DJ97" s="1"/>
      <c r="DK97" s="159"/>
      <c r="DL97" s="162"/>
      <c r="DM97" s="162"/>
      <c r="DN97" s="1"/>
      <c r="DO97" s="159"/>
      <c r="DP97" s="1"/>
      <c r="DQ97" s="1"/>
      <c r="DR97" s="1"/>
      <c r="DS97" s="159"/>
      <c r="DT97" s="162"/>
      <c r="DU97" s="162"/>
      <c r="DV97" s="1"/>
      <c r="DW97" s="159"/>
      <c r="DX97" s="1"/>
      <c r="DY97" s="1" t="e">
        <f>VLOOKUP(A97,'ADFLEX lần 1'!A:C,3,0)</f>
        <v>#N/A</v>
      </c>
    </row>
    <row r="98" spans="1:129" ht="15.75" hidden="1" customHeight="1" x14ac:dyDescent="0.25">
      <c r="A98" s="15">
        <v>282</v>
      </c>
      <c r="B98" s="1" t="str">
        <f>VLOOKUP($A98,'Trang tính59'!$G:$J,3,0)</f>
        <v>Vũ Thị Hồng Thắm</v>
      </c>
      <c r="C98" s="1" t="str">
        <f>VLOOKUP($A98,'Trang tính59'!$G:$J,4,0)</f>
        <v>AdFlex - CPS - Sale - S1</v>
      </c>
      <c r="D98" s="14"/>
      <c r="E98" s="14"/>
      <c r="F98" s="1" t="str">
        <f t="shared" si="0"/>
        <v/>
      </c>
      <c r="G98" s="159" t="e">
        <f t="shared" si="1"/>
        <v>#VALUE!</v>
      </c>
      <c r="H98" s="14"/>
      <c r="I98" s="14"/>
      <c r="J98" s="1" t="str">
        <f t="shared" si="2"/>
        <v/>
      </c>
      <c r="K98" s="159" t="e">
        <f t="shared" si="3"/>
        <v>#VALUE!</v>
      </c>
      <c r="L98" s="14"/>
      <c r="M98" s="14"/>
      <c r="N98" s="1" t="str">
        <f t="shared" si="4"/>
        <v/>
      </c>
      <c r="O98" s="159" t="e">
        <f t="shared" si="5"/>
        <v>#VALUE!</v>
      </c>
      <c r="P98" s="14"/>
      <c r="Q98" s="14"/>
      <c r="R98" s="1" t="str">
        <f t="shared" si="6"/>
        <v/>
      </c>
      <c r="S98" s="159" t="e">
        <f t="shared" si="7"/>
        <v>#VALUE!</v>
      </c>
      <c r="T98" s="14"/>
      <c r="U98" s="14"/>
      <c r="V98" s="1" t="str">
        <f t="shared" si="8"/>
        <v/>
      </c>
      <c r="W98" s="159" t="e">
        <f t="shared" si="9"/>
        <v>#VALUE!</v>
      </c>
      <c r="X98" s="14"/>
      <c r="Y98" s="14"/>
      <c r="Z98" s="1" t="str">
        <f t="shared" si="10"/>
        <v/>
      </c>
      <c r="AA98" s="159" t="e">
        <f t="shared" si="11"/>
        <v>#VALUE!</v>
      </c>
      <c r="AB98" s="14"/>
      <c r="AC98" s="14"/>
      <c r="AD98" s="1" t="str">
        <f t="shared" si="12"/>
        <v/>
      </c>
      <c r="AE98" s="159" t="e">
        <f t="shared" si="13"/>
        <v>#VALUE!</v>
      </c>
      <c r="AF98" s="14"/>
      <c r="AG98" s="14"/>
      <c r="AH98" s="1" t="str">
        <f t="shared" si="14"/>
        <v/>
      </c>
      <c r="AI98" s="159" t="e">
        <f t="shared" si="15"/>
        <v>#VALUE!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59"/>
      <c r="DD98" s="1"/>
      <c r="DE98" s="1"/>
      <c r="DF98" s="1"/>
      <c r="DG98" s="159"/>
      <c r="DH98" s="1"/>
      <c r="DI98" s="1"/>
      <c r="DJ98" s="1"/>
      <c r="DK98" s="159"/>
      <c r="DL98" s="1"/>
      <c r="DM98" s="1"/>
      <c r="DN98" s="1"/>
      <c r="DO98" s="159"/>
      <c r="DP98" s="1"/>
      <c r="DQ98" s="1"/>
      <c r="DR98" s="1"/>
      <c r="DS98" s="159"/>
      <c r="DT98" s="1"/>
      <c r="DU98" s="1"/>
      <c r="DV98" s="1"/>
      <c r="DW98" s="159"/>
      <c r="DX98" s="1"/>
      <c r="DY98" s="1" t="e">
        <f>VLOOKUP(A98,'ADFLEX lần 1'!A:C,3,0)</f>
        <v>#N/A</v>
      </c>
    </row>
    <row r="99" spans="1:129" ht="15.75" hidden="1" customHeight="1" x14ac:dyDescent="0.25">
      <c r="A99" s="15">
        <v>283</v>
      </c>
      <c r="B99" s="1" t="str">
        <f>VLOOKUP($A99,'Trang tính59'!$G:$J,3,0)</f>
        <v>Nguyễn Thị Ngọc Trâm</v>
      </c>
      <c r="C99" s="1" t="str">
        <f>VLOOKUP($A99,'Trang tính59'!$G:$J,4,0)</f>
        <v>PingGo - BO</v>
      </c>
      <c r="D99" s="14"/>
      <c r="E99" s="14"/>
      <c r="F99" s="1" t="str">
        <f t="shared" si="0"/>
        <v/>
      </c>
      <c r="G99" s="159" t="e">
        <f t="shared" si="1"/>
        <v>#VALUE!</v>
      </c>
      <c r="H99" s="14"/>
      <c r="I99" s="14"/>
      <c r="J99" s="1" t="str">
        <f t="shared" si="2"/>
        <v/>
      </c>
      <c r="K99" s="159" t="e">
        <f t="shared" si="3"/>
        <v>#VALUE!</v>
      </c>
      <c r="L99" s="14"/>
      <c r="M99" s="14"/>
      <c r="N99" s="1" t="str">
        <f t="shared" si="4"/>
        <v/>
      </c>
      <c r="O99" s="159" t="e">
        <f t="shared" si="5"/>
        <v>#VALUE!</v>
      </c>
      <c r="P99" s="14"/>
      <c r="Q99" s="14"/>
      <c r="R99" s="1" t="str">
        <f t="shared" si="6"/>
        <v/>
      </c>
      <c r="S99" s="159" t="e">
        <f t="shared" si="7"/>
        <v>#VALUE!</v>
      </c>
      <c r="T99" s="14"/>
      <c r="U99" s="14"/>
      <c r="V99" s="1" t="str">
        <f t="shared" si="8"/>
        <v/>
      </c>
      <c r="W99" s="159" t="e">
        <f t="shared" si="9"/>
        <v>#VALUE!</v>
      </c>
      <c r="X99" s="14"/>
      <c r="Y99" s="14"/>
      <c r="Z99" s="1" t="str">
        <f t="shared" si="10"/>
        <v/>
      </c>
      <c r="AA99" s="159" t="e">
        <f t="shared" si="11"/>
        <v>#VALUE!</v>
      </c>
      <c r="AB99" s="14"/>
      <c r="AC99" s="14"/>
      <c r="AD99" s="1" t="str">
        <f t="shared" si="12"/>
        <v/>
      </c>
      <c r="AE99" s="159" t="e">
        <f t="shared" si="13"/>
        <v>#VALUE!</v>
      </c>
      <c r="AF99" s="14"/>
      <c r="AG99" s="14"/>
      <c r="AH99" s="1" t="str">
        <f t="shared" si="14"/>
        <v/>
      </c>
      <c r="AI99" s="159" t="e">
        <f t="shared" si="15"/>
        <v>#VALUE!</v>
      </c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59"/>
      <c r="DD99" s="1"/>
      <c r="DE99" s="1"/>
      <c r="DF99" s="1"/>
      <c r="DG99" s="159"/>
      <c r="DH99" s="1"/>
      <c r="DI99" s="1"/>
      <c r="DJ99" s="1"/>
      <c r="DK99" s="159"/>
      <c r="DL99" s="1"/>
      <c r="DM99" s="1"/>
      <c r="DN99" s="1"/>
      <c r="DO99" s="159"/>
      <c r="DP99" s="1"/>
      <c r="DQ99" s="1"/>
      <c r="DR99" s="1"/>
      <c r="DS99" s="159"/>
      <c r="DT99" s="1"/>
      <c r="DU99" s="1"/>
      <c r="DV99" s="1"/>
      <c r="DW99" s="159"/>
      <c r="DX99" s="1"/>
      <c r="DY99" s="1" t="e">
        <f>VLOOKUP(A99,'ADFLEX lần 1'!A:C,3,0)</f>
        <v>#N/A</v>
      </c>
    </row>
    <row r="100" spans="1:129" ht="15.75" hidden="1" customHeight="1" x14ac:dyDescent="0.25">
      <c r="A100" s="15">
        <v>284</v>
      </c>
      <c r="B100" s="1" t="e">
        <f>VLOOKUP($A100,'Trang tính59'!$G:$J,3,0)</f>
        <v>#N/A</v>
      </c>
      <c r="C100" s="1" t="e">
        <f>VLOOKUP($A100,'Trang tính59'!$G:$J,4,0)</f>
        <v>#N/A</v>
      </c>
      <c r="D100" s="14"/>
      <c r="E100" s="14"/>
      <c r="F100" s="1" t="str">
        <f t="shared" si="0"/>
        <v/>
      </c>
      <c r="G100" s="159" t="e">
        <f t="shared" si="1"/>
        <v>#VALUE!</v>
      </c>
      <c r="H100" s="14"/>
      <c r="I100" s="14"/>
      <c r="J100" s="1" t="str">
        <f t="shared" si="2"/>
        <v/>
      </c>
      <c r="K100" s="159" t="e">
        <f t="shared" si="3"/>
        <v>#VALUE!</v>
      </c>
      <c r="L100" s="14"/>
      <c r="M100" s="14"/>
      <c r="N100" s="1" t="str">
        <f t="shared" si="4"/>
        <v/>
      </c>
      <c r="O100" s="159" t="e">
        <f t="shared" si="5"/>
        <v>#VALUE!</v>
      </c>
      <c r="P100" s="14"/>
      <c r="Q100" s="14"/>
      <c r="R100" s="1" t="str">
        <f t="shared" si="6"/>
        <v/>
      </c>
      <c r="S100" s="159" t="e">
        <f t="shared" si="7"/>
        <v>#VALUE!</v>
      </c>
      <c r="T100" s="168"/>
      <c r="U100" s="168"/>
      <c r="V100" s="1" t="str">
        <f t="shared" si="8"/>
        <v/>
      </c>
      <c r="W100" s="159" t="e">
        <f t="shared" si="9"/>
        <v>#VALUE!</v>
      </c>
      <c r="X100" s="14"/>
      <c r="Y100" s="14"/>
      <c r="Z100" s="1" t="str">
        <f t="shared" si="10"/>
        <v/>
      </c>
      <c r="AA100" s="159" t="e">
        <f t="shared" si="11"/>
        <v>#VALUE!</v>
      </c>
      <c r="AB100" s="14"/>
      <c r="AC100" s="14"/>
      <c r="AD100" s="1" t="str">
        <f t="shared" si="12"/>
        <v/>
      </c>
      <c r="AE100" s="159" t="e">
        <f t="shared" si="13"/>
        <v>#VALUE!</v>
      </c>
      <c r="AF100" s="168"/>
      <c r="AG100" s="168"/>
      <c r="AH100" s="1" t="str">
        <f t="shared" si="14"/>
        <v/>
      </c>
      <c r="AI100" s="159" t="e">
        <f t="shared" si="15"/>
        <v>#VALUE!</v>
      </c>
      <c r="AJ100" s="162"/>
      <c r="AK100" s="162"/>
      <c r="AL100" s="1"/>
      <c r="AM100" s="1"/>
      <c r="AN100" s="162"/>
      <c r="AO100" s="162"/>
      <c r="AP100" s="1"/>
      <c r="AQ100" s="1"/>
      <c r="AR100" s="162"/>
      <c r="AS100" s="162"/>
      <c r="AT100" s="1"/>
      <c r="AU100" s="1"/>
      <c r="AV100" s="162"/>
      <c r="AW100" s="162"/>
      <c r="AX100" s="1"/>
      <c r="AY100" s="1"/>
      <c r="AZ100" s="162"/>
      <c r="BA100" s="162"/>
      <c r="BB100" s="1"/>
      <c r="BC100" s="1"/>
      <c r="BD100" s="1"/>
      <c r="BE100" s="1"/>
      <c r="BF100" s="1"/>
      <c r="BG100" s="1"/>
      <c r="BH100" s="162"/>
      <c r="BI100" s="162"/>
      <c r="BJ100" s="1"/>
      <c r="BK100" s="1"/>
      <c r="BL100" s="162"/>
      <c r="BM100" s="162"/>
      <c r="BN100" s="1"/>
      <c r="BO100" s="1"/>
      <c r="BP100" s="162"/>
      <c r="BQ100" s="162"/>
      <c r="BR100" s="1"/>
      <c r="BS100" s="1"/>
      <c r="BT100" s="162"/>
      <c r="BU100" s="162"/>
      <c r="BV100" s="1"/>
      <c r="BW100" s="1"/>
      <c r="BX100" s="162"/>
      <c r="BY100" s="162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62"/>
      <c r="CK100" s="162"/>
      <c r="CL100" s="1"/>
      <c r="CM100" s="1"/>
      <c r="CN100" s="162"/>
      <c r="CO100" s="162"/>
      <c r="CP100" s="1"/>
      <c r="CQ100" s="1"/>
      <c r="CR100" s="162"/>
      <c r="CS100" s="162"/>
      <c r="CT100" s="1"/>
      <c r="CU100" s="1"/>
      <c r="CV100" s="162"/>
      <c r="CW100" s="162"/>
      <c r="CX100" s="1"/>
      <c r="CY100" s="1"/>
      <c r="CZ100" s="162"/>
      <c r="DA100" s="162"/>
      <c r="DB100" s="1"/>
      <c r="DC100" s="159"/>
      <c r="DD100" s="1"/>
      <c r="DE100" s="1"/>
      <c r="DF100" s="1"/>
      <c r="DG100" s="159"/>
      <c r="DH100" s="1"/>
      <c r="DI100" s="1"/>
      <c r="DJ100" s="1"/>
      <c r="DK100" s="159"/>
      <c r="DL100" s="162"/>
      <c r="DM100" s="162"/>
      <c r="DN100" s="1"/>
      <c r="DO100" s="159"/>
      <c r="DP100" s="162"/>
      <c r="DQ100" s="162"/>
      <c r="DR100" s="1"/>
      <c r="DS100" s="159"/>
      <c r="DT100" s="162"/>
      <c r="DU100" s="162"/>
      <c r="DV100" s="1"/>
      <c r="DW100" s="159"/>
      <c r="DX100" s="1"/>
      <c r="DY100" s="1" t="e">
        <f>VLOOKUP(A100,'ADFLEX lần 1'!A:C,3,0)</f>
        <v>#N/A</v>
      </c>
    </row>
    <row r="101" spans="1:129" ht="15.75" hidden="1" customHeight="1" x14ac:dyDescent="0.25">
      <c r="A101" s="15">
        <v>286</v>
      </c>
      <c r="B101" s="1" t="str">
        <f>VLOOKUP($A101,'Trang tính59'!$G:$J,3,0)</f>
        <v>Trương Thanh Tùng</v>
      </c>
      <c r="C101" s="1" t="str">
        <f>VLOOKUP($A101,'Trang tính59'!$G:$J,4,0)</f>
        <v>AdFlex - Tech - Platform - CPO</v>
      </c>
      <c r="D101" s="14"/>
      <c r="E101" s="14"/>
      <c r="F101" s="1" t="str">
        <f t="shared" si="0"/>
        <v/>
      </c>
      <c r="G101" s="159" t="e">
        <f t="shared" si="1"/>
        <v>#VALUE!</v>
      </c>
      <c r="H101" s="14"/>
      <c r="I101" s="14"/>
      <c r="J101" s="1" t="str">
        <f t="shared" si="2"/>
        <v/>
      </c>
      <c r="K101" s="159" t="e">
        <f t="shared" si="3"/>
        <v>#VALUE!</v>
      </c>
      <c r="L101" s="14"/>
      <c r="M101" s="14"/>
      <c r="N101" s="1" t="str">
        <f t="shared" si="4"/>
        <v/>
      </c>
      <c r="O101" s="159" t="e">
        <f t="shared" si="5"/>
        <v>#VALUE!</v>
      </c>
      <c r="P101" s="14"/>
      <c r="Q101" s="14"/>
      <c r="R101" s="1" t="str">
        <f t="shared" si="6"/>
        <v/>
      </c>
      <c r="S101" s="159" t="e">
        <f t="shared" si="7"/>
        <v>#VALUE!</v>
      </c>
      <c r="T101" s="14"/>
      <c r="U101" s="14"/>
      <c r="V101" s="1" t="str">
        <f t="shared" si="8"/>
        <v/>
      </c>
      <c r="W101" s="159" t="e">
        <f t="shared" si="9"/>
        <v>#VALUE!</v>
      </c>
      <c r="X101" s="14"/>
      <c r="Y101" s="14"/>
      <c r="Z101" s="1" t="str">
        <f t="shared" si="10"/>
        <v/>
      </c>
      <c r="AA101" s="159" t="e">
        <f t="shared" si="11"/>
        <v>#VALUE!</v>
      </c>
      <c r="AB101" s="14"/>
      <c r="AC101" s="14"/>
      <c r="AD101" s="1" t="str">
        <f t="shared" si="12"/>
        <v/>
      </c>
      <c r="AE101" s="159" t="e">
        <f t="shared" si="13"/>
        <v>#VALUE!</v>
      </c>
      <c r="AF101" s="14"/>
      <c r="AG101" s="14"/>
      <c r="AH101" s="1" t="str">
        <f t="shared" si="14"/>
        <v/>
      </c>
      <c r="AI101" s="159" t="e">
        <f t="shared" si="15"/>
        <v>#VALUE!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59"/>
      <c r="DD101" s="1"/>
      <c r="DE101" s="1"/>
      <c r="DF101" s="1"/>
      <c r="DG101" s="159"/>
      <c r="DH101" s="1"/>
      <c r="DI101" s="1"/>
      <c r="DJ101" s="1"/>
      <c r="DK101" s="159"/>
      <c r="DL101" s="1"/>
      <c r="DM101" s="1"/>
      <c r="DN101" s="1"/>
      <c r="DO101" s="159"/>
      <c r="DP101" s="1"/>
      <c r="DQ101" s="1"/>
      <c r="DR101" s="1"/>
      <c r="DS101" s="159"/>
      <c r="DT101" s="1"/>
      <c r="DU101" s="1"/>
      <c r="DV101" s="1"/>
      <c r="DW101" s="159"/>
      <c r="DX101" s="1"/>
      <c r="DY101" s="1" t="e">
        <f>VLOOKUP(A101,'ADFLEX lần 1'!A:C,3,0)</f>
        <v>#N/A</v>
      </c>
    </row>
    <row r="102" spans="1:129" ht="15.75" hidden="1" customHeight="1" x14ac:dyDescent="0.25">
      <c r="A102" s="15">
        <v>287</v>
      </c>
      <c r="B102" s="1" t="str">
        <f>VLOOKUP($A102,'Trang tính59'!$G:$J,3,0)</f>
        <v>Phí Thị Thu Thảo</v>
      </c>
      <c r="C102" s="1" t="str">
        <f>VLOOKUP($A102,'Trang tính59'!$G:$J,4,0)</f>
        <v>MO - M1</v>
      </c>
      <c r="D102" s="169">
        <v>0.33888888888888891</v>
      </c>
      <c r="E102" s="169">
        <v>0.75347222222222221</v>
      </c>
      <c r="F102" s="163">
        <f t="shared" si="0"/>
        <v>0.33333333333333331</v>
      </c>
      <c r="G102" s="159">
        <f t="shared" si="1"/>
        <v>8</v>
      </c>
      <c r="H102" s="169">
        <v>0.75138888888888888</v>
      </c>
      <c r="I102" s="169">
        <v>0.75138888888888888</v>
      </c>
      <c r="J102" s="163">
        <f t="shared" si="2"/>
        <v>0.16666666666666666</v>
      </c>
      <c r="K102" s="159">
        <f t="shared" si="3"/>
        <v>4</v>
      </c>
      <c r="L102" s="169">
        <v>0.35347222222222224</v>
      </c>
      <c r="M102" s="169">
        <v>0.75069444444444444</v>
      </c>
      <c r="N102" s="163">
        <f t="shared" si="4"/>
        <v>0.33333333333333331</v>
      </c>
      <c r="O102" s="159">
        <f t="shared" si="5"/>
        <v>8</v>
      </c>
      <c r="P102" s="168"/>
      <c r="Q102" s="168"/>
      <c r="R102" s="1" t="str">
        <f t="shared" si="6"/>
        <v/>
      </c>
      <c r="S102" s="159" t="e">
        <f t="shared" si="7"/>
        <v>#VALUE!</v>
      </c>
      <c r="T102" s="168"/>
      <c r="U102" s="168"/>
      <c r="V102" s="1" t="str">
        <f t="shared" si="8"/>
        <v/>
      </c>
      <c r="W102" s="159" t="e">
        <f t="shared" si="9"/>
        <v>#VALUE!</v>
      </c>
      <c r="X102" s="169">
        <v>0.35208333333333336</v>
      </c>
      <c r="Y102" s="169">
        <v>0.75277777777777777</v>
      </c>
      <c r="Z102" s="163">
        <f t="shared" si="10"/>
        <v>0.33333333333333331</v>
      </c>
      <c r="AA102" s="159">
        <f t="shared" si="11"/>
        <v>8</v>
      </c>
      <c r="AB102" s="169">
        <v>0.35208333333333336</v>
      </c>
      <c r="AC102" s="169">
        <v>0.75277777777777777</v>
      </c>
      <c r="AD102" s="163">
        <f t="shared" si="12"/>
        <v>0.33333333333333331</v>
      </c>
      <c r="AE102" s="159">
        <f t="shared" si="13"/>
        <v>8</v>
      </c>
      <c r="AF102" s="169">
        <v>0.35416666666666669</v>
      </c>
      <c r="AG102" s="169">
        <v>0.75624999999999998</v>
      </c>
      <c r="AH102" s="163">
        <f t="shared" si="14"/>
        <v>0.33333333333333331</v>
      </c>
      <c r="AI102" s="159">
        <f t="shared" si="15"/>
        <v>8</v>
      </c>
      <c r="AJ102" s="162"/>
      <c r="AK102" s="162"/>
      <c r="AL102" s="1"/>
      <c r="AM102" s="1"/>
      <c r="AN102" s="170"/>
      <c r="AO102" s="170"/>
      <c r="AP102" s="1"/>
      <c r="AQ102" s="1"/>
      <c r="AR102" s="170"/>
      <c r="AS102" s="170"/>
      <c r="AT102" s="1"/>
      <c r="AU102" s="1"/>
      <c r="AV102" s="170"/>
      <c r="AW102" s="170"/>
      <c r="AX102" s="1"/>
      <c r="AY102" s="1"/>
      <c r="AZ102" s="170"/>
      <c r="BA102" s="170"/>
      <c r="BB102" s="1"/>
      <c r="BC102" s="1"/>
      <c r="BD102" s="162"/>
      <c r="BE102" s="162"/>
      <c r="BF102" s="1"/>
      <c r="BG102" s="1"/>
      <c r="BH102" s="162"/>
      <c r="BI102" s="162"/>
      <c r="BJ102" s="1"/>
      <c r="BK102" s="1"/>
      <c r="BL102" s="170"/>
      <c r="BM102" s="170"/>
      <c r="BN102" s="1"/>
      <c r="BO102" s="1"/>
      <c r="BP102" s="170"/>
      <c r="BQ102" s="170"/>
      <c r="BR102" s="1"/>
      <c r="BS102" s="1"/>
      <c r="BT102" s="170"/>
      <c r="BU102" s="170"/>
      <c r="BV102" s="1"/>
      <c r="BW102" s="1"/>
      <c r="BX102" s="170"/>
      <c r="BY102" s="170"/>
      <c r="BZ102" s="1"/>
      <c r="CA102" s="1"/>
      <c r="CB102" s="170"/>
      <c r="CC102" s="170"/>
      <c r="CD102" s="1"/>
      <c r="CE102" s="1"/>
      <c r="CF102" s="162"/>
      <c r="CG102" s="162"/>
      <c r="CH102" s="1"/>
      <c r="CI102" s="1"/>
      <c r="CJ102" s="162"/>
      <c r="CK102" s="162"/>
      <c r="CL102" s="1"/>
      <c r="CM102" s="1"/>
      <c r="CN102" s="170"/>
      <c r="CO102" s="170"/>
      <c r="CP102" s="1"/>
      <c r="CQ102" s="1"/>
      <c r="CR102" s="170"/>
      <c r="CS102" s="170"/>
      <c r="CT102" s="1"/>
      <c r="CU102" s="1"/>
      <c r="CV102" s="170"/>
      <c r="CW102" s="170"/>
      <c r="CX102" s="1"/>
      <c r="CY102" s="1"/>
      <c r="CZ102" s="160"/>
      <c r="DA102" s="160"/>
      <c r="DB102" s="161"/>
      <c r="DC102" s="159"/>
      <c r="DD102" s="160"/>
      <c r="DE102" s="160"/>
      <c r="DF102" s="161"/>
      <c r="DG102" s="159"/>
      <c r="DH102" s="162"/>
      <c r="DI102" s="162"/>
      <c r="DJ102" s="163"/>
      <c r="DK102" s="159"/>
      <c r="DL102" s="1"/>
      <c r="DM102" s="1"/>
      <c r="DN102" s="1"/>
      <c r="DO102" s="159"/>
      <c r="DP102" s="160"/>
      <c r="DQ102" s="160"/>
      <c r="DR102" s="161"/>
      <c r="DS102" s="159"/>
      <c r="DT102" s="160"/>
      <c r="DU102" s="160"/>
      <c r="DV102" s="161"/>
      <c r="DW102" s="159"/>
      <c r="DX102" s="1"/>
      <c r="DY102" s="1" t="e">
        <f>VLOOKUP(A102,'ADFLEX lần 1'!A:C,3,0)</f>
        <v>#N/A</v>
      </c>
    </row>
    <row r="103" spans="1:129" ht="15.75" hidden="1" customHeight="1" x14ac:dyDescent="0.25">
      <c r="A103" s="15">
        <v>291</v>
      </c>
      <c r="B103" s="1" t="e">
        <f>VLOOKUP($A103,'Trang tính59'!$G:$J,3,0)</f>
        <v>#N/A</v>
      </c>
      <c r="C103" s="1" t="e">
        <f>VLOOKUP($A103,'Trang tính59'!$G:$J,4,0)</f>
        <v>#N/A</v>
      </c>
      <c r="D103" s="168"/>
      <c r="E103" s="168"/>
      <c r="F103" s="1" t="str">
        <f t="shared" si="0"/>
        <v/>
      </c>
      <c r="G103" s="159" t="e">
        <f t="shared" si="1"/>
        <v>#VALUE!</v>
      </c>
      <c r="H103" s="168"/>
      <c r="I103" s="168"/>
      <c r="J103" s="1" t="str">
        <f t="shared" si="2"/>
        <v/>
      </c>
      <c r="K103" s="159" t="e">
        <f t="shared" si="3"/>
        <v>#VALUE!</v>
      </c>
      <c r="L103" s="168"/>
      <c r="M103" s="168"/>
      <c r="N103" s="1" t="str">
        <f t="shared" si="4"/>
        <v/>
      </c>
      <c r="O103" s="159" t="e">
        <f t="shared" si="5"/>
        <v>#VALUE!</v>
      </c>
      <c r="P103" s="168"/>
      <c r="Q103" s="168"/>
      <c r="R103" s="1" t="str">
        <f t="shared" si="6"/>
        <v/>
      </c>
      <c r="S103" s="159" t="e">
        <f t="shared" si="7"/>
        <v>#VALUE!</v>
      </c>
      <c r="T103" s="168"/>
      <c r="U103" s="168"/>
      <c r="V103" s="1" t="str">
        <f t="shared" si="8"/>
        <v/>
      </c>
      <c r="W103" s="159" t="e">
        <f t="shared" si="9"/>
        <v>#VALUE!</v>
      </c>
      <c r="X103" s="14"/>
      <c r="Y103" s="14"/>
      <c r="Z103" s="1" t="str">
        <f t="shared" si="10"/>
        <v/>
      </c>
      <c r="AA103" s="159" t="e">
        <f t="shared" si="11"/>
        <v>#VALUE!</v>
      </c>
      <c r="AB103" s="14"/>
      <c r="AC103" s="14"/>
      <c r="AD103" s="1" t="str">
        <f t="shared" si="12"/>
        <v/>
      </c>
      <c r="AE103" s="159" t="e">
        <f t="shared" si="13"/>
        <v>#VALUE!</v>
      </c>
      <c r="AF103" s="168"/>
      <c r="AG103" s="168"/>
      <c r="AH103" s="1" t="str">
        <f t="shared" si="14"/>
        <v/>
      </c>
      <c r="AI103" s="159" t="e">
        <f t="shared" si="15"/>
        <v>#VALUE!</v>
      </c>
      <c r="AJ103" s="162"/>
      <c r="AK103" s="162"/>
      <c r="AL103" s="1"/>
      <c r="AM103" s="1"/>
      <c r="AN103" s="162"/>
      <c r="AO103" s="162"/>
      <c r="AP103" s="1"/>
      <c r="AQ103" s="1"/>
      <c r="AR103" s="162"/>
      <c r="AS103" s="162"/>
      <c r="AT103" s="1"/>
      <c r="AU103" s="1"/>
      <c r="AV103" s="162"/>
      <c r="AW103" s="162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62"/>
      <c r="BI103" s="162"/>
      <c r="BJ103" s="1"/>
      <c r="BK103" s="1"/>
      <c r="BL103" s="162"/>
      <c r="BM103" s="162"/>
      <c r="BN103" s="1"/>
      <c r="BO103" s="1"/>
      <c r="BP103" s="162"/>
      <c r="BQ103" s="162"/>
      <c r="BR103" s="1"/>
      <c r="BS103" s="1"/>
      <c r="BT103" s="162"/>
      <c r="BU103" s="162"/>
      <c r="BV103" s="1"/>
      <c r="BW103" s="1"/>
      <c r="BX103" s="162"/>
      <c r="BY103" s="162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62"/>
      <c r="CK103" s="162"/>
      <c r="CL103" s="1"/>
      <c r="CM103" s="1"/>
      <c r="CN103" s="162"/>
      <c r="CO103" s="162"/>
      <c r="CP103" s="1"/>
      <c r="CQ103" s="1"/>
      <c r="CR103" s="162"/>
      <c r="CS103" s="162"/>
      <c r="CT103" s="1"/>
      <c r="CU103" s="1"/>
      <c r="CV103" s="162"/>
      <c r="CW103" s="162"/>
      <c r="CX103" s="1"/>
      <c r="CY103" s="1"/>
      <c r="CZ103" s="162"/>
      <c r="DA103" s="162"/>
      <c r="DB103" s="1"/>
      <c r="DC103" s="159"/>
      <c r="DD103" s="1"/>
      <c r="DE103" s="1"/>
      <c r="DF103" s="1"/>
      <c r="DG103" s="159"/>
      <c r="DH103" s="1"/>
      <c r="DI103" s="1"/>
      <c r="DJ103" s="1"/>
      <c r="DK103" s="159"/>
      <c r="DL103" s="162"/>
      <c r="DM103" s="162"/>
      <c r="DN103" s="1"/>
      <c r="DO103" s="159"/>
      <c r="DP103" s="162"/>
      <c r="DQ103" s="162"/>
      <c r="DR103" s="1"/>
      <c r="DS103" s="159"/>
      <c r="DT103" s="162"/>
      <c r="DU103" s="162"/>
      <c r="DV103" s="1"/>
      <c r="DW103" s="159"/>
      <c r="DX103" s="1"/>
      <c r="DY103" s="1" t="e">
        <f>VLOOKUP(A103,'ADFLEX lần 1'!A:C,3,0)</f>
        <v>#N/A</v>
      </c>
    </row>
    <row r="104" spans="1:129" ht="15.75" hidden="1" customHeight="1" x14ac:dyDescent="0.25">
      <c r="A104" s="15">
        <v>293</v>
      </c>
      <c r="B104" s="1" t="str">
        <f>VLOOKUP($A104,'Trang tính59'!$G:$J,3,0)</f>
        <v>Sử Thị Thanh Thúy</v>
      </c>
      <c r="C104" s="1">
        <f>VLOOKUP($A104,'Trang tính59'!$G:$J,4,0)</f>
        <v>0</v>
      </c>
      <c r="D104" s="171"/>
      <c r="E104" s="171"/>
      <c r="F104" s="1" t="str">
        <f t="shared" si="0"/>
        <v/>
      </c>
      <c r="G104" s="159" t="e">
        <f t="shared" si="1"/>
        <v>#VALUE!</v>
      </c>
      <c r="H104" s="171"/>
      <c r="I104" s="171"/>
      <c r="J104" s="1" t="str">
        <f t="shared" si="2"/>
        <v/>
      </c>
      <c r="K104" s="159" t="e">
        <f t="shared" si="3"/>
        <v>#VALUE!</v>
      </c>
      <c r="L104" s="14"/>
      <c r="M104" s="14"/>
      <c r="N104" s="1" t="str">
        <f t="shared" si="4"/>
        <v/>
      </c>
      <c r="O104" s="159" t="e">
        <f t="shared" si="5"/>
        <v>#VALUE!</v>
      </c>
      <c r="P104" s="14"/>
      <c r="Q104" s="14"/>
      <c r="R104" s="1" t="str">
        <f t="shared" si="6"/>
        <v/>
      </c>
      <c r="S104" s="159" t="e">
        <f t="shared" si="7"/>
        <v>#VALUE!</v>
      </c>
      <c r="T104" s="171"/>
      <c r="U104" s="171"/>
      <c r="V104" s="1" t="str">
        <f t="shared" si="8"/>
        <v/>
      </c>
      <c r="W104" s="159" t="e">
        <f t="shared" si="9"/>
        <v>#VALUE!</v>
      </c>
      <c r="X104" s="171"/>
      <c r="Y104" s="171"/>
      <c r="Z104" s="1" t="str">
        <f t="shared" si="10"/>
        <v/>
      </c>
      <c r="AA104" s="159" t="e">
        <f t="shared" si="11"/>
        <v>#VALUE!</v>
      </c>
      <c r="AB104" s="171"/>
      <c r="AC104" s="171"/>
      <c r="AD104" s="1" t="str">
        <f t="shared" si="12"/>
        <v/>
      </c>
      <c r="AE104" s="159" t="e">
        <f t="shared" si="13"/>
        <v>#VALUE!</v>
      </c>
      <c r="AF104" s="171"/>
      <c r="AG104" s="171"/>
      <c r="AH104" s="1" t="str">
        <f t="shared" si="14"/>
        <v/>
      </c>
      <c r="AI104" s="159" t="e">
        <f t="shared" si="15"/>
        <v>#VALUE!</v>
      </c>
      <c r="AJ104" s="172"/>
      <c r="AK104" s="172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72"/>
      <c r="AW104" s="172"/>
      <c r="AX104" s="1"/>
      <c r="AY104" s="1"/>
      <c r="AZ104" s="172"/>
      <c r="BA104" s="172"/>
      <c r="BB104" s="1"/>
      <c r="BC104" s="1"/>
      <c r="BD104" s="172"/>
      <c r="BE104" s="172"/>
      <c r="BF104" s="1"/>
      <c r="BG104" s="1"/>
      <c r="BH104" s="172"/>
      <c r="BI104" s="172"/>
      <c r="BJ104" s="1"/>
      <c r="BK104" s="1"/>
      <c r="BL104" s="172"/>
      <c r="BM104" s="172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72"/>
      <c r="BY104" s="172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59"/>
      <c r="DD104" s="1"/>
      <c r="DE104" s="1"/>
      <c r="DF104" s="1"/>
      <c r="DG104" s="159"/>
      <c r="DH104" s="1"/>
      <c r="DI104" s="1"/>
      <c r="DJ104" s="1"/>
      <c r="DK104" s="159"/>
      <c r="DL104" s="1"/>
      <c r="DM104" s="1"/>
      <c r="DN104" s="1"/>
      <c r="DO104" s="159"/>
      <c r="DP104" s="1"/>
      <c r="DQ104" s="1"/>
      <c r="DR104" s="1"/>
      <c r="DS104" s="159"/>
      <c r="DT104" s="1"/>
      <c r="DU104" s="1"/>
      <c r="DV104" s="1"/>
      <c r="DW104" s="159"/>
      <c r="DX104" s="1"/>
      <c r="DY104" s="1" t="e">
        <f>VLOOKUP(A104,'ADFLEX lần 1'!A:C,3,0)</f>
        <v>#N/A</v>
      </c>
    </row>
    <row r="105" spans="1:129" ht="15.75" customHeight="1" x14ac:dyDescent="0.25">
      <c r="A105" s="15">
        <v>294</v>
      </c>
      <c r="B105" s="1" t="str">
        <f>VLOOKUP($A105,'Trang tính59'!$G:$J,3,0)</f>
        <v>Đỗ Thị Khánh Hòa</v>
      </c>
      <c r="C105" s="1" t="str">
        <f>VLOOKUP($A105,'Trang tính59'!$G:$J,4,0)</f>
        <v>AdFlex - TCKT</v>
      </c>
      <c r="D105" s="169">
        <v>0.35625000000000001</v>
      </c>
      <c r="E105" s="169">
        <v>0.75416666666666665</v>
      </c>
      <c r="F105" s="163">
        <f t="shared" si="0"/>
        <v>0.33333333333333331</v>
      </c>
      <c r="G105" s="159">
        <f t="shared" si="1"/>
        <v>8</v>
      </c>
      <c r="H105" s="169">
        <v>0.36944444444444446</v>
      </c>
      <c r="I105" s="169">
        <v>0.76597222222222228</v>
      </c>
      <c r="J105" s="163">
        <f t="shared" si="2"/>
        <v>0.33333333333333331</v>
      </c>
      <c r="K105" s="159">
        <f t="shared" si="3"/>
        <v>8</v>
      </c>
      <c r="L105" s="169">
        <v>0.35625000000000001</v>
      </c>
      <c r="M105" s="169">
        <v>0.75555555555555554</v>
      </c>
      <c r="N105" s="163">
        <f t="shared" si="4"/>
        <v>0.33333333333333331</v>
      </c>
      <c r="O105" s="159">
        <f t="shared" si="5"/>
        <v>8</v>
      </c>
      <c r="P105" s="168"/>
      <c r="Q105" s="168"/>
      <c r="R105" s="1" t="str">
        <f t="shared" si="6"/>
        <v/>
      </c>
      <c r="S105" s="159" t="e">
        <f t="shared" si="7"/>
        <v>#VALUE!</v>
      </c>
      <c r="T105" s="168"/>
      <c r="U105" s="168"/>
      <c r="V105" s="1" t="str">
        <f t="shared" si="8"/>
        <v/>
      </c>
      <c r="W105" s="159" t="e">
        <f t="shared" si="9"/>
        <v>#VALUE!</v>
      </c>
      <c r="X105" s="169">
        <v>0.35694444444444445</v>
      </c>
      <c r="Y105" s="169">
        <v>0.76180555555555551</v>
      </c>
      <c r="Z105" s="163">
        <f t="shared" si="10"/>
        <v>0.33333333333333331</v>
      </c>
      <c r="AA105" s="159">
        <f t="shared" si="11"/>
        <v>8</v>
      </c>
      <c r="AB105" s="169">
        <v>0.35694444444444445</v>
      </c>
      <c r="AC105" s="169">
        <v>0.75624999999999998</v>
      </c>
      <c r="AD105" s="163">
        <f t="shared" si="12"/>
        <v>0.33333333333333331</v>
      </c>
      <c r="AE105" s="159">
        <f t="shared" si="13"/>
        <v>8</v>
      </c>
      <c r="AF105" s="169">
        <v>0.35694444444444445</v>
      </c>
      <c r="AG105" s="169">
        <v>0.75763888888888886</v>
      </c>
      <c r="AH105" s="163">
        <f t="shared" si="14"/>
        <v>0.33333333333333331</v>
      </c>
      <c r="AI105" s="159">
        <f t="shared" si="15"/>
        <v>8</v>
      </c>
      <c r="AJ105" s="170"/>
      <c r="AK105" s="170"/>
      <c r="AL105" s="1"/>
      <c r="AM105" s="1"/>
      <c r="AN105" s="170"/>
      <c r="AO105" s="170"/>
      <c r="AP105" s="1"/>
      <c r="AQ105" s="1"/>
      <c r="AR105" s="170"/>
      <c r="AS105" s="170"/>
      <c r="AT105" s="1"/>
      <c r="AU105" s="1"/>
      <c r="AV105" s="170"/>
      <c r="AW105" s="170"/>
      <c r="AX105" s="1"/>
      <c r="AY105" s="1"/>
      <c r="AZ105" s="170"/>
      <c r="BA105" s="170"/>
      <c r="BB105" s="1"/>
      <c r="BC105" s="1"/>
      <c r="BD105" s="162"/>
      <c r="BE105" s="162"/>
      <c r="BF105" s="1"/>
      <c r="BG105" s="1"/>
      <c r="BH105" s="162"/>
      <c r="BI105" s="162"/>
      <c r="BJ105" s="1"/>
      <c r="BK105" s="1"/>
      <c r="BL105" s="170"/>
      <c r="BM105" s="170"/>
      <c r="BN105" s="1"/>
      <c r="BO105" s="1"/>
      <c r="BP105" s="170"/>
      <c r="BQ105" s="170"/>
      <c r="BR105" s="1"/>
      <c r="BS105" s="1"/>
      <c r="BT105" s="170"/>
      <c r="BU105" s="170"/>
      <c r="BV105" s="1"/>
      <c r="BW105" s="1"/>
      <c r="BX105" s="170"/>
      <c r="BY105" s="170"/>
      <c r="BZ105" s="1"/>
      <c r="CA105" s="1"/>
      <c r="CB105" s="170"/>
      <c r="CC105" s="170"/>
      <c r="CD105" s="1"/>
      <c r="CE105" s="1"/>
      <c r="CF105" s="162"/>
      <c r="CG105" s="162"/>
      <c r="CH105" s="1"/>
      <c r="CI105" s="1"/>
      <c r="CJ105" s="162"/>
      <c r="CK105" s="162"/>
      <c r="CL105" s="1"/>
      <c r="CM105" s="1"/>
      <c r="CN105" s="170"/>
      <c r="CO105" s="170"/>
      <c r="CP105" s="1"/>
      <c r="CQ105" s="1"/>
      <c r="CR105" s="170"/>
      <c r="CS105" s="170"/>
      <c r="CT105" s="1"/>
      <c r="CU105" s="1"/>
      <c r="CV105" s="170"/>
      <c r="CW105" s="170"/>
      <c r="CX105" s="1"/>
      <c r="CY105" s="1"/>
      <c r="CZ105" s="160"/>
      <c r="DA105" s="160"/>
      <c r="DB105" s="161"/>
      <c r="DC105" s="159"/>
      <c r="DD105" s="160"/>
      <c r="DE105" s="160"/>
      <c r="DF105" s="160"/>
      <c r="DG105" s="159"/>
      <c r="DH105" s="162"/>
      <c r="DI105" s="162"/>
      <c r="DJ105" s="163"/>
      <c r="DK105" s="159"/>
      <c r="DL105" s="162"/>
      <c r="DM105" s="162"/>
      <c r="DN105" s="163"/>
      <c r="DO105" s="159"/>
      <c r="DP105" s="160"/>
      <c r="DQ105" s="160"/>
      <c r="DR105" s="161"/>
      <c r="DS105" s="159"/>
      <c r="DT105" s="160"/>
      <c r="DU105" s="160"/>
      <c r="DV105" s="161"/>
      <c r="DW105" s="159"/>
      <c r="DX105" s="1"/>
      <c r="DY105" s="1" t="str">
        <f>VLOOKUP(A105,'ADFLEX lần 1'!A:C,3,0)</f>
        <v>Đỗ Thị Khánh Hòa</v>
      </c>
    </row>
    <row r="106" spans="1:129" ht="15.75" hidden="1" customHeight="1" x14ac:dyDescent="0.25">
      <c r="A106" s="15">
        <v>296</v>
      </c>
      <c r="B106" s="1" t="str">
        <f>VLOOKUP($A106,'Trang tính59'!$G:$J,3,0)</f>
        <v>Nguyễn Thị Hoài Anh</v>
      </c>
      <c r="C106" s="1" t="str">
        <f>VLOOKUP($A106,'Trang tính59'!$G:$J,4,0)</f>
        <v>AdFlex - CPS - Sale - Customer Relationship</v>
      </c>
      <c r="D106" s="14"/>
      <c r="E106" s="14"/>
      <c r="F106" s="1" t="str">
        <f t="shared" si="0"/>
        <v/>
      </c>
      <c r="G106" s="159" t="e">
        <f t="shared" si="1"/>
        <v>#VALUE!</v>
      </c>
      <c r="H106" s="14"/>
      <c r="I106" s="14"/>
      <c r="J106" s="1" t="str">
        <f t="shared" si="2"/>
        <v/>
      </c>
      <c r="K106" s="159" t="e">
        <f t="shared" si="3"/>
        <v>#VALUE!</v>
      </c>
      <c r="L106" s="168"/>
      <c r="M106" s="168"/>
      <c r="N106" s="1" t="str">
        <f t="shared" si="4"/>
        <v/>
      </c>
      <c r="O106" s="159" t="e">
        <f t="shared" si="5"/>
        <v>#VALUE!</v>
      </c>
      <c r="P106" s="168"/>
      <c r="Q106" s="168"/>
      <c r="R106" s="1" t="str">
        <f t="shared" si="6"/>
        <v/>
      </c>
      <c r="S106" s="159" t="e">
        <f t="shared" si="7"/>
        <v>#VALUE!</v>
      </c>
      <c r="T106" s="168"/>
      <c r="U106" s="168"/>
      <c r="V106" s="1" t="str">
        <f t="shared" si="8"/>
        <v/>
      </c>
      <c r="W106" s="159" t="e">
        <f t="shared" si="9"/>
        <v>#VALUE!</v>
      </c>
      <c r="X106" s="14"/>
      <c r="Y106" s="14"/>
      <c r="Z106" s="1" t="str">
        <f t="shared" si="10"/>
        <v/>
      </c>
      <c r="AA106" s="159" t="e">
        <f t="shared" si="11"/>
        <v>#VALUE!</v>
      </c>
      <c r="AB106" s="14"/>
      <c r="AC106" s="14"/>
      <c r="AD106" s="1" t="str">
        <f t="shared" si="12"/>
        <v/>
      </c>
      <c r="AE106" s="159" t="e">
        <f t="shared" si="13"/>
        <v>#VALUE!</v>
      </c>
      <c r="AF106" s="14"/>
      <c r="AG106" s="14"/>
      <c r="AH106" s="1" t="str">
        <f t="shared" si="14"/>
        <v/>
      </c>
      <c r="AI106" s="159" t="e">
        <f t="shared" si="15"/>
        <v>#VALUE!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62"/>
      <c r="DA106" s="162"/>
      <c r="DB106" s="1"/>
      <c r="DC106" s="159"/>
      <c r="DD106" s="1"/>
      <c r="DE106" s="1"/>
      <c r="DF106" s="1"/>
      <c r="DG106" s="159"/>
      <c r="DH106" s="1"/>
      <c r="DI106" s="1"/>
      <c r="DJ106" s="1"/>
      <c r="DK106" s="159"/>
      <c r="DL106" s="1"/>
      <c r="DM106" s="1"/>
      <c r="DN106" s="1"/>
      <c r="DO106" s="159"/>
      <c r="DP106" s="1"/>
      <c r="DQ106" s="1"/>
      <c r="DR106" s="1"/>
      <c r="DS106" s="159"/>
      <c r="DT106" s="1"/>
      <c r="DU106" s="1"/>
      <c r="DV106" s="1"/>
      <c r="DW106" s="159"/>
      <c r="DX106" s="1"/>
      <c r="DY106" s="1" t="e">
        <f>VLOOKUP(A106,'ADFLEX lần 1'!A:C,3,0)</f>
        <v>#N/A</v>
      </c>
    </row>
    <row r="107" spans="1:129" ht="15.75" hidden="1" customHeight="1" x14ac:dyDescent="0.25">
      <c r="A107" s="15">
        <v>300</v>
      </c>
      <c r="B107" s="1" t="str">
        <f>VLOOKUP($A107,'Trang tính59'!$G:$J,3,0)</f>
        <v>Tô Tuấn Anh</v>
      </c>
      <c r="C107" s="1">
        <f>VLOOKUP($A107,'Trang tính59'!$G:$J,4,0)</f>
        <v>0</v>
      </c>
      <c r="D107" s="14"/>
      <c r="E107" s="14"/>
      <c r="F107" s="1" t="str">
        <f t="shared" si="0"/>
        <v/>
      </c>
      <c r="G107" s="159" t="e">
        <f t="shared" si="1"/>
        <v>#VALUE!</v>
      </c>
      <c r="H107" s="14"/>
      <c r="I107" s="14"/>
      <c r="J107" s="1" t="str">
        <f t="shared" si="2"/>
        <v/>
      </c>
      <c r="K107" s="159" t="e">
        <f t="shared" si="3"/>
        <v>#VALUE!</v>
      </c>
      <c r="L107" s="14"/>
      <c r="M107" s="14"/>
      <c r="N107" s="1" t="str">
        <f t="shared" si="4"/>
        <v/>
      </c>
      <c r="O107" s="159" t="e">
        <f t="shared" si="5"/>
        <v>#VALUE!</v>
      </c>
      <c r="P107" s="14"/>
      <c r="Q107" s="14"/>
      <c r="R107" s="1" t="str">
        <f t="shared" si="6"/>
        <v/>
      </c>
      <c r="S107" s="159" t="e">
        <f t="shared" si="7"/>
        <v>#VALUE!</v>
      </c>
      <c r="T107" s="171"/>
      <c r="U107" s="171"/>
      <c r="V107" s="1" t="str">
        <f t="shared" si="8"/>
        <v/>
      </c>
      <c r="W107" s="159" t="e">
        <f t="shared" si="9"/>
        <v>#VALUE!</v>
      </c>
      <c r="X107" s="171"/>
      <c r="Y107" s="171"/>
      <c r="Z107" s="1" t="str">
        <f t="shared" si="10"/>
        <v/>
      </c>
      <c r="AA107" s="159" t="e">
        <f t="shared" si="11"/>
        <v>#VALUE!</v>
      </c>
      <c r="AB107" s="171"/>
      <c r="AC107" s="171"/>
      <c r="AD107" s="1" t="str">
        <f t="shared" si="12"/>
        <v/>
      </c>
      <c r="AE107" s="159" t="e">
        <f t="shared" si="13"/>
        <v>#VALUE!</v>
      </c>
      <c r="AF107" s="14"/>
      <c r="AG107" s="14"/>
      <c r="AH107" s="1" t="str">
        <f t="shared" si="14"/>
        <v/>
      </c>
      <c r="AI107" s="159" t="e">
        <f t="shared" si="15"/>
        <v>#VALUE!</v>
      </c>
      <c r="AJ107" s="172"/>
      <c r="AK107" s="172"/>
      <c r="AL107" s="1"/>
      <c r="AM107" s="1"/>
      <c r="AN107" s="172"/>
      <c r="AO107" s="172"/>
      <c r="AP107" s="1"/>
      <c r="AQ107" s="1"/>
      <c r="AR107" s="1"/>
      <c r="AS107" s="1"/>
      <c r="AT107" s="1"/>
      <c r="AU107" s="1"/>
      <c r="AV107" s="172"/>
      <c r="AW107" s="172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59"/>
      <c r="DD107" s="1"/>
      <c r="DE107" s="1"/>
      <c r="DF107" s="1"/>
      <c r="DG107" s="159"/>
      <c r="DH107" s="1"/>
      <c r="DI107" s="1"/>
      <c r="DJ107" s="1"/>
      <c r="DK107" s="159"/>
      <c r="DL107" s="1"/>
      <c r="DM107" s="1"/>
      <c r="DN107" s="1"/>
      <c r="DO107" s="159"/>
      <c r="DP107" s="1"/>
      <c r="DQ107" s="1"/>
      <c r="DR107" s="1"/>
      <c r="DS107" s="159"/>
      <c r="DT107" s="1"/>
      <c r="DU107" s="1"/>
      <c r="DV107" s="1"/>
      <c r="DW107" s="159"/>
      <c r="DX107" s="1"/>
      <c r="DY107" s="1" t="e">
        <f>VLOOKUP(A107,'ADFLEX lần 1'!A:C,3,0)</f>
        <v>#N/A</v>
      </c>
    </row>
    <row r="108" spans="1:129" ht="15.75" hidden="1" customHeight="1" x14ac:dyDescent="0.25">
      <c r="A108" s="15">
        <v>301</v>
      </c>
      <c r="B108" s="1" t="str">
        <f>VLOOKUP($A108,'Trang tính59'!$G:$J,3,0)</f>
        <v>Trần Thu Phương</v>
      </c>
      <c r="C108" s="1" t="str">
        <f>VLOOKUP($A108,'Trang tính59'!$G:$J,4,0)</f>
        <v>Fedora - TCKT</v>
      </c>
      <c r="D108" s="168"/>
      <c r="E108" s="168"/>
      <c r="F108" s="1" t="str">
        <f t="shared" si="0"/>
        <v/>
      </c>
      <c r="G108" s="159" t="e">
        <f t="shared" si="1"/>
        <v>#VALUE!</v>
      </c>
      <c r="H108" s="14"/>
      <c r="I108" s="14"/>
      <c r="J108" s="1" t="str">
        <f t="shared" si="2"/>
        <v/>
      </c>
      <c r="K108" s="159" t="e">
        <f t="shared" si="3"/>
        <v>#VALUE!</v>
      </c>
      <c r="L108" s="14"/>
      <c r="M108" s="14"/>
      <c r="N108" s="1" t="str">
        <f t="shared" si="4"/>
        <v/>
      </c>
      <c r="O108" s="159" t="e">
        <f t="shared" si="5"/>
        <v>#VALUE!</v>
      </c>
      <c r="P108" s="14"/>
      <c r="Q108" s="14"/>
      <c r="R108" s="1" t="str">
        <f t="shared" si="6"/>
        <v/>
      </c>
      <c r="S108" s="159" t="e">
        <f t="shared" si="7"/>
        <v>#VALUE!</v>
      </c>
      <c r="T108" s="14"/>
      <c r="U108" s="14"/>
      <c r="V108" s="1" t="str">
        <f t="shared" si="8"/>
        <v/>
      </c>
      <c r="W108" s="159" t="e">
        <f t="shared" si="9"/>
        <v>#VALUE!</v>
      </c>
      <c r="X108" s="14"/>
      <c r="Y108" s="14"/>
      <c r="Z108" s="1" t="str">
        <f t="shared" si="10"/>
        <v/>
      </c>
      <c r="AA108" s="159" t="e">
        <f t="shared" si="11"/>
        <v>#VALUE!</v>
      </c>
      <c r="AB108" s="14"/>
      <c r="AC108" s="14"/>
      <c r="AD108" s="1" t="str">
        <f t="shared" si="12"/>
        <v/>
      </c>
      <c r="AE108" s="159" t="e">
        <f t="shared" si="13"/>
        <v>#VALUE!</v>
      </c>
      <c r="AF108" s="14"/>
      <c r="AG108" s="14"/>
      <c r="AH108" s="1" t="str">
        <f t="shared" si="14"/>
        <v/>
      </c>
      <c r="AI108" s="159" t="e">
        <f t="shared" si="15"/>
        <v>#VALUE!</v>
      </c>
      <c r="AJ108" s="162"/>
      <c r="AK108" s="162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62"/>
      <c r="CO108" s="162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59"/>
      <c r="DD108" s="1"/>
      <c r="DE108" s="1"/>
      <c r="DF108" s="1"/>
      <c r="DG108" s="159"/>
      <c r="DH108" s="1"/>
      <c r="DI108" s="1"/>
      <c r="DJ108" s="1"/>
      <c r="DK108" s="159"/>
      <c r="DL108" s="1"/>
      <c r="DM108" s="1"/>
      <c r="DN108" s="1"/>
      <c r="DO108" s="159"/>
      <c r="DP108" s="1"/>
      <c r="DQ108" s="1"/>
      <c r="DR108" s="1"/>
      <c r="DS108" s="159"/>
      <c r="DT108" s="162"/>
      <c r="DU108" s="162"/>
      <c r="DV108" s="1"/>
      <c r="DW108" s="159"/>
      <c r="DX108" s="1"/>
      <c r="DY108" s="1" t="e">
        <f>VLOOKUP(A108,'ADFLEX lần 1'!A:C,3,0)</f>
        <v>#N/A</v>
      </c>
    </row>
    <row r="109" spans="1:129" ht="15.75" hidden="1" customHeight="1" x14ac:dyDescent="0.25">
      <c r="A109" s="15">
        <v>302</v>
      </c>
      <c r="B109" s="1" t="str">
        <f>VLOOKUP($A109,'Trang tính59'!$G:$J,3,0)</f>
        <v>Trần Thị Hà Linh</v>
      </c>
      <c r="C109" s="1" t="str">
        <f>VLOOKUP($A109,'Trang tính59'!$G:$J,4,0)</f>
        <v>AdFlex - CPS - Sale - Customer Relationship</v>
      </c>
      <c r="D109" s="14"/>
      <c r="E109" s="14"/>
      <c r="F109" s="1" t="str">
        <f t="shared" si="0"/>
        <v/>
      </c>
      <c r="G109" s="159" t="e">
        <f t="shared" si="1"/>
        <v>#VALUE!</v>
      </c>
      <c r="H109" s="14"/>
      <c r="I109" s="14"/>
      <c r="J109" s="1" t="str">
        <f t="shared" si="2"/>
        <v/>
      </c>
      <c r="K109" s="159" t="e">
        <f t="shared" si="3"/>
        <v>#VALUE!</v>
      </c>
      <c r="L109" s="14"/>
      <c r="M109" s="14"/>
      <c r="N109" s="1" t="str">
        <f t="shared" si="4"/>
        <v/>
      </c>
      <c r="O109" s="159" t="e">
        <f t="shared" si="5"/>
        <v>#VALUE!</v>
      </c>
      <c r="P109" s="14"/>
      <c r="Q109" s="14"/>
      <c r="R109" s="1" t="str">
        <f t="shared" si="6"/>
        <v/>
      </c>
      <c r="S109" s="159" t="e">
        <f t="shared" si="7"/>
        <v>#VALUE!</v>
      </c>
      <c r="T109" s="14"/>
      <c r="U109" s="14"/>
      <c r="V109" s="1" t="str">
        <f t="shared" si="8"/>
        <v/>
      </c>
      <c r="W109" s="159" t="e">
        <f t="shared" si="9"/>
        <v>#VALUE!</v>
      </c>
      <c r="X109" s="14"/>
      <c r="Y109" s="14"/>
      <c r="Z109" s="1" t="str">
        <f t="shared" si="10"/>
        <v/>
      </c>
      <c r="AA109" s="159" t="e">
        <f t="shared" si="11"/>
        <v>#VALUE!</v>
      </c>
      <c r="AB109" s="14"/>
      <c r="AC109" s="14"/>
      <c r="AD109" s="1" t="str">
        <f t="shared" si="12"/>
        <v/>
      </c>
      <c r="AE109" s="159" t="e">
        <f t="shared" si="13"/>
        <v>#VALUE!</v>
      </c>
      <c r="AF109" s="14"/>
      <c r="AG109" s="14"/>
      <c r="AH109" s="1" t="str">
        <f t="shared" si="14"/>
        <v/>
      </c>
      <c r="AI109" s="159" t="e">
        <f t="shared" si="15"/>
        <v>#VALUE!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59"/>
      <c r="DD109" s="1"/>
      <c r="DE109" s="1"/>
      <c r="DF109" s="1"/>
      <c r="DG109" s="159"/>
      <c r="DH109" s="1"/>
      <c r="DI109" s="1"/>
      <c r="DJ109" s="1"/>
      <c r="DK109" s="159"/>
      <c r="DL109" s="1"/>
      <c r="DM109" s="1"/>
      <c r="DN109" s="1"/>
      <c r="DO109" s="159"/>
      <c r="DP109" s="1"/>
      <c r="DQ109" s="1"/>
      <c r="DR109" s="1"/>
      <c r="DS109" s="159"/>
      <c r="DT109" s="1"/>
      <c r="DU109" s="1"/>
      <c r="DV109" s="1"/>
      <c r="DW109" s="159"/>
      <c r="DX109" s="1"/>
      <c r="DY109" s="1" t="e">
        <f>VLOOKUP(A109,'ADFLEX lần 1'!A:C,3,0)</f>
        <v>#N/A</v>
      </c>
    </row>
    <row r="110" spans="1:129" ht="15.75" hidden="1" customHeight="1" x14ac:dyDescent="0.25">
      <c r="A110" s="15">
        <v>303</v>
      </c>
      <c r="B110" s="1" t="str">
        <f>VLOOKUP($A110,'Trang tính59'!$G:$J,3,0)</f>
        <v>Lương Hải Long</v>
      </c>
      <c r="C110" s="1" t="str">
        <f>VLOOKUP($A110,'Trang tính59'!$G:$J,4,0)</f>
        <v>EWAY - BOD</v>
      </c>
      <c r="D110" s="14"/>
      <c r="E110" s="14"/>
      <c r="F110" s="1" t="str">
        <f t="shared" si="0"/>
        <v/>
      </c>
      <c r="G110" s="159" t="e">
        <f t="shared" si="1"/>
        <v>#VALUE!</v>
      </c>
      <c r="H110" s="168"/>
      <c r="I110" s="168"/>
      <c r="J110" s="1" t="str">
        <f t="shared" si="2"/>
        <v/>
      </c>
      <c r="K110" s="159" t="e">
        <f t="shared" si="3"/>
        <v>#VALUE!</v>
      </c>
      <c r="L110" s="14"/>
      <c r="M110" s="14"/>
      <c r="N110" s="1" t="str">
        <f t="shared" si="4"/>
        <v/>
      </c>
      <c r="O110" s="159" t="e">
        <f t="shared" si="5"/>
        <v>#VALUE!</v>
      </c>
      <c r="P110" s="168"/>
      <c r="Q110" s="168"/>
      <c r="R110" s="1" t="str">
        <f t="shared" si="6"/>
        <v/>
      </c>
      <c r="S110" s="159" t="e">
        <f t="shared" si="7"/>
        <v>#VALUE!</v>
      </c>
      <c r="T110" s="168"/>
      <c r="U110" s="168"/>
      <c r="V110" s="1" t="str">
        <f t="shared" si="8"/>
        <v/>
      </c>
      <c r="W110" s="159" t="e">
        <f t="shared" si="9"/>
        <v>#VALUE!</v>
      </c>
      <c r="X110" s="168"/>
      <c r="Y110" s="168"/>
      <c r="Z110" s="1" t="str">
        <f t="shared" si="10"/>
        <v/>
      </c>
      <c r="AA110" s="159" t="e">
        <f t="shared" si="11"/>
        <v>#VALUE!</v>
      </c>
      <c r="AB110" s="168"/>
      <c r="AC110" s="168"/>
      <c r="AD110" s="1" t="str">
        <f t="shared" si="12"/>
        <v/>
      </c>
      <c r="AE110" s="159" t="e">
        <f t="shared" si="13"/>
        <v>#VALUE!</v>
      </c>
      <c r="AF110" s="168"/>
      <c r="AG110" s="168"/>
      <c r="AH110" s="1" t="str">
        <f t="shared" si="14"/>
        <v/>
      </c>
      <c r="AI110" s="159" t="e">
        <f t="shared" si="15"/>
        <v>#VALUE!</v>
      </c>
      <c r="AJ110" s="1"/>
      <c r="AK110" s="1"/>
      <c r="AL110" s="1"/>
      <c r="AM110" s="1"/>
      <c r="AN110" s="162"/>
      <c r="AO110" s="162"/>
      <c r="AP110" s="1"/>
      <c r="AQ110" s="1"/>
      <c r="AR110" s="162"/>
      <c r="AS110" s="162"/>
      <c r="AT110" s="1"/>
      <c r="AU110" s="1"/>
      <c r="AV110" s="162"/>
      <c r="AW110" s="162"/>
      <c r="AX110" s="1"/>
      <c r="AY110" s="1"/>
      <c r="AZ110" s="162"/>
      <c r="BA110" s="162"/>
      <c r="BB110" s="1"/>
      <c r="BC110" s="1"/>
      <c r="BD110" s="162"/>
      <c r="BE110" s="162"/>
      <c r="BF110" s="1"/>
      <c r="BG110" s="1"/>
      <c r="BH110" s="162"/>
      <c r="BI110" s="162"/>
      <c r="BJ110" s="1"/>
      <c r="BK110" s="1"/>
      <c r="BL110" s="162"/>
      <c r="BM110" s="162"/>
      <c r="BN110" s="1"/>
      <c r="BO110" s="1"/>
      <c r="BP110" s="162"/>
      <c r="BQ110" s="162"/>
      <c r="BR110" s="1"/>
      <c r="BS110" s="1"/>
      <c r="BT110" s="1"/>
      <c r="BU110" s="1"/>
      <c r="BV110" s="1"/>
      <c r="BW110" s="1"/>
      <c r="BX110" s="162"/>
      <c r="BY110" s="162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62"/>
      <c r="CK110" s="162"/>
      <c r="CL110" s="1"/>
      <c r="CM110" s="1"/>
      <c r="CN110" s="1"/>
      <c r="CO110" s="1"/>
      <c r="CP110" s="1"/>
      <c r="CQ110" s="1"/>
      <c r="CR110" s="162"/>
      <c r="CS110" s="162"/>
      <c r="CT110" s="1"/>
      <c r="CU110" s="1"/>
      <c r="CV110" s="162"/>
      <c r="CW110" s="162"/>
      <c r="CX110" s="1"/>
      <c r="CY110" s="1"/>
      <c r="CZ110" s="1"/>
      <c r="DA110" s="1"/>
      <c r="DB110" s="1"/>
      <c r="DC110" s="159"/>
      <c r="DD110" s="1"/>
      <c r="DE110" s="1"/>
      <c r="DF110" s="1"/>
      <c r="DG110" s="159"/>
      <c r="DH110" s="162"/>
      <c r="DI110" s="162"/>
      <c r="DJ110" s="162"/>
      <c r="DK110" s="159"/>
      <c r="DL110" s="162"/>
      <c r="DM110" s="162"/>
      <c r="DN110" s="163"/>
      <c r="DO110" s="159"/>
      <c r="DP110" s="1"/>
      <c r="DQ110" s="1"/>
      <c r="DR110" s="1"/>
      <c r="DS110" s="159"/>
      <c r="DT110" s="1"/>
      <c r="DU110" s="1"/>
      <c r="DV110" s="1"/>
      <c r="DW110" s="159"/>
      <c r="DX110" s="1"/>
      <c r="DY110" s="1" t="e">
        <f>VLOOKUP(A110,'ADFLEX lần 1'!A:C,3,0)</f>
        <v>#N/A</v>
      </c>
    </row>
    <row r="111" spans="1:129" ht="15.75" hidden="1" customHeight="1" x14ac:dyDescent="0.25">
      <c r="A111" s="15">
        <v>307</v>
      </c>
      <c r="B111" s="1" t="str">
        <f>VLOOKUP($A111,'Trang tính59'!$G:$J,3,0)</f>
        <v>Trần Nam Thắng</v>
      </c>
      <c r="C111" s="1" t="str">
        <f>VLOOKUP($A111,'Trang tính59'!$G:$J,4,0)</f>
        <v>AdFlex - CPO - Inhouse</v>
      </c>
      <c r="D111" s="14"/>
      <c r="E111" s="14"/>
      <c r="F111" s="1" t="str">
        <f t="shared" si="0"/>
        <v/>
      </c>
      <c r="G111" s="159" t="e">
        <f t="shared" si="1"/>
        <v>#VALUE!</v>
      </c>
      <c r="H111" s="14"/>
      <c r="I111" s="14"/>
      <c r="J111" s="1" t="str">
        <f t="shared" si="2"/>
        <v/>
      </c>
      <c r="K111" s="159" t="e">
        <f t="shared" si="3"/>
        <v>#VALUE!</v>
      </c>
      <c r="L111" s="14"/>
      <c r="M111" s="14"/>
      <c r="N111" s="1" t="str">
        <f t="shared" si="4"/>
        <v/>
      </c>
      <c r="O111" s="159" t="e">
        <f t="shared" si="5"/>
        <v>#VALUE!</v>
      </c>
      <c r="P111" s="14"/>
      <c r="Q111" s="14"/>
      <c r="R111" s="1" t="str">
        <f t="shared" si="6"/>
        <v/>
      </c>
      <c r="S111" s="159" t="e">
        <f t="shared" si="7"/>
        <v>#VALUE!</v>
      </c>
      <c r="T111" s="14"/>
      <c r="U111" s="14"/>
      <c r="V111" s="1" t="str">
        <f t="shared" si="8"/>
        <v/>
      </c>
      <c r="W111" s="159" t="e">
        <f t="shared" si="9"/>
        <v>#VALUE!</v>
      </c>
      <c r="X111" s="14"/>
      <c r="Y111" s="14"/>
      <c r="Z111" s="1" t="str">
        <f t="shared" si="10"/>
        <v/>
      </c>
      <c r="AA111" s="159" t="e">
        <f t="shared" si="11"/>
        <v>#VALUE!</v>
      </c>
      <c r="AB111" s="14"/>
      <c r="AC111" s="14"/>
      <c r="AD111" s="1" t="str">
        <f t="shared" si="12"/>
        <v/>
      </c>
      <c r="AE111" s="159" t="e">
        <f t="shared" si="13"/>
        <v>#VALUE!</v>
      </c>
      <c r="AF111" s="14"/>
      <c r="AG111" s="14"/>
      <c r="AH111" s="1" t="str">
        <f t="shared" si="14"/>
        <v/>
      </c>
      <c r="AI111" s="159" t="e">
        <f t="shared" si="15"/>
        <v>#VALUE!</v>
      </c>
      <c r="AJ111" s="1"/>
      <c r="AK111" s="1"/>
      <c r="AL111" s="1"/>
      <c r="AM111" s="1"/>
      <c r="AN111" s="162"/>
      <c r="AO111" s="162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59"/>
      <c r="DD111" s="1"/>
      <c r="DE111" s="1"/>
      <c r="DF111" s="1"/>
      <c r="DG111" s="159"/>
      <c r="DH111" s="1"/>
      <c r="DI111" s="1"/>
      <c r="DJ111" s="1"/>
      <c r="DK111" s="159"/>
      <c r="DL111" s="1"/>
      <c r="DM111" s="1"/>
      <c r="DN111" s="1"/>
      <c r="DO111" s="159"/>
      <c r="DP111" s="1"/>
      <c r="DQ111" s="1"/>
      <c r="DR111" s="1"/>
      <c r="DS111" s="159"/>
      <c r="DT111" s="1"/>
      <c r="DU111" s="1"/>
      <c r="DV111" s="1"/>
      <c r="DW111" s="159"/>
      <c r="DX111" s="1"/>
      <c r="DY111" s="1" t="e">
        <f>VLOOKUP(A111,'ADFLEX lần 1'!A:C,3,0)</f>
        <v>#N/A</v>
      </c>
    </row>
    <row r="112" spans="1:129" ht="15.75" hidden="1" customHeight="1" x14ac:dyDescent="0.25">
      <c r="A112" s="15">
        <v>309</v>
      </c>
      <c r="B112" s="1" t="str">
        <f>VLOOKUP($A112,'Trang tính59'!$G:$J,3,0)</f>
        <v>Nguyễn Đức Thành</v>
      </c>
      <c r="C112" s="1" t="str">
        <f>VLOOKUP($A112,'Trang tính59'!$G:$J,4,0)</f>
        <v>DYNO - Kỹ thuật</v>
      </c>
      <c r="D112" s="14"/>
      <c r="E112" s="14"/>
      <c r="F112" s="1" t="str">
        <f t="shared" si="0"/>
        <v/>
      </c>
      <c r="G112" s="159" t="e">
        <f t="shared" si="1"/>
        <v>#VALUE!</v>
      </c>
      <c r="H112" s="14"/>
      <c r="I112" s="14"/>
      <c r="J112" s="1" t="str">
        <f t="shared" si="2"/>
        <v/>
      </c>
      <c r="K112" s="159" t="e">
        <f t="shared" si="3"/>
        <v>#VALUE!</v>
      </c>
      <c r="L112" s="14"/>
      <c r="M112" s="14"/>
      <c r="N112" s="1" t="str">
        <f t="shared" si="4"/>
        <v/>
      </c>
      <c r="O112" s="159" t="e">
        <f t="shared" si="5"/>
        <v>#VALUE!</v>
      </c>
      <c r="P112" s="14"/>
      <c r="Q112" s="14"/>
      <c r="R112" s="1" t="str">
        <f t="shared" si="6"/>
        <v/>
      </c>
      <c r="S112" s="159" t="e">
        <f t="shared" si="7"/>
        <v>#VALUE!</v>
      </c>
      <c r="T112" s="14"/>
      <c r="U112" s="14"/>
      <c r="V112" s="1" t="str">
        <f t="shared" si="8"/>
        <v/>
      </c>
      <c r="W112" s="159" t="e">
        <f t="shared" si="9"/>
        <v>#VALUE!</v>
      </c>
      <c r="X112" s="14"/>
      <c r="Y112" s="14"/>
      <c r="Z112" s="1" t="str">
        <f t="shared" si="10"/>
        <v/>
      </c>
      <c r="AA112" s="159" t="e">
        <f t="shared" si="11"/>
        <v>#VALUE!</v>
      </c>
      <c r="AB112" s="14"/>
      <c r="AC112" s="14"/>
      <c r="AD112" s="1" t="str">
        <f t="shared" si="12"/>
        <v/>
      </c>
      <c r="AE112" s="159" t="e">
        <f t="shared" si="13"/>
        <v>#VALUE!</v>
      </c>
      <c r="AF112" s="14"/>
      <c r="AG112" s="14"/>
      <c r="AH112" s="1" t="str">
        <f t="shared" si="14"/>
        <v/>
      </c>
      <c r="AI112" s="159" t="e">
        <f t="shared" si="15"/>
        <v>#VALUE!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59"/>
      <c r="DD112" s="1"/>
      <c r="DE112" s="1"/>
      <c r="DF112" s="1"/>
      <c r="DG112" s="159"/>
      <c r="DH112" s="1"/>
      <c r="DI112" s="1"/>
      <c r="DJ112" s="1"/>
      <c r="DK112" s="159"/>
      <c r="DL112" s="1"/>
      <c r="DM112" s="1"/>
      <c r="DN112" s="1"/>
      <c r="DO112" s="159"/>
      <c r="DP112" s="1"/>
      <c r="DQ112" s="1"/>
      <c r="DR112" s="1"/>
      <c r="DS112" s="159"/>
      <c r="DT112" s="1"/>
      <c r="DU112" s="1"/>
      <c r="DV112" s="1"/>
      <c r="DW112" s="159"/>
      <c r="DX112" s="1"/>
      <c r="DY112" s="1" t="e">
        <f>VLOOKUP(A112,'ADFLEX lần 1'!A:C,3,0)</f>
        <v>#N/A</v>
      </c>
    </row>
    <row r="113" spans="1:129" ht="15.75" hidden="1" customHeight="1" x14ac:dyDescent="0.25">
      <c r="A113" s="15">
        <v>311</v>
      </c>
      <c r="B113" s="1" t="str">
        <f>VLOOKUP($A113,'Trang tính59'!$G:$J,3,0)</f>
        <v>Nguyễn Vân Thùy</v>
      </c>
      <c r="C113" s="1" t="str">
        <f>VLOOKUP($A113,'Trang tính59'!$G:$J,4,0)</f>
        <v>MO - M1 - Operation</v>
      </c>
      <c r="D113" s="14"/>
      <c r="E113" s="14"/>
      <c r="F113" s="1" t="str">
        <f t="shared" si="0"/>
        <v/>
      </c>
      <c r="G113" s="159" t="e">
        <f t="shared" si="1"/>
        <v>#VALUE!</v>
      </c>
      <c r="H113" s="14"/>
      <c r="I113" s="14"/>
      <c r="J113" s="1" t="str">
        <f t="shared" si="2"/>
        <v/>
      </c>
      <c r="K113" s="159" t="e">
        <f t="shared" si="3"/>
        <v>#VALUE!</v>
      </c>
      <c r="L113" s="14"/>
      <c r="M113" s="14"/>
      <c r="N113" s="1" t="str">
        <f t="shared" si="4"/>
        <v/>
      </c>
      <c r="O113" s="159" t="e">
        <f t="shared" si="5"/>
        <v>#VALUE!</v>
      </c>
      <c r="P113" s="14"/>
      <c r="Q113" s="14"/>
      <c r="R113" s="1" t="str">
        <f t="shared" si="6"/>
        <v/>
      </c>
      <c r="S113" s="159" t="e">
        <f t="shared" si="7"/>
        <v>#VALUE!</v>
      </c>
      <c r="T113" s="14"/>
      <c r="U113" s="14"/>
      <c r="V113" s="1" t="str">
        <f t="shared" si="8"/>
        <v/>
      </c>
      <c r="W113" s="159" t="e">
        <f t="shared" si="9"/>
        <v>#VALUE!</v>
      </c>
      <c r="X113" s="14"/>
      <c r="Y113" s="14"/>
      <c r="Z113" s="1" t="str">
        <f t="shared" si="10"/>
        <v/>
      </c>
      <c r="AA113" s="159" t="e">
        <f t="shared" si="11"/>
        <v>#VALUE!</v>
      </c>
      <c r="AB113" s="14"/>
      <c r="AC113" s="14"/>
      <c r="AD113" s="1" t="str">
        <f t="shared" si="12"/>
        <v/>
      </c>
      <c r="AE113" s="159" t="e">
        <f t="shared" si="13"/>
        <v>#VALUE!</v>
      </c>
      <c r="AF113" s="14"/>
      <c r="AG113" s="14"/>
      <c r="AH113" s="1" t="str">
        <f t="shared" si="14"/>
        <v/>
      </c>
      <c r="AI113" s="159" t="e">
        <f t="shared" si="15"/>
        <v>#VALUE!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59"/>
      <c r="DD113" s="1"/>
      <c r="DE113" s="1"/>
      <c r="DF113" s="1"/>
      <c r="DG113" s="159"/>
      <c r="DH113" s="1"/>
      <c r="DI113" s="1"/>
      <c r="DJ113" s="1"/>
      <c r="DK113" s="159"/>
      <c r="DL113" s="1"/>
      <c r="DM113" s="1"/>
      <c r="DN113" s="1"/>
      <c r="DO113" s="159"/>
      <c r="DP113" s="1"/>
      <c r="DQ113" s="1"/>
      <c r="DR113" s="1"/>
      <c r="DS113" s="159"/>
      <c r="DT113" s="1"/>
      <c r="DU113" s="1"/>
      <c r="DV113" s="1"/>
      <c r="DW113" s="159"/>
      <c r="DX113" s="1"/>
      <c r="DY113" s="1" t="e">
        <f>VLOOKUP(A113,'ADFLEX lần 1'!A:C,3,0)</f>
        <v>#N/A</v>
      </c>
    </row>
    <row r="114" spans="1:129" ht="15.75" hidden="1" customHeight="1" x14ac:dyDescent="0.25">
      <c r="A114" s="15">
        <v>315</v>
      </c>
      <c r="B114" s="1" t="str">
        <f>VLOOKUP($A114,'Trang tính59'!$G:$J,3,0)</f>
        <v>Đỗ Mạnh Quân</v>
      </c>
      <c r="C114" s="1" t="str">
        <f>VLOOKUP($A114,'Trang tính59'!$G:$J,4,0)</f>
        <v>MO - Tech - FE</v>
      </c>
      <c r="D114" s="14"/>
      <c r="E114" s="14"/>
      <c r="F114" s="1" t="str">
        <f t="shared" si="0"/>
        <v/>
      </c>
      <c r="G114" s="159" t="e">
        <f t="shared" si="1"/>
        <v>#VALUE!</v>
      </c>
      <c r="H114" s="14"/>
      <c r="I114" s="14"/>
      <c r="J114" s="1" t="str">
        <f t="shared" si="2"/>
        <v/>
      </c>
      <c r="K114" s="159" t="e">
        <f t="shared" si="3"/>
        <v>#VALUE!</v>
      </c>
      <c r="L114" s="14"/>
      <c r="M114" s="14"/>
      <c r="N114" s="1" t="str">
        <f t="shared" si="4"/>
        <v/>
      </c>
      <c r="O114" s="159" t="e">
        <f t="shared" si="5"/>
        <v>#VALUE!</v>
      </c>
      <c r="P114" s="14"/>
      <c r="Q114" s="14"/>
      <c r="R114" s="1" t="str">
        <f t="shared" si="6"/>
        <v/>
      </c>
      <c r="S114" s="159" t="e">
        <f t="shared" si="7"/>
        <v>#VALUE!</v>
      </c>
      <c r="T114" s="14"/>
      <c r="U114" s="14"/>
      <c r="V114" s="1" t="str">
        <f t="shared" si="8"/>
        <v/>
      </c>
      <c r="W114" s="159" t="e">
        <f t="shared" si="9"/>
        <v>#VALUE!</v>
      </c>
      <c r="X114" s="14"/>
      <c r="Y114" s="14"/>
      <c r="Z114" s="1" t="str">
        <f t="shared" si="10"/>
        <v/>
      </c>
      <c r="AA114" s="159" t="e">
        <f t="shared" si="11"/>
        <v>#VALUE!</v>
      </c>
      <c r="AB114" s="14"/>
      <c r="AC114" s="14"/>
      <c r="AD114" s="1" t="str">
        <f t="shared" si="12"/>
        <v/>
      </c>
      <c r="AE114" s="159" t="e">
        <f t="shared" si="13"/>
        <v>#VALUE!</v>
      </c>
      <c r="AF114" s="14"/>
      <c r="AG114" s="14"/>
      <c r="AH114" s="1" t="str">
        <f t="shared" si="14"/>
        <v/>
      </c>
      <c r="AI114" s="159" t="e">
        <f t="shared" si="15"/>
        <v>#VALUE!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59"/>
      <c r="DD114" s="1"/>
      <c r="DE114" s="1"/>
      <c r="DF114" s="1"/>
      <c r="DG114" s="159"/>
      <c r="DH114" s="1"/>
      <c r="DI114" s="1"/>
      <c r="DJ114" s="1"/>
      <c r="DK114" s="159"/>
      <c r="DL114" s="1"/>
      <c r="DM114" s="1"/>
      <c r="DN114" s="1"/>
      <c r="DO114" s="159"/>
      <c r="DP114" s="1"/>
      <c r="DQ114" s="1"/>
      <c r="DR114" s="1"/>
      <c r="DS114" s="159"/>
      <c r="DT114" s="1"/>
      <c r="DU114" s="1"/>
      <c r="DV114" s="1"/>
      <c r="DW114" s="159"/>
      <c r="DX114" s="1"/>
      <c r="DY114" s="1" t="e">
        <f>VLOOKUP(A114,'ADFLEX lần 1'!A:C,3,0)</f>
        <v>#N/A</v>
      </c>
    </row>
    <row r="115" spans="1:129" ht="15.75" hidden="1" customHeight="1" x14ac:dyDescent="0.25">
      <c r="A115" s="15">
        <v>316</v>
      </c>
      <c r="B115" s="1" t="str">
        <f>VLOOKUP($A115,'Trang tính59'!$G:$J,3,0)</f>
        <v>Bùi Vũ Đức</v>
      </c>
      <c r="C115" s="1" t="str">
        <f>VLOOKUP($A115,'Trang tính59'!$G:$J,4,0)</f>
        <v>AdFlex - Support - Content</v>
      </c>
      <c r="D115" s="14"/>
      <c r="E115" s="14"/>
      <c r="F115" s="1" t="str">
        <f t="shared" si="0"/>
        <v/>
      </c>
      <c r="G115" s="159" t="e">
        <f t="shared" si="1"/>
        <v>#VALUE!</v>
      </c>
      <c r="H115" s="14"/>
      <c r="I115" s="14"/>
      <c r="J115" s="1" t="str">
        <f t="shared" si="2"/>
        <v/>
      </c>
      <c r="K115" s="159" t="e">
        <f t="shared" si="3"/>
        <v>#VALUE!</v>
      </c>
      <c r="L115" s="14"/>
      <c r="M115" s="14"/>
      <c r="N115" s="1" t="str">
        <f t="shared" si="4"/>
        <v/>
      </c>
      <c r="O115" s="159" t="e">
        <f t="shared" si="5"/>
        <v>#VALUE!</v>
      </c>
      <c r="P115" s="14"/>
      <c r="Q115" s="14"/>
      <c r="R115" s="1" t="str">
        <f t="shared" si="6"/>
        <v/>
      </c>
      <c r="S115" s="159" t="e">
        <f t="shared" si="7"/>
        <v>#VALUE!</v>
      </c>
      <c r="T115" s="14"/>
      <c r="U115" s="14"/>
      <c r="V115" s="1" t="str">
        <f t="shared" si="8"/>
        <v/>
      </c>
      <c r="W115" s="159" t="e">
        <f t="shared" si="9"/>
        <v>#VALUE!</v>
      </c>
      <c r="X115" s="14"/>
      <c r="Y115" s="14"/>
      <c r="Z115" s="1" t="str">
        <f t="shared" si="10"/>
        <v/>
      </c>
      <c r="AA115" s="159" t="e">
        <f t="shared" si="11"/>
        <v>#VALUE!</v>
      </c>
      <c r="AB115" s="14"/>
      <c r="AC115" s="14"/>
      <c r="AD115" s="1" t="str">
        <f t="shared" si="12"/>
        <v/>
      </c>
      <c r="AE115" s="159" t="e">
        <f t="shared" si="13"/>
        <v>#VALUE!</v>
      </c>
      <c r="AF115" s="14"/>
      <c r="AG115" s="14"/>
      <c r="AH115" s="1" t="str">
        <f t="shared" si="14"/>
        <v/>
      </c>
      <c r="AI115" s="159" t="e">
        <f t="shared" si="15"/>
        <v>#VALUE!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59"/>
      <c r="DD115" s="1"/>
      <c r="DE115" s="1"/>
      <c r="DF115" s="1"/>
      <c r="DG115" s="159"/>
      <c r="DH115" s="1"/>
      <c r="DI115" s="1"/>
      <c r="DJ115" s="1"/>
      <c r="DK115" s="159"/>
      <c r="DL115" s="1"/>
      <c r="DM115" s="1"/>
      <c r="DN115" s="1"/>
      <c r="DO115" s="159"/>
      <c r="DP115" s="1"/>
      <c r="DQ115" s="1"/>
      <c r="DR115" s="1"/>
      <c r="DS115" s="159"/>
      <c r="DT115" s="1"/>
      <c r="DU115" s="1"/>
      <c r="DV115" s="1"/>
      <c r="DW115" s="159"/>
      <c r="DX115" s="1"/>
      <c r="DY115" s="1" t="e">
        <f>VLOOKUP(A115,'ADFLEX lần 1'!A:C,3,0)</f>
        <v>#N/A</v>
      </c>
    </row>
    <row r="116" spans="1:129" ht="15.75" hidden="1" customHeight="1" x14ac:dyDescent="0.25">
      <c r="A116" s="15">
        <v>319</v>
      </c>
      <c r="B116" s="1" t="str">
        <f>VLOOKUP($A116,'Trang tính59'!$G:$J,3,0)</f>
        <v>Nguyễn Hải Đăng</v>
      </c>
      <c r="C116" s="1" t="str">
        <f>VLOOKUP($A116,'Trang tính59'!$G:$J,4,0)</f>
        <v>AdFlex - CPO - MNG</v>
      </c>
      <c r="D116" s="14"/>
      <c r="E116" s="14"/>
      <c r="F116" s="1" t="str">
        <f t="shared" si="0"/>
        <v/>
      </c>
      <c r="G116" s="159" t="e">
        <f t="shared" si="1"/>
        <v>#VALUE!</v>
      </c>
      <c r="H116" s="14"/>
      <c r="I116" s="14"/>
      <c r="J116" s="1" t="str">
        <f t="shared" si="2"/>
        <v/>
      </c>
      <c r="K116" s="159" t="e">
        <f t="shared" si="3"/>
        <v>#VALUE!</v>
      </c>
      <c r="L116" s="14"/>
      <c r="M116" s="14"/>
      <c r="N116" s="1" t="str">
        <f t="shared" si="4"/>
        <v/>
      </c>
      <c r="O116" s="159" t="e">
        <f t="shared" si="5"/>
        <v>#VALUE!</v>
      </c>
      <c r="P116" s="168"/>
      <c r="Q116" s="168"/>
      <c r="R116" s="1" t="str">
        <f t="shared" si="6"/>
        <v/>
      </c>
      <c r="S116" s="159" t="e">
        <f t="shared" si="7"/>
        <v>#VALUE!</v>
      </c>
      <c r="T116" s="168"/>
      <c r="U116" s="168"/>
      <c r="V116" s="1" t="str">
        <f t="shared" si="8"/>
        <v/>
      </c>
      <c r="W116" s="159" t="e">
        <f t="shared" si="9"/>
        <v>#VALUE!</v>
      </c>
      <c r="X116" s="168"/>
      <c r="Y116" s="168"/>
      <c r="Z116" s="1" t="str">
        <f t="shared" si="10"/>
        <v/>
      </c>
      <c r="AA116" s="159" t="e">
        <f t="shared" si="11"/>
        <v>#VALUE!</v>
      </c>
      <c r="AB116" s="14"/>
      <c r="AC116" s="14"/>
      <c r="AD116" s="1" t="str">
        <f t="shared" si="12"/>
        <v/>
      </c>
      <c r="AE116" s="159" t="e">
        <f t="shared" si="13"/>
        <v>#VALUE!</v>
      </c>
      <c r="AF116" s="14"/>
      <c r="AG116" s="14"/>
      <c r="AH116" s="1" t="str">
        <f t="shared" si="14"/>
        <v/>
      </c>
      <c r="AI116" s="159" t="e">
        <f t="shared" si="15"/>
        <v>#VALUE!</v>
      </c>
      <c r="AJ116" s="162"/>
      <c r="AK116" s="162"/>
      <c r="AL116" s="1"/>
      <c r="AM116" s="1"/>
      <c r="AN116" s="162"/>
      <c r="AO116" s="162"/>
      <c r="AP116" s="1"/>
      <c r="AQ116" s="1"/>
      <c r="AR116" s="1"/>
      <c r="AS116" s="1"/>
      <c r="AT116" s="1"/>
      <c r="AU116" s="1"/>
      <c r="AV116" s="162"/>
      <c r="AW116" s="162"/>
      <c r="AX116" s="1"/>
      <c r="AY116" s="1"/>
      <c r="AZ116" s="162"/>
      <c r="BA116" s="162"/>
      <c r="BB116" s="1"/>
      <c r="BC116" s="1"/>
      <c r="BD116" s="1"/>
      <c r="BE116" s="1"/>
      <c r="BF116" s="1"/>
      <c r="BG116" s="1"/>
      <c r="BH116" s="162"/>
      <c r="BI116" s="162"/>
      <c r="BJ116" s="1"/>
      <c r="BK116" s="1"/>
      <c r="BL116" s="162"/>
      <c r="BM116" s="162"/>
      <c r="BN116" s="1"/>
      <c r="BO116" s="1"/>
      <c r="BP116" s="162"/>
      <c r="BQ116" s="162"/>
      <c r="BR116" s="1"/>
      <c r="BS116" s="1"/>
      <c r="BT116" s="1"/>
      <c r="BU116" s="1"/>
      <c r="BV116" s="1"/>
      <c r="BW116" s="1"/>
      <c r="BX116" s="162"/>
      <c r="BY116" s="162"/>
      <c r="BZ116" s="1"/>
      <c r="CA116" s="1"/>
      <c r="CB116" s="162"/>
      <c r="CC116" s="162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62"/>
      <c r="CS116" s="162"/>
      <c r="CT116" s="1"/>
      <c r="CU116" s="1"/>
      <c r="CV116" s="1"/>
      <c r="CW116" s="1"/>
      <c r="CX116" s="1"/>
      <c r="CY116" s="1"/>
      <c r="CZ116" s="162"/>
      <c r="DA116" s="162"/>
      <c r="DB116" s="1"/>
      <c r="DC116" s="159"/>
      <c r="DD116" s="162"/>
      <c r="DE116" s="162"/>
      <c r="DF116" s="1"/>
      <c r="DG116" s="159"/>
      <c r="DH116" s="1"/>
      <c r="DI116" s="1"/>
      <c r="DJ116" s="1"/>
      <c r="DK116" s="159"/>
      <c r="DL116" s="162"/>
      <c r="DM116" s="162"/>
      <c r="DN116" s="1"/>
      <c r="DO116" s="159"/>
      <c r="DP116" s="162"/>
      <c r="DQ116" s="162"/>
      <c r="DR116" s="1"/>
      <c r="DS116" s="159"/>
      <c r="DT116" s="162"/>
      <c r="DU116" s="162"/>
      <c r="DV116" s="1"/>
      <c r="DW116" s="159"/>
      <c r="DX116" s="1"/>
      <c r="DY116" s="1" t="e">
        <f>VLOOKUP(A116,'ADFLEX lần 1'!A:C,3,0)</f>
        <v>#N/A</v>
      </c>
    </row>
    <row r="117" spans="1:129" ht="15.75" hidden="1" customHeight="1" x14ac:dyDescent="0.25">
      <c r="A117" s="15">
        <v>320</v>
      </c>
      <c r="B117" s="1" t="str">
        <f>VLOOKUP($A117,'Trang tính59'!$G:$J,3,0)</f>
        <v>Bùi Phương Nam</v>
      </c>
      <c r="C117" s="1" t="str">
        <f>VLOOKUP($A117,'Trang tính59'!$G:$J,4,0)</f>
        <v>RIO - Tech - BE</v>
      </c>
      <c r="D117" s="14"/>
      <c r="E117" s="14"/>
      <c r="F117" s="1" t="str">
        <f t="shared" si="0"/>
        <v/>
      </c>
      <c r="G117" s="159" t="e">
        <f t="shared" si="1"/>
        <v>#VALUE!</v>
      </c>
      <c r="H117" s="14"/>
      <c r="I117" s="14"/>
      <c r="J117" s="1" t="str">
        <f t="shared" si="2"/>
        <v/>
      </c>
      <c r="K117" s="159" t="e">
        <f t="shared" si="3"/>
        <v>#VALUE!</v>
      </c>
      <c r="L117" s="14"/>
      <c r="M117" s="14"/>
      <c r="N117" s="1" t="str">
        <f t="shared" si="4"/>
        <v/>
      </c>
      <c r="O117" s="159" t="e">
        <f t="shared" si="5"/>
        <v>#VALUE!</v>
      </c>
      <c r="P117" s="14"/>
      <c r="Q117" s="14"/>
      <c r="R117" s="1" t="str">
        <f t="shared" si="6"/>
        <v/>
      </c>
      <c r="S117" s="159" t="e">
        <f t="shared" si="7"/>
        <v>#VALUE!</v>
      </c>
      <c r="T117" s="14"/>
      <c r="U117" s="14"/>
      <c r="V117" s="1" t="str">
        <f t="shared" si="8"/>
        <v/>
      </c>
      <c r="W117" s="159" t="e">
        <f t="shared" si="9"/>
        <v>#VALUE!</v>
      </c>
      <c r="X117" s="14"/>
      <c r="Y117" s="14"/>
      <c r="Z117" s="1" t="str">
        <f t="shared" si="10"/>
        <v/>
      </c>
      <c r="AA117" s="159" t="e">
        <f t="shared" si="11"/>
        <v>#VALUE!</v>
      </c>
      <c r="AB117" s="14"/>
      <c r="AC117" s="14"/>
      <c r="AD117" s="1" t="str">
        <f t="shared" si="12"/>
        <v/>
      </c>
      <c r="AE117" s="159" t="e">
        <f t="shared" si="13"/>
        <v>#VALUE!</v>
      </c>
      <c r="AF117" s="14"/>
      <c r="AG117" s="14"/>
      <c r="AH117" s="1" t="str">
        <f t="shared" si="14"/>
        <v/>
      </c>
      <c r="AI117" s="159" t="e">
        <f t="shared" si="15"/>
        <v>#VALUE!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59"/>
      <c r="DD117" s="1"/>
      <c r="DE117" s="1"/>
      <c r="DF117" s="1"/>
      <c r="DG117" s="159"/>
      <c r="DH117" s="1"/>
      <c r="DI117" s="1"/>
      <c r="DJ117" s="1"/>
      <c r="DK117" s="159"/>
      <c r="DL117" s="1"/>
      <c r="DM117" s="1"/>
      <c r="DN117" s="1"/>
      <c r="DO117" s="159"/>
      <c r="DP117" s="1"/>
      <c r="DQ117" s="1"/>
      <c r="DR117" s="1"/>
      <c r="DS117" s="159"/>
      <c r="DT117" s="1"/>
      <c r="DU117" s="1"/>
      <c r="DV117" s="1"/>
      <c r="DW117" s="159"/>
      <c r="DX117" s="1"/>
      <c r="DY117" s="1" t="e">
        <f>VLOOKUP(A117,'ADFLEX lần 1'!A:C,3,0)</f>
        <v>#N/A</v>
      </c>
    </row>
    <row r="118" spans="1:129" ht="15.75" hidden="1" customHeight="1" x14ac:dyDescent="0.25">
      <c r="A118" s="15">
        <v>322</v>
      </c>
      <c r="B118" s="1" t="str">
        <f>VLOOKUP($A118,'Trang tính59'!$G:$J,3,0)</f>
        <v>Tống Thị Nguyệt</v>
      </c>
      <c r="C118" s="1" t="str">
        <f>VLOOKUP($A118,'Trang tính59'!$G:$J,4,0)</f>
        <v>EWAY - HCNS</v>
      </c>
      <c r="D118" s="169">
        <v>0.28125</v>
      </c>
      <c r="E118" s="169">
        <v>0.28125</v>
      </c>
      <c r="F118" s="163">
        <f t="shared" si="0"/>
        <v>0.16666666666666666</v>
      </c>
      <c r="G118" s="159">
        <f t="shared" si="1"/>
        <v>4</v>
      </c>
      <c r="H118" s="169">
        <v>0.28263888888888888</v>
      </c>
      <c r="I118" s="169">
        <v>0.58888888888888891</v>
      </c>
      <c r="J118" s="162">
        <f t="shared" si="2"/>
        <v>0.17222222222222225</v>
      </c>
      <c r="K118" s="159">
        <f t="shared" si="3"/>
        <v>4.0999999999999996</v>
      </c>
      <c r="L118" s="169">
        <v>0.28194444444444444</v>
      </c>
      <c r="M118" s="169">
        <v>0.28194444444444444</v>
      </c>
      <c r="N118" s="163">
        <f t="shared" si="4"/>
        <v>0.16666666666666666</v>
      </c>
      <c r="O118" s="159">
        <f t="shared" si="5"/>
        <v>4</v>
      </c>
      <c r="P118" s="169">
        <v>0.28194444444444444</v>
      </c>
      <c r="Q118" s="169">
        <v>0.28194444444444444</v>
      </c>
      <c r="R118" s="163">
        <f t="shared" si="6"/>
        <v>0.16666666666666666</v>
      </c>
      <c r="S118" s="159">
        <f t="shared" si="7"/>
        <v>4</v>
      </c>
      <c r="T118" s="168"/>
      <c r="U118" s="168"/>
      <c r="V118" s="1" t="str">
        <f t="shared" si="8"/>
        <v/>
      </c>
      <c r="W118" s="159" t="e">
        <f t="shared" si="9"/>
        <v>#VALUE!</v>
      </c>
      <c r="X118" s="169">
        <v>0.36527777777777776</v>
      </c>
      <c r="Y118" s="169">
        <v>0.64583333333333337</v>
      </c>
      <c r="Z118" s="162">
        <f t="shared" si="10"/>
        <v>0.21805555555555561</v>
      </c>
      <c r="AA118" s="159">
        <f t="shared" si="11"/>
        <v>5.2</v>
      </c>
      <c r="AB118" s="169">
        <v>0.28055555555555556</v>
      </c>
      <c r="AC118" s="169">
        <v>0.28055555555555556</v>
      </c>
      <c r="AD118" s="163">
        <f t="shared" si="12"/>
        <v>0.16666666666666666</v>
      </c>
      <c r="AE118" s="159">
        <f t="shared" si="13"/>
        <v>4</v>
      </c>
      <c r="AF118" s="169">
        <v>0.44236111111111109</v>
      </c>
      <c r="AG118" s="169">
        <v>0.44236111111111109</v>
      </c>
      <c r="AH118" s="163">
        <f t="shared" si="14"/>
        <v>0.16666666666666666</v>
      </c>
      <c r="AI118" s="159">
        <f t="shared" si="15"/>
        <v>4</v>
      </c>
      <c r="AJ118" s="162"/>
      <c r="AK118" s="162"/>
      <c r="AL118" s="1"/>
      <c r="AM118" s="1"/>
      <c r="AN118" s="170"/>
      <c r="AO118" s="170"/>
      <c r="AP118" s="1"/>
      <c r="AQ118" s="1"/>
      <c r="AR118" s="170"/>
      <c r="AS118" s="170"/>
      <c r="AT118" s="1"/>
      <c r="AU118" s="1"/>
      <c r="AV118" s="170"/>
      <c r="AW118" s="170"/>
      <c r="AX118" s="1"/>
      <c r="AY118" s="1"/>
      <c r="AZ118" s="170"/>
      <c r="BA118" s="170"/>
      <c r="BB118" s="1"/>
      <c r="BC118" s="1"/>
      <c r="BD118" s="170"/>
      <c r="BE118" s="170"/>
      <c r="BF118" s="1"/>
      <c r="BG118" s="1"/>
      <c r="BH118" s="162"/>
      <c r="BI118" s="162"/>
      <c r="BJ118" s="1"/>
      <c r="BK118" s="1"/>
      <c r="BL118" s="170"/>
      <c r="BM118" s="170"/>
      <c r="BN118" s="1"/>
      <c r="BO118" s="1"/>
      <c r="BP118" s="170"/>
      <c r="BQ118" s="170"/>
      <c r="BR118" s="1"/>
      <c r="BS118" s="1"/>
      <c r="BT118" s="170"/>
      <c r="BU118" s="170"/>
      <c r="BV118" s="1"/>
      <c r="BW118" s="1"/>
      <c r="BX118" s="170"/>
      <c r="BY118" s="170"/>
      <c r="BZ118" s="1"/>
      <c r="CA118" s="1"/>
      <c r="CB118" s="170"/>
      <c r="CC118" s="170"/>
      <c r="CD118" s="1"/>
      <c r="CE118" s="1"/>
      <c r="CF118" s="170"/>
      <c r="CG118" s="170"/>
      <c r="CH118" s="1"/>
      <c r="CI118" s="1"/>
      <c r="CJ118" s="162"/>
      <c r="CK118" s="162"/>
      <c r="CL118" s="1"/>
      <c r="CM118" s="1"/>
      <c r="CN118" s="170"/>
      <c r="CO118" s="170"/>
      <c r="CP118" s="1"/>
      <c r="CQ118" s="1"/>
      <c r="CR118" s="170"/>
      <c r="CS118" s="170"/>
      <c r="CT118" s="1"/>
      <c r="CU118" s="1"/>
      <c r="CV118" s="170"/>
      <c r="CW118" s="170"/>
      <c r="CX118" s="1"/>
      <c r="CY118" s="1"/>
      <c r="CZ118" s="160"/>
      <c r="DA118" s="160"/>
      <c r="DB118" s="161"/>
      <c r="DC118" s="159"/>
      <c r="DD118" s="160"/>
      <c r="DE118" s="160"/>
      <c r="DF118" s="160"/>
      <c r="DG118" s="159"/>
      <c r="DH118" s="160"/>
      <c r="DI118" s="160"/>
      <c r="DJ118" s="161"/>
      <c r="DK118" s="159"/>
      <c r="DL118" s="162"/>
      <c r="DM118" s="162"/>
      <c r="DN118" s="163"/>
      <c r="DO118" s="159"/>
      <c r="DP118" s="160"/>
      <c r="DQ118" s="160"/>
      <c r="DR118" s="161"/>
      <c r="DS118" s="159"/>
      <c r="DT118" s="162"/>
      <c r="DU118" s="162"/>
      <c r="DV118" s="1"/>
      <c r="DW118" s="159"/>
      <c r="DX118" s="1"/>
      <c r="DY118" s="1" t="e">
        <f>VLOOKUP(A118,'ADFLEX lần 1'!A:C,3,0)</f>
        <v>#N/A</v>
      </c>
    </row>
    <row r="119" spans="1:129" ht="15.75" hidden="1" customHeight="1" x14ac:dyDescent="0.25">
      <c r="A119" s="15">
        <v>326</v>
      </c>
      <c r="B119" s="1" t="str">
        <f>VLOOKUP($A119,'Trang tính59'!$G:$J,3,0)</f>
        <v>Nguyễn Tuấn Lực</v>
      </c>
      <c r="C119" s="1" t="str">
        <f>VLOOKUP($A119,'Trang tính59'!$G:$J,4,0)</f>
        <v>AdFlex - Pushtimize - Kỹ thuật</v>
      </c>
      <c r="D119" s="168"/>
      <c r="E119" s="168"/>
      <c r="F119" s="1" t="str">
        <f t="shared" si="0"/>
        <v/>
      </c>
      <c r="G119" s="159" t="e">
        <f t="shared" si="1"/>
        <v>#VALUE!</v>
      </c>
      <c r="H119" s="14"/>
      <c r="I119" s="14"/>
      <c r="J119" s="1" t="str">
        <f t="shared" si="2"/>
        <v/>
      </c>
      <c r="K119" s="159" t="e">
        <f t="shared" si="3"/>
        <v>#VALUE!</v>
      </c>
      <c r="L119" s="168"/>
      <c r="M119" s="168"/>
      <c r="N119" s="1" t="str">
        <f t="shared" si="4"/>
        <v/>
      </c>
      <c r="O119" s="159" t="e">
        <f t="shared" si="5"/>
        <v>#VALUE!</v>
      </c>
      <c r="P119" s="168"/>
      <c r="Q119" s="168"/>
      <c r="R119" s="1" t="str">
        <f t="shared" si="6"/>
        <v/>
      </c>
      <c r="S119" s="159" t="e">
        <f t="shared" si="7"/>
        <v>#VALUE!</v>
      </c>
      <c r="T119" s="168"/>
      <c r="U119" s="168"/>
      <c r="V119" s="1" t="str">
        <f t="shared" si="8"/>
        <v/>
      </c>
      <c r="W119" s="159" t="e">
        <f t="shared" si="9"/>
        <v>#VALUE!</v>
      </c>
      <c r="X119" s="168"/>
      <c r="Y119" s="168"/>
      <c r="Z119" s="1" t="str">
        <f t="shared" si="10"/>
        <v/>
      </c>
      <c r="AA119" s="159" t="e">
        <f t="shared" si="11"/>
        <v>#VALUE!</v>
      </c>
      <c r="AB119" s="168"/>
      <c r="AC119" s="168"/>
      <c r="AD119" s="1" t="str">
        <f t="shared" si="12"/>
        <v/>
      </c>
      <c r="AE119" s="159" t="e">
        <f t="shared" si="13"/>
        <v>#VALUE!</v>
      </c>
      <c r="AF119" s="168"/>
      <c r="AG119" s="168"/>
      <c r="AH119" s="1" t="str">
        <f t="shared" si="14"/>
        <v/>
      </c>
      <c r="AI119" s="159" t="e">
        <f t="shared" si="15"/>
        <v>#VALUE!</v>
      </c>
      <c r="AJ119" s="1"/>
      <c r="AK119" s="1"/>
      <c r="AL119" s="1"/>
      <c r="AM119" s="1"/>
      <c r="AN119" s="162"/>
      <c r="AO119" s="162"/>
      <c r="AP119" s="1"/>
      <c r="AQ119" s="1"/>
      <c r="AR119" s="162"/>
      <c r="AS119" s="162"/>
      <c r="AT119" s="1"/>
      <c r="AU119" s="1"/>
      <c r="AV119" s="162"/>
      <c r="AW119" s="162"/>
      <c r="AX119" s="1"/>
      <c r="AY119" s="1"/>
      <c r="AZ119" s="1"/>
      <c r="BA119" s="1"/>
      <c r="BB119" s="1"/>
      <c r="BC119" s="1"/>
      <c r="BD119" s="162"/>
      <c r="BE119" s="162"/>
      <c r="BF119" s="1"/>
      <c r="BG119" s="1"/>
      <c r="BH119" s="162"/>
      <c r="BI119" s="162"/>
      <c r="BJ119" s="1"/>
      <c r="BK119" s="1"/>
      <c r="BL119" s="1"/>
      <c r="BM119" s="1"/>
      <c r="BN119" s="1"/>
      <c r="BO119" s="1"/>
      <c r="BP119" s="162"/>
      <c r="BQ119" s="162"/>
      <c r="BR119" s="1"/>
      <c r="BS119" s="1"/>
      <c r="BT119" s="162"/>
      <c r="BU119" s="162"/>
      <c r="BV119" s="1"/>
      <c r="BW119" s="1"/>
      <c r="BX119" s="162"/>
      <c r="BY119" s="162"/>
      <c r="BZ119" s="1"/>
      <c r="CA119" s="1"/>
      <c r="CB119" s="162"/>
      <c r="CC119" s="162"/>
      <c r="CD119" s="1"/>
      <c r="CE119" s="1"/>
      <c r="CF119" s="162"/>
      <c r="CG119" s="162"/>
      <c r="CH119" s="1"/>
      <c r="CI119" s="1"/>
      <c r="CJ119" s="162"/>
      <c r="CK119" s="162"/>
      <c r="CL119" s="1"/>
      <c r="CM119" s="1"/>
      <c r="CN119" s="1"/>
      <c r="CO119" s="1"/>
      <c r="CP119" s="1"/>
      <c r="CQ119" s="1"/>
      <c r="CR119" s="162"/>
      <c r="CS119" s="162"/>
      <c r="CT119" s="1"/>
      <c r="CU119" s="1"/>
      <c r="CV119" s="1"/>
      <c r="CW119" s="1"/>
      <c r="CX119" s="1"/>
      <c r="CY119" s="1"/>
      <c r="CZ119" s="1"/>
      <c r="DA119" s="1"/>
      <c r="DB119" s="1"/>
      <c r="DC119" s="159"/>
      <c r="DD119" s="1"/>
      <c r="DE119" s="1"/>
      <c r="DF119" s="1"/>
      <c r="DG119" s="159"/>
      <c r="DH119" s="1"/>
      <c r="DI119" s="1"/>
      <c r="DJ119" s="1"/>
      <c r="DK119" s="159"/>
      <c r="DL119" s="1"/>
      <c r="DM119" s="1"/>
      <c r="DN119" s="1"/>
      <c r="DO119" s="159"/>
      <c r="DP119" s="1"/>
      <c r="DQ119" s="1"/>
      <c r="DR119" s="1"/>
      <c r="DS119" s="159"/>
      <c r="DT119" s="1"/>
      <c r="DU119" s="1"/>
      <c r="DV119" s="1"/>
      <c r="DW119" s="159"/>
      <c r="DX119" s="1"/>
      <c r="DY119" s="1" t="e">
        <f>VLOOKUP(A119,'ADFLEX lần 1'!A:C,3,0)</f>
        <v>#N/A</v>
      </c>
    </row>
    <row r="120" spans="1:129" ht="15.75" hidden="1" customHeight="1" x14ac:dyDescent="0.25">
      <c r="A120" s="15">
        <v>329</v>
      </c>
      <c r="B120" s="1" t="str">
        <f>VLOOKUP($A120,'Trang tính59'!$G:$J,3,0)</f>
        <v>Nguyễn Tùng Sơn</v>
      </c>
      <c r="C120" s="1" t="str">
        <f>VLOOKUP($A120,'Trang tính59'!$G:$J,4,0)</f>
        <v>PingGo - Seller Development - Marketing</v>
      </c>
      <c r="D120" s="171"/>
      <c r="E120" s="171"/>
      <c r="F120" s="1" t="str">
        <f t="shared" si="0"/>
        <v/>
      </c>
      <c r="G120" s="159" t="e">
        <f t="shared" si="1"/>
        <v>#VALUE!</v>
      </c>
      <c r="H120" s="171"/>
      <c r="I120" s="171"/>
      <c r="J120" s="1" t="str">
        <f t="shared" si="2"/>
        <v/>
      </c>
      <c r="K120" s="159" t="e">
        <f t="shared" si="3"/>
        <v>#VALUE!</v>
      </c>
      <c r="L120" s="168"/>
      <c r="M120" s="168"/>
      <c r="N120" s="1" t="str">
        <f t="shared" si="4"/>
        <v/>
      </c>
      <c r="O120" s="159" t="e">
        <f t="shared" si="5"/>
        <v>#VALUE!</v>
      </c>
      <c r="P120" s="168"/>
      <c r="Q120" s="168"/>
      <c r="R120" s="1" t="str">
        <f t="shared" si="6"/>
        <v/>
      </c>
      <c r="S120" s="159" t="e">
        <f t="shared" si="7"/>
        <v>#VALUE!</v>
      </c>
      <c r="T120" s="171"/>
      <c r="U120" s="171"/>
      <c r="V120" s="1" t="str">
        <f t="shared" si="8"/>
        <v/>
      </c>
      <c r="W120" s="159" t="e">
        <f t="shared" si="9"/>
        <v>#VALUE!</v>
      </c>
      <c r="X120" s="168"/>
      <c r="Y120" s="168"/>
      <c r="Z120" s="1" t="str">
        <f t="shared" si="10"/>
        <v/>
      </c>
      <c r="AA120" s="159" t="e">
        <f t="shared" si="11"/>
        <v>#VALUE!</v>
      </c>
      <c r="AB120" s="171"/>
      <c r="AC120" s="171"/>
      <c r="AD120" s="1" t="str">
        <f t="shared" si="12"/>
        <v/>
      </c>
      <c r="AE120" s="159" t="e">
        <f t="shared" si="13"/>
        <v>#VALUE!</v>
      </c>
      <c r="AF120" s="171"/>
      <c r="AG120" s="171"/>
      <c r="AH120" s="1" t="str">
        <f t="shared" si="14"/>
        <v/>
      </c>
      <c r="AI120" s="159" t="e">
        <f t="shared" si="15"/>
        <v>#VALUE!</v>
      </c>
      <c r="AJ120" s="172"/>
      <c r="AK120" s="172"/>
      <c r="AL120" s="1"/>
      <c r="AM120" s="1"/>
      <c r="AN120" s="172"/>
      <c r="AO120" s="172"/>
      <c r="AP120" s="1"/>
      <c r="AQ120" s="1"/>
      <c r="AR120" s="162"/>
      <c r="AS120" s="162"/>
      <c r="AT120" s="1"/>
      <c r="AU120" s="1"/>
      <c r="AV120" s="172"/>
      <c r="AW120" s="172"/>
      <c r="AX120" s="1"/>
      <c r="AY120" s="1"/>
      <c r="AZ120" s="162"/>
      <c r="BA120" s="162"/>
      <c r="BB120" s="1"/>
      <c r="BC120" s="1"/>
      <c r="BD120" s="172"/>
      <c r="BE120" s="172"/>
      <c r="BF120" s="1"/>
      <c r="BG120" s="1"/>
      <c r="BH120" s="1"/>
      <c r="BI120" s="1"/>
      <c r="BJ120" s="1"/>
      <c r="BK120" s="1"/>
      <c r="BL120" s="172"/>
      <c r="BM120" s="172"/>
      <c r="BN120" s="1"/>
      <c r="BO120" s="1"/>
      <c r="BP120" s="172"/>
      <c r="BQ120" s="172"/>
      <c r="BR120" s="1"/>
      <c r="BS120" s="1"/>
      <c r="BT120" s="162"/>
      <c r="BU120" s="162"/>
      <c r="BV120" s="1"/>
      <c r="BW120" s="1"/>
      <c r="BX120" s="162"/>
      <c r="BY120" s="162"/>
      <c r="BZ120" s="1"/>
      <c r="CA120" s="1"/>
      <c r="CB120" s="162"/>
      <c r="CC120" s="162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62"/>
      <c r="CS120" s="162"/>
      <c r="CT120" s="1"/>
      <c r="CU120" s="1"/>
      <c r="CV120" s="162"/>
      <c r="CW120" s="162"/>
      <c r="CX120" s="1"/>
      <c r="CY120" s="1"/>
      <c r="CZ120" s="1"/>
      <c r="DA120" s="1"/>
      <c r="DB120" s="1"/>
      <c r="DC120" s="159"/>
      <c r="DD120" s="1"/>
      <c r="DE120" s="1"/>
      <c r="DF120" s="1"/>
      <c r="DG120" s="159"/>
      <c r="DH120" s="1"/>
      <c r="DI120" s="1"/>
      <c r="DJ120" s="1"/>
      <c r="DK120" s="159"/>
      <c r="DL120" s="1"/>
      <c r="DM120" s="1"/>
      <c r="DN120" s="1"/>
      <c r="DO120" s="159"/>
      <c r="DP120" s="1"/>
      <c r="DQ120" s="1"/>
      <c r="DR120" s="1"/>
      <c r="DS120" s="159"/>
      <c r="DT120" s="1"/>
      <c r="DU120" s="1"/>
      <c r="DV120" s="1"/>
      <c r="DW120" s="159"/>
      <c r="DX120" s="1"/>
      <c r="DY120" s="1" t="e">
        <f>VLOOKUP(A120,'ADFLEX lần 1'!A:C,3,0)</f>
        <v>#N/A</v>
      </c>
    </row>
    <row r="121" spans="1:129" ht="15.75" hidden="1" customHeight="1" x14ac:dyDescent="0.25">
      <c r="A121" s="15">
        <v>331</v>
      </c>
      <c r="B121" s="1" t="str">
        <f>VLOOKUP($A121,'Trang tính59'!$G:$J,3,0)</f>
        <v>Đặng Thị Khánh Ly</v>
      </c>
      <c r="C121" s="1" t="str">
        <f>VLOOKUP($A121,'Trang tính59'!$G:$J,4,0)</f>
        <v>AdFlex - CPS - Sale</v>
      </c>
      <c r="D121" s="168"/>
      <c r="E121" s="168"/>
      <c r="F121" s="1" t="str">
        <f t="shared" si="0"/>
        <v/>
      </c>
      <c r="G121" s="159" t="e">
        <f t="shared" si="1"/>
        <v>#VALUE!</v>
      </c>
      <c r="H121" s="168"/>
      <c r="I121" s="168"/>
      <c r="J121" s="1" t="str">
        <f t="shared" si="2"/>
        <v/>
      </c>
      <c r="K121" s="159" t="e">
        <f t="shared" si="3"/>
        <v>#VALUE!</v>
      </c>
      <c r="L121" s="168"/>
      <c r="M121" s="168"/>
      <c r="N121" s="1" t="str">
        <f t="shared" si="4"/>
        <v/>
      </c>
      <c r="O121" s="159" t="e">
        <f t="shared" si="5"/>
        <v>#VALUE!</v>
      </c>
      <c r="P121" s="168"/>
      <c r="Q121" s="168"/>
      <c r="R121" s="1" t="str">
        <f t="shared" si="6"/>
        <v/>
      </c>
      <c r="S121" s="159" t="e">
        <f t="shared" si="7"/>
        <v>#VALUE!</v>
      </c>
      <c r="T121" s="168"/>
      <c r="U121" s="168"/>
      <c r="V121" s="1" t="str">
        <f t="shared" si="8"/>
        <v/>
      </c>
      <c r="W121" s="159" t="e">
        <f t="shared" si="9"/>
        <v>#VALUE!</v>
      </c>
      <c r="X121" s="168"/>
      <c r="Y121" s="168"/>
      <c r="Z121" s="1" t="str">
        <f t="shared" si="10"/>
        <v/>
      </c>
      <c r="AA121" s="159" t="e">
        <f t="shared" si="11"/>
        <v>#VALUE!</v>
      </c>
      <c r="AB121" s="168"/>
      <c r="AC121" s="168"/>
      <c r="AD121" s="1" t="str">
        <f t="shared" si="12"/>
        <v/>
      </c>
      <c r="AE121" s="159" t="e">
        <f t="shared" si="13"/>
        <v>#VALUE!</v>
      </c>
      <c r="AF121" s="168"/>
      <c r="AG121" s="168"/>
      <c r="AH121" s="1" t="str">
        <f t="shared" si="14"/>
        <v/>
      </c>
      <c r="AI121" s="159" t="e">
        <f t="shared" si="15"/>
        <v>#VALUE!</v>
      </c>
      <c r="AJ121" s="162"/>
      <c r="AK121" s="162"/>
      <c r="AL121" s="1"/>
      <c r="AM121" s="1"/>
      <c r="AN121" s="162"/>
      <c r="AO121" s="162"/>
      <c r="AP121" s="1"/>
      <c r="AQ121" s="1"/>
      <c r="AR121" s="162"/>
      <c r="AS121" s="162"/>
      <c r="AT121" s="1"/>
      <c r="AU121" s="1"/>
      <c r="AV121" s="162"/>
      <c r="AW121" s="162"/>
      <c r="AX121" s="1"/>
      <c r="AY121" s="1"/>
      <c r="AZ121" s="162"/>
      <c r="BA121" s="162"/>
      <c r="BB121" s="1"/>
      <c r="BC121" s="1"/>
      <c r="BD121" s="162"/>
      <c r="BE121" s="162"/>
      <c r="BF121" s="1"/>
      <c r="BG121" s="1"/>
      <c r="BH121" s="162"/>
      <c r="BI121" s="162"/>
      <c r="BJ121" s="1"/>
      <c r="BK121" s="1"/>
      <c r="BL121" s="162"/>
      <c r="BM121" s="162"/>
      <c r="BN121" s="1"/>
      <c r="BO121" s="1"/>
      <c r="BP121" s="162"/>
      <c r="BQ121" s="162"/>
      <c r="BR121" s="1"/>
      <c r="BS121" s="1"/>
      <c r="BT121" s="162"/>
      <c r="BU121" s="162"/>
      <c r="BV121" s="1"/>
      <c r="BW121" s="1"/>
      <c r="BX121" s="162"/>
      <c r="BY121" s="162"/>
      <c r="BZ121" s="1"/>
      <c r="CA121" s="1"/>
      <c r="CB121" s="162"/>
      <c r="CC121" s="162"/>
      <c r="CD121" s="1"/>
      <c r="CE121" s="1"/>
      <c r="CF121" s="1"/>
      <c r="CG121" s="1"/>
      <c r="CH121" s="1"/>
      <c r="CI121" s="1"/>
      <c r="CJ121" s="162"/>
      <c r="CK121" s="162"/>
      <c r="CL121" s="1"/>
      <c r="CM121" s="1"/>
      <c r="CN121" s="162"/>
      <c r="CO121" s="162"/>
      <c r="CP121" s="1"/>
      <c r="CQ121" s="1"/>
      <c r="CR121" s="162"/>
      <c r="CS121" s="162"/>
      <c r="CT121" s="1"/>
      <c r="CU121" s="1"/>
      <c r="CV121" s="162"/>
      <c r="CW121" s="162"/>
      <c r="CX121" s="1"/>
      <c r="CY121" s="1"/>
      <c r="CZ121" s="162"/>
      <c r="DA121" s="162"/>
      <c r="DB121" s="1"/>
      <c r="DC121" s="159"/>
      <c r="DD121" s="1"/>
      <c r="DE121" s="1"/>
      <c r="DF121" s="1"/>
      <c r="DG121" s="159"/>
      <c r="DH121" s="1"/>
      <c r="DI121" s="1"/>
      <c r="DJ121" s="1"/>
      <c r="DK121" s="159"/>
      <c r="DL121" s="162"/>
      <c r="DM121" s="162"/>
      <c r="DN121" s="1"/>
      <c r="DO121" s="159"/>
      <c r="DP121" s="162"/>
      <c r="DQ121" s="162"/>
      <c r="DR121" s="1"/>
      <c r="DS121" s="159"/>
      <c r="DT121" s="162"/>
      <c r="DU121" s="162"/>
      <c r="DV121" s="1"/>
      <c r="DW121" s="159"/>
      <c r="DX121" s="1"/>
      <c r="DY121" s="1" t="e">
        <f>VLOOKUP(A121,'ADFLEX lần 1'!A:C,3,0)</f>
        <v>#N/A</v>
      </c>
    </row>
    <row r="122" spans="1:129" ht="15.75" hidden="1" customHeight="1" x14ac:dyDescent="0.25">
      <c r="A122" s="15">
        <v>332</v>
      </c>
      <c r="B122" s="1" t="str">
        <f>VLOOKUP($A122,'Trang tính59'!$G:$J,3,0)</f>
        <v>Nguyễn Sĩ Chuyền</v>
      </c>
      <c r="C122" s="1" t="str">
        <f>VLOOKUP($A122,'Trang tính59'!$G:$J,4,0)</f>
        <v>AdFlex - Tech - Platform - CPO</v>
      </c>
      <c r="D122" s="171"/>
      <c r="E122" s="171"/>
      <c r="F122" s="1" t="str">
        <f t="shared" si="0"/>
        <v/>
      </c>
      <c r="G122" s="159" t="e">
        <f t="shared" si="1"/>
        <v>#VALUE!</v>
      </c>
      <c r="H122" s="171"/>
      <c r="I122" s="171"/>
      <c r="J122" s="1" t="str">
        <f t="shared" si="2"/>
        <v/>
      </c>
      <c r="K122" s="159" t="e">
        <f t="shared" si="3"/>
        <v>#VALUE!</v>
      </c>
      <c r="L122" s="14"/>
      <c r="M122" s="14"/>
      <c r="N122" s="1" t="str">
        <f t="shared" si="4"/>
        <v/>
      </c>
      <c r="O122" s="159" t="e">
        <f t="shared" si="5"/>
        <v>#VALUE!</v>
      </c>
      <c r="P122" s="14"/>
      <c r="Q122" s="14"/>
      <c r="R122" s="1" t="str">
        <f t="shared" si="6"/>
        <v/>
      </c>
      <c r="S122" s="159" t="e">
        <f t="shared" si="7"/>
        <v>#VALUE!</v>
      </c>
      <c r="T122" s="171"/>
      <c r="U122" s="171"/>
      <c r="V122" s="1" t="str">
        <f t="shared" si="8"/>
        <v/>
      </c>
      <c r="W122" s="159" t="e">
        <f t="shared" si="9"/>
        <v>#VALUE!</v>
      </c>
      <c r="X122" s="171"/>
      <c r="Y122" s="171"/>
      <c r="Z122" s="1" t="str">
        <f t="shared" si="10"/>
        <v/>
      </c>
      <c r="AA122" s="159" t="e">
        <f t="shared" si="11"/>
        <v>#VALUE!</v>
      </c>
      <c r="AB122" s="171"/>
      <c r="AC122" s="171"/>
      <c r="AD122" s="1" t="str">
        <f t="shared" si="12"/>
        <v/>
      </c>
      <c r="AE122" s="159" t="e">
        <f t="shared" si="13"/>
        <v>#VALUE!</v>
      </c>
      <c r="AF122" s="171"/>
      <c r="AG122" s="171"/>
      <c r="AH122" s="1" t="str">
        <f t="shared" si="14"/>
        <v/>
      </c>
      <c r="AI122" s="159" t="e">
        <f t="shared" si="15"/>
        <v>#VALUE!</v>
      </c>
      <c r="AJ122" s="172"/>
      <c r="AK122" s="17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72"/>
      <c r="AW122" s="172"/>
      <c r="AX122" s="1"/>
      <c r="AY122" s="1"/>
      <c r="AZ122" s="172"/>
      <c r="BA122" s="172"/>
      <c r="BB122" s="1"/>
      <c r="BC122" s="1"/>
      <c r="BD122" s="172"/>
      <c r="BE122" s="172"/>
      <c r="BF122" s="1"/>
      <c r="BG122" s="1"/>
      <c r="BH122" s="172"/>
      <c r="BI122" s="172"/>
      <c r="BJ122" s="1"/>
      <c r="BK122" s="1"/>
      <c r="BL122" s="172"/>
      <c r="BM122" s="172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59"/>
      <c r="DD122" s="1"/>
      <c r="DE122" s="1"/>
      <c r="DF122" s="1"/>
      <c r="DG122" s="159"/>
      <c r="DH122" s="1"/>
      <c r="DI122" s="1"/>
      <c r="DJ122" s="1"/>
      <c r="DK122" s="159"/>
      <c r="DL122" s="1"/>
      <c r="DM122" s="1"/>
      <c r="DN122" s="1"/>
      <c r="DO122" s="159"/>
      <c r="DP122" s="1"/>
      <c r="DQ122" s="1"/>
      <c r="DR122" s="1"/>
      <c r="DS122" s="159"/>
      <c r="DT122" s="1"/>
      <c r="DU122" s="1"/>
      <c r="DV122" s="1"/>
      <c r="DW122" s="159"/>
      <c r="DX122" s="1"/>
      <c r="DY122" s="1" t="e">
        <f>VLOOKUP(A122,'ADFLEX lần 1'!A:C,3,0)</f>
        <v>#N/A</v>
      </c>
    </row>
    <row r="123" spans="1:129" ht="15.75" customHeight="1" x14ac:dyDescent="0.25">
      <c r="A123" s="15">
        <v>333</v>
      </c>
      <c r="B123" s="1" t="str">
        <f>VLOOKUP($A123,'Trang tính59'!$G:$J,3,0)</f>
        <v>Nguyễn Văn Tùng</v>
      </c>
      <c r="C123" s="1" t="str">
        <f>VLOOKUP($A123,'Trang tính59'!$G:$J,4,0)</f>
        <v>AdFlex - CPI - Kỹ thuật</v>
      </c>
      <c r="D123" s="168"/>
      <c r="E123" s="168"/>
      <c r="F123" s="1" t="str">
        <f t="shared" si="0"/>
        <v/>
      </c>
      <c r="G123" s="159" t="e">
        <f t="shared" si="1"/>
        <v>#VALUE!</v>
      </c>
      <c r="H123" s="168"/>
      <c r="I123" s="168"/>
      <c r="J123" s="1" t="str">
        <f t="shared" si="2"/>
        <v/>
      </c>
      <c r="K123" s="159" t="e">
        <f t="shared" si="3"/>
        <v>#VALUE!</v>
      </c>
      <c r="L123" s="168"/>
      <c r="M123" s="168"/>
      <c r="N123" s="1" t="str">
        <f t="shared" si="4"/>
        <v/>
      </c>
      <c r="O123" s="159" t="e">
        <f t="shared" si="5"/>
        <v>#VALUE!</v>
      </c>
      <c r="P123" s="168"/>
      <c r="Q123" s="168"/>
      <c r="R123" s="1" t="str">
        <f t="shared" si="6"/>
        <v/>
      </c>
      <c r="S123" s="159" t="e">
        <f t="shared" si="7"/>
        <v>#VALUE!</v>
      </c>
      <c r="T123" s="168"/>
      <c r="U123" s="168"/>
      <c r="V123" s="1" t="str">
        <f t="shared" si="8"/>
        <v/>
      </c>
      <c r="W123" s="159" t="e">
        <f t="shared" si="9"/>
        <v>#VALUE!</v>
      </c>
      <c r="X123" s="169">
        <v>0.37708333333333333</v>
      </c>
      <c r="Y123" s="169">
        <v>0.81458333333333333</v>
      </c>
      <c r="Z123" s="163">
        <f t="shared" si="10"/>
        <v>0.33125000000000004</v>
      </c>
      <c r="AA123" s="159">
        <f t="shared" si="11"/>
        <v>8</v>
      </c>
      <c r="AB123" s="169">
        <v>0.37222222222222223</v>
      </c>
      <c r="AC123" s="169">
        <v>0.78888888888888886</v>
      </c>
      <c r="AD123" s="163">
        <f t="shared" si="12"/>
        <v>0.33333333333333331</v>
      </c>
      <c r="AE123" s="159">
        <f t="shared" si="13"/>
        <v>8</v>
      </c>
      <c r="AF123" s="169">
        <v>0.375</v>
      </c>
      <c r="AG123" s="169">
        <v>0.80555555555555558</v>
      </c>
      <c r="AH123" s="163">
        <f t="shared" si="14"/>
        <v>0.33333333333333331</v>
      </c>
      <c r="AI123" s="159">
        <f t="shared" si="15"/>
        <v>8</v>
      </c>
      <c r="AJ123" s="170"/>
      <c r="AK123" s="170"/>
      <c r="AL123" s="1"/>
      <c r="AM123" s="1"/>
      <c r="AN123" s="170"/>
      <c r="AO123" s="170"/>
      <c r="AP123" s="1"/>
      <c r="AQ123" s="1"/>
      <c r="AR123" s="162"/>
      <c r="AS123" s="162"/>
      <c r="AT123" s="1"/>
      <c r="AU123" s="1"/>
      <c r="AV123" s="162"/>
      <c r="AW123" s="162"/>
      <c r="AX123" s="1"/>
      <c r="AY123" s="1"/>
      <c r="AZ123" s="170"/>
      <c r="BA123" s="170"/>
      <c r="BB123" s="1"/>
      <c r="BC123" s="1"/>
      <c r="BD123" s="162"/>
      <c r="BE123" s="162"/>
      <c r="BF123" s="1"/>
      <c r="BG123" s="1"/>
      <c r="BH123" s="162"/>
      <c r="BI123" s="162"/>
      <c r="BJ123" s="1"/>
      <c r="BK123" s="1"/>
      <c r="BL123" s="170"/>
      <c r="BM123" s="170"/>
      <c r="BN123" s="1"/>
      <c r="BO123" s="1"/>
      <c r="BP123" s="170"/>
      <c r="BQ123" s="170"/>
      <c r="BR123" s="1"/>
      <c r="BS123" s="1"/>
      <c r="BT123" s="170"/>
      <c r="BU123" s="170"/>
      <c r="BV123" s="1"/>
      <c r="BW123" s="1"/>
      <c r="BX123" s="170"/>
      <c r="BY123" s="170"/>
      <c r="BZ123" s="1"/>
      <c r="CA123" s="1"/>
      <c r="CB123" s="170"/>
      <c r="CC123" s="170"/>
      <c r="CD123" s="1"/>
      <c r="CE123" s="1"/>
      <c r="CF123" s="162"/>
      <c r="CG123" s="162"/>
      <c r="CH123" s="1"/>
      <c r="CI123" s="1"/>
      <c r="CJ123" s="162"/>
      <c r="CK123" s="162"/>
      <c r="CL123" s="1"/>
      <c r="CM123" s="1"/>
      <c r="CN123" s="170"/>
      <c r="CO123" s="170"/>
      <c r="CP123" s="1"/>
      <c r="CQ123" s="1"/>
      <c r="CR123" s="170"/>
      <c r="CS123" s="170"/>
      <c r="CT123" s="1"/>
      <c r="CU123" s="1"/>
      <c r="CV123" s="170"/>
      <c r="CW123" s="170"/>
      <c r="CX123" s="1"/>
      <c r="CY123" s="1"/>
      <c r="CZ123" s="160"/>
      <c r="DA123" s="160"/>
      <c r="DB123" s="161"/>
      <c r="DC123" s="159"/>
      <c r="DD123" s="160"/>
      <c r="DE123" s="160"/>
      <c r="DF123" s="160"/>
      <c r="DG123" s="159"/>
      <c r="DH123" s="162"/>
      <c r="DI123" s="162"/>
      <c r="DJ123" s="163"/>
      <c r="DK123" s="159"/>
      <c r="DL123" s="162"/>
      <c r="DM123" s="162"/>
      <c r="DN123" s="163"/>
      <c r="DO123" s="159"/>
      <c r="DP123" s="160"/>
      <c r="DQ123" s="160"/>
      <c r="DR123" s="161"/>
      <c r="DS123" s="159"/>
      <c r="DT123" s="160"/>
      <c r="DU123" s="160"/>
      <c r="DV123" s="161"/>
      <c r="DW123" s="159"/>
      <c r="DX123" s="1"/>
      <c r="DY123" s="1" t="str">
        <f>VLOOKUP(A123,'ADFLEX lần 1'!A:C,3,0)</f>
        <v>Nguyễn Văn Tùng</v>
      </c>
    </row>
    <row r="124" spans="1:129" ht="15.75" hidden="1" customHeight="1" x14ac:dyDescent="0.25">
      <c r="A124" s="15">
        <v>336</v>
      </c>
      <c r="B124" s="1" t="e">
        <f>VLOOKUP($A124,'Trang tính59'!$G:$J,3,0)</f>
        <v>#N/A</v>
      </c>
      <c r="C124" s="1" t="e">
        <f>VLOOKUP($A124,'Trang tính59'!$G:$J,4,0)</f>
        <v>#N/A</v>
      </c>
      <c r="D124" s="168"/>
      <c r="E124" s="168"/>
      <c r="F124" s="1" t="str">
        <f t="shared" si="0"/>
        <v/>
      </c>
      <c r="G124" s="159" t="e">
        <f t="shared" si="1"/>
        <v>#VALUE!</v>
      </c>
      <c r="H124" s="14"/>
      <c r="I124" s="14"/>
      <c r="J124" s="1" t="str">
        <f t="shared" si="2"/>
        <v/>
      </c>
      <c r="K124" s="159" t="e">
        <f t="shared" si="3"/>
        <v>#VALUE!</v>
      </c>
      <c r="L124" s="168"/>
      <c r="M124" s="168"/>
      <c r="N124" s="1" t="str">
        <f t="shared" si="4"/>
        <v/>
      </c>
      <c r="O124" s="159" t="e">
        <f t="shared" si="5"/>
        <v>#VALUE!</v>
      </c>
      <c r="P124" s="168"/>
      <c r="Q124" s="168"/>
      <c r="R124" s="1" t="str">
        <f t="shared" si="6"/>
        <v/>
      </c>
      <c r="S124" s="159" t="e">
        <f t="shared" si="7"/>
        <v>#VALUE!</v>
      </c>
      <c r="T124" s="168"/>
      <c r="U124" s="168"/>
      <c r="V124" s="1" t="str">
        <f t="shared" si="8"/>
        <v/>
      </c>
      <c r="W124" s="159" t="e">
        <f t="shared" si="9"/>
        <v>#VALUE!</v>
      </c>
      <c r="X124" s="14"/>
      <c r="Y124" s="14"/>
      <c r="Z124" s="1" t="str">
        <f t="shared" si="10"/>
        <v/>
      </c>
      <c r="AA124" s="159" t="e">
        <f t="shared" si="11"/>
        <v>#VALUE!</v>
      </c>
      <c r="AB124" s="14"/>
      <c r="AC124" s="14"/>
      <c r="AD124" s="1" t="str">
        <f t="shared" si="12"/>
        <v/>
      </c>
      <c r="AE124" s="159" t="e">
        <f t="shared" si="13"/>
        <v>#VALUE!</v>
      </c>
      <c r="AF124" s="168"/>
      <c r="AG124" s="168"/>
      <c r="AH124" s="1" t="str">
        <f t="shared" si="14"/>
        <v/>
      </c>
      <c r="AI124" s="159" t="e">
        <f t="shared" si="15"/>
        <v>#VALUE!</v>
      </c>
      <c r="AJ124" s="162"/>
      <c r="AK124" s="162"/>
      <c r="AL124" s="1"/>
      <c r="AM124" s="1"/>
      <c r="AN124" s="162"/>
      <c r="AO124" s="162"/>
      <c r="AP124" s="1"/>
      <c r="AQ124" s="1"/>
      <c r="AR124" s="162"/>
      <c r="AS124" s="162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62"/>
      <c r="BI124" s="162"/>
      <c r="BJ124" s="1"/>
      <c r="BK124" s="1"/>
      <c r="BL124" s="162"/>
      <c r="BM124" s="162"/>
      <c r="BN124" s="1"/>
      <c r="BO124" s="1"/>
      <c r="BP124" s="162"/>
      <c r="BQ124" s="162"/>
      <c r="BR124" s="1"/>
      <c r="BS124" s="1"/>
      <c r="BT124" s="162"/>
      <c r="BU124" s="162"/>
      <c r="BV124" s="1"/>
      <c r="BW124" s="1"/>
      <c r="BX124" s="162"/>
      <c r="BY124" s="162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62"/>
      <c r="CK124" s="162"/>
      <c r="CL124" s="1"/>
      <c r="CM124" s="1"/>
      <c r="CN124" s="162"/>
      <c r="CO124" s="162"/>
      <c r="CP124" s="1"/>
      <c r="CQ124" s="1"/>
      <c r="CR124" s="162"/>
      <c r="CS124" s="162"/>
      <c r="CT124" s="1"/>
      <c r="CU124" s="1"/>
      <c r="CV124" s="162"/>
      <c r="CW124" s="162"/>
      <c r="CX124" s="1"/>
      <c r="CY124" s="1"/>
      <c r="CZ124" s="162"/>
      <c r="DA124" s="162"/>
      <c r="DB124" s="1"/>
      <c r="DC124" s="159"/>
      <c r="DD124" s="162"/>
      <c r="DE124" s="162"/>
      <c r="DF124" s="1"/>
      <c r="DG124" s="159"/>
      <c r="DH124" s="1"/>
      <c r="DI124" s="1"/>
      <c r="DJ124" s="1"/>
      <c r="DK124" s="159"/>
      <c r="DL124" s="162"/>
      <c r="DM124" s="162"/>
      <c r="DN124" s="1"/>
      <c r="DO124" s="159"/>
      <c r="DP124" s="162"/>
      <c r="DQ124" s="162"/>
      <c r="DR124" s="1"/>
      <c r="DS124" s="159"/>
      <c r="DT124" s="162"/>
      <c r="DU124" s="162"/>
      <c r="DV124" s="1"/>
      <c r="DW124" s="159"/>
      <c r="DX124" s="1"/>
      <c r="DY124" s="1" t="e">
        <f>VLOOKUP(A124,'ADFLEX lần 1'!A:C,3,0)</f>
        <v>#N/A</v>
      </c>
    </row>
    <row r="125" spans="1:129" ht="15.75" hidden="1" customHeight="1" x14ac:dyDescent="0.25">
      <c r="A125" s="15">
        <v>338</v>
      </c>
      <c r="B125" s="1" t="str">
        <f>VLOOKUP($A125,'Trang tính59'!$G:$J,3,0)</f>
        <v>Đỗ Thị Hường</v>
      </c>
      <c r="C125" s="1" t="str">
        <f>VLOOKUP($A125,'Trang tính59'!$G:$J,4,0)</f>
        <v>AdFlex - CPS - Admin</v>
      </c>
      <c r="D125" s="14"/>
      <c r="E125" s="14"/>
      <c r="F125" s="1" t="str">
        <f t="shared" si="0"/>
        <v/>
      </c>
      <c r="G125" s="159" t="e">
        <f t="shared" si="1"/>
        <v>#VALUE!</v>
      </c>
      <c r="H125" s="14"/>
      <c r="I125" s="14"/>
      <c r="J125" s="1" t="str">
        <f t="shared" si="2"/>
        <v/>
      </c>
      <c r="K125" s="159" t="e">
        <f t="shared" si="3"/>
        <v>#VALUE!</v>
      </c>
      <c r="L125" s="14"/>
      <c r="M125" s="14"/>
      <c r="N125" s="1" t="str">
        <f t="shared" si="4"/>
        <v/>
      </c>
      <c r="O125" s="159" t="e">
        <f t="shared" si="5"/>
        <v>#VALUE!</v>
      </c>
      <c r="P125" s="14"/>
      <c r="Q125" s="14"/>
      <c r="R125" s="1" t="str">
        <f t="shared" si="6"/>
        <v/>
      </c>
      <c r="S125" s="159" t="e">
        <f t="shared" si="7"/>
        <v>#VALUE!</v>
      </c>
      <c r="T125" s="14"/>
      <c r="U125" s="14"/>
      <c r="V125" s="1" t="str">
        <f t="shared" si="8"/>
        <v/>
      </c>
      <c r="W125" s="159" t="e">
        <f t="shared" si="9"/>
        <v>#VALUE!</v>
      </c>
      <c r="X125" s="171"/>
      <c r="Y125" s="171"/>
      <c r="Z125" s="1" t="str">
        <f t="shared" si="10"/>
        <v/>
      </c>
      <c r="AA125" s="159" t="e">
        <f t="shared" si="11"/>
        <v>#VALUE!</v>
      </c>
      <c r="AB125" s="171"/>
      <c r="AC125" s="171"/>
      <c r="AD125" s="1" t="str">
        <f t="shared" si="12"/>
        <v/>
      </c>
      <c r="AE125" s="159" t="e">
        <f t="shared" si="13"/>
        <v>#VALUE!</v>
      </c>
      <c r="AF125" s="171"/>
      <c r="AG125" s="171"/>
      <c r="AH125" s="1" t="str">
        <f t="shared" si="14"/>
        <v/>
      </c>
      <c r="AI125" s="159" t="e">
        <f t="shared" si="15"/>
        <v>#VALUE!</v>
      </c>
      <c r="AJ125" s="1"/>
      <c r="AK125" s="1"/>
      <c r="AL125" s="1"/>
      <c r="AM125" s="1"/>
      <c r="AN125" s="172"/>
      <c r="AO125" s="172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72"/>
      <c r="BA125" s="172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59"/>
      <c r="DD125" s="1"/>
      <c r="DE125" s="1"/>
      <c r="DF125" s="1"/>
      <c r="DG125" s="159"/>
      <c r="DH125" s="1"/>
      <c r="DI125" s="1"/>
      <c r="DJ125" s="1"/>
      <c r="DK125" s="159"/>
      <c r="DL125" s="1"/>
      <c r="DM125" s="1"/>
      <c r="DN125" s="1"/>
      <c r="DO125" s="159"/>
      <c r="DP125" s="1"/>
      <c r="DQ125" s="1"/>
      <c r="DR125" s="1"/>
      <c r="DS125" s="159"/>
      <c r="DT125" s="1"/>
      <c r="DU125" s="1"/>
      <c r="DV125" s="1"/>
      <c r="DW125" s="159"/>
      <c r="DX125" s="1"/>
      <c r="DY125" s="1" t="e">
        <f>VLOOKUP(A125,'ADFLEX lần 1'!A:C,3,0)</f>
        <v>#N/A</v>
      </c>
    </row>
    <row r="126" spans="1:129" ht="15.75" customHeight="1" x14ac:dyDescent="0.25">
      <c r="A126" s="15">
        <v>339</v>
      </c>
      <c r="B126" s="1" t="str">
        <f>VLOOKUP($A126,'Trang tính59'!$G:$J,3,0)</f>
        <v>Đỗ Duy Tuyên</v>
      </c>
      <c r="C126" s="1" t="str">
        <f>VLOOKUP($A126,'Trang tính59'!$G:$J,4,0)</f>
        <v>AdFlex - Kỹ thuật</v>
      </c>
      <c r="D126" s="169">
        <v>0.37083333333333335</v>
      </c>
      <c r="E126" s="169">
        <v>0.77013888888888893</v>
      </c>
      <c r="F126" s="163">
        <f t="shared" si="0"/>
        <v>0.33333333333333331</v>
      </c>
      <c r="G126" s="159">
        <f t="shared" si="1"/>
        <v>8</v>
      </c>
      <c r="H126" s="169">
        <v>0.35694444444444445</v>
      </c>
      <c r="I126" s="169">
        <v>0.75763888888888886</v>
      </c>
      <c r="J126" s="163">
        <f t="shared" si="2"/>
        <v>0.33333333333333331</v>
      </c>
      <c r="K126" s="159">
        <f t="shared" si="3"/>
        <v>8</v>
      </c>
      <c r="L126" s="169">
        <v>0.35486111111111113</v>
      </c>
      <c r="M126" s="169">
        <v>0.75624999999999998</v>
      </c>
      <c r="N126" s="163">
        <f t="shared" si="4"/>
        <v>0.33333333333333331</v>
      </c>
      <c r="O126" s="159">
        <f t="shared" si="5"/>
        <v>8</v>
      </c>
      <c r="P126" s="168"/>
      <c r="Q126" s="168"/>
      <c r="R126" s="1" t="str">
        <f t="shared" si="6"/>
        <v/>
      </c>
      <c r="S126" s="159" t="e">
        <f t="shared" si="7"/>
        <v>#VALUE!</v>
      </c>
      <c r="T126" s="168"/>
      <c r="U126" s="168"/>
      <c r="V126" s="1" t="str">
        <f t="shared" si="8"/>
        <v/>
      </c>
      <c r="W126" s="159" t="e">
        <f t="shared" si="9"/>
        <v>#VALUE!</v>
      </c>
      <c r="X126" s="169">
        <v>0.37847222222222221</v>
      </c>
      <c r="Y126" s="169">
        <v>0.77569444444444446</v>
      </c>
      <c r="Z126" s="163">
        <f t="shared" si="10"/>
        <v>0.32986111111111116</v>
      </c>
      <c r="AA126" s="159">
        <f t="shared" si="11"/>
        <v>7.9</v>
      </c>
      <c r="AB126" s="168">
        <v>0.375</v>
      </c>
      <c r="AC126" s="168">
        <v>0.77083333333333337</v>
      </c>
      <c r="AD126" s="163">
        <f t="shared" si="12"/>
        <v>0.33333333333333331</v>
      </c>
      <c r="AE126" s="159">
        <f t="shared" si="13"/>
        <v>8</v>
      </c>
      <c r="AF126" s="169">
        <v>0.35902777777777778</v>
      </c>
      <c r="AG126" s="169">
        <v>0.77152777777777781</v>
      </c>
      <c r="AH126" s="163">
        <f t="shared" si="14"/>
        <v>0.33333333333333331</v>
      </c>
      <c r="AI126" s="159">
        <f t="shared" si="15"/>
        <v>8</v>
      </c>
      <c r="AJ126" s="170"/>
      <c r="AK126" s="170"/>
      <c r="AL126" s="1"/>
      <c r="AM126" s="1"/>
      <c r="AN126" s="170"/>
      <c r="AO126" s="170"/>
      <c r="AP126" s="1"/>
      <c r="AQ126" s="1"/>
      <c r="AR126" s="170"/>
      <c r="AS126" s="170"/>
      <c r="AT126" s="1"/>
      <c r="AU126" s="1"/>
      <c r="AV126" s="170"/>
      <c r="AW126" s="170"/>
      <c r="AX126" s="1"/>
      <c r="AY126" s="1"/>
      <c r="AZ126" s="162"/>
      <c r="BA126" s="162"/>
      <c r="BB126" s="1"/>
      <c r="BC126" s="1"/>
      <c r="BD126" s="162"/>
      <c r="BE126" s="162"/>
      <c r="BF126" s="1"/>
      <c r="BG126" s="1"/>
      <c r="BH126" s="162"/>
      <c r="BI126" s="162"/>
      <c r="BJ126" s="1"/>
      <c r="BK126" s="1"/>
      <c r="BL126" s="170"/>
      <c r="BM126" s="170"/>
      <c r="BN126" s="1"/>
      <c r="BO126" s="1"/>
      <c r="BP126" s="170"/>
      <c r="BQ126" s="170"/>
      <c r="BR126" s="1"/>
      <c r="BS126" s="1"/>
      <c r="BT126" s="162"/>
      <c r="BU126" s="162"/>
      <c r="BV126" s="1"/>
      <c r="BW126" s="1"/>
      <c r="BX126" s="170"/>
      <c r="BY126" s="170"/>
      <c r="BZ126" s="1"/>
      <c r="CA126" s="1"/>
      <c r="CB126" s="162"/>
      <c r="CC126" s="162"/>
      <c r="CD126" s="1"/>
      <c r="CE126" s="1"/>
      <c r="CF126" s="162"/>
      <c r="CG126" s="162"/>
      <c r="CH126" s="1"/>
      <c r="CI126" s="1"/>
      <c r="CJ126" s="162"/>
      <c r="CK126" s="162"/>
      <c r="CL126" s="1"/>
      <c r="CM126" s="1"/>
      <c r="CN126" s="162"/>
      <c r="CO126" s="162"/>
      <c r="CP126" s="1"/>
      <c r="CQ126" s="1"/>
      <c r="CR126" s="170"/>
      <c r="CS126" s="170"/>
      <c r="CT126" s="1"/>
      <c r="CU126" s="1"/>
      <c r="CV126" s="170"/>
      <c r="CW126" s="170"/>
      <c r="CX126" s="1"/>
      <c r="CY126" s="1"/>
      <c r="CZ126" s="160"/>
      <c r="DA126" s="160"/>
      <c r="DB126" s="161"/>
      <c r="DC126" s="159"/>
      <c r="DD126" s="160"/>
      <c r="DE126" s="160"/>
      <c r="DF126" s="161"/>
      <c r="DG126" s="159"/>
      <c r="DH126" s="162"/>
      <c r="DI126" s="162"/>
      <c r="DJ126" s="163"/>
      <c r="DK126" s="159"/>
      <c r="DL126" s="162"/>
      <c r="DM126" s="162"/>
      <c r="DN126" s="163"/>
      <c r="DO126" s="159"/>
      <c r="DP126" s="160"/>
      <c r="DQ126" s="160"/>
      <c r="DR126" s="161"/>
      <c r="DS126" s="159"/>
      <c r="DT126" s="160"/>
      <c r="DU126" s="160"/>
      <c r="DV126" s="161"/>
      <c r="DW126" s="159"/>
      <c r="DX126" s="1"/>
      <c r="DY126" s="1" t="str">
        <f>VLOOKUP(A126,'ADFLEX lần 1'!A:C,3,0)</f>
        <v>Đỗ Duy Tuyên</v>
      </c>
    </row>
    <row r="127" spans="1:129" ht="15.75" hidden="1" customHeight="1" x14ac:dyDescent="0.25">
      <c r="A127" s="15">
        <v>340</v>
      </c>
      <c r="B127" s="1" t="str">
        <f>VLOOKUP($A127,'Trang tính59'!$G:$J,3,0)</f>
        <v>Nguyễn Thu Trang</v>
      </c>
      <c r="C127" s="1" t="str">
        <f>VLOOKUP($A127,'Trang tính59'!$G:$J,4,0)</f>
        <v>AdFlex - CPI - Traffic</v>
      </c>
      <c r="D127" s="14"/>
      <c r="E127" s="14"/>
      <c r="F127" s="1" t="str">
        <f t="shared" si="0"/>
        <v/>
      </c>
      <c r="G127" s="159" t="e">
        <f t="shared" si="1"/>
        <v>#VALUE!</v>
      </c>
      <c r="H127" s="14"/>
      <c r="I127" s="14"/>
      <c r="J127" s="1" t="str">
        <f t="shared" si="2"/>
        <v/>
      </c>
      <c r="K127" s="159" t="e">
        <f t="shared" si="3"/>
        <v>#VALUE!</v>
      </c>
      <c r="L127" s="168"/>
      <c r="M127" s="168"/>
      <c r="N127" s="1" t="str">
        <f t="shared" si="4"/>
        <v/>
      </c>
      <c r="O127" s="159" t="e">
        <f t="shared" si="5"/>
        <v>#VALUE!</v>
      </c>
      <c r="P127" s="168"/>
      <c r="Q127" s="168"/>
      <c r="R127" s="1" t="str">
        <f t="shared" si="6"/>
        <v/>
      </c>
      <c r="S127" s="159" t="e">
        <f t="shared" si="7"/>
        <v>#VALUE!</v>
      </c>
      <c r="T127" s="168"/>
      <c r="U127" s="168"/>
      <c r="V127" s="1" t="str">
        <f t="shared" si="8"/>
        <v/>
      </c>
      <c r="W127" s="159" t="e">
        <f t="shared" si="9"/>
        <v>#VALUE!</v>
      </c>
      <c r="X127" s="14"/>
      <c r="Y127" s="14"/>
      <c r="Z127" s="1" t="str">
        <f t="shared" si="10"/>
        <v/>
      </c>
      <c r="AA127" s="159" t="e">
        <f t="shared" si="11"/>
        <v>#VALUE!</v>
      </c>
      <c r="AB127" s="14"/>
      <c r="AC127" s="14"/>
      <c r="AD127" s="1" t="str">
        <f t="shared" si="12"/>
        <v/>
      </c>
      <c r="AE127" s="159" t="e">
        <f t="shared" si="13"/>
        <v>#VALUE!</v>
      </c>
      <c r="AF127" s="14"/>
      <c r="AG127" s="14"/>
      <c r="AH127" s="1" t="str">
        <f t="shared" si="14"/>
        <v/>
      </c>
      <c r="AI127" s="159" t="e">
        <f t="shared" si="15"/>
        <v>#VALUE!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62"/>
      <c r="DA127" s="162"/>
      <c r="DB127" s="1"/>
      <c r="DC127" s="159"/>
      <c r="DD127" s="1"/>
      <c r="DE127" s="1"/>
      <c r="DF127" s="1"/>
      <c r="DG127" s="159"/>
      <c r="DH127" s="1"/>
      <c r="DI127" s="1"/>
      <c r="DJ127" s="1"/>
      <c r="DK127" s="159"/>
      <c r="DL127" s="1"/>
      <c r="DM127" s="1"/>
      <c r="DN127" s="1"/>
      <c r="DO127" s="159"/>
      <c r="DP127" s="1"/>
      <c r="DQ127" s="1"/>
      <c r="DR127" s="1"/>
      <c r="DS127" s="159"/>
      <c r="DT127" s="1"/>
      <c r="DU127" s="1"/>
      <c r="DV127" s="1"/>
      <c r="DW127" s="159"/>
      <c r="DX127" s="1"/>
      <c r="DY127" s="1" t="e">
        <f>VLOOKUP(A127,'ADFLEX lần 1'!A:C,3,0)</f>
        <v>#N/A</v>
      </c>
    </row>
    <row r="128" spans="1:129" ht="15.75" hidden="1" customHeight="1" x14ac:dyDescent="0.25">
      <c r="A128" s="15">
        <v>341</v>
      </c>
      <c r="B128" s="1" t="str">
        <f>VLOOKUP($A128,'Trang tính59'!$G:$J,3,0)</f>
        <v>Ngô Thị Vân</v>
      </c>
      <c r="C128" s="1" t="str">
        <f>VLOOKUP($A128,'Trang tính59'!$G:$J,4,0)</f>
        <v>AdFlex - CPS - Sale - S2</v>
      </c>
      <c r="D128" s="171"/>
      <c r="E128" s="171"/>
      <c r="F128" s="1" t="str">
        <f t="shared" si="0"/>
        <v/>
      </c>
      <c r="G128" s="159" t="e">
        <f t="shared" si="1"/>
        <v>#VALUE!</v>
      </c>
      <c r="H128" s="171"/>
      <c r="I128" s="171"/>
      <c r="J128" s="1" t="str">
        <f t="shared" si="2"/>
        <v/>
      </c>
      <c r="K128" s="159" t="e">
        <f t="shared" si="3"/>
        <v>#VALUE!</v>
      </c>
      <c r="L128" s="14"/>
      <c r="M128" s="14"/>
      <c r="N128" s="1" t="str">
        <f t="shared" si="4"/>
        <v/>
      </c>
      <c r="O128" s="159" t="e">
        <f t="shared" si="5"/>
        <v>#VALUE!</v>
      </c>
      <c r="P128" s="14"/>
      <c r="Q128" s="14"/>
      <c r="R128" s="1" t="str">
        <f t="shared" si="6"/>
        <v/>
      </c>
      <c r="S128" s="159" t="e">
        <f t="shared" si="7"/>
        <v>#VALUE!</v>
      </c>
      <c r="T128" s="171"/>
      <c r="U128" s="171"/>
      <c r="V128" s="1" t="str">
        <f t="shared" si="8"/>
        <v/>
      </c>
      <c r="W128" s="159" t="e">
        <f t="shared" si="9"/>
        <v>#VALUE!</v>
      </c>
      <c r="X128" s="171"/>
      <c r="Y128" s="171"/>
      <c r="Z128" s="1" t="str">
        <f t="shared" si="10"/>
        <v/>
      </c>
      <c r="AA128" s="159" t="e">
        <f t="shared" si="11"/>
        <v>#VALUE!</v>
      </c>
      <c r="AB128" s="171"/>
      <c r="AC128" s="171"/>
      <c r="AD128" s="1" t="str">
        <f t="shared" si="12"/>
        <v/>
      </c>
      <c r="AE128" s="159" t="e">
        <f t="shared" si="13"/>
        <v>#VALUE!</v>
      </c>
      <c r="AF128" s="171"/>
      <c r="AG128" s="171"/>
      <c r="AH128" s="1" t="str">
        <f t="shared" si="14"/>
        <v/>
      </c>
      <c r="AI128" s="159" t="e">
        <f t="shared" si="15"/>
        <v>#VALUE!</v>
      </c>
      <c r="AJ128" s="172"/>
      <c r="AK128" s="172"/>
      <c r="AL128" s="1"/>
      <c r="AM128" s="1"/>
      <c r="AN128" s="172"/>
      <c r="AO128" s="172"/>
      <c r="AP128" s="1"/>
      <c r="AQ128" s="1"/>
      <c r="AR128" s="1"/>
      <c r="AS128" s="1"/>
      <c r="AT128" s="1"/>
      <c r="AU128" s="1"/>
      <c r="AV128" s="172"/>
      <c r="AW128" s="172"/>
      <c r="AX128" s="1"/>
      <c r="AY128" s="1"/>
      <c r="AZ128" s="172"/>
      <c r="BA128" s="172"/>
      <c r="BB128" s="1"/>
      <c r="BC128" s="1"/>
      <c r="BD128" s="172"/>
      <c r="BE128" s="172"/>
      <c r="BF128" s="1"/>
      <c r="BG128" s="1"/>
      <c r="BH128" s="172"/>
      <c r="BI128" s="172"/>
      <c r="BJ128" s="1"/>
      <c r="BK128" s="1"/>
      <c r="BL128" s="172"/>
      <c r="BM128" s="172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72"/>
      <c r="BY128" s="172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59"/>
      <c r="DD128" s="1"/>
      <c r="DE128" s="1"/>
      <c r="DF128" s="1"/>
      <c r="DG128" s="159"/>
      <c r="DH128" s="1"/>
      <c r="DI128" s="1"/>
      <c r="DJ128" s="1"/>
      <c r="DK128" s="159"/>
      <c r="DL128" s="1"/>
      <c r="DM128" s="1"/>
      <c r="DN128" s="1"/>
      <c r="DO128" s="159"/>
      <c r="DP128" s="1"/>
      <c r="DQ128" s="1"/>
      <c r="DR128" s="1"/>
      <c r="DS128" s="159"/>
      <c r="DT128" s="1"/>
      <c r="DU128" s="1"/>
      <c r="DV128" s="1"/>
      <c r="DW128" s="159"/>
      <c r="DX128" s="1"/>
      <c r="DY128" s="1" t="e">
        <f>VLOOKUP(A128,'ADFLEX lần 1'!A:C,3,0)</f>
        <v>#N/A</v>
      </c>
    </row>
    <row r="129" spans="1:129" ht="15.75" hidden="1" customHeight="1" x14ac:dyDescent="0.25">
      <c r="A129" s="15">
        <v>342</v>
      </c>
      <c r="B129" s="1" t="str">
        <f>VLOOKUP($A129,'Trang tính59'!$G:$J,3,0)</f>
        <v>Nguyễn Hoàng Linh</v>
      </c>
      <c r="C129" s="1" t="str">
        <f>VLOOKUP($A129,'Trang tính59'!$G:$J,4,0)</f>
        <v>AdFlex - CPS - Sale - S3</v>
      </c>
      <c r="D129" s="14"/>
      <c r="E129" s="14"/>
      <c r="F129" s="1" t="str">
        <f t="shared" si="0"/>
        <v/>
      </c>
      <c r="G129" s="159" t="e">
        <f t="shared" si="1"/>
        <v>#VALUE!</v>
      </c>
      <c r="H129" s="14"/>
      <c r="I129" s="14"/>
      <c r="J129" s="1" t="str">
        <f t="shared" si="2"/>
        <v/>
      </c>
      <c r="K129" s="159" t="e">
        <f t="shared" si="3"/>
        <v>#VALUE!</v>
      </c>
      <c r="L129" s="14"/>
      <c r="M129" s="14"/>
      <c r="N129" s="1" t="str">
        <f t="shared" si="4"/>
        <v/>
      </c>
      <c r="O129" s="159" t="e">
        <f t="shared" si="5"/>
        <v>#VALUE!</v>
      </c>
      <c r="P129" s="14"/>
      <c r="Q129" s="14"/>
      <c r="R129" s="1" t="str">
        <f t="shared" si="6"/>
        <v/>
      </c>
      <c r="S129" s="159" t="e">
        <f t="shared" si="7"/>
        <v>#VALUE!</v>
      </c>
      <c r="T129" s="14"/>
      <c r="U129" s="14"/>
      <c r="V129" s="1" t="str">
        <f t="shared" si="8"/>
        <v/>
      </c>
      <c r="W129" s="159" t="e">
        <f t="shared" si="9"/>
        <v>#VALUE!</v>
      </c>
      <c r="X129" s="14"/>
      <c r="Y129" s="14"/>
      <c r="Z129" s="1" t="str">
        <f t="shared" si="10"/>
        <v/>
      </c>
      <c r="AA129" s="159" t="e">
        <f t="shared" si="11"/>
        <v>#VALUE!</v>
      </c>
      <c r="AB129" s="14"/>
      <c r="AC129" s="14"/>
      <c r="AD129" s="1" t="str">
        <f t="shared" si="12"/>
        <v/>
      </c>
      <c r="AE129" s="159" t="e">
        <f t="shared" si="13"/>
        <v>#VALUE!</v>
      </c>
      <c r="AF129" s="14"/>
      <c r="AG129" s="14"/>
      <c r="AH129" s="1" t="str">
        <f t="shared" si="14"/>
        <v/>
      </c>
      <c r="AI129" s="159" t="e">
        <f t="shared" si="15"/>
        <v>#VALUE!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59"/>
      <c r="DD129" s="1"/>
      <c r="DE129" s="1"/>
      <c r="DF129" s="1"/>
      <c r="DG129" s="159"/>
      <c r="DH129" s="1"/>
      <c r="DI129" s="1"/>
      <c r="DJ129" s="1"/>
      <c r="DK129" s="159"/>
      <c r="DL129" s="1"/>
      <c r="DM129" s="1"/>
      <c r="DN129" s="1"/>
      <c r="DO129" s="159"/>
      <c r="DP129" s="1"/>
      <c r="DQ129" s="1"/>
      <c r="DR129" s="1"/>
      <c r="DS129" s="159"/>
      <c r="DT129" s="1"/>
      <c r="DU129" s="1"/>
      <c r="DV129" s="1"/>
      <c r="DW129" s="159"/>
      <c r="DX129" s="1"/>
      <c r="DY129" s="1" t="e">
        <f>VLOOKUP(A129,'ADFLEX lần 1'!A:C,3,0)</f>
        <v>#N/A</v>
      </c>
    </row>
    <row r="130" spans="1:129" ht="15.75" hidden="1" customHeight="1" x14ac:dyDescent="0.25">
      <c r="A130" s="15">
        <v>343</v>
      </c>
      <c r="B130" s="1" t="str">
        <f>VLOOKUP($A130,'Trang tính59'!$G:$J,3,0)</f>
        <v>Phạm Thị Hiền</v>
      </c>
      <c r="C130" s="1" t="str">
        <f>VLOOKUP($A130,'Trang tính59'!$G:$J,4,0)</f>
        <v>AdFlex - CPS - Sale - S2</v>
      </c>
      <c r="D130" s="14"/>
      <c r="E130" s="14"/>
      <c r="F130" s="1" t="str">
        <f t="shared" si="0"/>
        <v/>
      </c>
      <c r="G130" s="159" t="e">
        <f t="shared" si="1"/>
        <v>#VALUE!</v>
      </c>
      <c r="H130" s="14"/>
      <c r="I130" s="14"/>
      <c r="J130" s="1" t="str">
        <f t="shared" si="2"/>
        <v/>
      </c>
      <c r="K130" s="159" t="e">
        <f t="shared" si="3"/>
        <v>#VALUE!</v>
      </c>
      <c r="L130" s="14"/>
      <c r="M130" s="14"/>
      <c r="N130" s="1" t="str">
        <f t="shared" si="4"/>
        <v/>
      </c>
      <c r="O130" s="159" t="e">
        <f t="shared" si="5"/>
        <v>#VALUE!</v>
      </c>
      <c r="P130" s="14"/>
      <c r="Q130" s="14"/>
      <c r="R130" s="1" t="str">
        <f t="shared" si="6"/>
        <v/>
      </c>
      <c r="S130" s="159" t="e">
        <f t="shared" si="7"/>
        <v>#VALUE!</v>
      </c>
      <c r="T130" s="14"/>
      <c r="U130" s="14"/>
      <c r="V130" s="1" t="str">
        <f t="shared" si="8"/>
        <v/>
      </c>
      <c r="W130" s="159" t="e">
        <f t="shared" si="9"/>
        <v>#VALUE!</v>
      </c>
      <c r="X130" s="14"/>
      <c r="Y130" s="14"/>
      <c r="Z130" s="1" t="str">
        <f t="shared" si="10"/>
        <v/>
      </c>
      <c r="AA130" s="159" t="e">
        <f t="shared" si="11"/>
        <v>#VALUE!</v>
      </c>
      <c r="AB130" s="14"/>
      <c r="AC130" s="14"/>
      <c r="AD130" s="1" t="str">
        <f t="shared" si="12"/>
        <v/>
      </c>
      <c r="AE130" s="159" t="e">
        <f t="shared" si="13"/>
        <v>#VALUE!</v>
      </c>
      <c r="AF130" s="14"/>
      <c r="AG130" s="14"/>
      <c r="AH130" s="1" t="str">
        <f t="shared" si="14"/>
        <v/>
      </c>
      <c r="AI130" s="159" t="e">
        <f t="shared" si="15"/>
        <v>#VALUE!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59"/>
      <c r="DD130" s="1"/>
      <c r="DE130" s="1"/>
      <c r="DF130" s="1"/>
      <c r="DG130" s="159"/>
      <c r="DH130" s="1"/>
      <c r="DI130" s="1"/>
      <c r="DJ130" s="1"/>
      <c r="DK130" s="159"/>
      <c r="DL130" s="1"/>
      <c r="DM130" s="1"/>
      <c r="DN130" s="1"/>
      <c r="DO130" s="159"/>
      <c r="DP130" s="1"/>
      <c r="DQ130" s="1"/>
      <c r="DR130" s="1"/>
      <c r="DS130" s="159"/>
      <c r="DT130" s="1"/>
      <c r="DU130" s="1"/>
      <c r="DV130" s="1"/>
      <c r="DW130" s="159"/>
      <c r="DX130" s="1"/>
      <c r="DY130" s="1" t="e">
        <f>VLOOKUP(A130,'ADFLEX lần 1'!A:C,3,0)</f>
        <v>#N/A</v>
      </c>
    </row>
    <row r="131" spans="1:129" ht="15.75" hidden="1" customHeight="1" x14ac:dyDescent="0.25">
      <c r="A131" s="15">
        <v>345</v>
      </c>
      <c r="B131" s="1" t="str">
        <f>VLOOKUP($A131,'Trang tính59'!$G:$J,3,0)</f>
        <v>Phạm Thị Bích Huệ</v>
      </c>
      <c r="C131" s="1" t="str">
        <f>VLOOKUP($A131,'Trang tính59'!$G:$J,4,0)</f>
        <v>AdFlex - CPO - B&amp;O</v>
      </c>
      <c r="D131" s="14"/>
      <c r="E131" s="14"/>
      <c r="F131" s="1" t="str">
        <f t="shared" si="0"/>
        <v/>
      </c>
      <c r="G131" s="159" t="e">
        <f t="shared" si="1"/>
        <v>#VALUE!</v>
      </c>
      <c r="H131" s="14"/>
      <c r="I131" s="14"/>
      <c r="J131" s="1" t="str">
        <f t="shared" si="2"/>
        <v/>
      </c>
      <c r="K131" s="159" t="e">
        <f t="shared" si="3"/>
        <v>#VALUE!</v>
      </c>
      <c r="L131" s="14"/>
      <c r="M131" s="14"/>
      <c r="N131" s="1" t="str">
        <f t="shared" si="4"/>
        <v/>
      </c>
      <c r="O131" s="159" t="e">
        <f t="shared" si="5"/>
        <v>#VALUE!</v>
      </c>
      <c r="P131" s="14"/>
      <c r="Q131" s="14"/>
      <c r="R131" s="1" t="str">
        <f t="shared" si="6"/>
        <v/>
      </c>
      <c r="S131" s="159" t="e">
        <f t="shared" si="7"/>
        <v>#VALUE!</v>
      </c>
      <c r="T131" s="14"/>
      <c r="U131" s="14"/>
      <c r="V131" s="1" t="str">
        <f t="shared" si="8"/>
        <v/>
      </c>
      <c r="W131" s="159" t="e">
        <f t="shared" si="9"/>
        <v>#VALUE!</v>
      </c>
      <c r="X131" s="14"/>
      <c r="Y131" s="14"/>
      <c r="Z131" s="1" t="str">
        <f t="shared" si="10"/>
        <v/>
      </c>
      <c r="AA131" s="159" t="e">
        <f t="shared" si="11"/>
        <v>#VALUE!</v>
      </c>
      <c r="AB131" s="14"/>
      <c r="AC131" s="14"/>
      <c r="AD131" s="1" t="str">
        <f t="shared" si="12"/>
        <v/>
      </c>
      <c r="AE131" s="159" t="e">
        <f t="shared" si="13"/>
        <v>#VALUE!</v>
      </c>
      <c r="AF131" s="14"/>
      <c r="AG131" s="14"/>
      <c r="AH131" s="1" t="str">
        <f t="shared" si="14"/>
        <v/>
      </c>
      <c r="AI131" s="159" t="e">
        <f t="shared" si="15"/>
        <v>#VALUE!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59"/>
      <c r="DD131" s="1"/>
      <c r="DE131" s="1"/>
      <c r="DF131" s="1"/>
      <c r="DG131" s="159"/>
      <c r="DH131" s="1"/>
      <c r="DI131" s="1"/>
      <c r="DJ131" s="1"/>
      <c r="DK131" s="159"/>
      <c r="DL131" s="1"/>
      <c r="DM131" s="1"/>
      <c r="DN131" s="1"/>
      <c r="DO131" s="159"/>
      <c r="DP131" s="1"/>
      <c r="DQ131" s="1"/>
      <c r="DR131" s="1"/>
      <c r="DS131" s="159"/>
      <c r="DT131" s="1"/>
      <c r="DU131" s="1"/>
      <c r="DV131" s="1"/>
      <c r="DW131" s="159"/>
      <c r="DX131" s="1"/>
      <c r="DY131" s="1" t="e">
        <f>VLOOKUP(A131,'ADFLEX lần 1'!A:C,3,0)</f>
        <v>#N/A</v>
      </c>
    </row>
    <row r="132" spans="1:129" ht="15.75" hidden="1" customHeight="1" x14ac:dyDescent="0.25">
      <c r="A132" s="15">
        <v>348</v>
      </c>
      <c r="B132" s="1" t="str">
        <f>VLOOKUP($A132,'Trang tính59'!$G:$J,3,0)</f>
        <v>Trần Minh Giang</v>
      </c>
      <c r="C132" s="1" t="str">
        <f>VLOOKUP($A132,'Trang tính59'!$G:$J,4,0)</f>
        <v>AdFlex - HR</v>
      </c>
      <c r="D132" s="14"/>
      <c r="E132" s="14"/>
      <c r="F132" s="1" t="str">
        <f t="shared" si="0"/>
        <v/>
      </c>
      <c r="G132" s="159" t="e">
        <f t="shared" si="1"/>
        <v>#VALUE!</v>
      </c>
      <c r="H132" s="14"/>
      <c r="I132" s="14"/>
      <c r="J132" s="1" t="str">
        <f t="shared" si="2"/>
        <v/>
      </c>
      <c r="K132" s="159" t="e">
        <f t="shared" si="3"/>
        <v>#VALUE!</v>
      </c>
      <c r="L132" s="14"/>
      <c r="M132" s="14"/>
      <c r="N132" s="1" t="str">
        <f t="shared" si="4"/>
        <v/>
      </c>
      <c r="O132" s="159" t="e">
        <f t="shared" si="5"/>
        <v>#VALUE!</v>
      </c>
      <c r="P132" s="14"/>
      <c r="Q132" s="14"/>
      <c r="R132" s="1" t="str">
        <f t="shared" si="6"/>
        <v/>
      </c>
      <c r="S132" s="159" t="e">
        <f t="shared" si="7"/>
        <v>#VALUE!</v>
      </c>
      <c r="T132" s="14"/>
      <c r="U132" s="14"/>
      <c r="V132" s="1" t="str">
        <f t="shared" si="8"/>
        <v/>
      </c>
      <c r="W132" s="159" t="e">
        <f t="shared" si="9"/>
        <v>#VALUE!</v>
      </c>
      <c r="X132" s="14"/>
      <c r="Y132" s="14"/>
      <c r="Z132" s="1" t="str">
        <f t="shared" si="10"/>
        <v/>
      </c>
      <c r="AA132" s="159" t="e">
        <f t="shared" si="11"/>
        <v>#VALUE!</v>
      </c>
      <c r="AB132" s="14"/>
      <c r="AC132" s="14"/>
      <c r="AD132" s="1" t="str">
        <f t="shared" si="12"/>
        <v/>
      </c>
      <c r="AE132" s="159" t="e">
        <f t="shared" si="13"/>
        <v>#VALUE!</v>
      </c>
      <c r="AF132" s="14"/>
      <c r="AG132" s="14"/>
      <c r="AH132" s="1" t="str">
        <f t="shared" si="14"/>
        <v/>
      </c>
      <c r="AI132" s="159" t="e">
        <f t="shared" si="15"/>
        <v>#VALUE!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59"/>
      <c r="DD132" s="1"/>
      <c r="DE132" s="1"/>
      <c r="DF132" s="1"/>
      <c r="DG132" s="159"/>
      <c r="DH132" s="1"/>
      <c r="DI132" s="1"/>
      <c r="DJ132" s="1"/>
      <c r="DK132" s="159"/>
      <c r="DL132" s="1"/>
      <c r="DM132" s="1"/>
      <c r="DN132" s="1"/>
      <c r="DO132" s="159"/>
      <c r="DP132" s="1"/>
      <c r="DQ132" s="1"/>
      <c r="DR132" s="1"/>
      <c r="DS132" s="159"/>
      <c r="DT132" s="1"/>
      <c r="DU132" s="1"/>
      <c r="DV132" s="1"/>
      <c r="DW132" s="159"/>
      <c r="DX132" s="1"/>
      <c r="DY132" s="1" t="e">
        <f>VLOOKUP(A132,'ADFLEX lần 1'!A:C,3,0)</f>
        <v>#N/A</v>
      </c>
    </row>
    <row r="133" spans="1:129" ht="15.75" hidden="1" customHeight="1" x14ac:dyDescent="0.25">
      <c r="A133" s="15">
        <v>349</v>
      </c>
      <c r="B133" s="1" t="str">
        <f>VLOOKUP($A133,'Trang tính59'!$G:$J,3,0)</f>
        <v>Trương Thị Lan Phượng</v>
      </c>
      <c r="C133" s="1" t="str">
        <f>VLOOKUP($A133,'Trang tính59'!$G:$J,4,0)</f>
        <v>AdFlex - Community</v>
      </c>
      <c r="D133" s="14"/>
      <c r="E133" s="14"/>
      <c r="F133" s="1" t="str">
        <f t="shared" si="0"/>
        <v/>
      </c>
      <c r="G133" s="159" t="e">
        <f t="shared" si="1"/>
        <v>#VALUE!</v>
      </c>
      <c r="H133" s="14"/>
      <c r="I133" s="14"/>
      <c r="J133" s="1" t="str">
        <f t="shared" si="2"/>
        <v/>
      </c>
      <c r="K133" s="159" t="e">
        <f t="shared" si="3"/>
        <v>#VALUE!</v>
      </c>
      <c r="L133" s="14"/>
      <c r="M133" s="14"/>
      <c r="N133" s="1" t="str">
        <f t="shared" si="4"/>
        <v/>
      </c>
      <c r="O133" s="159" t="e">
        <f t="shared" si="5"/>
        <v>#VALUE!</v>
      </c>
      <c r="P133" s="14"/>
      <c r="Q133" s="14"/>
      <c r="R133" s="1" t="str">
        <f t="shared" si="6"/>
        <v/>
      </c>
      <c r="S133" s="159" t="e">
        <f t="shared" si="7"/>
        <v>#VALUE!</v>
      </c>
      <c r="T133" s="14"/>
      <c r="U133" s="14"/>
      <c r="V133" s="1" t="str">
        <f t="shared" si="8"/>
        <v/>
      </c>
      <c r="W133" s="159" t="e">
        <f t="shared" si="9"/>
        <v>#VALUE!</v>
      </c>
      <c r="X133" s="14"/>
      <c r="Y133" s="14"/>
      <c r="Z133" s="1" t="str">
        <f t="shared" si="10"/>
        <v/>
      </c>
      <c r="AA133" s="159" t="e">
        <f t="shared" si="11"/>
        <v>#VALUE!</v>
      </c>
      <c r="AB133" s="14"/>
      <c r="AC133" s="14"/>
      <c r="AD133" s="1" t="str">
        <f t="shared" si="12"/>
        <v/>
      </c>
      <c r="AE133" s="159" t="e">
        <f t="shared" si="13"/>
        <v>#VALUE!</v>
      </c>
      <c r="AF133" s="14"/>
      <c r="AG133" s="14"/>
      <c r="AH133" s="1" t="str">
        <f t="shared" si="14"/>
        <v/>
      </c>
      <c r="AI133" s="159" t="e">
        <f t="shared" si="15"/>
        <v>#VALUE!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59"/>
      <c r="DD133" s="1"/>
      <c r="DE133" s="1"/>
      <c r="DF133" s="1"/>
      <c r="DG133" s="159"/>
      <c r="DH133" s="1"/>
      <c r="DI133" s="1"/>
      <c r="DJ133" s="1"/>
      <c r="DK133" s="159"/>
      <c r="DL133" s="1"/>
      <c r="DM133" s="1"/>
      <c r="DN133" s="1"/>
      <c r="DO133" s="159"/>
      <c r="DP133" s="1"/>
      <c r="DQ133" s="1"/>
      <c r="DR133" s="1"/>
      <c r="DS133" s="159"/>
      <c r="DT133" s="1"/>
      <c r="DU133" s="1"/>
      <c r="DV133" s="1"/>
      <c r="DW133" s="159"/>
      <c r="DX133" s="1"/>
      <c r="DY133" s="1" t="e">
        <f>VLOOKUP(A133,'ADFLEX lần 1'!A:C,3,0)</f>
        <v>#N/A</v>
      </c>
    </row>
    <row r="134" spans="1:129" ht="15.75" hidden="1" customHeight="1" x14ac:dyDescent="0.25">
      <c r="A134" s="15">
        <v>356</v>
      </c>
      <c r="B134" s="1" t="str">
        <f>VLOOKUP($A134,'Trang tính59'!$G:$J,3,0)</f>
        <v>Nguyễn Lan Anh</v>
      </c>
      <c r="C134" s="1" t="str">
        <f>VLOOKUP($A134,'Trang tính59'!$G:$J,4,0)</f>
        <v>AdFlex - CPS - Sale</v>
      </c>
      <c r="D134" s="14"/>
      <c r="E134" s="14"/>
      <c r="F134" s="1" t="str">
        <f t="shared" si="0"/>
        <v/>
      </c>
      <c r="G134" s="159" t="e">
        <f t="shared" si="1"/>
        <v>#VALUE!</v>
      </c>
      <c r="H134" s="14"/>
      <c r="I134" s="14"/>
      <c r="J134" s="1" t="str">
        <f t="shared" si="2"/>
        <v/>
      </c>
      <c r="K134" s="159" t="e">
        <f t="shared" si="3"/>
        <v>#VALUE!</v>
      </c>
      <c r="L134" s="14"/>
      <c r="M134" s="14"/>
      <c r="N134" s="1" t="str">
        <f t="shared" si="4"/>
        <v/>
      </c>
      <c r="O134" s="159" t="e">
        <f t="shared" si="5"/>
        <v>#VALUE!</v>
      </c>
      <c r="P134" s="14"/>
      <c r="Q134" s="14"/>
      <c r="R134" s="1" t="str">
        <f t="shared" si="6"/>
        <v/>
      </c>
      <c r="S134" s="159" t="e">
        <f t="shared" si="7"/>
        <v>#VALUE!</v>
      </c>
      <c r="T134" s="14"/>
      <c r="U134" s="14"/>
      <c r="V134" s="1" t="str">
        <f t="shared" si="8"/>
        <v/>
      </c>
      <c r="W134" s="159" t="e">
        <f t="shared" si="9"/>
        <v>#VALUE!</v>
      </c>
      <c r="X134" s="14"/>
      <c r="Y134" s="14"/>
      <c r="Z134" s="1" t="str">
        <f t="shared" si="10"/>
        <v/>
      </c>
      <c r="AA134" s="159" t="e">
        <f t="shared" si="11"/>
        <v>#VALUE!</v>
      </c>
      <c r="AB134" s="14"/>
      <c r="AC134" s="14"/>
      <c r="AD134" s="1" t="str">
        <f t="shared" si="12"/>
        <v/>
      </c>
      <c r="AE134" s="159" t="e">
        <f t="shared" si="13"/>
        <v>#VALUE!</v>
      </c>
      <c r="AF134" s="14"/>
      <c r="AG134" s="14"/>
      <c r="AH134" s="1" t="str">
        <f t="shared" si="14"/>
        <v/>
      </c>
      <c r="AI134" s="159" t="e">
        <f t="shared" si="15"/>
        <v>#VALUE!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59"/>
      <c r="DD134" s="1"/>
      <c r="DE134" s="1"/>
      <c r="DF134" s="1"/>
      <c r="DG134" s="159"/>
      <c r="DH134" s="1"/>
      <c r="DI134" s="1"/>
      <c r="DJ134" s="1"/>
      <c r="DK134" s="159"/>
      <c r="DL134" s="1"/>
      <c r="DM134" s="1"/>
      <c r="DN134" s="1"/>
      <c r="DO134" s="159"/>
      <c r="DP134" s="1"/>
      <c r="DQ134" s="1"/>
      <c r="DR134" s="1"/>
      <c r="DS134" s="159"/>
      <c r="DT134" s="1"/>
      <c r="DU134" s="1"/>
      <c r="DV134" s="1"/>
      <c r="DW134" s="159"/>
      <c r="DX134" s="1"/>
      <c r="DY134" s="1" t="e">
        <f>VLOOKUP(A134,'ADFLEX lần 1'!A:C,3,0)</f>
        <v>#N/A</v>
      </c>
    </row>
    <row r="135" spans="1:129" ht="15.75" hidden="1" customHeight="1" x14ac:dyDescent="0.25">
      <c r="A135" s="15">
        <v>357</v>
      </c>
      <c r="B135" s="1" t="str">
        <f>VLOOKUP($A135,'Trang tính59'!$G:$J,3,0)</f>
        <v>Mai Ngọc Hà</v>
      </c>
      <c r="C135" s="1" t="str">
        <f>VLOOKUP($A135,'Trang tính59'!$G:$J,4,0)</f>
        <v>AdFlex - CPS - Sale - S3</v>
      </c>
      <c r="D135" s="14"/>
      <c r="E135" s="14"/>
      <c r="F135" s="1" t="str">
        <f t="shared" si="0"/>
        <v/>
      </c>
      <c r="G135" s="159" t="e">
        <f t="shared" si="1"/>
        <v>#VALUE!</v>
      </c>
      <c r="H135" s="14"/>
      <c r="I135" s="14"/>
      <c r="J135" s="1" t="str">
        <f t="shared" si="2"/>
        <v/>
      </c>
      <c r="K135" s="159" t="e">
        <f t="shared" si="3"/>
        <v>#VALUE!</v>
      </c>
      <c r="L135" s="14"/>
      <c r="M135" s="14"/>
      <c r="N135" s="1" t="str">
        <f t="shared" si="4"/>
        <v/>
      </c>
      <c r="O135" s="159" t="e">
        <f t="shared" si="5"/>
        <v>#VALUE!</v>
      </c>
      <c r="P135" s="14"/>
      <c r="Q135" s="14"/>
      <c r="R135" s="1" t="str">
        <f t="shared" si="6"/>
        <v/>
      </c>
      <c r="S135" s="159" t="e">
        <f t="shared" si="7"/>
        <v>#VALUE!</v>
      </c>
      <c r="T135" s="14"/>
      <c r="U135" s="14"/>
      <c r="V135" s="1" t="str">
        <f t="shared" si="8"/>
        <v/>
      </c>
      <c r="W135" s="159" t="e">
        <f t="shared" si="9"/>
        <v>#VALUE!</v>
      </c>
      <c r="X135" s="14"/>
      <c r="Y135" s="14"/>
      <c r="Z135" s="1" t="str">
        <f t="shared" si="10"/>
        <v/>
      </c>
      <c r="AA135" s="159" t="e">
        <f t="shared" si="11"/>
        <v>#VALUE!</v>
      </c>
      <c r="AB135" s="14"/>
      <c r="AC135" s="14"/>
      <c r="AD135" s="1" t="str">
        <f t="shared" si="12"/>
        <v/>
      </c>
      <c r="AE135" s="159" t="e">
        <f t="shared" si="13"/>
        <v>#VALUE!</v>
      </c>
      <c r="AF135" s="14"/>
      <c r="AG135" s="14"/>
      <c r="AH135" s="1" t="str">
        <f t="shared" si="14"/>
        <v/>
      </c>
      <c r="AI135" s="159" t="e">
        <f t="shared" si="15"/>
        <v>#VALUE!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59"/>
      <c r="DD135" s="1"/>
      <c r="DE135" s="1"/>
      <c r="DF135" s="1"/>
      <c r="DG135" s="159"/>
      <c r="DH135" s="1"/>
      <c r="DI135" s="1"/>
      <c r="DJ135" s="1"/>
      <c r="DK135" s="159"/>
      <c r="DL135" s="1"/>
      <c r="DM135" s="1"/>
      <c r="DN135" s="1"/>
      <c r="DO135" s="159"/>
      <c r="DP135" s="1"/>
      <c r="DQ135" s="1"/>
      <c r="DR135" s="1"/>
      <c r="DS135" s="159"/>
      <c r="DT135" s="1"/>
      <c r="DU135" s="1"/>
      <c r="DV135" s="1"/>
      <c r="DW135" s="159"/>
      <c r="DX135" s="1"/>
      <c r="DY135" s="1" t="e">
        <f>VLOOKUP(A135,'ADFLEX lần 1'!A:C,3,0)</f>
        <v>#N/A</v>
      </c>
    </row>
    <row r="136" spans="1:129" ht="15.75" hidden="1" customHeight="1" x14ac:dyDescent="0.25">
      <c r="A136" s="15">
        <v>358</v>
      </c>
      <c r="B136" s="1" t="str">
        <f>VLOOKUP($A136,'Trang tính59'!$G:$J,3,0)</f>
        <v>Nguyễn Thị Thủy</v>
      </c>
      <c r="C136" s="1" t="str">
        <f>VLOOKUP($A136,'Trang tính59'!$G:$J,4,0)</f>
        <v>AdFlex - CPS - Sale - S1</v>
      </c>
      <c r="D136" s="14"/>
      <c r="E136" s="14"/>
      <c r="F136" s="1" t="str">
        <f t="shared" si="0"/>
        <v/>
      </c>
      <c r="G136" s="159" t="e">
        <f t="shared" si="1"/>
        <v>#VALUE!</v>
      </c>
      <c r="H136" s="14"/>
      <c r="I136" s="14"/>
      <c r="J136" s="1" t="str">
        <f t="shared" si="2"/>
        <v/>
      </c>
      <c r="K136" s="159" t="e">
        <f t="shared" si="3"/>
        <v>#VALUE!</v>
      </c>
      <c r="L136" s="14"/>
      <c r="M136" s="14"/>
      <c r="N136" s="1" t="str">
        <f t="shared" si="4"/>
        <v/>
      </c>
      <c r="O136" s="159" t="e">
        <f t="shared" si="5"/>
        <v>#VALUE!</v>
      </c>
      <c r="P136" s="14"/>
      <c r="Q136" s="14"/>
      <c r="R136" s="1" t="str">
        <f t="shared" si="6"/>
        <v/>
      </c>
      <c r="S136" s="159" t="e">
        <f t="shared" si="7"/>
        <v>#VALUE!</v>
      </c>
      <c r="T136" s="14"/>
      <c r="U136" s="14"/>
      <c r="V136" s="1" t="str">
        <f t="shared" si="8"/>
        <v/>
      </c>
      <c r="W136" s="159" t="e">
        <f t="shared" si="9"/>
        <v>#VALUE!</v>
      </c>
      <c r="X136" s="14"/>
      <c r="Y136" s="14"/>
      <c r="Z136" s="1" t="str">
        <f t="shared" si="10"/>
        <v/>
      </c>
      <c r="AA136" s="159" t="e">
        <f t="shared" si="11"/>
        <v>#VALUE!</v>
      </c>
      <c r="AB136" s="14"/>
      <c r="AC136" s="14"/>
      <c r="AD136" s="1" t="str">
        <f t="shared" si="12"/>
        <v/>
      </c>
      <c r="AE136" s="159" t="e">
        <f t="shared" si="13"/>
        <v>#VALUE!</v>
      </c>
      <c r="AF136" s="14"/>
      <c r="AG136" s="14"/>
      <c r="AH136" s="1" t="str">
        <f t="shared" si="14"/>
        <v/>
      </c>
      <c r="AI136" s="159" t="e">
        <f t="shared" si="15"/>
        <v>#VALUE!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59"/>
      <c r="DD136" s="1"/>
      <c r="DE136" s="1"/>
      <c r="DF136" s="1"/>
      <c r="DG136" s="159"/>
      <c r="DH136" s="1"/>
      <c r="DI136" s="1"/>
      <c r="DJ136" s="1"/>
      <c r="DK136" s="159"/>
      <c r="DL136" s="1"/>
      <c r="DM136" s="1"/>
      <c r="DN136" s="1"/>
      <c r="DO136" s="159"/>
      <c r="DP136" s="1"/>
      <c r="DQ136" s="1"/>
      <c r="DR136" s="1"/>
      <c r="DS136" s="159"/>
      <c r="DT136" s="1"/>
      <c r="DU136" s="1"/>
      <c r="DV136" s="1"/>
      <c r="DW136" s="159"/>
      <c r="DX136" s="1"/>
      <c r="DY136" s="1" t="e">
        <f>VLOOKUP(A136,'ADFLEX lần 1'!A:C,3,0)</f>
        <v>#N/A</v>
      </c>
    </row>
    <row r="137" spans="1:129" ht="15.75" hidden="1" customHeight="1" x14ac:dyDescent="0.25">
      <c r="A137" s="15">
        <v>359</v>
      </c>
      <c r="B137" s="1" t="str">
        <f>VLOOKUP($A137,'Trang tính59'!$G:$J,3,0)</f>
        <v>Nguyễn Thị Hạnh</v>
      </c>
      <c r="C137" s="1" t="str">
        <f>VLOOKUP($A137,'Trang tính59'!$G:$J,4,0)</f>
        <v>AdFlex - CPS - Sale - S3</v>
      </c>
      <c r="D137" s="14"/>
      <c r="E137" s="14"/>
      <c r="F137" s="1" t="str">
        <f t="shared" si="0"/>
        <v/>
      </c>
      <c r="G137" s="159" t="e">
        <f t="shared" si="1"/>
        <v>#VALUE!</v>
      </c>
      <c r="H137" s="14"/>
      <c r="I137" s="14"/>
      <c r="J137" s="1" t="str">
        <f t="shared" si="2"/>
        <v/>
      </c>
      <c r="K137" s="159" t="e">
        <f t="shared" si="3"/>
        <v>#VALUE!</v>
      </c>
      <c r="L137" s="14"/>
      <c r="M137" s="14"/>
      <c r="N137" s="1" t="str">
        <f t="shared" si="4"/>
        <v/>
      </c>
      <c r="O137" s="159" t="e">
        <f t="shared" si="5"/>
        <v>#VALUE!</v>
      </c>
      <c r="P137" s="14"/>
      <c r="Q137" s="14"/>
      <c r="R137" s="1" t="str">
        <f t="shared" si="6"/>
        <v/>
      </c>
      <c r="S137" s="159" t="e">
        <f t="shared" si="7"/>
        <v>#VALUE!</v>
      </c>
      <c r="T137" s="14"/>
      <c r="U137" s="14"/>
      <c r="V137" s="1" t="str">
        <f t="shared" si="8"/>
        <v/>
      </c>
      <c r="W137" s="159" t="e">
        <f t="shared" si="9"/>
        <v>#VALUE!</v>
      </c>
      <c r="X137" s="14"/>
      <c r="Y137" s="14"/>
      <c r="Z137" s="1" t="str">
        <f t="shared" si="10"/>
        <v/>
      </c>
      <c r="AA137" s="159" t="e">
        <f t="shared" si="11"/>
        <v>#VALUE!</v>
      </c>
      <c r="AB137" s="14"/>
      <c r="AC137" s="14"/>
      <c r="AD137" s="1" t="str">
        <f t="shared" si="12"/>
        <v/>
      </c>
      <c r="AE137" s="159" t="e">
        <f t="shared" si="13"/>
        <v>#VALUE!</v>
      </c>
      <c r="AF137" s="14"/>
      <c r="AG137" s="14"/>
      <c r="AH137" s="1" t="str">
        <f t="shared" si="14"/>
        <v/>
      </c>
      <c r="AI137" s="159" t="e">
        <f t="shared" si="15"/>
        <v>#VALUE!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59"/>
      <c r="DD137" s="1"/>
      <c r="DE137" s="1"/>
      <c r="DF137" s="1"/>
      <c r="DG137" s="159"/>
      <c r="DH137" s="1"/>
      <c r="DI137" s="1"/>
      <c r="DJ137" s="1"/>
      <c r="DK137" s="159"/>
      <c r="DL137" s="1"/>
      <c r="DM137" s="1"/>
      <c r="DN137" s="1"/>
      <c r="DO137" s="159"/>
      <c r="DP137" s="1"/>
      <c r="DQ137" s="1"/>
      <c r="DR137" s="1"/>
      <c r="DS137" s="159"/>
      <c r="DT137" s="1"/>
      <c r="DU137" s="1"/>
      <c r="DV137" s="1"/>
      <c r="DW137" s="159"/>
      <c r="DX137" s="1"/>
      <c r="DY137" s="1" t="e">
        <f>VLOOKUP(A137,'ADFLEX lần 1'!A:C,3,0)</f>
        <v>#N/A</v>
      </c>
    </row>
    <row r="138" spans="1:129" ht="15.75" hidden="1" customHeight="1" x14ac:dyDescent="0.25">
      <c r="A138" s="15">
        <v>360</v>
      </c>
      <c r="B138" s="1" t="str">
        <f>VLOOKUP($A138,'Trang tính59'!$G:$J,3,0)</f>
        <v>Nguyễn Thị Thủy</v>
      </c>
      <c r="C138" s="1" t="str">
        <f>VLOOKUP($A138,'Trang tính59'!$G:$J,4,0)</f>
        <v>AdFlex - CPS - Sale - Customer Relationship</v>
      </c>
      <c r="D138" s="14"/>
      <c r="E138" s="14"/>
      <c r="F138" s="1" t="str">
        <f t="shared" si="0"/>
        <v/>
      </c>
      <c r="G138" s="159" t="e">
        <f t="shared" si="1"/>
        <v>#VALUE!</v>
      </c>
      <c r="H138" s="14"/>
      <c r="I138" s="14"/>
      <c r="J138" s="1" t="str">
        <f t="shared" si="2"/>
        <v/>
      </c>
      <c r="K138" s="159" t="e">
        <f t="shared" si="3"/>
        <v>#VALUE!</v>
      </c>
      <c r="L138" s="14"/>
      <c r="M138" s="14"/>
      <c r="N138" s="1" t="str">
        <f t="shared" si="4"/>
        <v/>
      </c>
      <c r="O138" s="159" t="e">
        <f t="shared" si="5"/>
        <v>#VALUE!</v>
      </c>
      <c r="P138" s="14"/>
      <c r="Q138" s="14"/>
      <c r="R138" s="1" t="str">
        <f t="shared" si="6"/>
        <v/>
      </c>
      <c r="S138" s="159" t="e">
        <f t="shared" si="7"/>
        <v>#VALUE!</v>
      </c>
      <c r="T138" s="14"/>
      <c r="U138" s="14"/>
      <c r="V138" s="1" t="str">
        <f t="shared" si="8"/>
        <v/>
      </c>
      <c r="W138" s="159" t="e">
        <f t="shared" si="9"/>
        <v>#VALUE!</v>
      </c>
      <c r="X138" s="14"/>
      <c r="Y138" s="14"/>
      <c r="Z138" s="1" t="str">
        <f t="shared" si="10"/>
        <v/>
      </c>
      <c r="AA138" s="159" t="e">
        <f t="shared" si="11"/>
        <v>#VALUE!</v>
      </c>
      <c r="AB138" s="14"/>
      <c r="AC138" s="14"/>
      <c r="AD138" s="1" t="str">
        <f t="shared" si="12"/>
        <v/>
      </c>
      <c r="AE138" s="159" t="e">
        <f t="shared" si="13"/>
        <v>#VALUE!</v>
      </c>
      <c r="AF138" s="14"/>
      <c r="AG138" s="14"/>
      <c r="AH138" s="1" t="str">
        <f t="shared" si="14"/>
        <v/>
      </c>
      <c r="AI138" s="159" t="e">
        <f t="shared" si="15"/>
        <v>#VALUE!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59"/>
      <c r="DD138" s="1"/>
      <c r="DE138" s="1"/>
      <c r="DF138" s="1"/>
      <c r="DG138" s="159"/>
      <c r="DH138" s="1"/>
      <c r="DI138" s="1"/>
      <c r="DJ138" s="1"/>
      <c r="DK138" s="159"/>
      <c r="DL138" s="1"/>
      <c r="DM138" s="1"/>
      <c r="DN138" s="1"/>
      <c r="DO138" s="159"/>
      <c r="DP138" s="1"/>
      <c r="DQ138" s="1"/>
      <c r="DR138" s="1"/>
      <c r="DS138" s="159"/>
      <c r="DT138" s="1"/>
      <c r="DU138" s="1"/>
      <c r="DV138" s="1"/>
      <c r="DW138" s="159"/>
      <c r="DX138" s="1"/>
      <c r="DY138" s="1" t="e">
        <f>VLOOKUP(A138,'ADFLEX lần 1'!A:C,3,0)</f>
        <v>#N/A</v>
      </c>
    </row>
    <row r="139" spans="1:129" ht="15.75" hidden="1" customHeight="1" x14ac:dyDescent="0.25">
      <c r="A139" s="15">
        <v>364</v>
      </c>
      <c r="B139" s="1" t="str">
        <f>VLOOKUP($A139,'Trang tính59'!$G:$J,3,0)</f>
        <v>Đỗ Thị Liên</v>
      </c>
      <c r="C139" s="1" t="str">
        <f>VLOOKUP($A139,'Trang tính59'!$G:$J,4,0)</f>
        <v>AdFlex - CPS - Sale - S1</v>
      </c>
      <c r="D139" s="14"/>
      <c r="E139" s="14"/>
      <c r="F139" s="1" t="str">
        <f t="shared" si="0"/>
        <v/>
      </c>
      <c r="G139" s="159" t="e">
        <f t="shared" si="1"/>
        <v>#VALUE!</v>
      </c>
      <c r="H139" s="168"/>
      <c r="I139" s="168"/>
      <c r="J139" s="1" t="str">
        <f t="shared" si="2"/>
        <v/>
      </c>
      <c r="K139" s="159" t="e">
        <f t="shared" si="3"/>
        <v>#VALUE!</v>
      </c>
      <c r="L139" s="14"/>
      <c r="M139" s="14"/>
      <c r="N139" s="1" t="str">
        <f t="shared" si="4"/>
        <v/>
      </c>
      <c r="O139" s="159" t="e">
        <f t="shared" si="5"/>
        <v>#VALUE!</v>
      </c>
      <c r="P139" s="168"/>
      <c r="Q139" s="168"/>
      <c r="R139" s="1" t="str">
        <f t="shared" si="6"/>
        <v/>
      </c>
      <c r="S139" s="159" t="e">
        <f t="shared" si="7"/>
        <v>#VALUE!</v>
      </c>
      <c r="T139" s="168"/>
      <c r="U139" s="168"/>
      <c r="V139" s="1" t="str">
        <f t="shared" si="8"/>
        <v/>
      </c>
      <c r="W139" s="159" t="e">
        <f t="shared" si="9"/>
        <v>#VALUE!</v>
      </c>
      <c r="X139" s="14"/>
      <c r="Y139" s="14"/>
      <c r="Z139" s="1" t="str">
        <f t="shared" si="10"/>
        <v/>
      </c>
      <c r="AA139" s="159" t="e">
        <f t="shared" si="11"/>
        <v>#VALUE!</v>
      </c>
      <c r="AB139" s="14"/>
      <c r="AC139" s="14"/>
      <c r="AD139" s="1" t="str">
        <f t="shared" si="12"/>
        <v/>
      </c>
      <c r="AE139" s="159" t="e">
        <f t="shared" si="13"/>
        <v>#VALUE!</v>
      </c>
      <c r="AF139" s="168"/>
      <c r="AG139" s="168"/>
      <c r="AH139" s="1" t="str">
        <f t="shared" si="14"/>
        <v/>
      </c>
      <c r="AI139" s="159" t="e">
        <f t="shared" si="15"/>
        <v>#VALUE!</v>
      </c>
      <c r="AJ139" s="162"/>
      <c r="AK139" s="162"/>
      <c r="AL139" s="1"/>
      <c r="AM139" s="1"/>
      <c r="AN139" s="162"/>
      <c r="AO139" s="162"/>
      <c r="AP139" s="1"/>
      <c r="AQ139" s="1"/>
      <c r="AR139" s="162"/>
      <c r="AS139" s="162"/>
      <c r="AT139" s="1"/>
      <c r="AU139" s="1"/>
      <c r="AV139" s="162"/>
      <c r="AW139" s="162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62"/>
      <c r="BI139" s="162"/>
      <c r="BJ139" s="1"/>
      <c r="BK139" s="1"/>
      <c r="BL139" s="162"/>
      <c r="BM139" s="162"/>
      <c r="BN139" s="1"/>
      <c r="BO139" s="1"/>
      <c r="BP139" s="162"/>
      <c r="BQ139" s="162"/>
      <c r="BR139" s="1"/>
      <c r="BS139" s="1"/>
      <c r="BT139" s="1"/>
      <c r="BU139" s="1"/>
      <c r="BV139" s="1"/>
      <c r="BW139" s="1"/>
      <c r="BX139" s="162"/>
      <c r="BY139" s="162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62"/>
      <c r="CK139" s="162"/>
      <c r="CL139" s="1"/>
      <c r="CM139" s="1"/>
      <c r="CN139" s="162"/>
      <c r="CO139" s="162"/>
      <c r="CP139" s="1"/>
      <c r="CQ139" s="1"/>
      <c r="CR139" s="162"/>
      <c r="CS139" s="162"/>
      <c r="CT139" s="1"/>
      <c r="CU139" s="1"/>
      <c r="CV139" s="162"/>
      <c r="CW139" s="162"/>
      <c r="CX139" s="1"/>
      <c r="CY139" s="1"/>
      <c r="CZ139" s="162"/>
      <c r="DA139" s="162"/>
      <c r="DB139" s="1"/>
      <c r="DC139" s="159"/>
      <c r="DD139" s="1"/>
      <c r="DE139" s="1"/>
      <c r="DF139" s="1"/>
      <c r="DG139" s="159"/>
      <c r="DH139" s="162"/>
      <c r="DI139" s="162"/>
      <c r="DJ139" s="1"/>
      <c r="DK139" s="159"/>
      <c r="DL139" s="162"/>
      <c r="DM139" s="162"/>
      <c r="DN139" s="1"/>
      <c r="DO139" s="159"/>
      <c r="DP139" s="162"/>
      <c r="DQ139" s="162"/>
      <c r="DR139" s="1"/>
      <c r="DS139" s="159"/>
      <c r="DT139" s="162"/>
      <c r="DU139" s="162"/>
      <c r="DV139" s="1"/>
      <c r="DW139" s="159"/>
      <c r="DX139" s="1"/>
      <c r="DY139" s="1" t="e">
        <f>VLOOKUP(A139,'ADFLEX lần 1'!A:C,3,0)</f>
        <v>#N/A</v>
      </c>
    </row>
    <row r="140" spans="1:129" ht="15.75" hidden="1" customHeight="1" x14ac:dyDescent="0.25">
      <c r="A140" s="15">
        <v>367</v>
      </c>
      <c r="B140" s="1" t="str">
        <f>VLOOKUP($A140,'Trang tính59'!$G:$J,3,0)</f>
        <v>Nguyễn Thành Văn</v>
      </c>
      <c r="C140" s="1" t="str">
        <f>VLOOKUP($A140,'Trang tính59'!$G:$J,4,0)</f>
        <v>EWAY - Kỹ thuật</v>
      </c>
      <c r="D140" s="14"/>
      <c r="E140" s="14"/>
      <c r="F140" s="1" t="str">
        <f t="shared" si="0"/>
        <v/>
      </c>
      <c r="G140" s="159" t="e">
        <f t="shared" si="1"/>
        <v>#VALUE!</v>
      </c>
      <c r="H140" s="14"/>
      <c r="I140" s="14"/>
      <c r="J140" s="1" t="str">
        <f t="shared" si="2"/>
        <v/>
      </c>
      <c r="K140" s="159" t="e">
        <f t="shared" si="3"/>
        <v>#VALUE!</v>
      </c>
      <c r="L140" s="168"/>
      <c r="M140" s="168"/>
      <c r="N140" s="1" t="str">
        <f t="shared" si="4"/>
        <v/>
      </c>
      <c r="O140" s="159" t="e">
        <f t="shared" si="5"/>
        <v>#VALUE!</v>
      </c>
      <c r="P140" s="168"/>
      <c r="Q140" s="168"/>
      <c r="R140" s="1" t="str">
        <f t="shared" si="6"/>
        <v/>
      </c>
      <c r="S140" s="159" t="e">
        <f t="shared" si="7"/>
        <v>#VALUE!</v>
      </c>
      <c r="T140" s="168"/>
      <c r="U140" s="168"/>
      <c r="V140" s="1" t="str">
        <f t="shared" si="8"/>
        <v/>
      </c>
      <c r="W140" s="159" t="e">
        <f t="shared" si="9"/>
        <v>#VALUE!</v>
      </c>
      <c r="X140" s="14"/>
      <c r="Y140" s="14"/>
      <c r="Z140" s="1" t="str">
        <f t="shared" si="10"/>
        <v/>
      </c>
      <c r="AA140" s="159" t="e">
        <f t="shared" si="11"/>
        <v>#VALUE!</v>
      </c>
      <c r="AB140" s="14"/>
      <c r="AC140" s="14"/>
      <c r="AD140" s="1" t="str">
        <f t="shared" si="12"/>
        <v/>
      </c>
      <c r="AE140" s="159" t="e">
        <f t="shared" si="13"/>
        <v>#VALUE!</v>
      </c>
      <c r="AF140" s="168"/>
      <c r="AG140" s="168"/>
      <c r="AH140" s="1" t="str">
        <f t="shared" si="14"/>
        <v/>
      </c>
      <c r="AI140" s="159" t="e">
        <f t="shared" si="15"/>
        <v>#VALUE!</v>
      </c>
      <c r="AJ140" s="162"/>
      <c r="AK140" s="162"/>
      <c r="AL140" s="1"/>
      <c r="AM140" s="1"/>
      <c r="AN140" s="162"/>
      <c r="AO140" s="162"/>
      <c r="AP140" s="1"/>
      <c r="AQ140" s="1"/>
      <c r="AR140" s="162"/>
      <c r="AS140" s="162"/>
      <c r="AT140" s="1"/>
      <c r="AU140" s="1"/>
      <c r="AV140" s="162"/>
      <c r="AW140" s="162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62"/>
      <c r="BI140" s="162"/>
      <c r="BJ140" s="1"/>
      <c r="BK140" s="1"/>
      <c r="BL140" s="162"/>
      <c r="BM140" s="162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62"/>
      <c r="CK140" s="162"/>
      <c r="CL140" s="1"/>
      <c r="CM140" s="1"/>
      <c r="CN140" s="1"/>
      <c r="CO140" s="1"/>
      <c r="CP140" s="1"/>
      <c r="CQ140" s="1"/>
      <c r="CR140" s="162"/>
      <c r="CS140" s="162"/>
      <c r="CT140" s="1"/>
      <c r="CU140" s="1"/>
      <c r="CV140" s="162"/>
      <c r="CW140" s="162"/>
      <c r="CX140" s="1"/>
      <c r="CY140" s="1"/>
      <c r="CZ140" s="162"/>
      <c r="DA140" s="162"/>
      <c r="DB140" s="1"/>
      <c r="DC140" s="159"/>
      <c r="DD140" s="1"/>
      <c r="DE140" s="1"/>
      <c r="DF140" s="1"/>
      <c r="DG140" s="159"/>
      <c r="DH140" s="1"/>
      <c r="DI140" s="1"/>
      <c r="DJ140" s="1"/>
      <c r="DK140" s="159"/>
      <c r="DL140" s="162"/>
      <c r="DM140" s="162"/>
      <c r="DN140" s="1"/>
      <c r="DO140" s="159"/>
      <c r="DP140" s="1"/>
      <c r="DQ140" s="1"/>
      <c r="DR140" s="1"/>
      <c r="DS140" s="159"/>
      <c r="DT140" s="162"/>
      <c r="DU140" s="162"/>
      <c r="DV140" s="1"/>
      <c r="DW140" s="159"/>
      <c r="DX140" s="1"/>
      <c r="DY140" s="1" t="e">
        <f>VLOOKUP(A140,'ADFLEX lần 1'!A:C,3,0)</f>
        <v>#N/A</v>
      </c>
    </row>
    <row r="141" spans="1:129" ht="15.75" hidden="1" customHeight="1" x14ac:dyDescent="0.25">
      <c r="A141" s="15">
        <v>368</v>
      </c>
      <c r="B141" s="1" t="str">
        <f>VLOOKUP($A141,'Trang tính59'!$G:$J,3,0)</f>
        <v>Phạm Văn Tiến</v>
      </c>
      <c r="C141" s="1" t="str">
        <f>VLOOKUP($A141,'Trang tính59'!$G:$J,4,0)</f>
        <v>MO - Kỹ thuật</v>
      </c>
      <c r="D141" s="14"/>
      <c r="E141" s="14"/>
      <c r="F141" s="1" t="str">
        <f t="shared" si="0"/>
        <v/>
      </c>
      <c r="G141" s="159" t="e">
        <f t="shared" si="1"/>
        <v>#VALUE!</v>
      </c>
      <c r="H141" s="14"/>
      <c r="I141" s="14"/>
      <c r="J141" s="1" t="str">
        <f t="shared" si="2"/>
        <v/>
      </c>
      <c r="K141" s="159" t="e">
        <f t="shared" si="3"/>
        <v>#VALUE!</v>
      </c>
      <c r="L141" s="168"/>
      <c r="M141" s="168"/>
      <c r="N141" s="1" t="str">
        <f t="shared" si="4"/>
        <v/>
      </c>
      <c r="O141" s="159" t="e">
        <f t="shared" si="5"/>
        <v>#VALUE!</v>
      </c>
      <c r="P141" s="168"/>
      <c r="Q141" s="168"/>
      <c r="R141" s="1" t="str">
        <f t="shared" si="6"/>
        <v/>
      </c>
      <c r="S141" s="159" t="e">
        <f t="shared" si="7"/>
        <v>#VALUE!</v>
      </c>
      <c r="T141" s="168"/>
      <c r="U141" s="168"/>
      <c r="V141" s="1" t="str">
        <f t="shared" si="8"/>
        <v/>
      </c>
      <c r="W141" s="159" t="e">
        <f t="shared" si="9"/>
        <v>#VALUE!</v>
      </c>
      <c r="X141" s="168"/>
      <c r="Y141" s="168"/>
      <c r="Z141" s="1" t="str">
        <f t="shared" si="10"/>
        <v/>
      </c>
      <c r="AA141" s="159" t="e">
        <f t="shared" si="11"/>
        <v>#VALUE!</v>
      </c>
      <c r="AB141" s="168"/>
      <c r="AC141" s="168"/>
      <c r="AD141" s="1" t="str">
        <f t="shared" si="12"/>
        <v/>
      </c>
      <c r="AE141" s="159" t="e">
        <f t="shared" si="13"/>
        <v>#VALUE!</v>
      </c>
      <c r="AF141" s="14"/>
      <c r="AG141" s="14"/>
      <c r="AH141" s="1" t="str">
        <f t="shared" si="14"/>
        <v/>
      </c>
      <c r="AI141" s="159" t="e">
        <f t="shared" si="15"/>
        <v>#VALUE!</v>
      </c>
      <c r="AJ141" s="1"/>
      <c r="AK141" s="1"/>
      <c r="AL141" s="1"/>
      <c r="AM141" s="1"/>
      <c r="AN141" s="162"/>
      <c r="AO141" s="162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59"/>
      <c r="DD141" s="1"/>
      <c r="DE141" s="1"/>
      <c r="DF141" s="1"/>
      <c r="DG141" s="159"/>
      <c r="DH141" s="1"/>
      <c r="DI141" s="1"/>
      <c r="DJ141" s="1"/>
      <c r="DK141" s="159"/>
      <c r="DL141" s="1"/>
      <c r="DM141" s="1"/>
      <c r="DN141" s="1"/>
      <c r="DO141" s="159"/>
      <c r="DP141" s="1"/>
      <c r="DQ141" s="1"/>
      <c r="DR141" s="1"/>
      <c r="DS141" s="159"/>
      <c r="DT141" s="1"/>
      <c r="DU141" s="1"/>
      <c r="DV141" s="1"/>
      <c r="DW141" s="159"/>
      <c r="DX141" s="1"/>
      <c r="DY141" s="1" t="e">
        <f>VLOOKUP(A141,'ADFLEX lần 1'!A:C,3,0)</f>
        <v>#N/A</v>
      </c>
    </row>
    <row r="142" spans="1:129" ht="15.75" hidden="1" customHeight="1" x14ac:dyDescent="0.25">
      <c r="A142" s="15">
        <v>369</v>
      </c>
      <c r="B142" s="1" t="str">
        <f>VLOOKUP($A142,'Trang tính59'!$G:$J,3,0)</f>
        <v>Lương Trung Thành</v>
      </c>
      <c r="C142" s="1" t="str">
        <f>VLOOKUP($A142,'Trang tính59'!$G:$J,4,0)</f>
        <v>PingGo - Product - PO</v>
      </c>
      <c r="D142" s="14"/>
      <c r="E142" s="14"/>
      <c r="F142" s="1" t="str">
        <f t="shared" si="0"/>
        <v/>
      </c>
      <c r="G142" s="159" t="e">
        <f t="shared" si="1"/>
        <v>#VALUE!</v>
      </c>
      <c r="H142" s="14"/>
      <c r="I142" s="14"/>
      <c r="J142" s="1" t="str">
        <f t="shared" si="2"/>
        <v/>
      </c>
      <c r="K142" s="159" t="e">
        <f t="shared" si="3"/>
        <v>#VALUE!</v>
      </c>
      <c r="L142" s="168"/>
      <c r="M142" s="168"/>
      <c r="N142" s="1" t="str">
        <f t="shared" si="4"/>
        <v/>
      </c>
      <c r="O142" s="159" t="e">
        <f t="shared" si="5"/>
        <v>#VALUE!</v>
      </c>
      <c r="P142" s="168"/>
      <c r="Q142" s="168"/>
      <c r="R142" s="1" t="str">
        <f t="shared" si="6"/>
        <v/>
      </c>
      <c r="S142" s="159" t="e">
        <f t="shared" si="7"/>
        <v>#VALUE!</v>
      </c>
      <c r="T142" s="168"/>
      <c r="U142" s="168"/>
      <c r="V142" s="1" t="str">
        <f t="shared" si="8"/>
        <v/>
      </c>
      <c r="W142" s="159" t="e">
        <f t="shared" si="9"/>
        <v>#VALUE!</v>
      </c>
      <c r="X142" s="168"/>
      <c r="Y142" s="168"/>
      <c r="Z142" s="1" t="str">
        <f t="shared" si="10"/>
        <v/>
      </c>
      <c r="AA142" s="159" t="e">
        <f t="shared" si="11"/>
        <v>#VALUE!</v>
      </c>
      <c r="AB142" s="168"/>
      <c r="AC142" s="168"/>
      <c r="AD142" s="1" t="str">
        <f t="shared" si="12"/>
        <v/>
      </c>
      <c r="AE142" s="159" t="e">
        <f t="shared" si="13"/>
        <v>#VALUE!</v>
      </c>
      <c r="AF142" s="14"/>
      <c r="AG142" s="14"/>
      <c r="AH142" s="1" t="str">
        <f t="shared" si="14"/>
        <v/>
      </c>
      <c r="AI142" s="159" t="e">
        <f t="shared" si="15"/>
        <v>#VALUE!</v>
      </c>
      <c r="AJ142" s="1"/>
      <c r="AK142" s="1"/>
      <c r="AL142" s="1"/>
      <c r="AM142" s="1"/>
      <c r="AN142" s="162"/>
      <c r="AO142" s="162"/>
      <c r="AP142" s="1"/>
      <c r="AQ142" s="1"/>
      <c r="AR142" s="162"/>
      <c r="AS142" s="162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62"/>
      <c r="BE142" s="162"/>
      <c r="BF142" s="1"/>
      <c r="BG142" s="1"/>
      <c r="BH142" s="162"/>
      <c r="BI142" s="162"/>
      <c r="BJ142" s="1"/>
      <c r="BK142" s="1"/>
      <c r="BL142" s="1"/>
      <c r="BM142" s="1"/>
      <c r="BN142" s="1"/>
      <c r="BO142" s="1"/>
      <c r="BP142" s="162"/>
      <c r="BQ142" s="162"/>
      <c r="BR142" s="1"/>
      <c r="BS142" s="1"/>
      <c r="BT142" s="162"/>
      <c r="BU142" s="162"/>
      <c r="BV142" s="1"/>
      <c r="BW142" s="1"/>
      <c r="BX142" s="162"/>
      <c r="BY142" s="162"/>
      <c r="BZ142" s="1"/>
      <c r="CA142" s="1"/>
      <c r="CB142" s="1"/>
      <c r="CC142" s="1"/>
      <c r="CD142" s="1"/>
      <c r="CE142" s="1"/>
      <c r="CF142" s="162"/>
      <c r="CG142" s="162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62"/>
      <c r="CW142" s="162"/>
      <c r="CX142" s="1"/>
      <c r="CY142" s="1"/>
      <c r="CZ142" s="1"/>
      <c r="DA142" s="1"/>
      <c r="DB142" s="1"/>
      <c r="DC142" s="159"/>
      <c r="DD142" s="1"/>
      <c r="DE142" s="1"/>
      <c r="DF142" s="1"/>
      <c r="DG142" s="159"/>
      <c r="DH142" s="1"/>
      <c r="DI142" s="1"/>
      <c r="DJ142" s="1"/>
      <c r="DK142" s="159"/>
      <c r="DL142" s="1"/>
      <c r="DM142" s="1"/>
      <c r="DN142" s="1"/>
      <c r="DO142" s="159"/>
      <c r="DP142" s="1"/>
      <c r="DQ142" s="1"/>
      <c r="DR142" s="1"/>
      <c r="DS142" s="159"/>
      <c r="DT142" s="162"/>
      <c r="DU142" s="162"/>
      <c r="DV142" s="1"/>
      <c r="DW142" s="159"/>
      <c r="DX142" s="1"/>
      <c r="DY142" s="1" t="e">
        <f>VLOOKUP(A142,'ADFLEX lần 1'!A:C,3,0)</f>
        <v>#N/A</v>
      </c>
    </row>
    <row r="143" spans="1:129" ht="15.75" hidden="1" customHeight="1" x14ac:dyDescent="0.25">
      <c r="A143" s="15">
        <v>370</v>
      </c>
      <c r="B143" s="1" t="e">
        <f>VLOOKUP($A143,'Trang tính59'!$G:$J,3,0)</f>
        <v>#N/A</v>
      </c>
      <c r="C143" s="1" t="e">
        <f>VLOOKUP($A143,'Trang tính59'!$G:$J,4,0)</f>
        <v>#N/A</v>
      </c>
      <c r="D143" s="171"/>
      <c r="E143" s="171"/>
      <c r="F143" s="1" t="str">
        <f t="shared" si="0"/>
        <v/>
      </c>
      <c r="G143" s="159" t="e">
        <f t="shared" si="1"/>
        <v>#VALUE!</v>
      </c>
      <c r="H143" s="171"/>
      <c r="I143" s="171"/>
      <c r="J143" s="1" t="str">
        <f t="shared" si="2"/>
        <v/>
      </c>
      <c r="K143" s="159" t="e">
        <f t="shared" si="3"/>
        <v>#VALUE!</v>
      </c>
      <c r="L143" s="168"/>
      <c r="M143" s="168"/>
      <c r="N143" s="1" t="str">
        <f t="shared" si="4"/>
        <v/>
      </c>
      <c r="O143" s="159" t="e">
        <f t="shared" si="5"/>
        <v>#VALUE!</v>
      </c>
      <c r="P143" s="171"/>
      <c r="Q143" s="171"/>
      <c r="R143" s="1" t="str">
        <f t="shared" si="6"/>
        <v/>
      </c>
      <c r="S143" s="159" t="e">
        <f t="shared" si="7"/>
        <v>#VALUE!</v>
      </c>
      <c r="T143" s="171"/>
      <c r="U143" s="171"/>
      <c r="V143" s="1" t="str">
        <f t="shared" si="8"/>
        <v/>
      </c>
      <c r="W143" s="159" t="e">
        <f t="shared" si="9"/>
        <v>#VALUE!</v>
      </c>
      <c r="X143" s="171"/>
      <c r="Y143" s="171"/>
      <c r="Z143" s="1" t="str">
        <f t="shared" si="10"/>
        <v/>
      </c>
      <c r="AA143" s="159" t="e">
        <f t="shared" si="11"/>
        <v>#VALUE!</v>
      </c>
      <c r="AB143" s="171"/>
      <c r="AC143" s="171"/>
      <c r="AD143" s="1" t="str">
        <f t="shared" si="12"/>
        <v/>
      </c>
      <c r="AE143" s="159" t="e">
        <f t="shared" si="13"/>
        <v>#VALUE!</v>
      </c>
      <c r="AF143" s="171"/>
      <c r="AG143" s="171"/>
      <c r="AH143" s="1" t="str">
        <f t="shared" si="14"/>
        <v/>
      </c>
      <c r="AI143" s="159" t="e">
        <f t="shared" si="15"/>
        <v>#VALUE!</v>
      </c>
      <c r="AJ143" s="172"/>
      <c r="AK143" s="172"/>
      <c r="AL143" s="1"/>
      <c r="AM143" s="1"/>
      <c r="AN143" s="162"/>
      <c r="AO143" s="162"/>
      <c r="AP143" s="1"/>
      <c r="AQ143" s="1"/>
      <c r="AR143" s="162"/>
      <c r="AS143" s="162"/>
      <c r="AT143" s="1"/>
      <c r="AU143" s="1"/>
      <c r="AV143" s="172"/>
      <c r="AW143" s="172"/>
      <c r="AX143" s="1"/>
      <c r="AY143" s="1"/>
      <c r="AZ143" s="172"/>
      <c r="BA143" s="172"/>
      <c r="BB143" s="1"/>
      <c r="BC143" s="1"/>
      <c r="BD143" s="172"/>
      <c r="BE143" s="172"/>
      <c r="BF143" s="1"/>
      <c r="BG143" s="1"/>
      <c r="BH143" s="172"/>
      <c r="BI143" s="172"/>
      <c r="BJ143" s="1"/>
      <c r="BK143" s="1"/>
      <c r="BL143" s="172"/>
      <c r="BM143" s="172"/>
      <c r="BN143" s="1"/>
      <c r="BO143" s="1"/>
      <c r="BP143" s="162"/>
      <c r="BQ143" s="162"/>
      <c r="BR143" s="1"/>
      <c r="BS143" s="1"/>
      <c r="BT143" s="162"/>
      <c r="BU143" s="162"/>
      <c r="BV143" s="1"/>
      <c r="BW143" s="1"/>
      <c r="BX143" s="172"/>
      <c r="BY143" s="172"/>
      <c r="BZ143" s="1"/>
      <c r="CA143" s="1"/>
      <c r="CB143" s="1"/>
      <c r="CC143" s="1"/>
      <c r="CD143" s="1"/>
      <c r="CE143" s="1"/>
      <c r="CF143" s="162"/>
      <c r="CG143" s="162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62"/>
      <c r="CW143" s="162"/>
      <c r="CX143" s="1"/>
      <c r="CY143" s="1"/>
      <c r="CZ143" s="1"/>
      <c r="DA143" s="1"/>
      <c r="DB143" s="1"/>
      <c r="DC143" s="159"/>
      <c r="DD143" s="1"/>
      <c r="DE143" s="1"/>
      <c r="DF143" s="1"/>
      <c r="DG143" s="159"/>
      <c r="DH143" s="1"/>
      <c r="DI143" s="1"/>
      <c r="DJ143" s="1"/>
      <c r="DK143" s="159"/>
      <c r="DL143" s="1"/>
      <c r="DM143" s="1"/>
      <c r="DN143" s="1"/>
      <c r="DO143" s="159"/>
      <c r="DP143" s="1"/>
      <c r="DQ143" s="1"/>
      <c r="DR143" s="1"/>
      <c r="DS143" s="159"/>
      <c r="DT143" s="162"/>
      <c r="DU143" s="162"/>
      <c r="DV143" s="1"/>
      <c r="DW143" s="159"/>
      <c r="DX143" s="1"/>
      <c r="DY143" s="1" t="e">
        <f>VLOOKUP(A143,'ADFLEX lần 1'!A:C,3,0)</f>
        <v>#N/A</v>
      </c>
    </row>
    <row r="144" spans="1:129" ht="15.75" hidden="1" customHeight="1" x14ac:dyDescent="0.25">
      <c r="A144" s="15">
        <v>372</v>
      </c>
      <c r="B144" s="1" t="str">
        <f>VLOOKUP($A144,'Trang tính59'!$G:$J,3,0)</f>
        <v>Phạm Doãn Chung</v>
      </c>
      <c r="C144" s="1" t="str">
        <f>VLOOKUP($A144,'Trang tính59'!$G:$J,4,0)</f>
        <v>AdFlex - CPS - Sale</v>
      </c>
      <c r="D144" s="171"/>
      <c r="E144" s="171"/>
      <c r="F144" s="1" t="str">
        <f t="shared" si="0"/>
        <v/>
      </c>
      <c r="G144" s="159" t="e">
        <f t="shared" si="1"/>
        <v>#VALUE!</v>
      </c>
      <c r="H144" s="171"/>
      <c r="I144" s="171"/>
      <c r="J144" s="1" t="str">
        <f t="shared" si="2"/>
        <v/>
      </c>
      <c r="K144" s="159" t="e">
        <f t="shared" si="3"/>
        <v>#VALUE!</v>
      </c>
      <c r="L144" s="14"/>
      <c r="M144" s="14"/>
      <c r="N144" s="1" t="str">
        <f t="shared" si="4"/>
        <v/>
      </c>
      <c r="O144" s="159" t="e">
        <f t="shared" si="5"/>
        <v>#VALUE!</v>
      </c>
      <c r="P144" s="14"/>
      <c r="Q144" s="14"/>
      <c r="R144" s="1" t="str">
        <f t="shared" si="6"/>
        <v/>
      </c>
      <c r="S144" s="159" t="e">
        <f t="shared" si="7"/>
        <v>#VALUE!</v>
      </c>
      <c r="T144" s="171"/>
      <c r="U144" s="171"/>
      <c r="V144" s="1" t="str">
        <f t="shared" si="8"/>
        <v/>
      </c>
      <c r="W144" s="159" t="e">
        <f t="shared" si="9"/>
        <v>#VALUE!</v>
      </c>
      <c r="X144" s="171"/>
      <c r="Y144" s="171"/>
      <c r="Z144" s="1" t="str">
        <f t="shared" si="10"/>
        <v/>
      </c>
      <c r="AA144" s="159" t="e">
        <f t="shared" si="11"/>
        <v>#VALUE!</v>
      </c>
      <c r="AB144" s="171"/>
      <c r="AC144" s="171"/>
      <c r="AD144" s="1" t="str">
        <f t="shared" si="12"/>
        <v/>
      </c>
      <c r="AE144" s="159" t="e">
        <f t="shared" si="13"/>
        <v>#VALUE!</v>
      </c>
      <c r="AF144" s="171"/>
      <c r="AG144" s="171"/>
      <c r="AH144" s="1" t="str">
        <f t="shared" si="14"/>
        <v/>
      </c>
      <c r="AI144" s="159" t="e">
        <f t="shared" si="15"/>
        <v>#VALUE!</v>
      </c>
      <c r="AJ144" s="172"/>
      <c r="AK144" s="172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72"/>
      <c r="AW144" s="172"/>
      <c r="AX144" s="1"/>
      <c r="AY144" s="1"/>
      <c r="AZ144" s="172"/>
      <c r="BA144" s="172"/>
      <c r="BB144" s="1"/>
      <c r="BC144" s="1"/>
      <c r="BD144" s="1"/>
      <c r="BE144" s="1"/>
      <c r="BF144" s="1"/>
      <c r="BG144" s="1"/>
      <c r="BH144" s="172"/>
      <c r="BI144" s="172"/>
      <c r="BJ144" s="1"/>
      <c r="BK144" s="1"/>
      <c r="BL144" s="172"/>
      <c r="BM144" s="172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72"/>
      <c r="BY144" s="172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59"/>
      <c r="DD144" s="1"/>
      <c r="DE144" s="1"/>
      <c r="DF144" s="1"/>
      <c r="DG144" s="159"/>
      <c r="DH144" s="1"/>
      <c r="DI144" s="1"/>
      <c r="DJ144" s="1"/>
      <c r="DK144" s="159"/>
      <c r="DL144" s="1"/>
      <c r="DM144" s="1"/>
      <c r="DN144" s="1"/>
      <c r="DO144" s="159"/>
      <c r="DP144" s="1"/>
      <c r="DQ144" s="1"/>
      <c r="DR144" s="1"/>
      <c r="DS144" s="159"/>
      <c r="DT144" s="1"/>
      <c r="DU144" s="1"/>
      <c r="DV144" s="1"/>
      <c r="DW144" s="159"/>
      <c r="DX144" s="1"/>
      <c r="DY144" s="1" t="e">
        <f>VLOOKUP(A144,'ADFLEX lần 1'!A:C,3,0)</f>
        <v>#N/A</v>
      </c>
    </row>
    <row r="145" spans="1:129" ht="15.75" hidden="1" customHeight="1" x14ac:dyDescent="0.25">
      <c r="A145" s="15">
        <v>374</v>
      </c>
      <c r="B145" s="1" t="str">
        <f>VLOOKUP($A145,'Trang tính59'!$G:$J,3,0)</f>
        <v>Nguyễn Thị Hường</v>
      </c>
      <c r="C145" s="1" t="str">
        <f>VLOOKUP($A145,'Trang tính59'!$G:$J,4,0)</f>
        <v>AdFlex - CPS - Sale</v>
      </c>
      <c r="D145" s="14"/>
      <c r="E145" s="14"/>
      <c r="F145" s="1" t="str">
        <f t="shared" si="0"/>
        <v/>
      </c>
      <c r="G145" s="159" t="e">
        <f t="shared" si="1"/>
        <v>#VALUE!</v>
      </c>
      <c r="H145" s="14"/>
      <c r="I145" s="14"/>
      <c r="J145" s="1" t="str">
        <f t="shared" si="2"/>
        <v/>
      </c>
      <c r="K145" s="159" t="e">
        <f t="shared" si="3"/>
        <v>#VALUE!</v>
      </c>
      <c r="L145" s="14"/>
      <c r="M145" s="14"/>
      <c r="N145" s="1" t="str">
        <f t="shared" si="4"/>
        <v/>
      </c>
      <c r="O145" s="159" t="e">
        <f t="shared" si="5"/>
        <v>#VALUE!</v>
      </c>
      <c r="P145" s="14"/>
      <c r="Q145" s="14"/>
      <c r="R145" s="1" t="str">
        <f t="shared" si="6"/>
        <v/>
      </c>
      <c r="S145" s="159" t="e">
        <f t="shared" si="7"/>
        <v>#VALUE!</v>
      </c>
      <c r="T145" s="14"/>
      <c r="U145" s="14"/>
      <c r="V145" s="1" t="str">
        <f t="shared" si="8"/>
        <v/>
      </c>
      <c r="W145" s="159" t="e">
        <f t="shared" si="9"/>
        <v>#VALUE!</v>
      </c>
      <c r="X145" s="14"/>
      <c r="Y145" s="14"/>
      <c r="Z145" s="1" t="str">
        <f t="shared" si="10"/>
        <v/>
      </c>
      <c r="AA145" s="159" t="e">
        <f t="shared" si="11"/>
        <v>#VALUE!</v>
      </c>
      <c r="AB145" s="14"/>
      <c r="AC145" s="14"/>
      <c r="AD145" s="1" t="str">
        <f t="shared" si="12"/>
        <v/>
      </c>
      <c r="AE145" s="159" t="e">
        <f t="shared" si="13"/>
        <v>#VALUE!</v>
      </c>
      <c r="AF145" s="14"/>
      <c r="AG145" s="14"/>
      <c r="AH145" s="1" t="str">
        <f t="shared" si="14"/>
        <v/>
      </c>
      <c r="AI145" s="159" t="e">
        <f t="shared" si="15"/>
        <v>#VALUE!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59"/>
      <c r="DD145" s="1"/>
      <c r="DE145" s="1"/>
      <c r="DF145" s="1"/>
      <c r="DG145" s="159"/>
      <c r="DH145" s="1"/>
      <c r="DI145" s="1"/>
      <c r="DJ145" s="1"/>
      <c r="DK145" s="159"/>
      <c r="DL145" s="1"/>
      <c r="DM145" s="1"/>
      <c r="DN145" s="1"/>
      <c r="DO145" s="159"/>
      <c r="DP145" s="1"/>
      <c r="DQ145" s="1"/>
      <c r="DR145" s="1"/>
      <c r="DS145" s="159"/>
      <c r="DT145" s="1"/>
      <c r="DU145" s="1"/>
      <c r="DV145" s="1"/>
      <c r="DW145" s="159"/>
      <c r="DX145" s="1"/>
      <c r="DY145" s="1" t="e">
        <f>VLOOKUP(A145,'ADFLEX lần 1'!A:C,3,0)</f>
        <v>#N/A</v>
      </c>
    </row>
    <row r="146" spans="1:129" ht="15.75" hidden="1" customHeight="1" x14ac:dyDescent="0.25">
      <c r="A146" s="15">
        <v>375</v>
      </c>
      <c r="B146" s="1" t="str">
        <f>VLOOKUP($A146,'Trang tính59'!$G:$J,3,0)</f>
        <v>Đỗ Quang Hưng</v>
      </c>
      <c r="C146" s="1" t="str">
        <f>VLOOKUP($A146,'Trang tính59'!$G:$J,4,0)</f>
        <v>AdFlex - Tech - P&amp;D - BA</v>
      </c>
      <c r="D146" s="14"/>
      <c r="E146" s="14"/>
      <c r="F146" s="1" t="str">
        <f t="shared" si="0"/>
        <v/>
      </c>
      <c r="G146" s="159" t="e">
        <f t="shared" si="1"/>
        <v>#VALUE!</v>
      </c>
      <c r="H146" s="14"/>
      <c r="I146" s="14"/>
      <c r="J146" s="1" t="str">
        <f t="shared" si="2"/>
        <v/>
      </c>
      <c r="K146" s="159" t="e">
        <f t="shared" si="3"/>
        <v>#VALUE!</v>
      </c>
      <c r="L146" s="14"/>
      <c r="M146" s="14"/>
      <c r="N146" s="1" t="str">
        <f t="shared" si="4"/>
        <v/>
      </c>
      <c r="O146" s="159" t="e">
        <f t="shared" si="5"/>
        <v>#VALUE!</v>
      </c>
      <c r="P146" s="14"/>
      <c r="Q146" s="14"/>
      <c r="R146" s="1" t="str">
        <f t="shared" si="6"/>
        <v/>
      </c>
      <c r="S146" s="159" t="e">
        <f t="shared" si="7"/>
        <v>#VALUE!</v>
      </c>
      <c r="T146" s="14"/>
      <c r="U146" s="14"/>
      <c r="V146" s="1" t="str">
        <f t="shared" si="8"/>
        <v/>
      </c>
      <c r="W146" s="159" t="e">
        <f t="shared" si="9"/>
        <v>#VALUE!</v>
      </c>
      <c r="X146" s="14"/>
      <c r="Y146" s="14"/>
      <c r="Z146" s="1" t="str">
        <f t="shared" si="10"/>
        <v/>
      </c>
      <c r="AA146" s="159" t="e">
        <f t="shared" si="11"/>
        <v>#VALUE!</v>
      </c>
      <c r="AB146" s="14"/>
      <c r="AC146" s="14"/>
      <c r="AD146" s="1" t="str">
        <f t="shared" si="12"/>
        <v/>
      </c>
      <c r="AE146" s="159" t="e">
        <f t="shared" si="13"/>
        <v>#VALUE!</v>
      </c>
      <c r="AF146" s="14"/>
      <c r="AG146" s="14"/>
      <c r="AH146" s="1" t="str">
        <f t="shared" si="14"/>
        <v/>
      </c>
      <c r="AI146" s="159" t="e">
        <f t="shared" si="15"/>
        <v>#VALUE!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59"/>
      <c r="DD146" s="1"/>
      <c r="DE146" s="1"/>
      <c r="DF146" s="1"/>
      <c r="DG146" s="159"/>
      <c r="DH146" s="1"/>
      <c r="DI146" s="1"/>
      <c r="DJ146" s="1"/>
      <c r="DK146" s="159"/>
      <c r="DL146" s="1"/>
      <c r="DM146" s="1"/>
      <c r="DN146" s="1"/>
      <c r="DO146" s="159"/>
      <c r="DP146" s="1"/>
      <c r="DQ146" s="1"/>
      <c r="DR146" s="1"/>
      <c r="DS146" s="159"/>
      <c r="DT146" s="1"/>
      <c r="DU146" s="1"/>
      <c r="DV146" s="1"/>
      <c r="DW146" s="159"/>
      <c r="DX146" s="1"/>
      <c r="DY146" s="1" t="e">
        <f>VLOOKUP(A146,'ADFLEX lần 1'!A:C,3,0)</f>
        <v>#N/A</v>
      </c>
    </row>
    <row r="147" spans="1:129" ht="15.75" hidden="1" customHeight="1" x14ac:dyDescent="0.25">
      <c r="A147" s="15">
        <v>376</v>
      </c>
      <c r="B147" s="1" t="str">
        <f>VLOOKUP($A147,'Trang tính59'!$G:$J,3,0)</f>
        <v>Lương Thị Thu Hằng</v>
      </c>
      <c r="C147" s="1" t="str">
        <f>VLOOKUP($A147,'Trang tính59'!$G:$J,4,0)</f>
        <v>AdFlex - Support - People&amp; Process</v>
      </c>
      <c r="D147" s="168"/>
      <c r="E147" s="168"/>
      <c r="F147" s="1" t="str">
        <f t="shared" si="0"/>
        <v/>
      </c>
      <c r="G147" s="159" t="e">
        <f t="shared" si="1"/>
        <v>#VALUE!</v>
      </c>
      <c r="H147" s="168"/>
      <c r="I147" s="168"/>
      <c r="J147" s="1" t="str">
        <f t="shared" si="2"/>
        <v/>
      </c>
      <c r="K147" s="159" t="e">
        <f t="shared" si="3"/>
        <v>#VALUE!</v>
      </c>
      <c r="L147" s="168"/>
      <c r="M147" s="168"/>
      <c r="N147" s="1" t="str">
        <f t="shared" si="4"/>
        <v/>
      </c>
      <c r="O147" s="159" t="e">
        <f t="shared" si="5"/>
        <v>#VALUE!</v>
      </c>
      <c r="P147" s="168"/>
      <c r="Q147" s="168"/>
      <c r="R147" s="1" t="str">
        <f t="shared" si="6"/>
        <v/>
      </c>
      <c r="S147" s="159" t="e">
        <f t="shared" si="7"/>
        <v>#VALUE!</v>
      </c>
      <c r="T147" s="168"/>
      <c r="U147" s="168"/>
      <c r="V147" s="1" t="str">
        <f t="shared" si="8"/>
        <v/>
      </c>
      <c r="W147" s="159" t="e">
        <f t="shared" si="9"/>
        <v>#VALUE!</v>
      </c>
      <c r="X147" s="14"/>
      <c r="Y147" s="14"/>
      <c r="Z147" s="1" t="str">
        <f t="shared" si="10"/>
        <v/>
      </c>
      <c r="AA147" s="159" t="e">
        <f t="shared" si="11"/>
        <v>#VALUE!</v>
      </c>
      <c r="AB147" s="14"/>
      <c r="AC147" s="14"/>
      <c r="AD147" s="1" t="str">
        <f t="shared" si="12"/>
        <v/>
      </c>
      <c r="AE147" s="159" t="e">
        <f t="shared" si="13"/>
        <v>#VALUE!</v>
      </c>
      <c r="AF147" s="168"/>
      <c r="AG147" s="168"/>
      <c r="AH147" s="1" t="str">
        <f t="shared" si="14"/>
        <v/>
      </c>
      <c r="AI147" s="159" t="e">
        <f t="shared" si="15"/>
        <v>#VALUE!</v>
      </c>
      <c r="AJ147" s="162"/>
      <c r="AK147" s="162"/>
      <c r="AL147" s="1"/>
      <c r="AM147" s="1"/>
      <c r="AN147" s="162"/>
      <c r="AO147" s="162"/>
      <c r="AP147" s="1"/>
      <c r="AQ147" s="1"/>
      <c r="AR147" s="162"/>
      <c r="AS147" s="162"/>
      <c r="AT147" s="1"/>
      <c r="AU147" s="1"/>
      <c r="AV147" s="162"/>
      <c r="AW147" s="162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62"/>
      <c r="BI147" s="162"/>
      <c r="BJ147" s="1"/>
      <c r="BK147" s="1"/>
      <c r="BL147" s="162"/>
      <c r="BM147" s="162"/>
      <c r="BN147" s="1"/>
      <c r="BO147" s="1"/>
      <c r="BP147" s="162"/>
      <c r="BQ147" s="162"/>
      <c r="BR147" s="1"/>
      <c r="BS147" s="1"/>
      <c r="BT147" s="162"/>
      <c r="BU147" s="162"/>
      <c r="BV147" s="1"/>
      <c r="BW147" s="1"/>
      <c r="BX147" s="162"/>
      <c r="BY147" s="162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62"/>
      <c r="CK147" s="162"/>
      <c r="CL147" s="1"/>
      <c r="CM147" s="1"/>
      <c r="CN147" s="162"/>
      <c r="CO147" s="162"/>
      <c r="CP147" s="1"/>
      <c r="CQ147" s="1"/>
      <c r="CR147" s="162"/>
      <c r="CS147" s="162"/>
      <c r="CT147" s="1"/>
      <c r="CU147" s="1"/>
      <c r="CV147" s="162"/>
      <c r="CW147" s="162"/>
      <c r="CX147" s="1"/>
      <c r="CY147" s="1"/>
      <c r="CZ147" s="162"/>
      <c r="DA147" s="162"/>
      <c r="DB147" s="1"/>
      <c r="DC147" s="159"/>
      <c r="DD147" s="1"/>
      <c r="DE147" s="1"/>
      <c r="DF147" s="1"/>
      <c r="DG147" s="159"/>
      <c r="DH147" s="1"/>
      <c r="DI147" s="1"/>
      <c r="DJ147" s="1"/>
      <c r="DK147" s="159"/>
      <c r="DL147" s="162"/>
      <c r="DM147" s="162"/>
      <c r="DN147" s="1"/>
      <c r="DO147" s="159"/>
      <c r="DP147" s="162"/>
      <c r="DQ147" s="162"/>
      <c r="DR147" s="1"/>
      <c r="DS147" s="159"/>
      <c r="DT147" s="162"/>
      <c r="DU147" s="162"/>
      <c r="DV147" s="1"/>
      <c r="DW147" s="159"/>
      <c r="DX147" s="1"/>
      <c r="DY147" s="1" t="e">
        <f>VLOOKUP(A147,'ADFLEX lần 1'!A:C,3,0)</f>
        <v>#N/A</v>
      </c>
    </row>
    <row r="148" spans="1:129" ht="15.75" hidden="1" customHeight="1" x14ac:dyDescent="0.25">
      <c r="A148" s="15">
        <v>378</v>
      </c>
      <c r="B148" s="1" t="str">
        <f>VLOOKUP($A148,'Trang tính59'!$G:$J,3,0)</f>
        <v>Bùi Trung Hiếu</v>
      </c>
      <c r="C148" s="1" t="str">
        <f>VLOOKUP($A148,'Trang tính59'!$G:$J,4,0)</f>
        <v>AdFlex - CPS - Sale - S2</v>
      </c>
      <c r="D148" s="14"/>
      <c r="E148" s="14"/>
      <c r="F148" s="1" t="str">
        <f t="shared" si="0"/>
        <v/>
      </c>
      <c r="G148" s="159" t="e">
        <f t="shared" si="1"/>
        <v>#VALUE!</v>
      </c>
      <c r="H148" s="14"/>
      <c r="I148" s="14"/>
      <c r="J148" s="1" t="str">
        <f t="shared" si="2"/>
        <v/>
      </c>
      <c r="K148" s="159" t="e">
        <f t="shared" si="3"/>
        <v>#VALUE!</v>
      </c>
      <c r="L148" s="14"/>
      <c r="M148" s="14"/>
      <c r="N148" s="1" t="str">
        <f t="shared" si="4"/>
        <v/>
      </c>
      <c r="O148" s="159" t="e">
        <f t="shared" si="5"/>
        <v>#VALUE!</v>
      </c>
      <c r="P148" s="14"/>
      <c r="Q148" s="14"/>
      <c r="R148" s="1" t="str">
        <f t="shared" si="6"/>
        <v/>
      </c>
      <c r="S148" s="159" t="e">
        <f t="shared" si="7"/>
        <v>#VALUE!</v>
      </c>
      <c r="T148" s="14"/>
      <c r="U148" s="14"/>
      <c r="V148" s="1" t="str">
        <f t="shared" si="8"/>
        <v/>
      </c>
      <c r="W148" s="159" t="e">
        <f t="shared" si="9"/>
        <v>#VALUE!</v>
      </c>
      <c r="X148" s="14"/>
      <c r="Y148" s="14"/>
      <c r="Z148" s="1" t="str">
        <f t="shared" si="10"/>
        <v/>
      </c>
      <c r="AA148" s="159" t="e">
        <f t="shared" si="11"/>
        <v>#VALUE!</v>
      </c>
      <c r="AB148" s="14"/>
      <c r="AC148" s="14"/>
      <c r="AD148" s="1" t="str">
        <f t="shared" si="12"/>
        <v/>
      </c>
      <c r="AE148" s="159" t="e">
        <f t="shared" si="13"/>
        <v>#VALUE!</v>
      </c>
      <c r="AF148" s="14"/>
      <c r="AG148" s="14"/>
      <c r="AH148" s="1" t="str">
        <f t="shared" si="14"/>
        <v/>
      </c>
      <c r="AI148" s="159" t="e">
        <f t="shared" si="15"/>
        <v>#VALUE!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59"/>
      <c r="DD148" s="1"/>
      <c r="DE148" s="1"/>
      <c r="DF148" s="1"/>
      <c r="DG148" s="159"/>
      <c r="DH148" s="1"/>
      <c r="DI148" s="1"/>
      <c r="DJ148" s="1"/>
      <c r="DK148" s="159"/>
      <c r="DL148" s="1"/>
      <c r="DM148" s="1"/>
      <c r="DN148" s="1"/>
      <c r="DO148" s="159"/>
      <c r="DP148" s="1"/>
      <c r="DQ148" s="1"/>
      <c r="DR148" s="1"/>
      <c r="DS148" s="159"/>
      <c r="DT148" s="1"/>
      <c r="DU148" s="1"/>
      <c r="DV148" s="1"/>
      <c r="DW148" s="159"/>
      <c r="DX148" s="1"/>
      <c r="DY148" s="1" t="e">
        <f>VLOOKUP(A148,'ADFLEX lần 1'!A:C,3,0)</f>
        <v>#N/A</v>
      </c>
    </row>
    <row r="149" spans="1:129" ht="15.75" customHeight="1" x14ac:dyDescent="0.25">
      <c r="A149" s="15">
        <v>381</v>
      </c>
      <c r="B149" s="1" t="str">
        <f>VLOOKUP($A149,'Trang tính59'!$G:$J,3,0)</f>
        <v>Phan Thị Thảo Quỳnh</v>
      </c>
      <c r="C149" s="1" t="str">
        <f>VLOOKUP($A149,'Trang tính59'!$G:$J,4,0)</f>
        <v>AdFlex - Support - Profit &amp; Loss</v>
      </c>
      <c r="D149" s="160">
        <v>0.3576388888888889</v>
      </c>
      <c r="E149" s="160">
        <v>0.75972222222222219</v>
      </c>
      <c r="F149" s="161">
        <f t="shared" si="0"/>
        <v>0.33333333333333331</v>
      </c>
      <c r="G149" s="159">
        <f t="shared" si="1"/>
        <v>8</v>
      </c>
      <c r="H149" s="160">
        <v>0.37083333333333335</v>
      </c>
      <c r="I149" s="160">
        <v>0.77013888888888893</v>
      </c>
      <c r="J149" s="161">
        <f t="shared" si="2"/>
        <v>0.33333333333333331</v>
      </c>
      <c r="K149" s="159">
        <f t="shared" si="3"/>
        <v>8</v>
      </c>
      <c r="L149" s="160">
        <v>0.375</v>
      </c>
      <c r="M149" s="160">
        <v>0.77083333333333337</v>
      </c>
      <c r="N149" s="161">
        <f t="shared" si="4"/>
        <v>0.33333333333333331</v>
      </c>
      <c r="O149" s="159">
        <f t="shared" si="5"/>
        <v>8</v>
      </c>
      <c r="P149" s="162"/>
      <c r="Q149" s="162"/>
      <c r="R149" s="1" t="str">
        <f t="shared" si="6"/>
        <v/>
      </c>
      <c r="S149" s="159" t="e">
        <f t="shared" si="7"/>
        <v>#VALUE!</v>
      </c>
      <c r="T149" s="162"/>
      <c r="U149" s="162"/>
      <c r="V149" s="1" t="str">
        <f t="shared" si="8"/>
        <v/>
      </c>
      <c r="W149" s="159" t="e">
        <f t="shared" si="9"/>
        <v>#VALUE!</v>
      </c>
      <c r="X149" s="160">
        <v>0.375</v>
      </c>
      <c r="Y149" s="160">
        <v>0.77222222222222225</v>
      </c>
      <c r="Z149" s="161">
        <f t="shared" si="10"/>
        <v>0.33333333333333331</v>
      </c>
      <c r="AA149" s="159">
        <f t="shared" si="11"/>
        <v>8</v>
      </c>
      <c r="AB149" s="160">
        <v>0.38124999999999998</v>
      </c>
      <c r="AC149" s="160">
        <v>0.7680555555555556</v>
      </c>
      <c r="AD149" s="160">
        <f t="shared" si="12"/>
        <v>0.32430555555555562</v>
      </c>
      <c r="AE149" s="159">
        <f t="shared" si="13"/>
        <v>7.8</v>
      </c>
      <c r="AF149" s="160">
        <v>0.49583333333333335</v>
      </c>
      <c r="AG149" s="160">
        <v>0.75416666666666665</v>
      </c>
      <c r="AH149" s="160">
        <f t="shared" si="14"/>
        <v>0.1958333333333333</v>
      </c>
      <c r="AI149" s="159">
        <f t="shared" si="15"/>
        <v>4.7</v>
      </c>
      <c r="AJ149" s="170"/>
      <c r="AK149" s="170"/>
      <c r="AL149" s="1"/>
      <c r="AM149" s="1"/>
      <c r="AN149" s="170"/>
      <c r="AO149" s="170"/>
      <c r="AP149" s="1"/>
      <c r="AQ149" s="1"/>
      <c r="AR149" s="170"/>
      <c r="AS149" s="170"/>
      <c r="AT149" s="1"/>
      <c r="AU149" s="1"/>
      <c r="AV149" s="170"/>
      <c r="AW149" s="170"/>
      <c r="AX149" s="1"/>
      <c r="AY149" s="1"/>
      <c r="AZ149" s="170"/>
      <c r="BA149" s="170"/>
      <c r="BB149" s="1"/>
      <c r="BC149" s="1"/>
      <c r="BD149" s="162"/>
      <c r="BE149" s="162"/>
      <c r="BF149" s="1"/>
      <c r="BG149" s="1"/>
      <c r="BH149" s="162"/>
      <c r="BI149" s="162"/>
      <c r="BJ149" s="1"/>
      <c r="BK149" s="1"/>
      <c r="BL149" s="162"/>
      <c r="BM149" s="162"/>
      <c r="BN149" s="1"/>
      <c r="BO149" s="1"/>
      <c r="BP149" s="162"/>
      <c r="BQ149" s="162"/>
      <c r="BR149" s="1"/>
      <c r="BS149" s="1"/>
      <c r="BT149" s="170"/>
      <c r="BU149" s="170"/>
      <c r="BV149" s="1"/>
      <c r="BW149" s="1"/>
      <c r="BX149" s="170"/>
      <c r="BY149" s="170"/>
      <c r="BZ149" s="1"/>
      <c r="CA149" s="1"/>
      <c r="CB149" s="170"/>
      <c r="CC149" s="170"/>
      <c r="CD149" s="1"/>
      <c r="CE149" s="1"/>
      <c r="CF149" s="170"/>
      <c r="CG149" s="170"/>
      <c r="CH149" s="1"/>
      <c r="CI149" s="1"/>
      <c r="CJ149" s="162"/>
      <c r="CK149" s="162"/>
      <c r="CL149" s="1"/>
      <c r="CM149" s="1"/>
      <c r="CN149" s="170"/>
      <c r="CO149" s="170"/>
      <c r="CP149" s="1"/>
      <c r="CQ149" s="1"/>
      <c r="CR149" s="170"/>
      <c r="CS149" s="170"/>
      <c r="CT149" s="1"/>
      <c r="CU149" s="1"/>
      <c r="CV149" s="170"/>
      <c r="CW149" s="170"/>
      <c r="CX149" s="1"/>
      <c r="CY149" s="1"/>
      <c r="CZ149" s="160"/>
      <c r="DA149" s="160"/>
      <c r="DB149" s="161"/>
      <c r="DC149" s="159"/>
      <c r="DD149" s="160"/>
      <c r="DE149" s="160"/>
      <c r="DF149" s="161"/>
      <c r="DG149" s="159"/>
      <c r="DH149" s="162"/>
      <c r="DI149" s="162"/>
      <c r="DJ149" s="163"/>
      <c r="DK149" s="159"/>
      <c r="DL149" s="162"/>
      <c r="DM149" s="162"/>
      <c r="DN149" s="163"/>
      <c r="DO149" s="159"/>
      <c r="DP149" s="160"/>
      <c r="DQ149" s="160"/>
      <c r="DR149" s="160"/>
      <c r="DS149" s="159"/>
      <c r="DT149" s="160"/>
      <c r="DU149" s="160"/>
      <c r="DV149" s="161"/>
      <c r="DW149" s="159"/>
      <c r="DX149" s="1"/>
      <c r="DY149" s="1" t="str">
        <f>VLOOKUP(A149,'ADFLEX lần 1'!A:C,3,0)</f>
        <v>Phan Thị Thảo Quỳnh</v>
      </c>
    </row>
    <row r="150" spans="1:129" ht="15.75" hidden="1" customHeight="1" x14ac:dyDescent="0.25">
      <c r="A150" s="15">
        <v>382</v>
      </c>
      <c r="B150" s="1" t="str">
        <f>VLOOKUP($A150,'Trang tính59'!$G:$J,3,0)</f>
        <v>Đỗ Hữu Biên</v>
      </c>
      <c r="C150" s="1">
        <f>VLOOKUP($A150,'Trang tính59'!$G:$J,4,0)</f>
        <v>0</v>
      </c>
      <c r="D150" s="14"/>
      <c r="E150" s="14"/>
      <c r="F150" s="1" t="str">
        <f t="shared" si="0"/>
        <v/>
      </c>
      <c r="G150" s="159" t="e">
        <f t="shared" si="1"/>
        <v>#VALUE!</v>
      </c>
      <c r="H150" s="14"/>
      <c r="I150" s="14"/>
      <c r="J150" s="1" t="str">
        <f t="shared" si="2"/>
        <v/>
      </c>
      <c r="K150" s="159" t="e">
        <f t="shared" si="3"/>
        <v>#VALUE!</v>
      </c>
      <c r="L150" s="168"/>
      <c r="M150" s="168"/>
      <c r="N150" s="1" t="str">
        <f t="shared" si="4"/>
        <v/>
      </c>
      <c r="O150" s="159" t="e">
        <f t="shared" si="5"/>
        <v>#VALUE!</v>
      </c>
      <c r="P150" s="168"/>
      <c r="Q150" s="168"/>
      <c r="R150" s="1" t="str">
        <f t="shared" si="6"/>
        <v/>
      </c>
      <c r="S150" s="159" t="e">
        <f t="shared" si="7"/>
        <v>#VALUE!</v>
      </c>
      <c r="T150" s="168"/>
      <c r="U150" s="168"/>
      <c r="V150" s="1" t="str">
        <f t="shared" si="8"/>
        <v/>
      </c>
      <c r="W150" s="159" t="e">
        <f t="shared" si="9"/>
        <v>#VALUE!</v>
      </c>
      <c r="X150" s="168"/>
      <c r="Y150" s="168"/>
      <c r="Z150" s="1" t="str">
        <f t="shared" si="10"/>
        <v/>
      </c>
      <c r="AA150" s="159" t="e">
        <f t="shared" si="11"/>
        <v>#VALUE!</v>
      </c>
      <c r="AB150" s="14"/>
      <c r="AC150" s="14"/>
      <c r="AD150" s="1" t="str">
        <f t="shared" si="12"/>
        <v/>
      </c>
      <c r="AE150" s="159" t="e">
        <f t="shared" si="13"/>
        <v>#VALUE!</v>
      </c>
      <c r="AF150" s="14"/>
      <c r="AG150" s="14"/>
      <c r="AH150" s="1" t="str">
        <f t="shared" si="14"/>
        <v/>
      </c>
      <c r="AI150" s="159" t="e">
        <f t="shared" si="15"/>
        <v>#VALUE!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62"/>
      <c r="CG150" s="162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59"/>
      <c r="DD150" s="1"/>
      <c r="DE150" s="1"/>
      <c r="DF150" s="1"/>
      <c r="DG150" s="159"/>
      <c r="DH150" s="1"/>
      <c r="DI150" s="1"/>
      <c r="DJ150" s="1"/>
      <c r="DK150" s="159"/>
      <c r="DL150" s="1"/>
      <c r="DM150" s="1"/>
      <c r="DN150" s="1"/>
      <c r="DO150" s="159"/>
      <c r="DP150" s="1"/>
      <c r="DQ150" s="1"/>
      <c r="DR150" s="1"/>
      <c r="DS150" s="159"/>
      <c r="DT150" s="1"/>
      <c r="DU150" s="1"/>
      <c r="DV150" s="1"/>
      <c r="DW150" s="159"/>
      <c r="DX150" s="1"/>
      <c r="DY150" s="1" t="e">
        <f>VLOOKUP(A150,'ADFLEX lần 1'!A:C,3,0)</f>
        <v>#N/A</v>
      </c>
    </row>
    <row r="151" spans="1:129" ht="15.75" hidden="1" customHeight="1" x14ac:dyDescent="0.25">
      <c r="A151" s="15">
        <v>384</v>
      </c>
      <c r="B151" s="1" t="str">
        <f>VLOOKUP($A151,'Trang tính59'!$G:$J,3,0)</f>
        <v>Hoàng Quỳnh Mai</v>
      </c>
      <c r="C151" s="1" t="str">
        <f>VLOOKUP($A151,'Trang tính59'!$G:$J,4,0)</f>
        <v>AdFlex - CPS - Sale - Customer Relationship</v>
      </c>
      <c r="D151" s="14"/>
      <c r="E151" s="14"/>
      <c r="F151" s="1" t="str">
        <f t="shared" si="0"/>
        <v/>
      </c>
      <c r="G151" s="159" t="e">
        <f t="shared" si="1"/>
        <v>#VALUE!</v>
      </c>
      <c r="H151" s="171"/>
      <c r="I151" s="171"/>
      <c r="J151" s="1" t="str">
        <f t="shared" si="2"/>
        <v/>
      </c>
      <c r="K151" s="159" t="e">
        <f t="shared" si="3"/>
        <v>#VALUE!</v>
      </c>
      <c r="L151" s="14"/>
      <c r="M151" s="14"/>
      <c r="N151" s="1" t="str">
        <f t="shared" si="4"/>
        <v/>
      </c>
      <c r="O151" s="159" t="e">
        <f t="shared" si="5"/>
        <v>#VALUE!</v>
      </c>
      <c r="P151" s="14"/>
      <c r="Q151" s="14"/>
      <c r="R151" s="1" t="str">
        <f t="shared" si="6"/>
        <v/>
      </c>
      <c r="S151" s="159" t="e">
        <f t="shared" si="7"/>
        <v>#VALUE!</v>
      </c>
      <c r="T151" s="171"/>
      <c r="U151" s="171"/>
      <c r="V151" s="1" t="str">
        <f t="shared" si="8"/>
        <v/>
      </c>
      <c r="W151" s="159" t="e">
        <f t="shared" si="9"/>
        <v>#VALUE!</v>
      </c>
      <c r="X151" s="171"/>
      <c r="Y151" s="171"/>
      <c r="Z151" s="1" t="str">
        <f t="shared" si="10"/>
        <v/>
      </c>
      <c r="AA151" s="159" t="e">
        <f t="shared" si="11"/>
        <v>#VALUE!</v>
      </c>
      <c r="AB151" s="171"/>
      <c r="AC151" s="171"/>
      <c r="AD151" s="1" t="str">
        <f t="shared" si="12"/>
        <v/>
      </c>
      <c r="AE151" s="159" t="e">
        <f t="shared" si="13"/>
        <v>#VALUE!</v>
      </c>
      <c r="AF151" s="171"/>
      <c r="AG151" s="171"/>
      <c r="AH151" s="1" t="str">
        <f t="shared" si="14"/>
        <v/>
      </c>
      <c r="AI151" s="159" t="e">
        <f t="shared" si="15"/>
        <v>#VALUE!</v>
      </c>
      <c r="AJ151" s="172"/>
      <c r="AK151" s="172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72"/>
      <c r="AW151" s="172"/>
      <c r="AX151" s="1"/>
      <c r="AY151" s="1"/>
      <c r="AZ151" s="172"/>
      <c r="BA151" s="172"/>
      <c r="BB151" s="1"/>
      <c r="BC151" s="1"/>
      <c r="BD151" s="172"/>
      <c r="BE151" s="172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72"/>
      <c r="BY151" s="172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59"/>
      <c r="DD151" s="1"/>
      <c r="DE151" s="1"/>
      <c r="DF151" s="1"/>
      <c r="DG151" s="159"/>
      <c r="DH151" s="1"/>
      <c r="DI151" s="1"/>
      <c r="DJ151" s="1"/>
      <c r="DK151" s="159"/>
      <c r="DL151" s="1"/>
      <c r="DM151" s="1"/>
      <c r="DN151" s="1"/>
      <c r="DO151" s="159"/>
      <c r="DP151" s="1"/>
      <c r="DQ151" s="1"/>
      <c r="DR151" s="1"/>
      <c r="DS151" s="159"/>
      <c r="DT151" s="1"/>
      <c r="DU151" s="1"/>
      <c r="DV151" s="1"/>
      <c r="DW151" s="159"/>
      <c r="DX151" s="1"/>
      <c r="DY151" s="1" t="e">
        <f>VLOOKUP(A151,'ADFLEX lần 1'!A:C,3,0)</f>
        <v>#N/A</v>
      </c>
    </row>
    <row r="152" spans="1:129" ht="15.75" hidden="1" customHeight="1" x14ac:dyDescent="0.25">
      <c r="A152" s="15">
        <v>385</v>
      </c>
      <c r="B152" s="1" t="str">
        <f>VLOOKUP($A152,'Trang tính59'!$G:$J,3,0)</f>
        <v>Vũ Thị Phượng</v>
      </c>
      <c r="C152" s="1" t="str">
        <f>VLOOKUP($A152,'Trang tính59'!$G:$J,4,0)</f>
        <v>AdFlex - CPS - Sale</v>
      </c>
      <c r="D152" s="168"/>
      <c r="E152" s="168"/>
      <c r="F152" s="1" t="str">
        <f t="shared" si="0"/>
        <v/>
      </c>
      <c r="G152" s="159" t="e">
        <f t="shared" si="1"/>
        <v>#VALUE!</v>
      </c>
      <c r="H152" s="168"/>
      <c r="I152" s="168"/>
      <c r="J152" s="1" t="str">
        <f t="shared" si="2"/>
        <v/>
      </c>
      <c r="K152" s="159" t="e">
        <f t="shared" si="3"/>
        <v>#VALUE!</v>
      </c>
      <c r="L152" s="168"/>
      <c r="M152" s="168"/>
      <c r="N152" s="1" t="str">
        <f t="shared" si="4"/>
        <v/>
      </c>
      <c r="O152" s="159" t="e">
        <f t="shared" si="5"/>
        <v>#VALUE!</v>
      </c>
      <c r="P152" s="168"/>
      <c r="Q152" s="168"/>
      <c r="R152" s="1" t="str">
        <f t="shared" si="6"/>
        <v/>
      </c>
      <c r="S152" s="159" t="e">
        <f t="shared" si="7"/>
        <v>#VALUE!</v>
      </c>
      <c r="T152" s="168"/>
      <c r="U152" s="168"/>
      <c r="V152" s="1" t="str">
        <f t="shared" si="8"/>
        <v/>
      </c>
      <c r="W152" s="159" t="e">
        <f t="shared" si="9"/>
        <v>#VALUE!</v>
      </c>
      <c r="X152" s="14"/>
      <c r="Y152" s="14"/>
      <c r="Z152" s="1" t="str">
        <f t="shared" si="10"/>
        <v/>
      </c>
      <c r="AA152" s="159" t="e">
        <f t="shared" si="11"/>
        <v>#VALUE!</v>
      </c>
      <c r="AB152" s="14"/>
      <c r="AC152" s="14"/>
      <c r="AD152" s="1" t="str">
        <f t="shared" si="12"/>
        <v/>
      </c>
      <c r="AE152" s="159" t="e">
        <f t="shared" si="13"/>
        <v>#VALUE!</v>
      </c>
      <c r="AF152" s="168"/>
      <c r="AG152" s="168"/>
      <c r="AH152" s="1" t="str">
        <f t="shared" si="14"/>
        <v/>
      </c>
      <c r="AI152" s="159" t="e">
        <f t="shared" si="15"/>
        <v>#VALUE!</v>
      </c>
      <c r="AJ152" s="162"/>
      <c r="AK152" s="162"/>
      <c r="AL152" s="1"/>
      <c r="AM152" s="1"/>
      <c r="AN152" s="162"/>
      <c r="AO152" s="162"/>
      <c r="AP152" s="1"/>
      <c r="AQ152" s="1"/>
      <c r="AR152" s="162"/>
      <c r="AS152" s="162"/>
      <c r="AT152" s="1"/>
      <c r="AU152" s="1"/>
      <c r="AV152" s="162"/>
      <c r="AW152" s="162"/>
      <c r="AX152" s="1"/>
      <c r="AY152" s="1"/>
      <c r="AZ152" s="162"/>
      <c r="BA152" s="162"/>
      <c r="BB152" s="1"/>
      <c r="BC152" s="1"/>
      <c r="BD152" s="1"/>
      <c r="BE152" s="1"/>
      <c r="BF152" s="1"/>
      <c r="BG152" s="1"/>
      <c r="BH152" s="162"/>
      <c r="BI152" s="162"/>
      <c r="BJ152" s="1"/>
      <c r="BK152" s="1"/>
      <c r="BL152" s="162"/>
      <c r="BM152" s="162"/>
      <c r="BN152" s="1"/>
      <c r="BO152" s="1"/>
      <c r="BP152" s="162"/>
      <c r="BQ152" s="162"/>
      <c r="BR152" s="1"/>
      <c r="BS152" s="1"/>
      <c r="BT152" s="162"/>
      <c r="BU152" s="162"/>
      <c r="BV152" s="1"/>
      <c r="BW152" s="1"/>
      <c r="BX152" s="162"/>
      <c r="BY152" s="162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62"/>
      <c r="CK152" s="162"/>
      <c r="CL152" s="1"/>
      <c r="CM152" s="1"/>
      <c r="CN152" s="162"/>
      <c r="CO152" s="162"/>
      <c r="CP152" s="1"/>
      <c r="CQ152" s="1"/>
      <c r="CR152" s="162"/>
      <c r="CS152" s="162"/>
      <c r="CT152" s="1"/>
      <c r="CU152" s="1"/>
      <c r="CV152" s="162"/>
      <c r="CW152" s="162"/>
      <c r="CX152" s="1"/>
      <c r="CY152" s="1"/>
      <c r="CZ152" s="162"/>
      <c r="DA152" s="162"/>
      <c r="DB152" s="1"/>
      <c r="DC152" s="159"/>
      <c r="DD152" s="1"/>
      <c r="DE152" s="1"/>
      <c r="DF152" s="1"/>
      <c r="DG152" s="159"/>
      <c r="DH152" s="1"/>
      <c r="DI152" s="1"/>
      <c r="DJ152" s="1"/>
      <c r="DK152" s="159"/>
      <c r="DL152" s="162"/>
      <c r="DM152" s="162"/>
      <c r="DN152" s="1"/>
      <c r="DO152" s="159"/>
      <c r="DP152" s="162"/>
      <c r="DQ152" s="162"/>
      <c r="DR152" s="1"/>
      <c r="DS152" s="159"/>
      <c r="DT152" s="162"/>
      <c r="DU152" s="162"/>
      <c r="DV152" s="1"/>
      <c r="DW152" s="159"/>
      <c r="DX152" s="1"/>
      <c r="DY152" s="1" t="e">
        <f>VLOOKUP(A152,'ADFLEX lần 1'!A:C,3,0)</f>
        <v>#N/A</v>
      </c>
    </row>
    <row r="153" spans="1:129" ht="15.75" hidden="1" customHeight="1" x14ac:dyDescent="0.25">
      <c r="A153" s="15">
        <v>386</v>
      </c>
      <c r="B153" s="1" t="e">
        <f>VLOOKUP($A153,'Trang tính59'!$G:$J,3,0)</f>
        <v>#N/A</v>
      </c>
      <c r="C153" s="1" t="e">
        <f>VLOOKUP($A153,'Trang tính59'!$G:$J,4,0)</f>
        <v>#N/A</v>
      </c>
      <c r="D153" s="14"/>
      <c r="E153" s="14"/>
      <c r="F153" s="1" t="str">
        <f t="shared" si="0"/>
        <v/>
      </c>
      <c r="G153" s="159" t="e">
        <f t="shared" si="1"/>
        <v>#VALUE!</v>
      </c>
      <c r="H153" s="14"/>
      <c r="I153" s="14"/>
      <c r="J153" s="1" t="str">
        <f t="shared" si="2"/>
        <v/>
      </c>
      <c r="K153" s="159" t="e">
        <f t="shared" si="3"/>
        <v>#VALUE!</v>
      </c>
      <c r="L153" s="14"/>
      <c r="M153" s="14"/>
      <c r="N153" s="1" t="str">
        <f t="shared" si="4"/>
        <v/>
      </c>
      <c r="O153" s="159" t="e">
        <f t="shared" si="5"/>
        <v>#VALUE!</v>
      </c>
      <c r="P153" s="14"/>
      <c r="Q153" s="14"/>
      <c r="R153" s="1" t="str">
        <f t="shared" si="6"/>
        <v/>
      </c>
      <c r="S153" s="159" t="e">
        <f t="shared" si="7"/>
        <v>#VALUE!</v>
      </c>
      <c r="T153" s="14"/>
      <c r="U153" s="14"/>
      <c r="V153" s="1" t="str">
        <f t="shared" si="8"/>
        <v/>
      </c>
      <c r="W153" s="159" t="e">
        <f t="shared" si="9"/>
        <v>#VALUE!</v>
      </c>
      <c r="X153" s="14"/>
      <c r="Y153" s="14"/>
      <c r="Z153" s="1" t="str">
        <f t="shared" si="10"/>
        <v/>
      </c>
      <c r="AA153" s="159" t="e">
        <f t="shared" si="11"/>
        <v>#VALUE!</v>
      </c>
      <c r="AB153" s="14"/>
      <c r="AC153" s="14"/>
      <c r="AD153" s="1" t="str">
        <f t="shared" si="12"/>
        <v/>
      </c>
      <c r="AE153" s="159" t="e">
        <f t="shared" si="13"/>
        <v>#VALUE!</v>
      </c>
      <c r="AF153" s="14"/>
      <c r="AG153" s="14"/>
      <c r="AH153" s="1" t="str">
        <f t="shared" si="14"/>
        <v/>
      </c>
      <c r="AI153" s="159" t="e">
        <f t="shared" si="15"/>
        <v>#VALUE!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59"/>
      <c r="DD153" s="1"/>
      <c r="DE153" s="1"/>
      <c r="DF153" s="1"/>
      <c r="DG153" s="159"/>
      <c r="DH153" s="1"/>
      <c r="DI153" s="1"/>
      <c r="DJ153" s="1"/>
      <c r="DK153" s="159"/>
      <c r="DL153" s="1"/>
      <c r="DM153" s="1"/>
      <c r="DN153" s="1"/>
      <c r="DO153" s="159"/>
      <c r="DP153" s="1"/>
      <c r="DQ153" s="1"/>
      <c r="DR153" s="1"/>
      <c r="DS153" s="159"/>
      <c r="DT153" s="1"/>
      <c r="DU153" s="1"/>
      <c r="DV153" s="1"/>
      <c r="DW153" s="159"/>
      <c r="DX153" s="1"/>
      <c r="DY153" s="1" t="e">
        <f>VLOOKUP(A153,'ADFLEX lần 1'!A:C,3,0)</f>
        <v>#N/A</v>
      </c>
    </row>
    <row r="154" spans="1:129" ht="15.75" hidden="1" customHeight="1" x14ac:dyDescent="0.25">
      <c r="A154" s="15">
        <v>388</v>
      </c>
      <c r="B154" s="1" t="str">
        <f>VLOOKUP($A154,'Trang tính59'!$G:$J,3,0)</f>
        <v>Nguyễn Thanh Linh</v>
      </c>
      <c r="C154" s="1" t="str">
        <f>VLOOKUP($A154,'Trang tính59'!$G:$J,4,0)</f>
        <v>PingGo - Product - Server</v>
      </c>
      <c r="D154" s="14"/>
      <c r="E154" s="14"/>
      <c r="F154" s="1" t="str">
        <f t="shared" si="0"/>
        <v/>
      </c>
      <c r="G154" s="159" t="e">
        <f t="shared" si="1"/>
        <v>#VALUE!</v>
      </c>
      <c r="H154" s="14"/>
      <c r="I154" s="14"/>
      <c r="J154" s="1" t="str">
        <f t="shared" si="2"/>
        <v/>
      </c>
      <c r="K154" s="159" t="e">
        <f t="shared" si="3"/>
        <v>#VALUE!</v>
      </c>
      <c r="L154" s="14"/>
      <c r="M154" s="14"/>
      <c r="N154" s="1" t="str">
        <f t="shared" si="4"/>
        <v/>
      </c>
      <c r="O154" s="159" t="e">
        <f t="shared" si="5"/>
        <v>#VALUE!</v>
      </c>
      <c r="P154" s="14"/>
      <c r="Q154" s="14"/>
      <c r="R154" s="1" t="str">
        <f t="shared" si="6"/>
        <v/>
      </c>
      <c r="S154" s="159" t="e">
        <f t="shared" si="7"/>
        <v>#VALUE!</v>
      </c>
      <c r="T154" s="14"/>
      <c r="U154" s="14"/>
      <c r="V154" s="1" t="str">
        <f t="shared" si="8"/>
        <v/>
      </c>
      <c r="W154" s="159" t="e">
        <f t="shared" si="9"/>
        <v>#VALUE!</v>
      </c>
      <c r="X154" s="14"/>
      <c r="Y154" s="14"/>
      <c r="Z154" s="1" t="str">
        <f t="shared" si="10"/>
        <v/>
      </c>
      <c r="AA154" s="159" t="e">
        <f t="shared" si="11"/>
        <v>#VALUE!</v>
      </c>
      <c r="AB154" s="14"/>
      <c r="AC154" s="14"/>
      <c r="AD154" s="1" t="str">
        <f t="shared" si="12"/>
        <v/>
      </c>
      <c r="AE154" s="159" t="e">
        <f t="shared" si="13"/>
        <v>#VALUE!</v>
      </c>
      <c r="AF154" s="14"/>
      <c r="AG154" s="14"/>
      <c r="AH154" s="1" t="str">
        <f t="shared" si="14"/>
        <v/>
      </c>
      <c r="AI154" s="159" t="e">
        <f t="shared" si="15"/>
        <v>#VALUE!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62"/>
      <c r="CS154" s="162"/>
      <c r="CT154" s="1"/>
      <c r="CU154" s="1"/>
      <c r="CV154" s="1"/>
      <c r="CW154" s="1"/>
      <c r="CX154" s="1"/>
      <c r="CY154" s="1"/>
      <c r="CZ154" s="1"/>
      <c r="DA154" s="1"/>
      <c r="DB154" s="1"/>
      <c r="DC154" s="159"/>
      <c r="DD154" s="1"/>
      <c r="DE154" s="1"/>
      <c r="DF154" s="1"/>
      <c r="DG154" s="159"/>
      <c r="DH154" s="1"/>
      <c r="DI154" s="1"/>
      <c r="DJ154" s="1"/>
      <c r="DK154" s="159"/>
      <c r="DL154" s="1"/>
      <c r="DM154" s="1"/>
      <c r="DN154" s="1"/>
      <c r="DO154" s="159"/>
      <c r="DP154" s="1"/>
      <c r="DQ154" s="1"/>
      <c r="DR154" s="1"/>
      <c r="DS154" s="159"/>
      <c r="DT154" s="1"/>
      <c r="DU154" s="1"/>
      <c r="DV154" s="1"/>
      <c r="DW154" s="159"/>
      <c r="DX154" s="1"/>
      <c r="DY154" s="1" t="e">
        <f>VLOOKUP(A154,'ADFLEX lần 1'!A:C,3,0)</f>
        <v>#N/A</v>
      </c>
    </row>
    <row r="155" spans="1:129" ht="15.75" hidden="1" customHeight="1" x14ac:dyDescent="0.25">
      <c r="A155" s="15">
        <v>390</v>
      </c>
      <c r="B155" s="1" t="str">
        <f>VLOOKUP($A155,'Trang tính59'!$G:$J,3,0)</f>
        <v>Nguyễn Thị Thùy Dung</v>
      </c>
      <c r="C155" s="1" t="str">
        <f>VLOOKUP($A155,'Trang tính59'!$G:$J,4,0)</f>
        <v>AdFlex - CPS - Sale - S1</v>
      </c>
      <c r="D155" s="14"/>
      <c r="E155" s="14"/>
      <c r="F155" s="1" t="str">
        <f t="shared" si="0"/>
        <v/>
      </c>
      <c r="G155" s="159" t="e">
        <f t="shared" si="1"/>
        <v>#VALUE!</v>
      </c>
      <c r="H155" s="14"/>
      <c r="I155" s="14"/>
      <c r="J155" s="1" t="str">
        <f t="shared" si="2"/>
        <v/>
      </c>
      <c r="K155" s="159" t="e">
        <f t="shared" si="3"/>
        <v>#VALUE!</v>
      </c>
      <c r="L155" s="14"/>
      <c r="M155" s="14"/>
      <c r="N155" s="1" t="str">
        <f t="shared" si="4"/>
        <v/>
      </c>
      <c r="O155" s="159" t="e">
        <f t="shared" si="5"/>
        <v>#VALUE!</v>
      </c>
      <c r="P155" s="14"/>
      <c r="Q155" s="14"/>
      <c r="R155" s="1" t="str">
        <f t="shared" si="6"/>
        <v/>
      </c>
      <c r="S155" s="159" t="e">
        <f t="shared" si="7"/>
        <v>#VALUE!</v>
      </c>
      <c r="T155" s="14"/>
      <c r="U155" s="14"/>
      <c r="V155" s="1" t="str">
        <f t="shared" si="8"/>
        <v/>
      </c>
      <c r="W155" s="159" t="e">
        <f t="shared" si="9"/>
        <v>#VALUE!</v>
      </c>
      <c r="X155" s="14"/>
      <c r="Y155" s="14"/>
      <c r="Z155" s="1" t="str">
        <f t="shared" si="10"/>
        <v/>
      </c>
      <c r="AA155" s="159" t="e">
        <f t="shared" si="11"/>
        <v>#VALUE!</v>
      </c>
      <c r="AB155" s="14"/>
      <c r="AC155" s="14"/>
      <c r="AD155" s="1" t="str">
        <f t="shared" si="12"/>
        <v/>
      </c>
      <c r="AE155" s="159" t="e">
        <f t="shared" si="13"/>
        <v>#VALUE!</v>
      </c>
      <c r="AF155" s="14"/>
      <c r="AG155" s="14"/>
      <c r="AH155" s="1" t="str">
        <f t="shared" si="14"/>
        <v/>
      </c>
      <c r="AI155" s="159" t="e">
        <f t="shared" si="15"/>
        <v>#VALUE!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62"/>
      <c r="CS155" s="162"/>
      <c r="CT155" s="1"/>
      <c r="CU155" s="1"/>
      <c r="CV155" s="1"/>
      <c r="CW155" s="1"/>
      <c r="CX155" s="1"/>
      <c r="CY155" s="1"/>
      <c r="CZ155" s="1"/>
      <c r="DA155" s="1"/>
      <c r="DB155" s="1"/>
      <c r="DC155" s="159"/>
      <c r="DD155" s="1"/>
      <c r="DE155" s="1"/>
      <c r="DF155" s="1"/>
      <c r="DG155" s="159"/>
      <c r="DH155" s="1"/>
      <c r="DI155" s="1"/>
      <c r="DJ155" s="1"/>
      <c r="DK155" s="159"/>
      <c r="DL155" s="1"/>
      <c r="DM155" s="1"/>
      <c r="DN155" s="1"/>
      <c r="DO155" s="159"/>
      <c r="DP155" s="1"/>
      <c r="DQ155" s="1"/>
      <c r="DR155" s="1"/>
      <c r="DS155" s="159"/>
      <c r="DT155" s="1"/>
      <c r="DU155" s="1"/>
      <c r="DV155" s="1"/>
      <c r="DW155" s="159"/>
      <c r="DX155" s="1"/>
      <c r="DY155" s="1" t="e">
        <f>VLOOKUP(A155,'ADFLEX lần 1'!A:C,3,0)</f>
        <v>#N/A</v>
      </c>
    </row>
    <row r="156" spans="1:129" ht="15.75" hidden="1" customHeight="1" x14ac:dyDescent="0.25">
      <c r="A156" s="15">
        <v>391</v>
      </c>
      <c r="B156" s="1" t="str">
        <f>VLOOKUP($A156,'Trang tính59'!$G:$J,3,0)</f>
        <v>Mai Thị Phượng</v>
      </c>
      <c r="C156" s="1" t="str">
        <f>VLOOKUP($A156,'Trang tính59'!$G:$J,4,0)</f>
        <v>AdFlex - CPS - Sale - Customer Relationship</v>
      </c>
      <c r="D156" s="171"/>
      <c r="E156" s="171"/>
      <c r="F156" s="1" t="str">
        <f t="shared" si="0"/>
        <v/>
      </c>
      <c r="G156" s="159" t="e">
        <f t="shared" si="1"/>
        <v>#VALUE!</v>
      </c>
      <c r="H156" s="171"/>
      <c r="I156" s="171"/>
      <c r="J156" s="1" t="str">
        <f t="shared" si="2"/>
        <v/>
      </c>
      <c r="K156" s="159" t="e">
        <f t="shared" si="3"/>
        <v>#VALUE!</v>
      </c>
      <c r="L156" s="14"/>
      <c r="M156" s="14"/>
      <c r="N156" s="1" t="str">
        <f t="shared" si="4"/>
        <v/>
      </c>
      <c r="O156" s="159" t="e">
        <f t="shared" si="5"/>
        <v>#VALUE!</v>
      </c>
      <c r="P156" s="14"/>
      <c r="Q156" s="14"/>
      <c r="R156" s="1" t="str">
        <f t="shared" si="6"/>
        <v/>
      </c>
      <c r="S156" s="159" t="e">
        <f t="shared" si="7"/>
        <v>#VALUE!</v>
      </c>
      <c r="T156" s="171"/>
      <c r="U156" s="171"/>
      <c r="V156" s="1" t="str">
        <f t="shared" si="8"/>
        <v/>
      </c>
      <c r="W156" s="159" t="e">
        <f t="shared" si="9"/>
        <v>#VALUE!</v>
      </c>
      <c r="X156" s="171"/>
      <c r="Y156" s="171"/>
      <c r="Z156" s="1" t="str">
        <f t="shared" si="10"/>
        <v/>
      </c>
      <c r="AA156" s="159" t="e">
        <f t="shared" si="11"/>
        <v>#VALUE!</v>
      </c>
      <c r="AB156" s="171"/>
      <c r="AC156" s="171"/>
      <c r="AD156" s="1" t="str">
        <f t="shared" si="12"/>
        <v/>
      </c>
      <c r="AE156" s="159" t="e">
        <f t="shared" si="13"/>
        <v>#VALUE!</v>
      </c>
      <c r="AF156" s="171"/>
      <c r="AG156" s="171"/>
      <c r="AH156" s="1" t="str">
        <f t="shared" si="14"/>
        <v/>
      </c>
      <c r="AI156" s="159" t="e">
        <f t="shared" si="15"/>
        <v>#VALUE!</v>
      </c>
      <c r="AJ156" s="172"/>
      <c r="AK156" s="172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59"/>
      <c r="DD156" s="1"/>
      <c r="DE156" s="1"/>
      <c r="DF156" s="1"/>
      <c r="DG156" s="159"/>
      <c r="DH156" s="1"/>
      <c r="DI156" s="1"/>
      <c r="DJ156" s="1"/>
      <c r="DK156" s="159"/>
      <c r="DL156" s="1"/>
      <c r="DM156" s="1"/>
      <c r="DN156" s="1"/>
      <c r="DO156" s="159"/>
      <c r="DP156" s="1"/>
      <c r="DQ156" s="1"/>
      <c r="DR156" s="1"/>
      <c r="DS156" s="159"/>
      <c r="DT156" s="1"/>
      <c r="DU156" s="1"/>
      <c r="DV156" s="1"/>
      <c r="DW156" s="159"/>
      <c r="DX156" s="1"/>
      <c r="DY156" s="1" t="e">
        <f>VLOOKUP(A156,'ADFLEX lần 1'!A:C,3,0)</f>
        <v>#N/A</v>
      </c>
    </row>
    <row r="157" spans="1:129" ht="15.75" hidden="1" customHeight="1" x14ac:dyDescent="0.25">
      <c r="A157" s="15">
        <v>392</v>
      </c>
      <c r="B157" s="1" t="str">
        <f>VLOOKUP($A157,'Trang tính59'!$G:$J,3,0)</f>
        <v>Lê Thị Thủy</v>
      </c>
      <c r="C157" s="1">
        <f>VLOOKUP($A157,'Trang tính59'!$G:$J,4,0)</f>
        <v>0</v>
      </c>
      <c r="D157" s="14"/>
      <c r="E157" s="14"/>
      <c r="F157" s="1" t="str">
        <f t="shared" si="0"/>
        <v/>
      </c>
      <c r="G157" s="159" t="e">
        <f t="shared" si="1"/>
        <v>#VALUE!</v>
      </c>
      <c r="H157" s="14"/>
      <c r="I157" s="14"/>
      <c r="J157" s="1" t="str">
        <f t="shared" si="2"/>
        <v/>
      </c>
      <c r="K157" s="159" t="e">
        <f t="shared" si="3"/>
        <v>#VALUE!</v>
      </c>
      <c r="L157" s="14"/>
      <c r="M157" s="14"/>
      <c r="N157" s="1" t="str">
        <f t="shared" si="4"/>
        <v/>
      </c>
      <c r="O157" s="159" t="e">
        <f t="shared" si="5"/>
        <v>#VALUE!</v>
      </c>
      <c r="P157" s="14"/>
      <c r="Q157" s="14"/>
      <c r="R157" s="1" t="str">
        <f t="shared" si="6"/>
        <v/>
      </c>
      <c r="S157" s="159" t="e">
        <f t="shared" si="7"/>
        <v>#VALUE!</v>
      </c>
      <c r="T157" s="14"/>
      <c r="U157" s="14"/>
      <c r="V157" s="1" t="str">
        <f t="shared" si="8"/>
        <v/>
      </c>
      <c r="W157" s="159" t="e">
        <f t="shared" si="9"/>
        <v>#VALUE!</v>
      </c>
      <c r="X157" s="14"/>
      <c r="Y157" s="14"/>
      <c r="Z157" s="1" t="str">
        <f t="shared" si="10"/>
        <v/>
      </c>
      <c r="AA157" s="159" t="e">
        <f t="shared" si="11"/>
        <v>#VALUE!</v>
      </c>
      <c r="AB157" s="14"/>
      <c r="AC157" s="14"/>
      <c r="AD157" s="1" t="str">
        <f t="shared" si="12"/>
        <v/>
      </c>
      <c r="AE157" s="159" t="e">
        <f t="shared" si="13"/>
        <v>#VALUE!</v>
      </c>
      <c r="AF157" s="14"/>
      <c r="AG157" s="14"/>
      <c r="AH157" s="1" t="str">
        <f t="shared" si="14"/>
        <v/>
      </c>
      <c r="AI157" s="159" t="e">
        <f t="shared" si="15"/>
        <v>#VALUE!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59"/>
      <c r="DD157" s="1"/>
      <c r="DE157" s="1"/>
      <c r="DF157" s="1"/>
      <c r="DG157" s="159"/>
      <c r="DH157" s="1"/>
      <c r="DI157" s="1"/>
      <c r="DJ157" s="1"/>
      <c r="DK157" s="159"/>
      <c r="DL157" s="1"/>
      <c r="DM157" s="1"/>
      <c r="DN157" s="1"/>
      <c r="DO157" s="159"/>
      <c r="DP157" s="1"/>
      <c r="DQ157" s="1"/>
      <c r="DR157" s="1"/>
      <c r="DS157" s="159"/>
      <c r="DT157" s="1"/>
      <c r="DU157" s="1"/>
      <c r="DV157" s="1"/>
      <c r="DW157" s="159"/>
      <c r="DX157" s="1"/>
      <c r="DY157" s="1" t="e">
        <f>VLOOKUP(A157,'ADFLEX lần 1'!A:C,3,0)</f>
        <v>#N/A</v>
      </c>
    </row>
    <row r="158" spans="1:129" ht="15.75" hidden="1" customHeight="1" x14ac:dyDescent="0.25">
      <c r="A158" s="15">
        <v>393</v>
      </c>
      <c r="B158" s="1" t="str">
        <f>VLOOKUP($A158,'Trang tính59'!$G:$J,3,0)</f>
        <v>Cao Kim Khánh</v>
      </c>
      <c r="C158" s="1" t="str">
        <f>VLOOKUP($A158,'Trang tính59'!$G:$J,4,0)</f>
        <v>AdFlex - CPS - Sale - S2</v>
      </c>
      <c r="D158" s="14"/>
      <c r="E158" s="14"/>
      <c r="F158" s="1" t="str">
        <f t="shared" si="0"/>
        <v/>
      </c>
      <c r="G158" s="159" t="e">
        <f t="shared" si="1"/>
        <v>#VALUE!</v>
      </c>
      <c r="H158" s="14"/>
      <c r="I158" s="14"/>
      <c r="J158" s="1" t="str">
        <f t="shared" si="2"/>
        <v/>
      </c>
      <c r="K158" s="159" t="e">
        <f t="shared" si="3"/>
        <v>#VALUE!</v>
      </c>
      <c r="L158" s="14"/>
      <c r="M158" s="14"/>
      <c r="N158" s="1" t="str">
        <f t="shared" si="4"/>
        <v/>
      </c>
      <c r="O158" s="159" t="e">
        <f t="shared" si="5"/>
        <v>#VALUE!</v>
      </c>
      <c r="P158" s="14"/>
      <c r="Q158" s="14"/>
      <c r="R158" s="1" t="str">
        <f t="shared" si="6"/>
        <v/>
      </c>
      <c r="S158" s="159" t="e">
        <f t="shared" si="7"/>
        <v>#VALUE!</v>
      </c>
      <c r="T158" s="14"/>
      <c r="U158" s="14"/>
      <c r="V158" s="1" t="str">
        <f t="shared" si="8"/>
        <v/>
      </c>
      <c r="W158" s="159" t="e">
        <f t="shared" si="9"/>
        <v>#VALUE!</v>
      </c>
      <c r="X158" s="14"/>
      <c r="Y158" s="14"/>
      <c r="Z158" s="1" t="str">
        <f t="shared" si="10"/>
        <v/>
      </c>
      <c r="AA158" s="159" t="e">
        <f t="shared" si="11"/>
        <v>#VALUE!</v>
      </c>
      <c r="AB158" s="14"/>
      <c r="AC158" s="14"/>
      <c r="AD158" s="1" t="str">
        <f t="shared" si="12"/>
        <v/>
      </c>
      <c r="AE158" s="159" t="e">
        <f t="shared" si="13"/>
        <v>#VALUE!</v>
      </c>
      <c r="AF158" s="14"/>
      <c r="AG158" s="14"/>
      <c r="AH158" s="1" t="str">
        <f t="shared" si="14"/>
        <v/>
      </c>
      <c r="AI158" s="159" t="e">
        <f t="shared" si="15"/>
        <v>#VALUE!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59"/>
      <c r="DD158" s="1"/>
      <c r="DE158" s="1"/>
      <c r="DF158" s="1"/>
      <c r="DG158" s="159"/>
      <c r="DH158" s="1"/>
      <c r="DI158" s="1"/>
      <c r="DJ158" s="1"/>
      <c r="DK158" s="159"/>
      <c r="DL158" s="1"/>
      <c r="DM158" s="1"/>
      <c r="DN158" s="1"/>
      <c r="DO158" s="159"/>
      <c r="DP158" s="1"/>
      <c r="DQ158" s="1"/>
      <c r="DR158" s="1"/>
      <c r="DS158" s="159"/>
      <c r="DT158" s="1"/>
      <c r="DU158" s="1"/>
      <c r="DV158" s="1"/>
      <c r="DW158" s="159"/>
      <c r="DX158" s="1"/>
      <c r="DY158" s="1" t="e">
        <f>VLOOKUP(A158,'ADFLEX lần 1'!A:C,3,0)</f>
        <v>#N/A</v>
      </c>
    </row>
    <row r="159" spans="1:129" ht="15.75" hidden="1" customHeight="1" x14ac:dyDescent="0.25">
      <c r="A159" s="15">
        <v>394</v>
      </c>
      <c r="B159" s="1" t="str">
        <f>VLOOKUP($A159,'Trang tính59'!$G:$J,3,0)</f>
        <v>Phạm Thị Thu</v>
      </c>
      <c r="C159" s="1" t="str">
        <f>VLOOKUP($A159,'Trang tính59'!$G:$J,4,0)</f>
        <v>AdFlex - CPS - Sale - S1</v>
      </c>
      <c r="D159" s="14"/>
      <c r="E159" s="14"/>
      <c r="F159" s="1" t="str">
        <f t="shared" si="0"/>
        <v/>
      </c>
      <c r="G159" s="159" t="e">
        <f t="shared" si="1"/>
        <v>#VALUE!</v>
      </c>
      <c r="H159" s="14"/>
      <c r="I159" s="14"/>
      <c r="J159" s="1" t="str">
        <f t="shared" si="2"/>
        <v/>
      </c>
      <c r="K159" s="159" t="e">
        <f t="shared" si="3"/>
        <v>#VALUE!</v>
      </c>
      <c r="L159" s="14"/>
      <c r="M159" s="14"/>
      <c r="N159" s="1" t="str">
        <f t="shared" si="4"/>
        <v/>
      </c>
      <c r="O159" s="159" t="e">
        <f t="shared" si="5"/>
        <v>#VALUE!</v>
      </c>
      <c r="P159" s="14"/>
      <c r="Q159" s="14"/>
      <c r="R159" s="1" t="str">
        <f t="shared" si="6"/>
        <v/>
      </c>
      <c r="S159" s="159" t="e">
        <f t="shared" si="7"/>
        <v>#VALUE!</v>
      </c>
      <c r="T159" s="14"/>
      <c r="U159" s="14"/>
      <c r="V159" s="1" t="str">
        <f t="shared" si="8"/>
        <v/>
      </c>
      <c r="W159" s="159" t="e">
        <f t="shared" si="9"/>
        <v>#VALUE!</v>
      </c>
      <c r="X159" s="14"/>
      <c r="Y159" s="14"/>
      <c r="Z159" s="1" t="str">
        <f t="shared" si="10"/>
        <v/>
      </c>
      <c r="AA159" s="159" t="e">
        <f t="shared" si="11"/>
        <v>#VALUE!</v>
      </c>
      <c r="AB159" s="14"/>
      <c r="AC159" s="14"/>
      <c r="AD159" s="1" t="str">
        <f t="shared" si="12"/>
        <v/>
      </c>
      <c r="AE159" s="159" t="e">
        <f t="shared" si="13"/>
        <v>#VALUE!</v>
      </c>
      <c r="AF159" s="14"/>
      <c r="AG159" s="14"/>
      <c r="AH159" s="1" t="str">
        <f t="shared" si="14"/>
        <v/>
      </c>
      <c r="AI159" s="159" t="e">
        <f t="shared" si="15"/>
        <v>#VALUE!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59"/>
      <c r="DD159" s="1"/>
      <c r="DE159" s="1"/>
      <c r="DF159" s="1"/>
      <c r="DG159" s="159"/>
      <c r="DH159" s="1"/>
      <c r="DI159" s="1"/>
      <c r="DJ159" s="1"/>
      <c r="DK159" s="159"/>
      <c r="DL159" s="1"/>
      <c r="DM159" s="1"/>
      <c r="DN159" s="1"/>
      <c r="DO159" s="159"/>
      <c r="DP159" s="1"/>
      <c r="DQ159" s="1"/>
      <c r="DR159" s="1"/>
      <c r="DS159" s="159"/>
      <c r="DT159" s="1"/>
      <c r="DU159" s="1"/>
      <c r="DV159" s="1"/>
      <c r="DW159" s="159"/>
      <c r="DX159" s="1"/>
      <c r="DY159" s="1" t="e">
        <f>VLOOKUP(A159,'ADFLEX lần 1'!A:C,3,0)</f>
        <v>#N/A</v>
      </c>
    </row>
    <row r="160" spans="1:129" ht="15.75" hidden="1" customHeight="1" x14ac:dyDescent="0.25">
      <c r="A160" s="15">
        <v>395</v>
      </c>
      <c r="B160" s="1" t="e">
        <f>VLOOKUP($A160,'Trang tính59'!$G:$J,3,0)</f>
        <v>#N/A</v>
      </c>
      <c r="C160" s="1" t="e">
        <f>VLOOKUP($A160,'Trang tính59'!$G:$J,4,0)</f>
        <v>#N/A</v>
      </c>
      <c r="D160" s="14"/>
      <c r="E160" s="14"/>
      <c r="F160" s="1" t="str">
        <f t="shared" si="0"/>
        <v/>
      </c>
      <c r="G160" s="159" t="e">
        <f t="shared" si="1"/>
        <v>#VALUE!</v>
      </c>
      <c r="H160" s="14"/>
      <c r="I160" s="14"/>
      <c r="J160" s="1" t="str">
        <f t="shared" si="2"/>
        <v/>
      </c>
      <c r="K160" s="159" t="e">
        <f t="shared" si="3"/>
        <v>#VALUE!</v>
      </c>
      <c r="L160" s="14"/>
      <c r="M160" s="14"/>
      <c r="N160" s="1" t="str">
        <f t="shared" si="4"/>
        <v/>
      </c>
      <c r="O160" s="159" t="e">
        <f t="shared" si="5"/>
        <v>#VALUE!</v>
      </c>
      <c r="P160" s="14"/>
      <c r="Q160" s="14"/>
      <c r="R160" s="1" t="str">
        <f t="shared" si="6"/>
        <v/>
      </c>
      <c r="S160" s="159" t="e">
        <f t="shared" si="7"/>
        <v>#VALUE!</v>
      </c>
      <c r="T160" s="14"/>
      <c r="U160" s="14"/>
      <c r="V160" s="1" t="str">
        <f t="shared" si="8"/>
        <v/>
      </c>
      <c r="W160" s="159" t="e">
        <f t="shared" si="9"/>
        <v>#VALUE!</v>
      </c>
      <c r="X160" s="14"/>
      <c r="Y160" s="14"/>
      <c r="Z160" s="1" t="str">
        <f t="shared" si="10"/>
        <v/>
      </c>
      <c r="AA160" s="159" t="e">
        <f t="shared" si="11"/>
        <v>#VALUE!</v>
      </c>
      <c r="AB160" s="14"/>
      <c r="AC160" s="14"/>
      <c r="AD160" s="1" t="str">
        <f t="shared" si="12"/>
        <v/>
      </c>
      <c r="AE160" s="159" t="e">
        <f t="shared" si="13"/>
        <v>#VALUE!</v>
      </c>
      <c r="AF160" s="14"/>
      <c r="AG160" s="14"/>
      <c r="AH160" s="1" t="str">
        <f t="shared" si="14"/>
        <v/>
      </c>
      <c r="AI160" s="159" t="e">
        <f t="shared" si="15"/>
        <v>#VALUE!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59"/>
      <c r="DD160" s="1"/>
      <c r="DE160" s="1"/>
      <c r="DF160" s="1"/>
      <c r="DG160" s="159"/>
      <c r="DH160" s="1"/>
      <c r="DI160" s="1"/>
      <c r="DJ160" s="1"/>
      <c r="DK160" s="159"/>
      <c r="DL160" s="1"/>
      <c r="DM160" s="1"/>
      <c r="DN160" s="1"/>
      <c r="DO160" s="159"/>
      <c r="DP160" s="1"/>
      <c r="DQ160" s="1"/>
      <c r="DR160" s="1"/>
      <c r="DS160" s="159"/>
      <c r="DT160" s="1"/>
      <c r="DU160" s="1"/>
      <c r="DV160" s="1"/>
      <c r="DW160" s="159"/>
      <c r="DX160" s="1"/>
      <c r="DY160" s="1" t="e">
        <f>VLOOKUP(A160,'ADFLEX lần 1'!A:C,3,0)</f>
        <v>#N/A</v>
      </c>
    </row>
    <row r="161" spans="1:129" ht="15.75" hidden="1" customHeight="1" x14ac:dyDescent="0.25">
      <c r="A161" s="15">
        <v>402</v>
      </c>
      <c r="B161" s="1" t="str">
        <f>VLOOKUP($A161,'Trang tính59'!$G:$J,3,0)</f>
        <v>Đậu Hải Minh Sao</v>
      </c>
      <c r="C161" s="1" t="str">
        <f>VLOOKUP($A161,'Trang tính59'!$G:$J,4,0)</f>
        <v>EWAY - HCNS</v>
      </c>
      <c r="D161" s="14"/>
      <c r="E161" s="14"/>
      <c r="F161" s="1" t="str">
        <f t="shared" si="0"/>
        <v/>
      </c>
      <c r="G161" s="159" t="e">
        <f t="shared" si="1"/>
        <v>#VALUE!</v>
      </c>
      <c r="H161" s="14"/>
      <c r="I161" s="14"/>
      <c r="J161" s="1" t="str">
        <f t="shared" si="2"/>
        <v/>
      </c>
      <c r="K161" s="159" t="e">
        <f t="shared" si="3"/>
        <v>#VALUE!</v>
      </c>
      <c r="L161" s="14"/>
      <c r="M161" s="14"/>
      <c r="N161" s="1" t="str">
        <f t="shared" si="4"/>
        <v/>
      </c>
      <c r="O161" s="159" t="e">
        <f t="shared" si="5"/>
        <v>#VALUE!</v>
      </c>
      <c r="P161" s="14"/>
      <c r="Q161" s="14"/>
      <c r="R161" s="1" t="str">
        <f t="shared" si="6"/>
        <v/>
      </c>
      <c r="S161" s="159" t="e">
        <f t="shared" si="7"/>
        <v>#VALUE!</v>
      </c>
      <c r="T161" s="14"/>
      <c r="U161" s="14"/>
      <c r="V161" s="1" t="str">
        <f t="shared" si="8"/>
        <v/>
      </c>
      <c r="W161" s="159" t="e">
        <f t="shared" si="9"/>
        <v>#VALUE!</v>
      </c>
      <c r="X161" s="14"/>
      <c r="Y161" s="14"/>
      <c r="Z161" s="1" t="str">
        <f t="shared" si="10"/>
        <v/>
      </c>
      <c r="AA161" s="159" t="e">
        <f t="shared" si="11"/>
        <v>#VALUE!</v>
      </c>
      <c r="AB161" s="14"/>
      <c r="AC161" s="14"/>
      <c r="AD161" s="1" t="str">
        <f t="shared" si="12"/>
        <v/>
      </c>
      <c r="AE161" s="159" t="e">
        <f t="shared" si="13"/>
        <v>#VALUE!</v>
      </c>
      <c r="AF161" s="14"/>
      <c r="AG161" s="14"/>
      <c r="AH161" s="1" t="str">
        <f t="shared" si="14"/>
        <v/>
      </c>
      <c r="AI161" s="159" t="e">
        <f t="shared" si="15"/>
        <v>#VALUE!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59"/>
      <c r="DD161" s="1"/>
      <c r="DE161" s="1"/>
      <c r="DF161" s="1"/>
      <c r="DG161" s="159"/>
      <c r="DH161" s="1"/>
      <c r="DI161" s="1"/>
      <c r="DJ161" s="1"/>
      <c r="DK161" s="159"/>
      <c r="DL161" s="1"/>
      <c r="DM161" s="1"/>
      <c r="DN161" s="1"/>
      <c r="DO161" s="159"/>
      <c r="DP161" s="1"/>
      <c r="DQ161" s="1"/>
      <c r="DR161" s="1"/>
      <c r="DS161" s="159"/>
      <c r="DT161" s="1"/>
      <c r="DU161" s="1"/>
      <c r="DV161" s="1"/>
      <c r="DW161" s="159"/>
      <c r="DX161" s="1"/>
      <c r="DY161" s="1" t="e">
        <f>VLOOKUP(A161,'ADFLEX lần 1'!A:C,3,0)</f>
        <v>#N/A</v>
      </c>
    </row>
    <row r="162" spans="1:129" ht="15.75" hidden="1" customHeight="1" x14ac:dyDescent="0.25">
      <c r="A162" s="15">
        <v>408</v>
      </c>
      <c r="B162" s="1" t="str">
        <f>VLOOKUP($A162,'Trang tính59'!$G:$J,3,0)</f>
        <v>Phạm Văn Thiên</v>
      </c>
      <c r="C162" s="1" t="str">
        <f>VLOOKUP($A162,'Trang tính59'!$G:$J,4,0)</f>
        <v>AdFlex - CPS - Sale</v>
      </c>
      <c r="D162" s="14"/>
      <c r="E162" s="14"/>
      <c r="F162" s="1" t="str">
        <f t="shared" si="0"/>
        <v/>
      </c>
      <c r="G162" s="159" t="e">
        <f t="shared" si="1"/>
        <v>#VALUE!</v>
      </c>
      <c r="H162" s="14"/>
      <c r="I162" s="14"/>
      <c r="J162" s="1" t="str">
        <f t="shared" si="2"/>
        <v/>
      </c>
      <c r="K162" s="159" t="e">
        <f t="shared" si="3"/>
        <v>#VALUE!</v>
      </c>
      <c r="L162" s="14"/>
      <c r="M162" s="14"/>
      <c r="N162" s="1" t="str">
        <f t="shared" si="4"/>
        <v/>
      </c>
      <c r="O162" s="159" t="e">
        <f t="shared" si="5"/>
        <v>#VALUE!</v>
      </c>
      <c r="P162" s="14"/>
      <c r="Q162" s="14"/>
      <c r="R162" s="1" t="str">
        <f t="shared" si="6"/>
        <v/>
      </c>
      <c r="S162" s="159" t="e">
        <f t="shared" si="7"/>
        <v>#VALUE!</v>
      </c>
      <c r="T162" s="14"/>
      <c r="U162" s="14"/>
      <c r="V162" s="1" t="str">
        <f t="shared" si="8"/>
        <v/>
      </c>
      <c r="W162" s="159" t="e">
        <f t="shared" si="9"/>
        <v>#VALUE!</v>
      </c>
      <c r="X162" s="14"/>
      <c r="Y162" s="14"/>
      <c r="Z162" s="1" t="str">
        <f t="shared" si="10"/>
        <v/>
      </c>
      <c r="AA162" s="159" t="e">
        <f t="shared" si="11"/>
        <v>#VALUE!</v>
      </c>
      <c r="AB162" s="14"/>
      <c r="AC162" s="14"/>
      <c r="AD162" s="1" t="str">
        <f t="shared" si="12"/>
        <v/>
      </c>
      <c r="AE162" s="159" t="e">
        <f t="shared" si="13"/>
        <v>#VALUE!</v>
      </c>
      <c r="AF162" s="14"/>
      <c r="AG162" s="14"/>
      <c r="AH162" s="1" t="str">
        <f t="shared" si="14"/>
        <v/>
      </c>
      <c r="AI162" s="159" t="e">
        <f t="shared" si="15"/>
        <v>#VALUE!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59"/>
      <c r="DD162" s="1"/>
      <c r="DE162" s="1"/>
      <c r="DF162" s="1"/>
      <c r="DG162" s="159"/>
      <c r="DH162" s="1"/>
      <c r="DI162" s="1"/>
      <c r="DJ162" s="1"/>
      <c r="DK162" s="159"/>
      <c r="DL162" s="1"/>
      <c r="DM162" s="1"/>
      <c r="DN162" s="1"/>
      <c r="DO162" s="159"/>
      <c r="DP162" s="1"/>
      <c r="DQ162" s="1"/>
      <c r="DR162" s="1"/>
      <c r="DS162" s="159"/>
      <c r="DT162" s="1"/>
      <c r="DU162" s="1"/>
      <c r="DV162" s="1"/>
      <c r="DW162" s="159"/>
      <c r="DX162" s="1"/>
      <c r="DY162" s="1" t="e">
        <f>VLOOKUP(A162,'ADFLEX lần 1'!A:C,3,0)</f>
        <v>#N/A</v>
      </c>
    </row>
    <row r="163" spans="1:129" ht="15.75" hidden="1" customHeight="1" x14ac:dyDescent="0.25">
      <c r="A163" s="15">
        <v>410</v>
      </c>
      <c r="B163" s="1" t="str">
        <f>VLOOKUP($A163,'Trang tính59'!$G:$J,3,0)</f>
        <v>Nguyễn Hoàng Anh</v>
      </c>
      <c r="C163" s="1" t="str">
        <f>VLOOKUP($A163,'Trang tính59'!$G:$J,4,0)</f>
        <v>AdFlex - Tech - Platform - CPO</v>
      </c>
      <c r="D163" s="14"/>
      <c r="E163" s="14"/>
      <c r="F163" s="1" t="str">
        <f t="shared" si="0"/>
        <v/>
      </c>
      <c r="G163" s="159" t="e">
        <f t="shared" si="1"/>
        <v>#VALUE!</v>
      </c>
      <c r="H163" s="14"/>
      <c r="I163" s="14"/>
      <c r="J163" s="1" t="str">
        <f t="shared" si="2"/>
        <v/>
      </c>
      <c r="K163" s="159" t="e">
        <f t="shared" si="3"/>
        <v>#VALUE!</v>
      </c>
      <c r="L163" s="14"/>
      <c r="M163" s="14"/>
      <c r="N163" s="1" t="str">
        <f t="shared" si="4"/>
        <v/>
      </c>
      <c r="O163" s="159" t="e">
        <f t="shared" si="5"/>
        <v>#VALUE!</v>
      </c>
      <c r="P163" s="14"/>
      <c r="Q163" s="14"/>
      <c r="R163" s="1" t="str">
        <f t="shared" si="6"/>
        <v/>
      </c>
      <c r="S163" s="159" t="e">
        <f t="shared" si="7"/>
        <v>#VALUE!</v>
      </c>
      <c r="T163" s="14"/>
      <c r="U163" s="14"/>
      <c r="V163" s="1" t="str">
        <f t="shared" si="8"/>
        <v/>
      </c>
      <c r="W163" s="159" t="e">
        <f t="shared" si="9"/>
        <v>#VALUE!</v>
      </c>
      <c r="X163" s="14"/>
      <c r="Y163" s="14"/>
      <c r="Z163" s="1" t="str">
        <f t="shared" si="10"/>
        <v/>
      </c>
      <c r="AA163" s="159" t="e">
        <f t="shared" si="11"/>
        <v>#VALUE!</v>
      </c>
      <c r="AB163" s="14"/>
      <c r="AC163" s="14"/>
      <c r="AD163" s="1" t="str">
        <f t="shared" si="12"/>
        <v/>
      </c>
      <c r="AE163" s="159" t="e">
        <f t="shared" si="13"/>
        <v>#VALUE!</v>
      </c>
      <c r="AF163" s="14"/>
      <c r="AG163" s="14"/>
      <c r="AH163" s="1" t="str">
        <f t="shared" si="14"/>
        <v/>
      </c>
      <c r="AI163" s="159" t="e">
        <f t="shared" si="15"/>
        <v>#VALUE!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59"/>
      <c r="DD163" s="1"/>
      <c r="DE163" s="1"/>
      <c r="DF163" s="1"/>
      <c r="DG163" s="159"/>
      <c r="DH163" s="1"/>
      <c r="DI163" s="1"/>
      <c r="DJ163" s="1"/>
      <c r="DK163" s="159"/>
      <c r="DL163" s="1"/>
      <c r="DM163" s="1"/>
      <c r="DN163" s="1"/>
      <c r="DO163" s="159"/>
      <c r="DP163" s="1"/>
      <c r="DQ163" s="1"/>
      <c r="DR163" s="1"/>
      <c r="DS163" s="159"/>
      <c r="DT163" s="1"/>
      <c r="DU163" s="1"/>
      <c r="DV163" s="1"/>
      <c r="DW163" s="159"/>
      <c r="DX163" s="1"/>
      <c r="DY163" s="1" t="e">
        <f>VLOOKUP(A163,'ADFLEX lần 1'!A:C,3,0)</f>
        <v>#N/A</v>
      </c>
    </row>
    <row r="164" spans="1:129" ht="15.75" hidden="1" customHeight="1" x14ac:dyDescent="0.25">
      <c r="A164" s="15">
        <v>412</v>
      </c>
      <c r="B164" s="1" t="str">
        <f>VLOOKUP($A164,'Trang tính59'!$G:$J,3,0)</f>
        <v>Hoàng Đỗ Quân</v>
      </c>
      <c r="C164" s="1" t="str">
        <f>VLOOKUP($A164,'Trang tính59'!$G:$J,4,0)</f>
        <v>AdFlex - Tech - Platform</v>
      </c>
      <c r="D164" s="14"/>
      <c r="E164" s="14"/>
      <c r="F164" s="1" t="str">
        <f t="shared" si="0"/>
        <v/>
      </c>
      <c r="G164" s="159" t="e">
        <f t="shared" si="1"/>
        <v>#VALUE!</v>
      </c>
      <c r="H164" s="14"/>
      <c r="I164" s="14"/>
      <c r="J164" s="1" t="str">
        <f t="shared" si="2"/>
        <v/>
      </c>
      <c r="K164" s="159" t="e">
        <f t="shared" si="3"/>
        <v>#VALUE!</v>
      </c>
      <c r="L164" s="14"/>
      <c r="M164" s="14"/>
      <c r="N164" s="1" t="str">
        <f t="shared" si="4"/>
        <v/>
      </c>
      <c r="O164" s="159" t="e">
        <f t="shared" si="5"/>
        <v>#VALUE!</v>
      </c>
      <c r="P164" s="14"/>
      <c r="Q164" s="14"/>
      <c r="R164" s="1" t="str">
        <f t="shared" si="6"/>
        <v/>
      </c>
      <c r="S164" s="159" t="e">
        <f t="shared" si="7"/>
        <v>#VALUE!</v>
      </c>
      <c r="T164" s="14"/>
      <c r="U164" s="14"/>
      <c r="V164" s="1" t="str">
        <f t="shared" si="8"/>
        <v/>
      </c>
      <c r="W164" s="159" t="e">
        <f t="shared" si="9"/>
        <v>#VALUE!</v>
      </c>
      <c r="X164" s="14"/>
      <c r="Y164" s="14"/>
      <c r="Z164" s="1" t="str">
        <f t="shared" si="10"/>
        <v/>
      </c>
      <c r="AA164" s="159" t="e">
        <f t="shared" si="11"/>
        <v>#VALUE!</v>
      </c>
      <c r="AB164" s="14"/>
      <c r="AC164" s="14"/>
      <c r="AD164" s="1" t="str">
        <f t="shared" si="12"/>
        <v/>
      </c>
      <c r="AE164" s="159" t="e">
        <f t="shared" si="13"/>
        <v>#VALUE!</v>
      </c>
      <c r="AF164" s="14"/>
      <c r="AG164" s="14"/>
      <c r="AH164" s="1" t="str">
        <f t="shared" si="14"/>
        <v/>
      </c>
      <c r="AI164" s="159" t="e">
        <f t="shared" si="15"/>
        <v>#VALUE!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59"/>
      <c r="DD164" s="1"/>
      <c r="DE164" s="1"/>
      <c r="DF164" s="1"/>
      <c r="DG164" s="159"/>
      <c r="DH164" s="1"/>
      <c r="DI164" s="1"/>
      <c r="DJ164" s="1"/>
      <c r="DK164" s="159"/>
      <c r="DL164" s="1"/>
      <c r="DM164" s="1"/>
      <c r="DN164" s="1"/>
      <c r="DO164" s="159"/>
      <c r="DP164" s="1"/>
      <c r="DQ164" s="1"/>
      <c r="DR164" s="1"/>
      <c r="DS164" s="159"/>
      <c r="DT164" s="1"/>
      <c r="DU164" s="1"/>
      <c r="DV164" s="1"/>
      <c r="DW164" s="159"/>
      <c r="DX164" s="1"/>
      <c r="DY164" s="1" t="e">
        <f>VLOOKUP(A164,'ADFLEX lần 1'!A:C,3,0)</f>
        <v>#N/A</v>
      </c>
    </row>
    <row r="165" spans="1:129" ht="15.75" hidden="1" customHeight="1" x14ac:dyDescent="0.25">
      <c r="A165" s="15">
        <v>413</v>
      </c>
      <c r="B165" s="1" t="str">
        <f>VLOOKUP($A165,'Trang tính59'!$G:$J,3,0)</f>
        <v>Vương Tiến Đông</v>
      </c>
      <c r="C165" s="1" t="str">
        <f>VLOOKUP($A165,'Trang tính59'!$G:$J,4,0)</f>
        <v>AdFlex - CPS - Inhouse</v>
      </c>
      <c r="D165" s="14"/>
      <c r="E165" s="14"/>
      <c r="F165" s="1" t="str">
        <f t="shared" si="0"/>
        <v/>
      </c>
      <c r="G165" s="159" t="e">
        <f t="shared" si="1"/>
        <v>#VALUE!</v>
      </c>
      <c r="H165" s="14"/>
      <c r="I165" s="14"/>
      <c r="J165" s="1" t="str">
        <f t="shared" si="2"/>
        <v/>
      </c>
      <c r="K165" s="159" t="e">
        <f t="shared" si="3"/>
        <v>#VALUE!</v>
      </c>
      <c r="L165" s="14"/>
      <c r="M165" s="14"/>
      <c r="N165" s="1" t="str">
        <f t="shared" si="4"/>
        <v/>
      </c>
      <c r="O165" s="159" t="e">
        <f t="shared" si="5"/>
        <v>#VALUE!</v>
      </c>
      <c r="P165" s="14"/>
      <c r="Q165" s="14"/>
      <c r="R165" s="1" t="str">
        <f t="shared" si="6"/>
        <v/>
      </c>
      <c r="S165" s="159" t="e">
        <f t="shared" si="7"/>
        <v>#VALUE!</v>
      </c>
      <c r="T165" s="14"/>
      <c r="U165" s="14"/>
      <c r="V165" s="1" t="str">
        <f t="shared" si="8"/>
        <v/>
      </c>
      <c r="W165" s="159" t="e">
        <f t="shared" si="9"/>
        <v>#VALUE!</v>
      </c>
      <c r="X165" s="14"/>
      <c r="Y165" s="14"/>
      <c r="Z165" s="1" t="str">
        <f t="shared" si="10"/>
        <v/>
      </c>
      <c r="AA165" s="159" t="e">
        <f t="shared" si="11"/>
        <v>#VALUE!</v>
      </c>
      <c r="AB165" s="14"/>
      <c r="AC165" s="14"/>
      <c r="AD165" s="1" t="str">
        <f t="shared" si="12"/>
        <v/>
      </c>
      <c r="AE165" s="159" t="e">
        <f t="shared" si="13"/>
        <v>#VALUE!</v>
      </c>
      <c r="AF165" s="14"/>
      <c r="AG165" s="14"/>
      <c r="AH165" s="1" t="str">
        <f t="shared" si="14"/>
        <v/>
      </c>
      <c r="AI165" s="159" t="e">
        <f t="shared" si="15"/>
        <v>#VALUE!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59"/>
      <c r="DD165" s="1"/>
      <c r="DE165" s="1"/>
      <c r="DF165" s="1"/>
      <c r="DG165" s="159"/>
      <c r="DH165" s="1"/>
      <c r="DI165" s="1"/>
      <c r="DJ165" s="1"/>
      <c r="DK165" s="159"/>
      <c r="DL165" s="1"/>
      <c r="DM165" s="1"/>
      <c r="DN165" s="1"/>
      <c r="DO165" s="159"/>
      <c r="DP165" s="1"/>
      <c r="DQ165" s="1"/>
      <c r="DR165" s="1"/>
      <c r="DS165" s="159"/>
      <c r="DT165" s="1"/>
      <c r="DU165" s="1"/>
      <c r="DV165" s="1"/>
      <c r="DW165" s="159"/>
      <c r="DX165" s="1"/>
      <c r="DY165" s="1" t="e">
        <f>VLOOKUP(A165,'ADFLEX lần 1'!A:C,3,0)</f>
        <v>#N/A</v>
      </c>
    </row>
    <row r="166" spans="1:129" ht="15.75" hidden="1" customHeight="1" x14ac:dyDescent="0.25">
      <c r="A166" s="15">
        <v>414</v>
      </c>
      <c r="B166" s="1" t="e">
        <f>VLOOKUP($A166,'Trang tính59'!$G:$J,3,0)</f>
        <v>#N/A</v>
      </c>
      <c r="C166" s="1" t="e">
        <f>VLOOKUP($A166,'Trang tính59'!$G:$J,4,0)</f>
        <v>#N/A</v>
      </c>
      <c r="D166" s="14"/>
      <c r="E166" s="14"/>
      <c r="F166" s="1" t="str">
        <f t="shared" si="0"/>
        <v/>
      </c>
      <c r="G166" s="159" t="e">
        <f t="shared" si="1"/>
        <v>#VALUE!</v>
      </c>
      <c r="H166" s="14"/>
      <c r="I166" s="14"/>
      <c r="J166" s="1" t="str">
        <f t="shared" si="2"/>
        <v/>
      </c>
      <c r="K166" s="159" t="e">
        <f t="shared" si="3"/>
        <v>#VALUE!</v>
      </c>
      <c r="L166" s="14"/>
      <c r="M166" s="14"/>
      <c r="N166" s="1" t="str">
        <f t="shared" si="4"/>
        <v/>
      </c>
      <c r="O166" s="159" t="e">
        <f t="shared" si="5"/>
        <v>#VALUE!</v>
      </c>
      <c r="P166" s="14"/>
      <c r="Q166" s="14"/>
      <c r="R166" s="1" t="str">
        <f t="shared" si="6"/>
        <v/>
      </c>
      <c r="S166" s="159" t="e">
        <f t="shared" si="7"/>
        <v>#VALUE!</v>
      </c>
      <c r="T166" s="14"/>
      <c r="U166" s="14"/>
      <c r="V166" s="1" t="str">
        <f t="shared" si="8"/>
        <v/>
      </c>
      <c r="W166" s="159" t="e">
        <f t="shared" si="9"/>
        <v>#VALUE!</v>
      </c>
      <c r="X166" s="14"/>
      <c r="Y166" s="14"/>
      <c r="Z166" s="1" t="str">
        <f t="shared" si="10"/>
        <v/>
      </c>
      <c r="AA166" s="159" t="e">
        <f t="shared" si="11"/>
        <v>#VALUE!</v>
      </c>
      <c r="AB166" s="14"/>
      <c r="AC166" s="14"/>
      <c r="AD166" s="1" t="str">
        <f t="shared" si="12"/>
        <v/>
      </c>
      <c r="AE166" s="159" t="e">
        <f t="shared" si="13"/>
        <v>#VALUE!</v>
      </c>
      <c r="AF166" s="14"/>
      <c r="AG166" s="14"/>
      <c r="AH166" s="1" t="str">
        <f t="shared" si="14"/>
        <v/>
      </c>
      <c r="AI166" s="159" t="e">
        <f t="shared" si="15"/>
        <v>#VALUE!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59"/>
      <c r="DD166" s="1"/>
      <c r="DE166" s="1"/>
      <c r="DF166" s="1"/>
      <c r="DG166" s="159"/>
      <c r="DH166" s="1"/>
      <c r="DI166" s="1"/>
      <c r="DJ166" s="1"/>
      <c r="DK166" s="159"/>
      <c r="DL166" s="1"/>
      <c r="DM166" s="1"/>
      <c r="DN166" s="1"/>
      <c r="DO166" s="159"/>
      <c r="DP166" s="1"/>
      <c r="DQ166" s="1"/>
      <c r="DR166" s="1"/>
      <c r="DS166" s="159"/>
      <c r="DT166" s="1"/>
      <c r="DU166" s="1"/>
      <c r="DV166" s="1"/>
      <c r="DW166" s="159"/>
      <c r="DX166" s="1"/>
      <c r="DY166" s="1" t="e">
        <f>VLOOKUP(A166,'ADFLEX lần 1'!A:C,3,0)</f>
        <v>#N/A</v>
      </c>
    </row>
    <row r="167" spans="1:129" ht="15.75" hidden="1" customHeight="1" x14ac:dyDescent="0.25">
      <c r="A167" s="15">
        <v>417</v>
      </c>
      <c r="B167" s="1" t="str">
        <f>VLOOKUP($A167,'Trang tính59'!$G:$J,3,0)</f>
        <v>Quất Thị Lan Thương</v>
      </c>
      <c r="C167" s="1" t="str">
        <f>VLOOKUP($A167,'Trang tính59'!$G:$J,4,0)</f>
        <v>AdFlex - PingGo - Branding</v>
      </c>
      <c r="D167" s="14"/>
      <c r="E167" s="14"/>
      <c r="F167" s="1" t="str">
        <f t="shared" si="0"/>
        <v/>
      </c>
      <c r="G167" s="159" t="e">
        <f t="shared" si="1"/>
        <v>#VALUE!</v>
      </c>
      <c r="H167" s="14"/>
      <c r="I167" s="14"/>
      <c r="J167" s="1" t="str">
        <f t="shared" si="2"/>
        <v/>
      </c>
      <c r="K167" s="159" t="e">
        <f t="shared" si="3"/>
        <v>#VALUE!</v>
      </c>
      <c r="L167" s="14"/>
      <c r="M167" s="14"/>
      <c r="N167" s="1" t="str">
        <f t="shared" si="4"/>
        <v/>
      </c>
      <c r="O167" s="159" t="e">
        <f t="shared" si="5"/>
        <v>#VALUE!</v>
      </c>
      <c r="P167" s="14"/>
      <c r="Q167" s="14"/>
      <c r="R167" s="1" t="str">
        <f t="shared" si="6"/>
        <v/>
      </c>
      <c r="S167" s="159" t="e">
        <f t="shared" si="7"/>
        <v>#VALUE!</v>
      </c>
      <c r="T167" s="14"/>
      <c r="U167" s="14"/>
      <c r="V167" s="1" t="str">
        <f t="shared" si="8"/>
        <v/>
      </c>
      <c r="W167" s="159" t="e">
        <f t="shared" si="9"/>
        <v>#VALUE!</v>
      </c>
      <c r="X167" s="14"/>
      <c r="Y167" s="14"/>
      <c r="Z167" s="1" t="str">
        <f t="shared" si="10"/>
        <v/>
      </c>
      <c r="AA167" s="159" t="e">
        <f t="shared" si="11"/>
        <v>#VALUE!</v>
      </c>
      <c r="AB167" s="14"/>
      <c r="AC167" s="14"/>
      <c r="AD167" s="1" t="str">
        <f t="shared" si="12"/>
        <v/>
      </c>
      <c r="AE167" s="159" t="e">
        <f t="shared" si="13"/>
        <v>#VALUE!</v>
      </c>
      <c r="AF167" s="14"/>
      <c r="AG167" s="14"/>
      <c r="AH167" s="1" t="str">
        <f t="shared" si="14"/>
        <v/>
      </c>
      <c r="AI167" s="159" t="e">
        <f t="shared" si="15"/>
        <v>#VALUE!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59"/>
      <c r="DD167" s="1"/>
      <c r="DE167" s="1"/>
      <c r="DF167" s="1"/>
      <c r="DG167" s="159"/>
      <c r="DH167" s="1"/>
      <c r="DI167" s="1"/>
      <c r="DJ167" s="1"/>
      <c r="DK167" s="159"/>
      <c r="DL167" s="1"/>
      <c r="DM167" s="1"/>
      <c r="DN167" s="1"/>
      <c r="DO167" s="159"/>
      <c r="DP167" s="1"/>
      <c r="DQ167" s="1"/>
      <c r="DR167" s="1"/>
      <c r="DS167" s="159"/>
      <c r="DT167" s="1"/>
      <c r="DU167" s="1"/>
      <c r="DV167" s="1"/>
      <c r="DW167" s="159"/>
      <c r="DX167" s="1"/>
      <c r="DY167" s="1" t="e">
        <f>VLOOKUP(A167,'ADFLEX lần 1'!A:C,3,0)</f>
        <v>#N/A</v>
      </c>
    </row>
    <row r="168" spans="1:129" ht="15.75" hidden="1" customHeight="1" x14ac:dyDescent="0.25">
      <c r="A168" s="15">
        <v>419</v>
      </c>
      <c r="B168" s="1" t="str">
        <f>VLOOKUP($A168,'Trang tính59'!$G:$J,3,0)</f>
        <v>Hồ Thục Trinh</v>
      </c>
      <c r="C168" s="1" t="str">
        <f>VLOOKUP($A168,'Trang tính59'!$G:$J,4,0)</f>
        <v>AdFlex - CPS - Sale</v>
      </c>
      <c r="D168" s="14"/>
      <c r="E168" s="14"/>
      <c r="F168" s="1" t="str">
        <f t="shared" si="0"/>
        <v/>
      </c>
      <c r="G168" s="159" t="e">
        <f t="shared" si="1"/>
        <v>#VALUE!</v>
      </c>
      <c r="H168" s="14"/>
      <c r="I168" s="14"/>
      <c r="J168" s="1" t="str">
        <f t="shared" si="2"/>
        <v/>
      </c>
      <c r="K168" s="159" t="e">
        <f t="shared" si="3"/>
        <v>#VALUE!</v>
      </c>
      <c r="L168" s="14"/>
      <c r="M168" s="14"/>
      <c r="N168" s="1" t="str">
        <f t="shared" si="4"/>
        <v/>
      </c>
      <c r="O168" s="159" t="e">
        <f t="shared" si="5"/>
        <v>#VALUE!</v>
      </c>
      <c r="P168" s="14"/>
      <c r="Q168" s="14"/>
      <c r="R168" s="1" t="str">
        <f t="shared" si="6"/>
        <v/>
      </c>
      <c r="S168" s="159" t="e">
        <f t="shared" si="7"/>
        <v>#VALUE!</v>
      </c>
      <c r="T168" s="14"/>
      <c r="U168" s="14"/>
      <c r="V168" s="1" t="str">
        <f t="shared" si="8"/>
        <v/>
      </c>
      <c r="W168" s="159" t="e">
        <f t="shared" si="9"/>
        <v>#VALUE!</v>
      </c>
      <c r="X168" s="14"/>
      <c r="Y168" s="14"/>
      <c r="Z168" s="1" t="str">
        <f t="shared" si="10"/>
        <v/>
      </c>
      <c r="AA168" s="159" t="e">
        <f t="shared" si="11"/>
        <v>#VALUE!</v>
      </c>
      <c r="AB168" s="14"/>
      <c r="AC168" s="14"/>
      <c r="AD168" s="1" t="str">
        <f t="shared" si="12"/>
        <v/>
      </c>
      <c r="AE168" s="159" t="e">
        <f t="shared" si="13"/>
        <v>#VALUE!</v>
      </c>
      <c r="AF168" s="14"/>
      <c r="AG168" s="14"/>
      <c r="AH168" s="1" t="str">
        <f t="shared" si="14"/>
        <v/>
      </c>
      <c r="AI168" s="159" t="e">
        <f t="shared" si="15"/>
        <v>#VALUE!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59"/>
      <c r="DD168" s="1"/>
      <c r="DE168" s="1"/>
      <c r="DF168" s="1"/>
      <c r="DG168" s="159"/>
      <c r="DH168" s="1"/>
      <c r="DI168" s="1"/>
      <c r="DJ168" s="1"/>
      <c r="DK168" s="159"/>
      <c r="DL168" s="1"/>
      <c r="DM168" s="1"/>
      <c r="DN168" s="1"/>
      <c r="DO168" s="159"/>
      <c r="DP168" s="1"/>
      <c r="DQ168" s="1"/>
      <c r="DR168" s="1"/>
      <c r="DS168" s="159"/>
      <c r="DT168" s="1"/>
      <c r="DU168" s="1"/>
      <c r="DV168" s="1"/>
      <c r="DW168" s="159"/>
      <c r="DX168" s="1"/>
      <c r="DY168" s="1" t="e">
        <f>VLOOKUP(A168,'ADFLEX lần 1'!A:C,3,0)</f>
        <v>#N/A</v>
      </c>
    </row>
    <row r="169" spans="1:129" ht="15.75" hidden="1" customHeight="1" x14ac:dyDescent="0.25">
      <c r="A169" s="15">
        <v>420</v>
      </c>
      <c r="B169" s="1" t="str">
        <f>VLOOKUP($A169,'Trang tính59'!$G:$J,3,0)</f>
        <v>Đỗ Quỳnh Anh</v>
      </c>
      <c r="C169" s="1" t="str">
        <f>VLOOKUP($A169,'Trang tính59'!$G:$J,4,0)</f>
        <v>AdFlex - CPS - Sale - LC1</v>
      </c>
      <c r="D169" s="14"/>
      <c r="E169" s="14"/>
      <c r="F169" s="1" t="str">
        <f t="shared" si="0"/>
        <v/>
      </c>
      <c r="G169" s="159" t="e">
        <f t="shared" si="1"/>
        <v>#VALUE!</v>
      </c>
      <c r="H169" s="14"/>
      <c r="I169" s="14"/>
      <c r="J169" s="1" t="str">
        <f t="shared" si="2"/>
        <v/>
      </c>
      <c r="K169" s="159" t="e">
        <f t="shared" si="3"/>
        <v>#VALUE!</v>
      </c>
      <c r="L169" s="14"/>
      <c r="M169" s="14"/>
      <c r="N169" s="1" t="str">
        <f t="shared" si="4"/>
        <v/>
      </c>
      <c r="O169" s="159" t="e">
        <f t="shared" si="5"/>
        <v>#VALUE!</v>
      </c>
      <c r="P169" s="14"/>
      <c r="Q169" s="14"/>
      <c r="R169" s="1" t="str">
        <f t="shared" si="6"/>
        <v/>
      </c>
      <c r="S169" s="159" t="e">
        <f t="shared" si="7"/>
        <v>#VALUE!</v>
      </c>
      <c r="T169" s="14"/>
      <c r="U169" s="14"/>
      <c r="V169" s="1" t="str">
        <f t="shared" si="8"/>
        <v/>
      </c>
      <c r="W169" s="159" t="e">
        <f t="shared" si="9"/>
        <v>#VALUE!</v>
      </c>
      <c r="X169" s="14"/>
      <c r="Y169" s="14"/>
      <c r="Z169" s="1" t="str">
        <f t="shared" si="10"/>
        <v/>
      </c>
      <c r="AA169" s="159" t="e">
        <f t="shared" si="11"/>
        <v>#VALUE!</v>
      </c>
      <c r="AB169" s="14"/>
      <c r="AC169" s="14"/>
      <c r="AD169" s="1" t="str">
        <f t="shared" si="12"/>
        <v/>
      </c>
      <c r="AE169" s="159" t="e">
        <f t="shared" si="13"/>
        <v>#VALUE!</v>
      </c>
      <c r="AF169" s="14"/>
      <c r="AG169" s="14"/>
      <c r="AH169" s="1" t="str">
        <f t="shared" si="14"/>
        <v/>
      </c>
      <c r="AI169" s="159" t="e">
        <f t="shared" si="15"/>
        <v>#VALUE!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59"/>
      <c r="DD169" s="1"/>
      <c r="DE169" s="1"/>
      <c r="DF169" s="1"/>
      <c r="DG169" s="159"/>
      <c r="DH169" s="1"/>
      <c r="DI169" s="1"/>
      <c r="DJ169" s="1"/>
      <c r="DK169" s="159"/>
      <c r="DL169" s="1"/>
      <c r="DM169" s="1"/>
      <c r="DN169" s="1"/>
      <c r="DO169" s="159"/>
      <c r="DP169" s="1"/>
      <c r="DQ169" s="1"/>
      <c r="DR169" s="1"/>
      <c r="DS169" s="159"/>
      <c r="DT169" s="1"/>
      <c r="DU169" s="1"/>
      <c r="DV169" s="1"/>
      <c r="DW169" s="159"/>
      <c r="DX169" s="1"/>
      <c r="DY169" s="1" t="e">
        <f>VLOOKUP(A169,'ADFLEX lần 1'!A:C,3,0)</f>
        <v>#N/A</v>
      </c>
    </row>
    <row r="170" spans="1:129" ht="15.75" hidden="1" customHeight="1" x14ac:dyDescent="0.25">
      <c r="A170" s="15">
        <v>427</v>
      </c>
      <c r="B170" s="1" t="str">
        <f>VLOOKUP($A170,'Trang tính59'!$G:$J,3,0)</f>
        <v>Nguyễn Thanh Hà</v>
      </c>
      <c r="C170" s="1" t="str">
        <f>VLOOKUP($A170,'Trang tính59'!$G:$J,4,0)</f>
        <v>AdFlex - CPS - Sale - S1</v>
      </c>
      <c r="D170" s="14"/>
      <c r="E170" s="14"/>
      <c r="F170" s="1" t="str">
        <f t="shared" si="0"/>
        <v/>
      </c>
      <c r="G170" s="159" t="e">
        <f t="shared" si="1"/>
        <v>#VALUE!</v>
      </c>
      <c r="H170" s="14"/>
      <c r="I170" s="14"/>
      <c r="J170" s="1" t="str">
        <f t="shared" si="2"/>
        <v/>
      </c>
      <c r="K170" s="159" t="e">
        <f t="shared" si="3"/>
        <v>#VALUE!</v>
      </c>
      <c r="L170" s="14"/>
      <c r="M170" s="14"/>
      <c r="N170" s="1" t="str">
        <f t="shared" si="4"/>
        <v/>
      </c>
      <c r="O170" s="159" t="e">
        <f t="shared" si="5"/>
        <v>#VALUE!</v>
      </c>
      <c r="P170" s="14"/>
      <c r="Q170" s="14"/>
      <c r="R170" s="1" t="str">
        <f t="shared" si="6"/>
        <v/>
      </c>
      <c r="S170" s="159" t="e">
        <f t="shared" si="7"/>
        <v>#VALUE!</v>
      </c>
      <c r="T170" s="14"/>
      <c r="U170" s="14"/>
      <c r="V170" s="1" t="str">
        <f t="shared" si="8"/>
        <v/>
      </c>
      <c r="W170" s="159" t="e">
        <f t="shared" si="9"/>
        <v>#VALUE!</v>
      </c>
      <c r="X170" s="14"/>
      <c r="Y170" s="14"/>
      <c r="Z170" s="1" t="str">
        <f t="shared" si="10"/>
        <v/>
      </c>
      <c r="AA170" s="159" t="e">
        <f t="shared" si="11"/>
        <v>#VALUE!</v>
      </c>
      <c r="AB170" s="14"/>
      <c r="AC170" s="14"/>
      <c r="AD170" s="1" t="str">
        <f t="shared" si="12"/>
        <v/>
      </c>
      <c r="AE170" s="159" t="e">
        <f t="shared" si="13"/>
        <v>#VALUE!</v>
      </c>
      <c r="AF170" s="14"/>
      <c r="AG170" s="14"/>
      <c r="AH170" s="1" t="str">
        <f t="shared" si="14"/>
        <v/>
      </c>
      <c r="AI170" s="159" t="e">
        <f t="shared" si="15"/>
        <v>#VALUE!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59"/>
      <c r="DD170" s="1"/>
      <c r="DE170" s="1"/>
      <c r="DF170" s="1"/>
      <c r="DG170" s="159"/>
      <c r="DH170" s="1"/>
      <c r="DI170" s="1"/>
      <c r="DJ170" s="1"/>
      <c r="DK170" s="159"/>
      <c r="DL170" s="1"/>
      <c r="DM170" s="1"/>
      <c r="DN170" s="1"/>
      <c r="DO170" s="159"/>
      <c r="DP170" s="1"/>
      <c r="DQ170" s="1"/>
      <c r="DR170" s="1"/>
      <c r="DS170" s="159"/>
      <c r="DT170" s="1"/>
      <c r="DU170" s="1"/>
      <c r="DV170" s="1"/>
      <c r="DW170" s="159"/>
      <c r="DX170" s="1"/>
      <c r="DY170" s="1" t="e">
        <f>VLOOKUP(A170,'ADFLEX lần 1'!A:C,3,0)</f>
        <v>#N/A</v>
      </c>
    </row>
    <row r="171" spans="1:129" ht="15.75" hidden="1" customHeight="1" x14ac:dyDescent="0.25">
      <c r="A171" s="15">
        <v>429</v>
      </c>
      <c r="B171" s="1" t="str">
        <f>VLOOKUP($A171,'Trang tính59'!$G:$J,3,0)</f>
        <v>Nguyễn Thị Ánh Tuyết</v>
      </c>
      <c r="C171" s="1" t="str">
        <f>VLOOKUP($A171,'Trang tính59'!$G:$J,4,0)</f>
        <v>AdFlex - CPS - Sale - S2</v>
      </c>
      <c r="D171" s="14"/>
      <c r="E171" s="14"/>
      <c r="F171" s="1" t="str">
        <f t="shared" si="0"/>
        <v/>
      </c>
      <c r="G171" s="159" t="e">
        <f t="shared" si="1"/>
        <v>#VALUE!</v>
      </c>
      <c r="H171" s="14"/>
      <c r="I171" s="14"/>
      <c r="J171" s="1" t="str">
        <f t="shared" si="2"/>
        <v/>
      </c>
      <c r="K171" s="159" t="e">
        <f t="shared" si="3"/>
        <v>#VALUE!</v>
      </c>
      <c r="L171" s="14"/>
      <c r="M171" s="14"/>
      <c r="N171" s="1" t="str">
        <f t="shared" si="4"/>
        <v/>
      </c>
      <c r="O171" s="159" t="e">
        <f t="shared" si="5"/>
        <v>#VALUE!</v>
      </c>
      <c r="P171" s="14"/>
      <c r="Q171" s="14"/>
      <c r="R171" s="1" t="str">
        <f t="shared" si="6"/>
        <v/>
      </c>
      <c r="S171" s="159" t="e">
        <f t="shared" si="7"/>
        <v>#VALUE!</v>
      </c>
      <c r="T171" s="14"/>
      <c r="U171" s="14"/>
      <c r="V171" s="1" t="str">
        <f t="shared" si="8"/>
        <v/>
      </c>
      <c r="W171" s="159" t="e">
        <f t="shared" si="9"/>
        <v>#VALUE!</v>
      </c>
      <c r="X171" s="14"/>
      <c r="Y171" s="14"/>
      <c r="Z171" s="1" t="str">
        <f t="shared" si="10"/>
        <v/>
      </c>
      <c r="AA171" s="159" t="e">
        <f t="shared" si="11"/>
        <v>#VALUE!</v>
      </c>
      <c r="AB171" s="14"/>
      <c r="AC171" s="14"/>
      <c r="AD171" s="1" t="str">
        <f t="shared" si="12"/>
        <v/>
      </c>
      <c r="AE171" s="159" t="e">
        <f t="shared" si="13"/>
        <v>#VALUE!</v>
      </c>
      <c r="AF171" s="14"/>
      <c r="AG171" s="14"/>
      <c r="AH171" s="1" t="str">
        <f t="shared" si="14"/>
        <v/>
      </c>
      <c r="AI171" s="159" t="e">
        <f t="shared" si="15"/>
        <v>#VALUE!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59"/>
      <c r="DD171" s="1"/>
      <c r="DE171" s="1"/>
      <c r="DF171" s="1"/>
      <c r="DG171" s="159"/>
      <c r="DH171" s="1"/>
      <c r="DI171" s="1"/>
      <c r="DJ171" s="1"/>
      <c r="DK171" s="159"/>
      <c r="DL171" s="1"/>
      <c r="DM171" s="1"/>
      <c r="DN171" s="1"/>
      <c r="DO171" s="159"/>
      <c r="DP171" s="1"/>
      <c r="DQ171" s="1"/>
      <c r="DR171" s="1"/>
      <c r="DS171" s="159"/>
      <c r="DT171" s="1"/>
      <c r="DU171" s="1"/>
      <c r="DV171" s="1"/>
      <c r="DW171" s="159"/>
      <c r="DX171" s="1"/>
      <c r="DY171" s="1" t="e">
        <f>VLOOKUP(A171,'ADFLEX lần 1'!A:C,3,0)</f>
        <v>#N/A</v>
      </c>
    </row>
    <row r="172" spans="1:129" ht="15.75" hidden="1" customHeight="1" x14ac:dyDescent="0.25">
      <c r="A172" s="15">
        <v>430</v>
      </c>
      <c r="B172" s="1" t="str">
        <f>VLOOKUP($A172,'Trang tính59'!$G:$J,3,0)</f>
        <v>Ngô Trung Tín</v>
      </c>
      <c r="C172" s="1" t="str">
        <f>VLOOKUP($A172,'Trang tính59'!$G:$J,4,0)</f>
        <v>AdFlex - Tech - Platform - CPI</v>
      </c>
      <c r="D172" s="14"/>
      <c r="E172" s="14"/>
      <c r="F172" s="1" t="str">
        <f t="shared" si="0"/>
        <v/>
      </c>
      <c r="G172" s="159" t="e">
        <f t="shared" si="1"/>
        <v>#VALUE!</v>
      </c>
      <c r="H172" s="14"/>
      <c r="I172" s="14"/>
      <c r="J172" s="1" t="str">
        <f t="shared" si="2"/>
        <v/>
      </c>
      <c r="K172" s="159" t="e">
        <f t="shared" si="3"/>
        <v>#VALUE!</v>
      </c>
      <c r="L172" s="14"/>
      <c r="M172" s="14"/>
      <c r="N172" s="1" t="str">
        <f t="shared" si="4"/>
        <v/>
      </c>
      <c r="O172" s="159" t="e">
        <f t="shared" si="5"/>
        <v>#VALUE!</v>
      </c>
      <c r="P172" s="14"/>
      <c r="Q172" s="14"/>
      <c r="R172" s="1" t="str">
        <f t="shared" si="6"/>
        <v/>
      </c>
      <c r="S172" s="159" t="e">
        <f t="shared" si="7"/>
        <v>#VALUE!</v>
      </c>
      <c r="T172" s="14"/>
      <c r="U172" s="14"/>
      <c r="V172" s="1" t="str">
        <f t="shared" si="8"/>
        <v/>
      </c>
      <c r="W172" s="159" t="e">
        <f t="shared" si="9"/>
        <v>#VALUE!</v>
      </c>
      <c r="X172" s="14"/>
      <c r="Y172" s="14"/>
      <c r="Z172" s="1" t="str">
        <f t="shared" si="10"/>
        <v/>
      </c>
      <c r="AA172" s="159" t="e">
        <f t="shared" si="11"/>
        <v>#VALUE!</v>
      </c>
      <c r="AB172" s="14"/>
      <c r="AC172" s="14"/>
      <c r="AD172" s="1" t="str">
        <f t="shared" si="12"/>
        <v/>
      </c>
      <c r="AE172" s="159" t="e">
        <f t="shared" si="13"/>
        <v>#VALUE!</v>
      </c>
      <c r="AF172" s="14"/>
      <c r="AG172" s="14"/>
      <c r="AH172" s="1" t="str">
        <f t="shared" si="14"/>
        <v/>
      </c>
      <c r="AI172" s="159" t="e">
        <f t="shared" si="15"/>
        <v>#VALUE!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59"/>
      <c r="DD172" s="1"/>
      <c r="DE172" s="1"/>
      <c r="DF172" s="1"/>
      <c r="DG172" s="159"/>
      <c r="DH172" s="1"/>
      <c r="DI172" s="1"/>
      <c r="DJ172" s="1"/>
      <c r="DK172" s="159"/>
      <c r="DL172" s="1"/>
      <c r="DM172" s="1"/>
      <c r="DN172" s="1"/>
      <c r="DO172" s="159"/>
      <c r="DP172" s="1"/>
      <c r="DQ172" s="1"/>
      <c r="DR172" s="1"/>
      <c r="DS172" s="159"/>
      <c r="DT172" s="1"/>
      <c r="DU172" s="1"/>
      <c r="DV172" s="1"/>
      <c r="DW172" s="159"/>
      <c r="DX172" s="1"/>
      <c r="DY172" s="1" t="e">
        <f>VLOOKUP(A172,'ADFLEX lần 1'!A:C,3,0)</f>
        <v>#N/A</v>
      </c>
    </row>
    <row r="173" spans="1:129" ht="15.75" hidden="1" customHeight="1" x14ac:dyDescent="0.25">
      <c r="A173" s="15">
        <v>435</v>
      </c>
      <c r="B173" s="1" t="str">
        <f>VLOOKUP($A173,'Trang tính59'!$G:$J,3,0)</f>
        <v>Nguyễn Thị Việt Anh</v>
      </c>
      <c r="C173" s="1" t="str">
        <f>VLOOKUP($A173,'Trang tính59'!$G:$J,4,0)</f>
        <v>AdFlex - CPS - Sale - S1</v>
      </c>
      <c r="D173" s="14"/>
      <c r="E173" s="14"/>
      <c r="F173" s="1" t="str">
        <f t="shared" si="0"/>
        <v/>
      </c>
      <c r="G173" s="159" t="e">
        <f t="shared" si="1"/>
        <v>#VALUE!</v>
      </c>
      <c r="H173" s="168"/>
      <c r="I173" s="168"/>
      <c r="J173" s="1" t="str">
        <f t="shared" si="2"/>
        <v/>
      </c>
      <c r="K173" s="159" t="e">
        <f t="shared" si="3"/>
        <v>#VALUE!</v>
      </c>
      <c r="L173" s="168"/>
      <c r="M173" s="168"/>
      <c r="N173" s="1" t="str">
        <f t="shared" si="4"/>
        <v/>
      </c>
      <c r="O173" s="159" t="e">
        <f t="shared" si="5"/>
        <v>#VALUE!</v>
      </c>
      <c r="P173" s="168"/>
      <c r="Q173" s="168"/>
      <c r="R173" s="1" t="str">
        <f t="shared" si="6"/>
        <v/>
      </c>
      <c r="S173" s="159" t="e">
        <f t="shared" si="7"/>
        <v>#VALUE!</v>
      </c>
      <c r="T173" s="168"/>
      <c r="U173" s="168"/>
      <c r="V173" s="1" t="str">
        <f t="shared" si="8"/>
        <v/>
      </c>
      <c r="W173" s="159" t="e">
        <f t="shared" si="9"/>
        <v>#VALUE!</v>
      </c>
      <c r="X173" s="14"/>
      <c r="Y173" s="14"/>
      <c r="Z173" s="1" t="str">
        <f t="shared" si="10"/>
        <v/>
      </c>
      <c r="AA173" s="159" t="e">
        <f t="shared" si="11"/>
        <v>#VALUE!</v>
      </c>
      <c r="AB173" s="14"/>
      <c r="AC173" s="14"/>
      <c r="AD173" s="1" t="str">
        <f t="shared" si="12"/>
        <v/>
      </c>
      <c r="AE173" s="159" t="e">
        <f t="shared" si="13"/>
        <v>#VALUE!</v>
      </c>
      <c r="AF173" s="168"/>
      <c r="AG173" s="168"/>
      <c r="AH173" s="1" t="str">
        <f t="shared" si="14"/>
        <v/>
      </c>
      <c r="AI173" s="159" t="e">
        <f t="shared" si="15"/>
        <v>#VALUE!</v>
      </c>
      <c r="AJ173" s="162"/>
      <c r="AK173" s="162"/>
      <c r="AL173" s="1"/>
      <c r="AM173" s="1"/>
      <c r="AN173" s="162"/>
      <c r="AO173" s="162"/>
      <c r="AP173" s="1"/>
      <c r="AQ173" s="1"/>
      <c r="AR173" s="162"/>
      <c r="AS173" s="162"/>
      <c r="AT173" s="1"/>
      <c r="AU173" s="1"/>
      <c r="AV173" s="162"/>
      <c r="AW173" s="162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62"/>
      <c r="BI173" s="162"/>
      <c r="BJ173" s="1"/>
      <c r="BK173" s="1"/>
      <c r="BL173" s="162"/>
      <c r="BM173" s="162"/>
      <c r="BN173" s="1"/>
      <c r="BO173" s="1"/>
      <c r="BP173" s="162"/>
      <c r="BQ173" s="162"/>
      <c r="BR173" s="1"/>
      <c r="BS173" s="1"/>
      <c r="BT173" s="162"/>
      <c r="BU173" s="162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62"/>
      <c r="CS173" s="162"/>
      <c r="CT173" s="1"/>
      <c r="CU173" s="1"/>
      <c r="CV173" s="162"/>
      <c r="CW173" s="162"/>
      <c r="CX173" s="1"/>
      <c r="CY173" s="1"/>
      <c r="CZ173" s="1"/>
      <c r="DA173" s="1"/>
      <c r="DB173" s="1"/>
      <c r="DC173" s="159"/>
      <c r="DD173" s="1"/>
      <c r="DE173" s="1"/>
      <c r="DF173" s="1"/>
      <c r="DG173" s="159"/>
      <c r="DH173" s="1"/>
      <c r="DI173" s="1"/>
      <c r="DJ173" s="1"/>
      <c r="DK173" s="159"/>
      <c r="DL173" s="162"/>
      <c r="DM173" s="162"/>
      <c r="DN173" s="1"/>
      <c r="DO173" s="159"/>
      <c r="DP173" s="162"/>
      <c r="DQ173" s="162"/>
      <c r="DR173" s="1"/>
      <c r="DS173" s="159"/>
      <c r="DT173" s="162"/>
      <c r="DU173" s="162"/>
      <c r="DV173" s="1"/>
      <c r="DW173" s="159"/>
      <c r="DX173" s="1"/>
      <c r="DY173" s="1" t="e">
        <f>VLOOKUP(A173,'ADFLEX lần 1'!A:C,3,0)</f>
        <v>#N/A</v>
      </c>
    </row>
    <row r="174" spans="1:129" ht="15.75" hidden="1" customHeight="1" x14ac:dyDescent="0.25">
      <c r="A174" s="15">
        <v>438</v>
      </c>
      <c r="B174" s="1" t="str">
        <f>VLOOKUP($A174,'Trang tính59'!$G:$J,3,0)</f>
        <v>Đỗ Thị Ngân</v>
      </c>
      <c r="C174" s="1" t="str">
        <f>VLOOKUP($A174,'Trang tính59'!$G:$J,4,0)</f>
        <v>AdFlex - CPO - Community</v>
      </c>
      <c r="D174" s="14"/>
      <c r="E174" s="14"/>
      <c r="F174" s="1" t="str">
        <f t="shared" si="0"/>
        <v/>
      </c>
      <c r="G174" s="159" t="e">
        <f t="shared" si="1"/>
        <v>#VALUE!</v>
      </c>
      <c r="H174" s="14"/>
      <c r="I174" s="14"/>
      <c r="J174" s="1" t="str">
        <f t="shared" si="2"/>
        <v/>
      </c>
      <c r="K174" s="159" t="e">
        <f t="shared" si="3"/>
        <v>#VALUE!</v>
      </c>
      <c r="L174" s="14"/>
      <c r="M174" s="14"/>
      <c r="N174" s="1" t="str">
        <f t="shared" si="4"/>
        <v/>
      </c>
      <c r="O174" s="159" t="e">
        <f t="shared" si="5"/>
        <v>#VALUE!</v>
      </c>
      <c r="P174" s="14"/>
      <c r="Q174" s="14"/>
      <c r="R174" s="1" t="str">
        <f t="shared" si="6"/>
        <v/>
      </c>
      <c r="S174" s="159" t="e">
        <f t="shared" si="7"/>
        <v>#VALUE!</v>
      </c>
      <c r="T174" s="14"/>
      <c r="U174" s="14"/>
      <c r="V174" s="1" t="str">
        <f t="shared" si="8"/>
        <v/>
      </c>
      <c r="W174" s="159" t="e">
        <f t="shared" si="9"/>
        <v>#VALUE!</v>
      </c>
      <c r="X174" s="14"/>
      <c r="Y174" s="14"/>
      <c r="Z174" s="1" t="str">
        <f t="shared" si="10"/>
        <v/>
      </c>
      <c r="AA174" s="159" t="e">
        <f t="shared" si="11"/>
        <v>#VALUE!</v>
      </c>
      <c r="AB174" s="14"/>
      <c r="AC174" s="14"/>
      <c r="AD174" s="1" t="str">
        <f t="shared" si="12"/>
        <v/>
      </c>
      <c r="AE174" s="159" t="e">
        <f t="shared" si="13"/>
        <v>#VALUE!</v>
      </c>
      <c r="AF174" s="14"/>
      <c r="AG174" s="14"/>
      <c r="AH174" s="1" t="str">
        <f t="shared" si="14"/>
        <v/>
      </c>
      <c r="AI174" s="159" t="e">
        <f t="shared" si="15"/>
        <v>#VALUE!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59"/>
      <c r="DD174" s="1"/>
      <c r="DE174" s="1"/>
      <c r="DF174" s="1"/>
      <c r="DG174" s="159"/>
      <c r="DH174" s="1"/>
      <c r="DI174" s="1"/>
      <c r="DJ174" s="1"/>
      <c r="DK174" s="159"/>
      <c r="DL174" s="1"/>
      <c r="DM174" s="1"/>
      <c r="DN174" s="1"/>
      <c r="DO174" s="159"/>
      <c r="DP174" s="1"/>
      <c r="DQ174" s="1"/>
      <c r="DR174" s="1"/>
      <c r="DS174" s="159"/>
      <c r="DT174" s="1"/>
      <c r="DU174" s="1"/>
      <c r="DV174" s="1"/>
      <c r="DW174" s="159"/>
      <c r="DX174" s="1"/>
      <c r="DY174" s="1" t="e">
        <f>VLOOKUP(A174,'ADFLEX lần 1'!A:C,3,0)</f>
        <v>#N/A</v>
      </c>
    </row>
    <row r="175" spans="1:129" ht="15.75" hidden="1" customHeight="1" x14ac:dyDescent="0.25">
      <c r="A175" s="15">
        <v>441</v>
      </c>
      <c r="B175" s="1" t="str">
        <f>VLOOKUP($A175,'Trang tính59'!$G:$J,3,0)</f>
        <v>Lương Bá Trung</v>
      </c>
      <c r="C175" s="1" t="str">
        <f>VLOOKUP($A175,'Trang tính59'!$G:$J,4,0)</f>
        <v>PingGo - Product</v>
      </c>
      <c r="D175" s="14"/>
      <c r="E175" s="14"/>
      <c r="F175" s="1" t="str">
        <f t="shared" si="0"/>
        <v/>
      </c>
      <c r="G175" s="159" t="e">
        <f t="shared" si="1"/>
        <v>#VALUE!</v>
      </c>
      <c r="H175" s="14"/>
      <c r="I175" s="14"/>
      <c r="J175" s="1" t="str">
        <f t="shared" si="2"/>
        <v/>
      </c>
      <c r="K175" s="159" t="e">
        <f t="shared" si="3"/>
        <v>#VALUE!</v>
      </c>
      <c r="L175" s="168"/>
      <c r="M175" s="168"/>
      <c r="N175" s="1" t="str">
        <f t="shared" si="4"/>
        <v/>
      </c>
      <c r="O175" s="159" t="e">
        <f t="shared" si="5"/>
        <v>#VALUE!</v>
      </c>
      <c r="P175" s="168"/>
      <c r="Q175" s="168"/>
      <c r="R175" s="1" t="str">
        <f t="shared" si="6"/>
        <v/>
      </c>
      <c r="S175" s="159" t="e">
        <f t="shared" si="7"/>
        <v>#VALUE!</v>
      </c>
      <c r="T175" s="168"/>
      <c r="U175" s="168"/>
      <c r="V175" s="1" t="str">
        <f t="shared" si="8"/>
        <v/>
      </c>
      <c r="W175" s="159" t="e">
        <f t="shared" si="9"/>
        <v>#VALUE!</v>
      </c>
      <c r="X175" s="168"/>
      <c r="Y175" s="168"/>
      <c r="Z175" s="1" t="str">
        <f t="shared" si="10"/>
        <v/>
      </c>
      <c r="AA175" s="159" t="e">
        <f t="shared" si="11"/>
        <v>#VALUE!</v>
      </c>
      <c r="AB175" s="168"/>
      <c r="AC175" s="168"/>
      <c r="AD175" s="1" t="str">
        <f t="shared" si="12"/>
        <v/>
      </c>
      <c r="AE175" s="159" t="e">
        <f t="shared" si="13"/>
        <v>#VALUE!</v>
      </c>
      <c r="AF175" s="14"/>
      <c r="AG175" s="14"/>
      <c r="AH175" s="1" t="str">
        <f t="shared" si="14"/>
        <v/>
      </c>
      <c r="AI175" s="159" t="e">
        <f t="shared" si="15"/>
        <v>#VALUE!</v>
      </c>
      <c r="AJ175" s="1"/>
      <c r="AK175" s="1"/>
      <c r="AL175" s="1"/>
      <c r="AM175" s="1"/>
      <c r="AN175" s="162"/>
      <c r="AO175" s="162"/>
      <c r="AP175" s="1"/>
      <c r="AQ175" s="1"/>
      <c r="AR175" s="162"/>
      <c r="AS175" s="162"/>
      <c r="AT175" s="1"/>
      <c r="AU175" s="1"/>
      <c r="AV175" s="162"/>
      <c r="AW175" s="162"/>
      <c r="AX175" s="1"/>
      <c r="AY175" s="1"/>
      <c r="AZ175" s="162"/>
      <c r="BA175" s="162"/>
      <c r="BB175" s="1"/>
      <c r="BC175" s="1"/>
      <c r="BD175" s="162"/>
      <c r="BE175" s="162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62"/>
      <c r="BQ175" s="162"/>
      <c r="BR175" s="1"/>
      <c r="BS175" s="1"/>
      <c r="BT175" s="162"/>
      <c r="BU175" s="162"/>
      <c r="BV175" s="1"/>
      <c r="BW175" s="1"/>
      <c r="BX175" s="162"/>
      <c r="BY175" s="162"/>
      <c r="BZ175" s="1"/>
      <c r="CA175" s="1"/>
      <c r="CB175" s="162"/>
      <c r="CC175" s="162"/>
      <c r="CD175" s="1"/>
      <c r="CE175" s="1"/>
      <c r="CF175" s="162"/>
      <c r="CG175" s="162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62"/>
      <c r="CS175" s="162"/>
      <c r="CT175" s="1"/>
      <c r="CU175" s="1"/>
      <c r="CV175" s="162"/>
      <c r="CW175" s="162"/>
      <c r="CX175" s="1"/>
      <c r="CY175" s="1"/>
      <c r="CZ175" s="1"/>
      <c r="DA175" s="1"/>
      <c r="DB175" s="1"/>
      <c r="DC175" s="159"/>
      <c r="DD175" s="1"/>
      <c r="DE175" s="1"/>
      <c r="DF175" s="1"/>
      <c r="DG175" s="159"/>
      <c r="DH175" s="1"/>
      <c r="DI175" s="1"/>
      <c r="DJ175" s="1"/>
      <c r="DK175" s="159"/>
      <c r="DL175" s="1"/>
      <c r="DM175" s="1"/>
      <c r="DN175" s="1"/>
      <c r="DO175" s="159"/>
      <c r="DP175" s="1"/>
      <c r="DQ175" s="1"/>
      <c r="DR175" s="1"/>
      <c r="DS175" s="159"/>
      <c r="DT175" s="1"/>
      <c r="DU175" s="1"/>
      <c r="DV175" s="1"/>
      <c r="DW175" s="159"/>
      <c r="DX175" s="1"/>
      <c r="DY175" s="1" t="e">
        <f>VLOOKUP(A175,'ADFLEX lần 1'!A:C,3,0)</f>
        <v>#N/A</v>
      </c>
    </row>
    <row r="176" spans="1:129" ht="15.75" hidden="1" customHeight="1" x14ac:dyDescent="0.25">
      <c r="A176" s="15">
        <v>442</v>
      </c>
      <c r="B176" s="1" t="str">
        <f>VLOOKUP($A176,'Trang tính59'!$G:$J,3,0)</f>
        <v>Phùng Minh Thúy</v>
      </c>
      <c r="C176" s="1" t="str">
        <f>VLOOKUP($A176,'Trang tính59'!$G:$J,4,0)</f>
        <v>AdFlex - Pushtimize - BD</v>
      </c>
      <c r="D176" s="14"/>
      <c r="E176" s="14"/>
      <c r="F176" s="1" t="str">
        <f t="shared" si="0"/>
        <v/>
      </c>
      <c r="G176" s="159" t="e">
        <f t="shared" si="1"/>
        <v>#VALUE!</v>
      </c>
      <c r="H176" s="14"/>
      <c r="I176" s="14"/>
      <c r="J176" s="1" t="str">
        <f t="shared" si="2"/>
        <v/>
      </c>
      <c r="K176" s="159" t="e">
        <f t="shared" si="3"/>
        <v>#VALUE!</v>
      </c>
      <c r="L176" s="168"/>
      <c r="M176" s="168"/>
      <c r="N176" s="1" t="str">
        <f t="shared" si="4"/>
        <v/>
      </c>
      <c r="O176" s="159" t="e">
        <f t="shared" si="5"/>
        <v>#VALUE!</v>
      </c>
      <c r="P176" s="168"/>
      <c r="Q176" s="168"/>
      <c r="R176" s="1" t="str">
        <f t="shared" si="6"/>
        <v/>
      </c>
      <c r="S176" s="159" t="e">
        <f t="shared" si="7"/>
        <v>#VALUE!</v>
      </c>
      <c r="T176" s="168"/>
      <c r="U176" s="168"/>
      <c r="V176" s="1" t="str">
        <f t="shared" si="8"/>
        <v/>
      </c>
      <c r="W176" s="159" t="e">
        <f t="shared" si="9"/>
        <v>#VALUE!</v>
      </c>
      <c r="X176" s="168"/>
      <c r="Y176" s="168"/>
      <c r="Z176" s="1" t="str">
        <f t="shared" si="10"/>
        <v/>
      </c>
      <c r="AA176" s="159" t="e">
        <f t="shared" si="11"/>
        <v>#VALUE!</v>
      </c>
      <c r="AB176" s="168"/>
      <c r="AC176" s="168"/>
      <c r="AD176" s="1" t="str">
        <f t="shared" si="12"/>
        <v/>
      </c>
      <c r="AE176" s="159" t="e">
        <f t="shared" si="13"/>
        <v>#VALUE!</v>
      </c>
      <c r="AF176" s="14"/>
      <c r="AG176" s="14"/>
      <c r="AH176" s="1" t="str">
        <f t="shared" si="14"/>
        <v/>
      </c>
      <c r="AI176" s="159" t="e">
        <f t="shared" si="15"/>
        <v>#VALUE!</v>
      </c>
      <c r="AJ176" s="1"/>
      <c r="AK176" s="1"/>
      <c r="AL176" s="1"/>
      <c r="AM176" s="1"/>
      <c r="AN176" s="162"/>
      <c r="AO176" s="162"/>
      <c r="AP176" s="1"/>
      <c r="AQ176" s="1"/>
      <c r="AR176" s="162"/>
      <c r="AS176" s="162"/>
      <c r="AT176" s="1"/>
      <c r="AU176" s="1"/>
      <c r="AV176" s="162"/>
      <c r="AW176" s="162"/>
      <c r="AX176" s="1"/>
      <c r="AY176" s="1"/>
      <c r="AZ176" s="162"/>
      <c r="BA176" s="162"/>
      <c r="BB176" s="1"/>
      <c r="BC176" s="1"/>
      <c r="BD176" s="162"/>
      <c r="BE176" s="162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62"/>
      <c r="BQ176" s="162"/>
      <c r="BR176" s="1"/>
      <c r="BS176" s="1"/>
      <c r="BT176" s="162"/>
      <c r="BU176" s="162"/>
      <c r="BV176" s="1"/>
      <c r="BW176" s="1"/>
      <c r="BX176" s="162"/>
      <c r="BY176" s="162"/>
      <c r="BZ176" s="1"/>
      <c r="CA176" s="1"/>
      <c r="CB176" s="162"/>
      <c r="CC176" s="162"/>
      <c r="CD176" s="1"/>
      <c r="CE176" s="1"/>
      <c r="CF176" s="162"/>
      <c r="CG176" s="162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62"/>
      <c r="CS176" s="162"/>
      <c r="CT176" s="1"/>
      <c r="CU176" s="1"/>
      <c r="CV176" s="162"/>
      <c r="CW176" s="162"/>
      <c r="CX176" s="1"/>
      <c r="CY176" s="1"/>
      <c r="CZ176" s="1"/>
      <c r="DA176" s="1"/>
      <c r="DB176" s="1"/>
      <c r="DC176" s="159"/>
      <c r="DD176" s="1"/>
      <c r="DE176" s="1"/>
      <c r="DF176" s="1"/>
      <c r="DG176" s="159"/>
      <c r="DH176" s="1"/>
      <c r="DI176" s="1"/>
      <c r="DJ176" s="1"/>
      <c r="DK176" s="159"/>
      <c r="DL176" s="1"/>
      <c r="DM176" s="1"/>
      <c r="DN176" s="1"/>
      <c r="DO176" s="159"/>
      <c r="DP176" s="1"/>
      <c r="DQ176" s="1"/>
      <c r="DR176" s="1"/>
      <c r="DS176" s="159"/>
      <c r="DT176" s="1"/>
      <c r="DU176" s="1"/>
      <c r="DV176" s="1"/>
      <c r="DW176" s="159"/>
      <c r="DX176" s="1"/>
      <c r="DY176" s="1" t="e">
        <f>VLOOKUP(A176,'ADFLEX lần 1'!A:C,3,0)</f>
        <v>#N/A</v>
      </c>
    </row>
    <row r="177" spans="1:129" ht="15.75" hidden="1" customHeight="1" x14ac:dyDescent="0.25">
      <c r="A177" s="15">
        <v>449</v>
      </c>
      <c r="B177" s="1" t="str">
        <f>VLOOKUP($A177,'Trang tính59'!$G:$J,3,0)</f>
        <v>Vũ Thị Thuỳ Giang</v>
      </c>
      <c r="C177" s="1" t="str">
        <f>VLOOKUP($A177,'Trang tính59'!$G:$J,4,0)</f>
        <v>AdFlex - CPS - Sale - S3</v>
      </c>
      <c r="D177" s="14"/>
      <c r="E177" s="14"/>
      <c r="F177" s="1" t="str">
        <f t="shared" si="0"/>
        <v/>
      </c>
      <c r="G177" s="159" t="e">
        <f t="shared" si="1"/>
        <v>#VALUE!</v>
      </c>
      <c r="H177" s="14"/>
      <c r="I177" s="14"/>
      <c r="J177" s="1" t="str">
        <f t="shared" si="2"/>
        <v/>
      </c>
      <c r="K177" s="159" t="e">
        <f t="shared" si="3"/>
        <v>#VALUE!</v>
      </c>
      <c r="L177" s="14"/>
      <c r="M177" s="14"/>
      <c r="N177" s="1" t="str">
        <f t="shared" si="4"/>
        <v/>
      </c>
      <c r="O177" s="159" t="e">
        <f t="shared" si="5"/>
        <v>#VALUE!</v>
      </c>
      <c r="P177" s="14"/>
      <c r="Q177" s="14"/>
      <c r="R177" s="1" t="str">
        <f t="shared" si="6"/>
        <v/>
      </c>
      <c r="S177" s="159" t="e">
        <f t="shared" si="7"/>
        <v>#VALUE!</v>
      </c>
      <c r="T177" s="171"/>
      <c r="U177" s="171"/>
      <c r="V177" s="1" t="str">
        <f t="shared" si="8"/>
        <v/>
      </c>
      <c r="W177" s="159" t="e">
        <f t="shared" si="9"/>
        <v>#VALUE!</v>
      </c>
      <c r="X177" s="171"/>
      <c r="Y177" s="171"/>
      <c r="Z177" s="1" t="str">
        <f t="shared" si="10"/>
        <v/>
      </c>
      <c r="AA177" s="159" t="e">
        <f t="shared" si="11"/>
        <v>#VALUE!</v>
      </c>
      <c r="AB177" s="171"/>
      <c r="AC177" s="171"/>
      <c r="AD177" s="1" t="str">
        <f t="shared" si="12"/>
        <v/>
      </c>
      <c r="AE177" s="159" t="e">
        <f t="shared" si="13"/>
        <v>#VALUE!</v>
      </c>
      <c r="AF177" s="171"/>
      <c r="AG177" s="171"/>
      <c r="AH177" s="1" t="str">
        <f t="shared" si="14"/>
        <v/>
      </c>
      <c r="AI177" s="159" t="e">
        <f t="shared" si="15"/>
        <v>#VALUE!</v>
      </c>
      <c r="AJ177" s="172"/>
      <c r="AK177" s="172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72"/>
      <c r="AW177" s="172"/>
      <c r="AX177" s="1"/>
      <c r="AY177" s="1"/>
      <c r="AZ177" s="172"/>
      <c r="BA177" s="172"/>
      <c r="BB177" s="1"/>
      <c r="BC177" s="1"/>
      <c r="BD177" s="172"/>
      <c r="BE177" s="172"/>
      <c r="BF177" s="1"/>
      <c r="BG177" s="1"/>
      <c r="BH177" s="172"/>
      <c r="BI177" s="172"/>
      <c r="BJ177" s="1"/>
      <c r="BK177" s="1"/>
      <c r="BL177" s="172"/>
      <c r="BM177" s="172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72"/>
      <c r="BY177" s="172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59"/>
      <c r="DD177" s="1"/>
      <c r="DE177" s="1"/>
      <c r="DF177" s="1"/>
      <c r="DG177" s="159"/>
      <c r="DH177" s="1"/>
      <c r="DI177" s="1"/>
      <c r="DJ177" s="1"/>
      <c r="DK177" s="159"/>
      <c r="DL177" s="1"/>
      <c r="DM177" s="1"/>
      <c r="DN177" s="1"/>
      <c r="DO177" s="159"/>
      <c r="DP177" s="1"/>
      <c r="DQ177" s="1"/>
      <c r="DR177" s="1"/>
      <c r="DS177" s="159"/>
      <c r="DT177" s="1"/>
      <c r="DU177" s="1"/>
      <c r="DV177" s="1"/>
      <c r="DW177" s="159"/>
      <c r="DX177" s="1"/>
      <c r="DY177" s="1" t="e">
        <f>VLOOKUP(A177,'ADFLEX lần 1'!A:C,3,0)</f>
        <v>#N/A</v>
      </c>
    </row>
    <row r="178" spans="1:129" ht="15.75" hidden="1" customHeight="1" x14ac:dyDescent="0.25">
      <c r="A178" s="15">
        <v>451</v>
      </c>
      <c r="B178" s="1" t="str">
        <f>VLOOKUP($A178,'Trang tính59'!$G:$J,3,0)</f>
        <v>Lương Quốc Hiếu</v>
      </c>
      <c r="C178" s="1">
        <f>VLOOKUP($A178,'Trang tính59'!$G:$J,4,0)</f>
        <v>0</v>
      </c>
      <c r="D178" s="14"/>
      <c r="E178" s="14"/>
      <c r="F178" s="1" t="str">
        <f t="shared" si="0"/>
        <v/>
      </c>
      <c r="G178" s="159" t="e">
        <f t="shared" si="1"/>
        <v>#VALUE!</v>
      </c>
      <c r="H178" s="14"/>
      <c r="I178" s="14"/>
      <c r="J178" s="1" t="str">
        <f t="shared" si="2"/>
        <v/>
      </c>
      <c r="K178" s="159" t="e">
        <f t="shared" si="3"/>
        <v>#VALUE!</v>
      </c>
      <c r="L178" s="14"/>
      <c r="M178" s="14"/>
      <c r="N178" s="1" t="str">
        <f t="shared" si="4"/>
        <v/>
      </c>
      <c r="O178" s="159" t="e">
        <f t="shared" si="5"/>
        <v>#VALUE!</v>
      </c>
      <c r="P178" s="14"/>
      <c r="Q178" s="14"/>
      <c r="R178" s="1" t="str">
        <f t="shared" si="6"/>
        <v/>
      </c>
      <c r="S178" s="159" t="e">
        <f t="shared" si="7"/>
        <v>#VALUE!</v>
      </c>
      <c r="T178" s="14"/>
      <c r="U178" s="14"/>
      <c r="V178" s="1" t="str">
        <f t="shared" si="8"/>
        <v/>
      </c>
      <c r="W178" s="159" t="e">
        <f t="shared" si="9"/>
        <v>#VALUE!</v>
      </c>
      <c r="X178" s="14"/>
      <c r="Y178" s="14"/>
      <c r="Z178" s="1" t="str">
        <f t="shared" si="10"/>
        <v/>
      </c>
      <c r="AA178" s="159" t="e">
        <f t="shared" si="11"/>
        <v>#VALUE!</v>
      </c>
      <c r="AB178" s="14"/>
      <c r="AC178" s="14"/>
      <c r="AD178" s="1" t="str">
        <f t="shared" si="12"/>
        <v/>
      </c>
      <c r="AE178" s="159" t="e">
        <f t="shared" si="13"/>
        <v>#VALUE!</v>
      </c>
      <c r="AF178" s="14"/>
      <c r="AG178" s="14"/>
      <c r="AH178" s="1" t="str">
        <f t="shared" si="14"/>
        <v/>
      </c>
      <c r="AI178" s="159" t="e">
        <f t="shared" si="15"/>
        <v>#VALUE!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59"/>
      <c r="DD178" s="1"/>
      <c r="DE178" s="1"/>
      <c r="DF178" s="1"/>
      <c r="DG178" s="159"/>
      <c r="DH178" s="1"/>
      <c r="DI178" s="1"/>
      <c r="DJ178" s="1"/>
      <c r="DK178" s="159"/>
      <c r="DL178" s="1"/>
      <c r="DM178" s="1"/>
      <c r="DN178" s="1"/>
      <c r="DO178" s="159"/>
      <c r="DP178" s="1"/>
      <c r="DQ178" s="1"/>
      <c r="DR178" s="1"/>
      <c r="DS178" s="159"/>
      <c r="DT178" s="1"/>
      <c r="DU178" s="1"/>
      <c r="DV178" s="1"/>
      <c r="DW178" s="159"/>
      <c r="DX178" s="1"/>
      <c r="DY178" s="1" t="e">
        <f>VLOOKUP(A178,'ADFLEX lần 1'!A:C,3,0)</f>
        <v>#N/A</v>
      </c>
    </row>
    <row r="179" spans="1:129" ht="15.75" hidden="1" customHeight="1" x14ac:dyDescent="0.25">
      <c r="A179" s="15">
        <v>452</v>
      </c>
      <c r="B179" s="1" t="str">
        <f>VLOOKUP($A179,'Trang tính59'!$G:$J,3,0)</f>
        <v>Phan Thị Bảo Khuyên</v>
      </c>
      <c r="C179" s="1" t="str">
        <f>VLOOKUP($A179,'Trang tính59'!$G:$J,4,0)</f>
        <v>EWAY - Pháp chế</v>
      </c>
      <c r="D179" s="14"/>
      <c r="E179" s="14"/>
      <c r="F179" s="1" t="str">
        <f t="shared" si="0"/>
        <v/>
      </c>
      <c r="G179" s="159" t="e">
        <f t="shared" si="1"/>
        <v>#VALUE!</v>
      </c>
      <c r="H179" s="14"/>
      <c r="I179" s="14"/>
      <c r="J179" s="1" t="str">
        <f t="shared" si="2"/>
        <v/>
      </c>
      <c r="K179" s="159" t="e">
        <f t="shared" si="3"/>
        <v>#VALUE!</v>
      </c>
      <c r="L179" s="14"/>
      <c r="M179" s="14"/>
      <c r="N179" s="1" t="str">
        <f t="shared" si="4"/>
        <v/>
      </c>
      <c r="O179" s="159" t="e">
        <f t="shared" si="5"/>
        <v>#VALUE!</v>
      </c>
      <c r="P179" s="14"/>
      <c r="Q179" s="14"/>
      <c r="R179" s="1" t="str">
        <f t="shared" si="6"/>
        <v/>
      </c>
      <c r="S179" s="159" t="e">
        <f t="shared" si="7"/>
        <v>#VALUE!</v>
      </c>
      <c r="T179" s="14"/>
      <c r="U179" s="14"/>
      <c r="V179" s="1" t="str">
        <f t="shared" si="8"/>
        <v/>
      </c>
      <c r="W179" s="159" t="e">
        <f t="shared" si="9"/>
        <v>#VALUE!</v>
      </c>
      <c r="X179" s="14"/>
      <c r="Y179" s="14"/>
      <c r="Z179" s="1" t="str">
        <f t="shared" si="10"/>
        <v/>
      </c>
      <c r="AA179" s="159" t="e">
        <f t="shared" si="11"/>
        <v>#VALUE!</v>
      </c>
      <c r="AB179" s="14"/>
      <c r="AC179" s="14"/>
      <c r="AD179" s="1" t="str">
        <f t="shared" si="12"/>
        <v/>
      </c>
      <c r="AE179" s="159" t="e">
        <f t="shared" si="13"/>
        <v>#VALUE!</v>
      </c>
      <c r="AF179" s="14"/>
      <c r="AG179" s="14"/>
      <c r="AH179" s="1" t="str">
        <f t="shared" si="14"/>
        <v/>
      </c>
      <c r="AI179" s="159" t="e">
        <f t="shared" si="15"/>
        <v>#VALUE!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59"/>
      <c r="DD179" s="1"/>
      <c r="DE179" s="1"/>
      <c r="DF179" s="1"/>
      <c r="DG179" s="159"/>
      <c r="DH179" s="1"/>
      <c r="DI179" s="1"/>
      <c r="DJ179" s="1"/>
      <c r="DK179" s="159"/>
      <c r="DL179" s="1"/>
      <c r="DM179" s="1"/>
      <c r="DN179" s="1"/>
      <c r="DO179" s="159"/>
      <c r="DP179" s="1"/>
      <c r="DQ179" s="1"/>
      <c r="DR179" s="1"/>
      <c r="DS179" s="159"/>
      <c r="DT179" s="1"/>
      <c r="DU179" s="1"/>
      <c r="DV179" s="1"/>
      <c r="DW179" s="159"/>
      <c r="DX179" s="1"/>
      <c r="DY179" s="1" t="e">
        <f>VLOOKUP(A179,'ADFLEX lần 1'!A:C,3,0)</f>
        <v>#N/A</v>
      </c>
    </row>
    <row r="180" spans="1:129" ht="15.75" hidden="1" customHeight="1" x14ac:dyDescent="0.25">
      <c r="A180" s="15">
        <v>453</v>
      </c>
      <c r="B180" s="1" t="str">
        <f>VLOOKUP($A180,'Trang tính59'!$G:$J,3,0)</f>
        <v>Trần Thị Phương Hoa</v>
      </c>
      <c r="C180" s="1" t="str">
        <f>VLOOKUP($A180,'Trang tính59'!$G:$J,4,0)</f>
        <v>AdFlex - CPS - Sale - S1</v>
      </c>
      <c r="D180" s="14"/>
      <c r="E180" s="14"/>
      <c r="F180" s="1" t="str">
        <f t="shared" si="0"/>
        <v/>
      </c>
      <c r="G180" s="159" t="e">
        <f t="shared" si="1"/>
        <v>#VALUE!</v>
      </c>
      <c r="H180" s="14"/>
      <c r="I180" s="14"/>
      <c r="J180" s="1" t="str">
        <f t="shared" si="2"/>
        <v/>
      </c>
      <c r="K180" s="159" t="e">
        <f t="shared" si="3"/>
        <v>#VALUE!</v>
      </c>
      <c r="L180" s="14"/>
      <c r="M180" s="14"/>
      <c r="N180" s="1" t="str">
        <f t="shared" si="4"/>
        <v/>
      </c>
      <c r="O180" s="159" t="e">
        <f t="shared" si="5"/>
        <v>#VALUE!</v>
      </c>
      <c r="P180" s="14"/>
      <c r="Q180" s="14"/>
      <c r="R180" s="1" t="str">
        <f t="shared" si="6"/>
        <v/>
      </c>
      <c r="S180" s="159" t="e">
        <f t="shared" si="7"/>
        <v>#VALUE!</v>
      </c>
      <c r="T180" s="14"/>
      <c r="U180" s="14"/>
      <c r="V180" s="1" t="str">
        <f t="shared" si="8"/>
        <v/>
      </c>
      <c r="W180" s="159" t="e">
        <f t="shared" si="9"/>
        <v>#VALUE!</v>
      </c>
      <c r="X180" s="14"/>
      <c r="Y180" s="14"/>
      <c r="Z180" s="1" t="str">
        <f t="shared" si="10"/>
        <v/>
      </c>
      <c r="AA180" s="159" t="e">
        <f t="shared" si="11"/>
        <v>#VALUE!</v>
      </c>
      <c r="AB180" s="14"/>
      <c r="AC180" s="14"/>
      <c r="AD180" s="1" t="str">
        <f t="shared" si="12"/>
        <v/>
      </c>
      <c r="AE180" s="159" t="e">
        <f t="shared" si="13"/>
        <v>#VALUE!</v>
      </c>
      <c r="AF180" s="14"/>
      <c r="AG180" s="14"/>
      <c r="AH180" s="1" t="str">
        <f t="shared" si="14"/>
        <v/>
      </c>
      <c r="AI180" s="159" t="e">
        <f t="shared" si="15"/>
        <v>#VALUE!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59"/>
      <c r="DD180" s="1"/>
      <c r="DE180" s="1"/>
      <c r="DF180" s="1"/>
      <c r="DG180" s="159"/>
      <c r="DH180" s="1"/>
      <c r="DI180" s="1"/>
      <c r="DJ180" s="1"/>
      <c r="DK180" s="159"/>
      <c r="DL180" s="1"/>
      <c r="DM180" s="1"/>
      <c r="DN180" s="1"/>
      <c r="DO180" s="159"/>
      <c r="DP180" s="1"/>
      <c r="DQ180" s="1"/>
      <c r="DR180" s="1"/>
      <c r="DS180" s="159"/>
      <c r="DT180" s="1"/>
      <c r="DU180" s="1"/>
      <c r="DV180" s="1"/>
      <c r="DW180" s="159"/>
      <c r="DX180" s="1"/>
      <c r="DY180" s="1" t="e">
        <f>VLOOKUP(A180,'ADFLEX lần 1'!A:C,3,0)</f>
        <v>#N/A</v>
      </c>
    </row>
    <row r="181" spans="1:129" ht="15.75" hidden="1" customHeight="1" x14ac:dyDescent="0.25">
      <c r="A181" s="15">
        <v>455</v>
      </c>
      <c r="B181" s="1" t="str">
        <f>VLOOKUP($A181,'Trang tính59'!$G:$J,3,0)</f>
        <v>Trần Thị Quyên</v>
      </c>
      <c r="C181" s="1" t="str">
        <f>VLOOKUP($A181,'Trang tính59'!$G:$J,4,0)</f>
        <v>AdFlex - CPS - Sale - S1</v>
      </c>
      <c r="D181" s="14"/>
      <c r="E181" s="14"/>
      <c r="F181" s="1" t="str">
        <f t="shared" si="0"/>
        <v/>
      </c>
      <c r="G181" s="159" t="e">
        <f t="shared" si="1"/>
        <v>#VALUE!</v>
      </c>
      <c r="H181" s="14"/>
      <c r="I181" s="14"/>
      <c r="J181" s="1" t="str">
        <f t="shared" si="2"/>
        <v/>
      </c>
      <c r="K181" s="159" t="e">
        <f t="shared" si="3"/>
        <v>#VALUE!</v>
      </c>
      <c r="L181" s="14"/>
      <c r="M181" s="14"/>
      <c r="N181" s="1" t="str">
        <f t="shared" si="4"/>
        <v/>
      </c>
      <c r="O181" s="159" t="e">
        <f t="shared" si="5"/>
        <v>#VALUE!</v>
      </c>
      <c r="P181" s="14"/>
      <c r="Q181" s="14"/>
      <c r="R181" s="1" t="str">
        <f t="shared" si="6"/>
        <v/>
      </c>
      <c r="S181" s="159" t="e">
        <f t="shared" si="7"/>
        <v>#VALUE!</v>
      </c>
      <c r="T181" s="14"/>
      <c r="U181" s="14"/>
      <c r="V181" s="1" t="str">
        <f t="shared" si="8"/>
        <v/>
      </c>
      <c r="W181" s="159" t="e">
        <f t="shared" si="9"/>
        <v>#VALUE!</v>
      </c>
      <c r="X181" s="14"/>
      <c r="Y181" s="14"/>
      <c r="Z181" s="1" t="str">
        <f t="shared" si="10"/>
        <v/>
      </c>
      <c r="AA181" s="159" t="e">
        <f t="shared" si="11"/>
        <v>#VALUE!</v>
      </c>
      <c r="AB181" s="14"/>
      <c r="AC181" s="14"/>
      <c r="AD181" s="1" t="str">
        <f t="shared" si="12"/>
        <v/>
      </c>
      <c r="AE181" s="159" t="e">
        <f t="shared" si="13"/>
        <v>#VALUE!</v>
      </c>
      <c r="AF181" s="14"/>
      <c r="AG181" s="14"/>
      <c r="AH181" s="1" t="str">
        <f t="shared" si="14"/>
        <v/>
      </c>
      <c r="AI181" s="159" t="e">
        <f t="shared" si="15"/>
        <v>#VALUE!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59"/>
      <c r="DD181" s="1"/>
      <c r="DE181" s="1"/>
      <c r="DF181" s="1"/>
      <c r="DG181" s="159"/>
      <c r="DH181" s="1"/>
      <c r="DI181" s="1"/>
      <c r="DJ181" s="1"/>
      <c r="DK181" s="159"/>
      <c r="DL181" s="1"/>
      <c r="DM181" s="1"/>
      <c r="DN181" s="1"/>
      <c r="DO181" s="159"/>
      <c r="DP181" s="1"/>
      <c r="DQ181" s="1"/>
      <c r="DR181" s="1"/>
      <c r="DS181" s="159"/>
      <c r="DT181" s="1"/>
      <c r="DU181" s="1"/>
      <c r="DV181" s="1"/>
      <c r="DW181" s="159"/>
      <c r="DX181" s="1"/>
      <c r="DY181" s="1" t="e">
        <f>VLOOKUP(A181,'ADFLEX lần 1'!A:C,3,0)</f>
        <v>#N/A</v>
      </c>
    </row>
    <row r="182" spans="1:129" ht="15.75" hidden="1" customHeight="1" x14ac:dyDescent="0.25">
      <c r="A182" s="15">
        <v>456</v>
      </c>
      <c r="B182" s="1" t="e">
        <f>VLOOKUP($A182,'Trang tính59'!$G:$J,3,0)</f>
        <v>#N/A</v>
      </c>
      <c r="C182" s="1" t="e">
        <f>VLOOKUP($A182,'Trang tính59'!$G:$J,4,0)</f>
        <v>#N/A</v>
      </c>
      <c r="D182" s="14"/>
      <c r="E182" s="14"/>
      <c r="F182" s="1" t="str">
        <f t="shared" si="0"/>
        <v/>
      </c>
      <c r="G182" s="159" t="e">
        <f t="shared" si="1"/>
        <v>#VALUE!</v>
      </c>
      <c r="H182" s="14"/>
      <c r="I182" s="14"/>
      <c r="J182" s="1" t="str">
        <f t="shared" si="2"/>
        <v/>
      </c>
      <c r="K182" s="159" t="e">
        <f t="shared" si="3"/>
        <v>#VALUE!</v>
      </c>
      <c r="L182" s="14"/>
      <c r="M182" s="14"/>
      <c r="N182" s="1" t="str">
        <f t="shared" si="4"/>
        <v/>
      </c>
      <c r="O182" s="159" t="e">
        <f t="shared" si="5"/>
        <v>#VALUE!</v>
      </c>
      <c r="P182" s="14"/>
      <c r="Q182" s="14"/>
      <c r="R182" s="1" t="str">
        <f t="shared" si="6"/>
        <v/>
      </c>
      <c r="S182" s="159" t="e">
        <f t="shared" si="7"/>
        <v>#VALUE!</v>
      </c>
      <c r="T182" s="14"/>
      <c r="U182" s="14"/>
      <c r="V182" s="1" t="str">
        <f t="shared" si="8"/>
        <v/>
      </c>
      <c r="W182" s="159" t="e">
        <f t="shared" si="9"/>
        <v>#VALUE!</v>
      </c>
      <c r="X182" s="14"/>
      <c r="Y182" s="14"/>
      <c r="Z182" s="1" t="str">
        <f t="shared" si="10"/>
        <v/>
      </c>
      <c r="AA182" s="159" t="e">
        <f t="shared" si="11"/>
        <v>#VALUE!</v>
      </c>
      <c r="AB182" s="14"/>
      <c r="AC182" s="14"/>
      <c r="AD182" s="1" t="str">
        <f t="shared" si="12"/>
        <v/>
      </c>
      <c r="AE182" s="159" t="e">
        <f t="shared" si="13"/>
        <v>#VALUE!</v>
      </c>
      <c r="AF182" s="14"/>
      <c r="AG182" s="14"/>
      <c r="AH182" s="1" t="str">
        <f t="shared" si="14"/>
        <v/>
      </c>
      <c r="AI182" s="159" t="e">
        <f t="shared" si="15"/>
        <v>#VALUE!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59"/>
      <c r="DD182" s="1"/>
      <c r="DE182" s="1"/>
      <c r="DF182" s="1"/>
      <c r="DG182" s="159"/>
      <c r="DH182" s="1"/>
      <c r="DI182" s="1"/>
      <c r="DJ182" s="1"/>
      <c r="DK182" s="159"/>
      <c r="DL182" s="1"/>
      <c r="DM182" s="1"/>
      <c r="DN182" s="1"/>
      <c r="DO182" s="159"/>
      <c r="DP182" s="1"/>
      <c r="DQ182" s="1"/>
      <c r="DR182" s="1"/>
      <c r="DS182" s="159"/>
      <c r="DT182" s="1"/>
      <c r="DU182" s="1"/>
      <c r="DV182" s="1"/>
      <c r="DW182" s="159"/>
      <c r="DX182" s="1"/>
      <c r="DY182" s="1" t="e">
        <f>VLOOKUP(A182,'ADFLEX lần 1'!A:C,3,0)</f>
        <v>#N/A</v>
      </c>
    </row>
    <row r="183" spans="1:129" ht="15.75" hidden="1" customHeight="1" x14ac:dyDescent="0.25">
      <c r="A183" s="15">
        <v>458</v>
      </c>
      <c r="B183" s="1" t="str">
        <f>VLOOKUP($A183,'Trang tính59'!$G:$J,3,0)</f>
        <v>Vũ Thị Ngọc Bích</v>
      </c>
      <c r="C183" s="1" t="str">
        <f>VLOOKUP($A183,'Trang tính59'!$G:$J,4,0)</f>
        <v>PingGo - OP</v>
      </c>
      <c r="D183" s="14"/>
      <c r="E183" s="14"/>
      <c r="F183" s="1" t="str">
        <f t="shared" si="0"/>
        <v/>
      </c>
      <c r="G183" s="159" t="e">
        <f t="shared" si="1"/>
        <v>#VALUE!</v>
      </c>
      <c r="H183" s="14"/>
      <c r="I183" s="14"/>
      <c r="J183" s="1" t="str">
        <f t="shared" si="2"/>
        <v/>
      </c>
      <c r="K183" s="159" t="e">
        <f t="shared" si="3"/>
        <v>#VALUE!</v>
      </c>
      <c r="L183" s="14"/>
      <c r="M183" s="14"/>
      <c r="N183" s="1" t="str">
        <f t="shared" si="4"/>
        <v/>
      </c>
      <c r="O183" s="159" t="e">
        <f t="shared" si="5"/>
        <v>#VALUE!</v>
      </c>
      <c r="P183" s="14"/>
      <c r="Q183" s="14"/>
      <c r="R183" s="1" t="str">
        <f t="shared" si="6"/>
        <v/>
      </c>
      <c r="S183" s="159" t="e">
        <f t="shared" si="7"/>
        <v>#VALUE!</v>
      </c>
      <c r="T183" s="14"/>
      <c r="U183" s="14"/>
      <c r="V183" s="1" t="str">
        <f t="shared" si="8"/>
        <v/>
      </c>
      <c r="W183" s="159" t="e">
        <f t="shared" si="9"/>
        <v>#VALUE!</v>
      </c>
      <c r="X183" s="14"/>
      <c r="Y183" s="14"/>
      <c r="Z183" s="1" t="str">
        <f t="shared" si="10"/>
        <v/>
      </c>
      <c r="AA183" s="159" t="e">
        <f t="shared" si="11"/>
        <v>#VALUE!</v>
      </c>
      <c r="AB183" s="14"/>
      <c r="AC183" s="14"/>
      <c r="AD183" s="1" t="str">
        <f t="shared" si="12"/>
        <v/>
      </c>
      <c r="AE183" s="159" t="e">
        <f t="shared" si="13"/>
        <v>#VALUE!</v>
      </c>
      <c r="AF183" s="14"/>
      <c r="AG183" s="14"/>
      <c r="AH183" s="1" t="str">
        <f t="shared" si="14"/>
        <v/>
      </c>
      <c r="AI183" s="159" t="e">
        <f t="shared" si="15"/>
        <v>#VALUE!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59"/>
      <c r="DD183" s="1"/>
      <c r="DE183" s="1"/>
      <c r="DF183" s="1"/>
      <c r="DG183" s="159"/>
      <c r="DH183" s="1"/>
      <c r="DI183" s="1"/>
      <c r="DJ183" s="1"/>
      <c r="DK183" s="159"/>
      <c r="DL183" s="1"/>
      <c r="DM183" s="1"/>
      <c r="DN183" s="1"/>
      <c r="DO183" s="159"/>
      <c r="DP183" s="1"/>
      <c r="DQ183" s="1"/>
      <c r="DR183" s="1"/>
      <c r="DS183" s="159"/>
      <c r="DT183" s="1"/>
      <c r="DU183" s="1"/>
      <c r="DV183" s="1"/>
      <c r="DW183" s="159"/>
      <c r="DX183" s="1"/>
      <c r="DY183" s="1" t="e">
        <f>VLOOKUP(A183,'ADFLEX lần 1'!A:C,3,0)</f>
        <v>#N/A</v>
      </c>
    </row>
    <row r="184" spans="1:129" ht="15.75" hidden="1" customHeight="1" x14ac:dyDescent="0.25">
      <c r="A184" s="15">
        <v>461</v>
      </c>
      <c r="B184" s="1" t="str">
        <f>VLOOKUP($A184,'Trang tính59'!$G:$J,3,0)</f>
        <v>Đặng Thị Kiều My</v>
      </c>
      <c r="C184" s="1" t="str">
        <f>VLOOKUP($A184,'Trang tính59'!$G:$J,4,0)</f>
        <v>AdFlex - CPS - Inhouse</v>
      </c>
      <c r="D184" s="14"/>
      <c r="E184" s="14"/>
      <c r="F184" s="1" t="str">
        <f t="shared" si="0"/>
        <v/>
      </c>
      <c r="G184" s="159" t="e">
        <f t="shared" si="1"/>
        <v>#VALUE!</v>
      </c>
      <c r="H184" s="14"/>
      <c r="I184" s="14"/>
      <c r="J184" s="1" t="str">
        <f t="shared" si="2"/>
        <v/>
      </c>
      <c r="K184" s="159" t="e">
        <f t="shared" si="3"/>
        <v>#VALUE!</v>
      </c>
      <c r="L184" s="14"/>
      <c r="M184" s="14"/>
      <c r="N184" s="1" t="str">
        <f t="shared" si="4"/>
        <v/>
      </c>
      <c r="O184" s="159" t="e">
        <f t="shared" si="5"/>
        <v>#VALUE!</v>
      </c>
      <c r="P184" s="14"/>
      <c r="Q184" s="14"/>
      <c r="R184" s="1" t="str">
        <f t="shared" si="6"/>
        <v/>
      </c>
      <c r="S184" s="159" t="e">
        <f t="shared" si="7"/>
        <v>#VALUE!</v>
      </c>
      <c r="T184" s="14"/>
      <c r="U184" s="14"/>
      <c r="V184" s="1" t="str">
        <f t="shared" si="8"/>
        <v/>
      </c>
      <c r="W184" s="159" t="e">
        <f t="shared" si="9"/>
        <v>#VALUE!</v>
      </c>
      <c r="X184" s="14"/>
      <c r="Y184" s="14"/>
      <c r="Z184" s="1" t="str">
        <f t="shared" si="10"/>
        <v/>
      </c>
      <c r="AA184" s="159" t="e">
        <f t="shared" si="11"/>
        <v>#VALUE!</v>
      </c>
      <c r="AB184" s="14"/>
      <c r="AC184" s="14"/>
      <c r="AD184" s="1" t="str">
        <f t="shared" si="12"/>
        <v/>
      </c>
      <c r="AE184" s="159" t="e">
        <f t="shared" si="13"/>
        <v>#VALUE!</v>
      </c>
      <c r="AF184" s="14"/>
      <c r="AG184" s="14"/>
      <c r="AH184" s="1" t="str">
        <f t="shared" si="14"/>
        <v/>
      </c>
      <c r="AI184" s="159" t="e">
        <f t="shared" si="15"/>
        <v>#VALUE!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59"/>
      <c r="DD184" s="1"/>
      <c r="DE184" s="1"/>
      <c r="DF184" s="1"/>
      <c r="DG184" s="159"/>
      <c r="DH184" s="1"/>
      <c r="DI184" s="1"/>
      <c r="DJ184" s="1"/>
      <c r="DK184" s="159"/>
      <c r="DL184" s="1"/>
      <c r="DM184" s="1"/>
      <c r="DN184" s="1"/>
      <c r="DO184" s="159"/>
      <c r="DP184" s="1"/>
      <c r="DQ184" s="1"/>
      <c r="DR184" s="1"/>
      <c r="DS184" s="159"/>
      <c r="DT184" s="1"/>
      <c r="DU184" s="1"/>
      <c r="DV184" s="1"/>
      <c r="DW184" s="159"/>
      <c r="DX184" s="1"/>
      <c r="DY184" s="1" t="e">
        <f>VLOOKUP(A184,'ADFLEX lần 1'!A:C,3,0)</f>
        <v>#N/A</v>
      </c>
    </row>
    <row r="185" spans="1:129" ht="15.75" hidden="1" customHeight="1" x14ac:dyDescent="0.25">
      <c r="A185" s="15">
        <v>464</v>
      </c>
      <c r="B185" s="1" t="e">
        <f>VLOOKUP($A185,'Trang tính59'!$G:$J,3,0)</f>
        <v>#N/A</v>
      </c>
      <c r="C185" s="1" t="e">
        <f>VLOOKUP($A185,'Trang tính59'!$G:$J,4,0)</f>
        <v>#N/A</v>
      </c>
      <c r="D185" s="14"/>
      <c r="E185" s="14"/>
      <c r="F185" s="1" t="str">
        <f t="shared" si="0"/>
        <v/>
      </c>
      <c r="G185" s="159" t="e">
        <f t="shared" si="1"/>
        <v>#VALUE!</v>
      </c>
      <c r="H185" s="14"/>
      <c r="I185" s="14"/>
      <c r="J185" s="1" t="str">
        <f t="shared" si="2"/>
        <v/>
      </c>
      <c r="K185" s="159" t="e">
        <f t="shared" si="3"/>
        <v>#VALUE!</v>
      </c>
      <c r="L185" s="14"/>
      <c r="M185" s="14"/>
      <c r="N185" s="1" t="str">
        <f t="shared" si="4"/>
        <v/>
      </c>
      <c r="O185" s="159" t="e">
        <f t="shared" si="5"/>
        <v>#VALUE!</v>
      </c>
      <c r="P185" s="14"/>
      <c r="Q185" s="14"/>
      <c r="R185" s="1" t="str">
        <f t="shared" si="6"/>
        <v/>
      </c>
      <c r="S185" s="159" t="e">
        <f t="shared" si="7"/>
        <v>#VALUE!</v>
      </c>
      <c r="T185" s="14"/>
      <c r="U185" s="14"/>
      <c r="V185" s="1" t="str">
        <f t="shared" si="8"/>
        <v/>
      </c>
      <c r="W185" s="159" t="e">
        <f t="shared" si="9"/>
        <v>#VALUE!</v>
      </c>
      <c r="X185" s="14"/>
      <c r="Y185" s="14"/>
      <c r="Z185" s="1" t="str">
        <f t="shared" si="10"/>
        <v/>
      </c>
      <c r="AA185" s="159" t="e">
        <f t="shared" si="11"/>
        <v>#VALUE!</v>
      </c>
      <c r="AB185" s="14"/>
      <c r="AC185" s="14"/>
      <c r="AD185" s="1" t="str">
        <f t="shared" si="12"/>
        <v/>
      </c>
      <c r="AE185" s="159" t="e">
        <f t="shared" si="13"/>
        <v>#VALUE!</v>
      </c>
      <c r="AF185" s="14"/>
      <c r="AG185" s="14"/>
      <c r="AH185" s="1" t="str">
        <f t="shared" si="14"/>
        <v/>
      </c>
      <c r="AI185" s="159" t="e">
        <f t="shared" si="15"/>
        <v>#VALUE!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59"/>
      <c r="DD185" s="1"/>
      <c r="DE185" s="1"/>
      <c r="DF185" s="1"/>
      <c r="DG185" s="159"/>
      <c r="DH185" s="1"/>
      <c r="DI185" s="1"/>
      <c r="DJ185" s="1"/>
      <c r="DK185" s="159"/>
      <c r="DL185" s="1"/>
      <c r="DM185" s="1"/>
      <c r="DN185" s="1"/>
      <c r="DO185" s="159"/>
      <c r="DP185" s="1"/>
      <c r="DQ185" s="1"/>
      <c r="DR185" s="1"/>
      <c r="DS185" s="159"/>
      <c r="DT185" s="1"/>
      <c r="DU185" s="1"/>
      <c r="DV185" s="1"/>
      <c r="DW185" s="159"/>
      <c r="DX185" s="1"/>
      <c r="DY185" s="1" t="e">
        <f>VLOOKUP(A185,'ADFLEX lần 1'!A:C,3,0)</f>
        <v>#N/A</v>
      </c>
    </row>
    <row r="186" spans="1:129" ht="15.75" hidden="1" customHeight="1" x14ac:dyDescent="0.25">
      <c r="A186" s="15">
        <v>466</v>
      </c>
      <c r="B186" s="1" t="str">
        <f>VLOOKUP($A186,'Trang tính59'!$G:$J,3,0)</f>
        <v>Nguyễn Duy Hải Nam</v>
      </c>
      <c r="C186" s="1" t="str">
        <f>VLOOKUP($A186,'Trang tính59'!$G:$J,4,0)</f>
        <v>AdFlex - CPS - Sale - S1</v>
      </c>
      <c r="D186" s="14"/>
      <c r="E186" s="14"/>
      <c r="F186" s="1" t="str">
        <f t="shared" si="0"/>
        <v/>
      </c>
      <c r="G186" s="159" t="e">
        <f t="shared" si="1"/>
        <v>#VALUE!</v>
      </c>
      <c r="H186" s="14"/>
      <c r="I186" s="14"/>
      <c r="J186" s="1" t="str">
        <f t="shared" si="2"/>
        <v/>
      </c>
      <c r="K186" s="159" t="e">
        <f t="shared" si="3"/>
        <v>#VALUE!</v>
      </c>
      <c r="L186" s="14"/>
      <c r="M186" s="14"/>
      <c r="N186" s="1" t="str">
        <f t="shared" si="4"/>
        <v/>
      </c>
      <c r="O186" s="159" t="e">
        <f t="shared" si="5"/>
        <v>#VALUE!</v>
      </c>
      <c r="P186" s="14"/>
      <c r="Q186" s="14"/>
      <c r="R186" s="1" t="str">
        <f t="shared" si="6"/>
        <v/>
      </c>
      <c r="S186" s="159" t="e">
        <f t="shared" si="7"/>
        <v>#VALUE!</v>
      </c>
      <c r="T186" s="14"/>
      <c r="U186" s="14"/>
      <c r="V186" s="1" t="str">
        <f t="shared" si="8"/>
        <v/>
      </c>
      <c r="W186" s="159" t="e">
        <f t="shared" si="9"/>
        <v>#VALUE!</v>
      </c>
      <c r="X186" s="14"/>
      <c r="Y186" s="14"/>
      <c r="Z186" s="1" t="str">
        <f t="shared" si="10"/>
        <v/>
      </c>
      <c r="AA186" s="159" t="e">
        <f t="shared" si="11"/>
        <v>#VALUE!</v>
      </c>
      <c r="AB186" s="14"/>
      <c r="AC186" s="14"/>
      <c r="AD186" s="1" t="str">
        <f t="shared" si="12"/>
        <v/>
      </c>
      <c r="AE186" s="159" t="e">
        <f t="shared" si="13"/>
        <v>#VALUE!</v>
      </c>
      <c r="AF186" s="14"/>
      <c r="AG186" s="14"/>
      <c r="AH186" s="1" t="str">
        <f t="shared" si="14"/>
        <v/>
      </c>
      <c r="AI186" s="159" t="e">
        <f t="shared" si="15"/>
        <v>#VALUE!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59"/>
      <c r="DD186" s="1"/>
      <c r="DE186" s="1"/>
      <c r="DF186" s="1"/>
      <c r="DG186" s="159"/>
      <c r="DH186" s="1"/>
      <c r="DI186" s="1"/>
      <c r="DJ186" s="1"/>
      <c r="DK186" s="159"/>
      <c r="DL186" s="1"/>
      <c r="DM186" s="1"/>
      <c r="DN186" s="1"/>
      <c r="DO186" s="159"/>
      <c r="DP186" s="1"/>
      <c r="DQ186" s="1"/>
      <c r="DR186" s="1"/>
      <c r="DS186" s="159"/>
      <c r="DT186" s="1"/>
      <c r="DU186" s="1"/>
      <c r="DV186" s="1"/>
      <c r="DW186" s="159"/>
      <c r="DX186" s="1"/>
      <c r="DY186" s="1" t="e">
        <f>VLOOKUP(A186,'ADFLEX lần 1'!A:C,3,0)</f>
        <v>#N/A</v>
      </c>
    </row>
    <row r="187" spans="1:129" ht="15.75" hidden="1" customHeight="1" x14ac:dyDescent="0.25">
      <c r="A187" s="15">
        <v>469</v>
      </c>
      <c r="B187" s="1" t="str">
        <f>VLOOKUP($A187,'Trang tính59'!$G:$J,3,0)</f>
        <v>Đặng Thị Thảo Linh</v>
      </c>
      <c r="C187" s="1" t="str">
        <f>VLOOKUP($A187,'Trang tính59'!$G:$J,4,0)</f>
        <v>AdFlex - CPS - Sale - S3</v>
      </c>
      <c r="D187" s="14"/>
      <c r="E187" s="14"/>
      <c r="F187" s="1" t="str">
        <f t="shared" si="0"/>
        <v/>
      </c>
      <c r="G187" s="159" t="e">
        <f t="shared" si="1"/>
        <v>#VALUE!</v>
      </c>
      <c r="H187" s="14"/>
      <c r="I187" s="14"/>
      <c r="J187" s="1" t="str">
        <f t="shared" si="2"/>
        <v/>
      </c>
      <c r="K187" s="159" t="e">
        <f t="shared" si="3"/>
        <v>#VALUE!</v>
      </c>
      <c r="L187" s="14"/>
      <c r="M187" s="14"/>
      <c r="N187" s="1" t="str">
        <f t="shared" si="4"/>
        <v/>
      </c>
      <c r="O187" s="159" t="e">
        <f t="shared" si="5"/>
        <v>#VALUE!</v>
      </c>
      <c r="P187" s="14"/>
      <c r="Q187" s="14"/>
      <c r="R187" s="1" t="str">
        <f t="shared" si="6"/>
        <v/>
      </c>
      <c r="S187" s="159" t="e">
        <f t="shared" si="7"/>
        <v>#VALUE!</v>
      </c>
      <c r="T187" s="14"/>
      <c r="U187" s="14"/>
      <c r="V187" s="1" t="str">
        <f t="shared" si="8"/>
        <v/>
      </c>
      <c r="W187" s="159" t="e">
        <f t="shared" si="9"/>
        <v>#VALUE!</v>
      </c>
      <c r="X187" s="14"/>
      <c r="Y187" s="14"/>
      <c r="Z187" s="1" t="str">
        <f t="shared" si="10"/>
        <v/>
      </c>
      <c r="AA187" s="159" t="e">
        <f t="shared" si="11"/>
        <v>#VALUE!</v>
      </c>
      <c r="AB187" s="14"/>
      <c r="AC187" s="14"/>
      <c r="AD187" s="1" t="str">
        <f t="shared" si="12"/>
        <v/>
      </c>
      <c r="AE187" s="159" t="e">
        <f t="shared" si="13"/>
        <v>#VALUE!</v>
      </c>
      <c r="AF187" s="14"/>
      <c r="AG187" s="14"/>
      <c r="AH187" s="1" t="str">
        <f t="shared" si="14"/>
        <v/>
      </c>
      <c r="AI187" s="159" t="e">
        <f t="shared" si="15"/>
        <v>#VALUE!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59"/>
      <c r="DD187" s="1"/>
      <c r="DE187" s="1"/>
      <c r="DF187" s="1"/>
      <c r="DG187" s="159"/>
      <c r="DH187" s="1"/>
      <c r="DI187" s="1"/>
      <c r="DJ187" s="1"/>
      <c r="DK187" s="159"/>
      <c r="DL187" s="1"/>
      <c r="DM187" s="1"/>
      <c r="DN187" s="1"/>
      <c r="DO187" s="159"/>
      <c r="DP187" s="1"/>
      <c r="DQ187" s="1"/>
      <c r="DR187" s="1"/>
      <c r="DS187" s="159"/>
      <c r="DT187" s="1"/>
      <c r="DU187" s="1"/>
      <c r="DV187" s="1"/>
      <c r="DW187" s="159"/>
      <c r="DX187" s="1"/>
      <c r="DY187" s="1" t="e">
        <f>VLOOKUP(A187,'ADFLEX lần 1'!A:C,3,0)</f>
        <v>#N/A</v>
      </c>
    </row>
    <row r="188" spans="1:129" ht="15.75" hidden="1" customHeight="1" x14ac:dyDescent="0.25">
      <c r="A188" s="15">
        <v>470</v>
      </c>
      <c r="B188" s="1" t="str">
        <f>VLOOKUP($A188,'Trang tính59'!$G:$J,3,0)</f>
        <v>Hoàng Việt Hà</v>
      </c>
      <c r="C188" s="1" t="str">
        <f>VLOOKUP($A188,'Trang tính59'!$G:$J,4,0)</f>
        <v>AdFlex - CPS - Sale</v>
      </c>
      <c r="D188" s="14"/>
      <c r="E188" s="14"/>
      <c r="F188" s="1" t="str">
        <f t="shared" si="0"/>
        <v/>
      </c>
      <c r="G188" s="159" t="e">
        <f t="shared" si="1"/>
        <v>#VALUE!</v>
      </c>
      <c r="H188" s="14"/>
      <c r="I188" s="14"/>
      <c r="J188" s="1" t="str">
        <f t="shared" si="2"/>
        <v/>
      </c>
      <c r="K188" s="159" t="e">
        <f t="shared" si="3"/>
        <v>#VALUE!</v>
      </c>
      <c r="L188" s="14"/>
      <c r="M188" s="14"/>
      <c r="N188" s="1" t="str">
        <f t="shared" si="4"/>
        <v/>
      </c>
      <c r="O188" s="159" t="e">
        <f t="shared" si="5"/>
        <v>#VALUE!</v>
      </c>
      <c r="P188" s="14"/>
      <c r="Q188" s="14"/>
      <c r="R188" s="1" t="str">
        <f t="shared" si="6"/>
        <v/>
      </c>
      <c r="S188" s="159" t="e">
        <f t="shared" si="7"/>
        <v>#VALUE!</v>
      </c>
      <c r="T188" s="14"/>
      <c r="U188" s="14"/>
      <c r="V188" s="1" t="str">
        <f t="shared" si="8"/>
        <v/>
      </c>
      <c r="W188" s="159" t="e">
        <f t="shared" si="9"/>
        <v>#VALUE!</v>
      </c>
      <c r="X188" s="14"/>
      <c r="Y188" s="14"/>
      <c r="Z188" s="1" t="str">
        <f t="shared" si="10"/>
        <v/>
      </c>
      <c r="AA188" s="159" t="e">
        <f t="shared" si="11"/>
        <v>#VALUE!</v>
      </c>
      <c r="AB188" s="14"/>
      <c r="AC188" s="14"/>
      <c r="AD188" s="1" t="str">
        <f t="shared" si="12"/>
        <v/>
      </c>
      <c r="AE188" s="159" t="e">
        <f t="shared" si="13"/>
        <v>#VALUE!</v>
      </c>
      <c r="AF188" s="14"/>
      <c r="AG188" s="14"/>
      <c r="AH188" s="1" t="str">
        <f t="shared" si="14"/>
        <v/>
      </c>
      <c r="AI188" s="159" t="e">
        <f t="shared" si="15"/>
        <v>#VALUE!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59"/>
      <c r="DD188" s="1"/>
      <c r="DE188" s="1"/>
      <c r="DF188" s="1"/>
      <c r="DG188" s="159"/>
      <c r="DH188" s="1"/>
      <c r="DI188" s="1"/>
      <c r="DJ188" s="1"/>
      <c r="DK188" s="159"/>
      <c r="DL188" s="1"/>
      <c r="DM188" s="1"/>
      <c r="DN188" s="1"/>
      <c r="DO188" s="159"/>
      <c r="DP188" s="1"/>
      <c r="DQ188" s="1"/>
      <c r="DR188" s="1"/>
      <c r="DS188" s="159"/>
      <c r="DT188" s="1"/>
      <c r="DU188" s="1"/>
      <c r="DV188" s="1"/>
      <c r="DW188" s="159"/>
      <c r="DX188" s="1"/>
      <c r="DY188" s="1" t="e">
        <f>VLOOKUP(A188,'ADFLEX lần 1'!A:C,3,0)</f>
        <v>#N/A</v>
      </c>
    </row>
    <row r="189" spans="1:129" ht="15.75" hidden="1" customHeight="1" x14ac:dyDescent="0.25">
      <c r="A189" s="15">
        <v>471</v>
      </c>
      <c r="B189" s="1" t="str">
        <f>VLOOKUP($A189,'Trang tính59'!$G:$J,3,0)</f>
        <v>Trần Thị Dung</v>
      </c>
      <c r="C189" s="1" t="str">
        <f>VLOOKUP($A189,'Trang tính59'!$G:$J,4,0)</f>
        <v>AdFlex - CPS - Sale - LC1</v>
      </c>
      <c r="D189" s="14"/>
      <c r="E189" s="14"/>
      <c r="F189" s="1" t="str">
        <f t="shared" si="0"/>
        <v/>
      </c>
      <c r="G189" s="159" t="e">
        <f t="shared" si="1"/>
        <v>#VALUE!</v>
      </c>
      <c r="H189" s="14"/>
      <c r="I189" s="14"/>
      <c r="J189" s="1" t="str">
        <f t="shared" si="2"/>
        <v/>
      </c>
      <c r="K189" s="159" t="e">
        <f t="shared" si="3"/>
        <v>#VALUE!</v>
      </c>
      <c r="L189" s="14"/>
      <c r="M189" s="14"/>
      <c r="N189" s="1" t="str">
        <f t="shared" si="4"/>
        <v/>
      </c>
      <c r="O189" s="159" t="e">
        <f t="shared" si="5"/>
        <v>#VALUE!</v>
      </c>
      <c r="P189" s="14"/>
      <c r="Q189" s="14"/>
      <c r="R189" s="1" t="str">
        <f t="shared" si="6"/>
        <v/>
      </c>
      <c r="S189" s="159" t="e">
        <f t="shared" si="7"/>
        <v>#VALUE!</v>
      </c>
      <c r="T189" s="14"/>
      <c r="U189" s="14"/>
      <c r="V189" s="1" t="str">
        <f t="shared" si="8"/>
        <v/>
      </c>
      <c r="W189" s="159" t="e">
        <f t="shared" si="9"/>
        <v>#VALUE!</v>
      </c>
      <c r="X189" s="14"/>
      <c r="Y189" s="14"/>
      <c r="Z189" s="1" t="str">
        <f t="shared" si="10"/>
        <v/>
      </c>
      <c r="AA189" s="159" t="e">
        <f t="shared" si="11"/>
        <v>#VALUE!</v>
      </c>
      <c r="AB189" s="14"/>
      <c r="AC189" s="14"/>
      <c r="AD189" s="1" t="str">
        <f t="shared" si="12"/>
        <v/>
      </c>
      <c r="AE189" s="159" t="e">
        <f t="shared" si="13"/>
        <v>#VALUE!</v>
      </c>
      <c r="AF189" s="14"/>
      <c r="AG189" s="14"/>
      <c r="AH189" s="1" t="str">
        <f t="shared" si="14"/>
        <v/>
      </c>
      <c r="AI189" s="159" t="e">
        <f t="shared" si="15"/>
        <v>#VALUE!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59"/>
      <c r="DD189" s="1"/>
      <c r="DE189" s="1"/>
      <c r="DF189" s="1"/>
      <c r="DG189" s="159"/>
      <c r="DH189" s="1"/>
      <c r="DI189" s="1"/>
      <c r="DJ189" s="1"/>
      <c r="DK189" s="159"/>
      <c r="DL189" s="1"/>
      <c r="DM189" s="1"/>
      <c r="DN189" s="1"/>
      <c r="DO189" s="159"/>
      <c r="DP189" s="1"/>
      <c r="DQ189" s="1"/>
      <c r="DR189" s="1"/>
      <c r="DS189" s="159"/>
      <c r="DT189" s="1"/>
      <c r="DU189" s="1"/>
      <c r="DV189" s="1"/>
      <c r="DW189" s="159"/>
      <c r="DX189" s="1"/>
      <c r="DY189" s="1" t="e">
        <f>VLOOKUP(A189,'ADFLEX lần 1'!A:C,3,0)</f>
        <v>#N/A</v>
      </c>
    </row>
    <row r="190" spans="1:129" ht="15.75" hidden="1" customHeight="1" x14ac:dyDescent="0.25">
      <c r="A190" s="15">
        <v>472</v>
      </c>
      <c r="B190" s="1" t="str">
        <f>VLOOKUP($A190,'Trang tính59'!$G:$J,3,0)</f>
        <v>Trần Vân Khanh</v>
      </c>
      <c r="C190" s="1" t="str">
        <f>VLOOKUP($A190,'Trang tính59'!$G:$J,4,0)</f>
        <v>AdFlex - CPS - Sale - LC1</v>
      </c>
      <c r="D190" s="14"/>
      <c r="E190" s="14"/>
      <c r="F190" s="1" t="str">
        <f t="shared" si="0"/>
        <v/>
      </c>
      <c r="G190" s="159" t="e">
        <f t="shared" si="1"/>
        <v>#VALUE!</v>
      </c>
      <c r="H190" s="14"/>
      <c r="I190" s="14"/>
      <c r="J190" s="1" t="str">
        <f t="shared" si="2"/>
        <v/>
      </c>
      <c r="K190" s="159" t="e">
        <f t="shared" si="3"/>
        <v>#VALUE!</v>
      </c>
      <c r="L190" s="14"/>
      <c r="M190" s="14"/>
      <c r="N190" s="1" t="str">
        <f t="shared" si="4"/>
        <v/>
      </c>
      <c r="O190" s="159" t="e">
        <f t="shared" si="5"/>
        <v>#VALUE!</v>
      </c>
      <c r="P190" s="14"/>
      <c r="Q190" s="14"/>
      <c r="R190" s="1" t="str">
        <f t="shared" si="6"/>
        <v/>
      </c>
      <c r="S190" s="159" t="e">
        <f t="shared" si="7"/>
        <v>#VALUE!</v>
      </c>
      <c r="T190" s="14"/>
      <c r="U190" s="14"/>
      <c r="V190" s="1" t="str">
        <f t="shared" si="8"/>
        <v/>
      </c>
      <c r="W190" s="159" t="e">
        <f t="shared" si="9"/>
        <v>#VALUE!</v>
      </c>
      <c r="X190" s="14"/>
      <c r="Y190" s="14"/>
      <c r="Z190" s="1" t="str">
        <f t="shared" si="10"/>
        <v/>
      </c>
      <c r="AA190" s="159" t="e">
        <f t="shared" si="11"/>
        <v>#VALUE!</v>
      </c>
      <c r="AB190" s="14"/>
      <c r="AC190" s="14"/>
      <c r="AD190" s="1" t="str">
        <f t="shared" si="12"/>
        <v/>
      </c>
      <c r="AE190" s="159" t="e">
        <f t="shared" si="13"/>
        <v>#VALUE!</v>
      </c>
      <c r="AF190" s="14"/>
      <c r="AG190" s="14"/>
      <c r="AH190" s="1" t="str">
        <f t="shared" si="14"/>
        <v/>
      </c>
      <c r="AI190" s="159" t="e">
        <f t="shared" si="15"/>
        <v>#VALUE!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59"/>
      <c r="DD190" s="1"/>
      <c r="DE190" s="1"/>
      <c r="DF190" s="1"/>
      <c r="DG190" s="159"/>
      <c r="DH190" s="1"/>
      <c r="DI190" s="1"/>
      <c r="DJ190" s="1"/>
      <c r="DK190" s="159"/>
      <c r="DL190" s="1"/>
      <c r="DM190" s="1"/>
      <c r="DN190" s="1"/>
      <c r="DO190" s="159"/>
      <c r="DP190" s="1"/>
      <c r="DQ190" s="1"/>
      <c r="DR190" s="1"/>
      <c r="DS190" s="159"/>
      <c r="DT190" s="1"/>
      <c r="DU190" s="1"/>
      <c r="DV190" s="1"/>
      <c r="DW190" s="159"/>
      <c r="DX190" s="1"/>
      <c r="DY190" s="1" t="e">
        <f>VLOOKUP(A190,'ADFLEX lần 1'!A:C,3,0)</f>
        <v>#N/A</v>
      </c>
    </row>
    <row r="191" spans="1:129" ht="15.75" hidden="1" customHeight="1" x14ac:dyDescent="0.25">
      <c r="A191" s="15">
        <v>473</v>
      </c>
      <c r="B191" s="1" t="str">
        <f>VLOOKUP($A191,'Trang tính59'!$G:$J,3,0)</f>
        <v>Đặng Ngọc An</v>
      </c>
      <c r="C191" s="1" t="str">
        <f>VLOOKUP($A191,'Trang tính59'!$G:$J,4,0)</f>
        <v>AdFlex - CPS - Sale - S1</v>
      </c>
      <c r="D191" s="14"/>
      <c r="E191" s="14"/>
      <c r="F191" s="1" t="str">
        <f t="shared" si="0"/>
        <v/>
      </c>
      <c r="G191" s="159" t="e">
        <f t="shared" si="1"/>
        <v>#VALUE!</v>
      </c>
      <c r="H191" s="14"/>
      <c r="I191" s="14"/>
      <c r="J191" s="1" t="str">
        <f t="shared" si="2"/>
        <v/>
      </c>
      <c r="K191" s="159" t="e">
        <f t="shared" si="3"/>
        <v>#VALUE!</v>
      </c>
      <c r="L191" s="14"/>
      <c r="M191" s="14"/>
      <c r="N191" s="1" t="str">
        <f t="shared" si="4"/>
        <v/>
      </c>
      <c r="O191" s="159" t="e">
        <f t="shared" si="5"/>
        <v>#VALUE!</v>
      </c>
      <c r="P191" s="14"/>
      <c r="Q191" s="14"/>
      <c r="R191" s="1" t="str">
        <f t="shared" si="6"/>
        <v/>
      </c>
      <c r="S191" s="159" t="e">
        <f t="shared" si="7"/>
        <v>#VALUE!</v>
      </c>
      <c r="T191" s="14"/>
      <c r="U191" s="14"/>
      <c r="V191" s="1" t="str">
        <f t="shared" si="8"/>
        <v/>
      </c>
      <c r="W191" s="159" t="e">
        <f t="shared" si="9"/>
        <v>#VALUE!</v>
      </c>
      <c r="X191" s="14"/>
      <c r="Y191" s="14"/>
      <c r="Z191" s="1" t="str">
        <f t="shared" si="10"/>
        <v/>
      </c>
      <c r="AA191" s="159" t="e">
        <f t="shared" si="11"/>
        <v>#VALUE!</v>
      </c>
      <c r="AB191" s="14"/>
      <c r="AC191" s="14"/>
      <c r="AD191" s="1" t="str">
        <f t="shared" si="12"/>
        <v/>
      </c>
      <c r="AE191" s="159" t="e">
        <f t="shared" si="13"/>
        <v>#VALUE!</v>
      </c>
      <c r="AF191" s="14"/>
      <c r="AG191" s="14"/>
      <c r="AH191" s="1" t="str">
        <f t="shared" si="14"/>
        <v/>
      </c>
      <c r="AI191" s="159" t="e">
        <f t="shared" si="15"/>
        <v>#VALUE!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59"/>
      <c r="DD191" s="1"/>
      <c r="DE191" s="1"/>
      <c r="DF191" s="1"/>
      <c r="DG191" s="159"/>
      <c r="DH191" s="1"/>
      <c r="DI191" s="1"/>
      <c r="DJ191" s="1"/>
      <c r="DK191" s="159"/>
      <c r="DL191" s="1"/>
      <c r="DM191" s="1"/>
      <c r="DN191" s="1"/>
      <c r="DO191" s="159"/>
      <c r="DP191" s="1"/>
      <c r="DQ191" s="1"/>
      <c r="DR191" s="1"/>
      <c r="DS191" s="159"/>
      <c r="DT191" s="1"/>
      <c r="DU191" s="1"/>
      <c r="DV191" s="1"/>
      <c r="DW191" s="159"/>
      <c r="DX191" s="1"/>
      <c r="DY191" s="1" t="e">
        <f>VLOOKUP(A191,'ADFLEX lần 1'!A:C,3,0)</f>
        <v>#N/A</v>
      </c>
    </row>
    <row r="192" spans="1:129" ht="15.75" hidden="1" customHeight="1" x14ac:dyDescent="0.25">
      <c r="A192" s="15">
        <v>477</v>
      </c>
      <c r="B192" s="1" t="str">
        <f>VLOOKUP($A192,'Trang tính59'!$G:$J,3,0)</f>
        <v>Nguyễn Thị Thùy</v>
      </c>
      <c r="C192" s="1" t="str">
        <f>VLOOKUP($A192,'Trang tính59'!$G:$J,4,0)</f>
        <v>AdFlex - CPS - Sale - S1</v>
      </c>
      <c r="D192" s="14"/>
      <c r="E192" s="14"/>
      <c r="F192" s="1" t="str">
        <f t="shared" si="0"/>
        <v/>
      </c>
      <c r="G192" s="159" t="e">
        <f t="shared" si="1"/>
        <v>#VALUE!</v>
      </c>
      <c r="H192" s="14"/>
      <c r="I192" s="14"/>
      <c r="J192" s="1" t="str">
        <f t="shared" si="2"/>
        <v/>
      </c>
      <c r="K192" s="159" t="e">
        <f t="shared" si="3"/>
        <v>#VALUE!</v>
      </c>
      <c r="L192" s="14"/>
      <c r="M192" s="14"/>
      <c r="N192" s="1" t="str">
        <f t="shared" si="4"/>
        <v/>
      </c>
      <c r="O192" s="159" t="e">
        <f t="shared" si="5"/>
        <v>#VALUE!</v>
      </c>
      <c r="P192" s="14"/>
      <c r="Q192" s="14"/>
      <c r="R192" s="1" t="str">
        <f t="shared" si="6"/>
        <v/>
      </c>
      <c r="S192" s="159" t="e">
        <f t="shared" si="7"/>
        <v>#VALUE!</v>
      </c>
      <c r="T192" s="14"/>
      <c r="U192" s="14"/>
      <c r="V192" s="1" t="str">
        <f t="shared" si="8"/>
        <v/>
      </c>
      <c r="W192" s="159" t="e">
        <f t="shared" si="9"/>
        <v>#VALUE!</v>
      </c>
      <c r="X192" s="14"/>
      <c r="Y192" s="14"/>
      <c r="Z192" s="1" t="str">
        <f t="shared" si="10"/>
        <v/>
      </c>
      <c r="AA192" s="159" t="e">
        <f t="shared" si="11"/>
        <v>#VALUE!</v>
      </c>
      <c r="AB192" s="14"/>
      <c r="AC192" s="14"/>
      <c r="AD192" s="1" t="str">
        <f t="shared" si="12"/>
        <v/>
      </c>
      <c r="AE192" s="159" t="e">
        <f t="shared" si="13"/>
        <v>#VALUE!</v>
      </c>
      <c r="AF192" s="14"/>
      <c r="AG192" s="14"/>
      <c r="AH192" s="1" t="str">
        <f t="shared" si="14"/>
        <v/>
      </c>
      <c r="AI192" s="159" t="e">
        <f t="shared" si="15"/>
        <v>#VALUE!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59"/>
      <c r="DD192" s="1"/>
      <c r="DE192" s="1"/>
      <c r="DF192" s="1"/>
      <c r="DG192" s="159"/>
      <c r="DH192" s="1"/>
      <c r="DI192" s="1"/>
      <c r="DJ192" s="1"/>
      <c r="DK192" s="159"/>
      <c r="DL192" s="1"/>
      <c r="DM192" s="1"/>
      <c r="DN192" s="1"/>
      <c r="DO192" s="159"/>
      <c r="DP192" s="1"/>
      <c r="DQ192" s="1"/>
      <c r="DR192" s="1"/>
      <c r="DS192" s="159"/>
      <c r="DT192" s="1"/>
      <c r="DU192" s="1"/>
      <c r="DV192" s="1"/>
      <c r="DW192" s="159"/>
      <c r="DX192" s="1"/>
      <c r="DY192" s="1" t="e">
        <f>VLOOKUP(A192,'ADFLEX lần 1'!A:C,3,0)</f>
        <v>#N/A</v>
      </c>
    </row>
    <row r="193" spans="1:129" ht="15.75" hidden="1" customHeight="1" x14ac:dyDescent="0.25">
      <c r="A193" s="15">
        <v>479</v>
      </c>
      <c r="B193" s="1" t="str">
        <f>VLOOKUP($A193,'Trang tính59'!$G:$J,3,0)</f>
        <v>Nguyễn Thị Diệu Phương</v>
      </c>
      <c r="C193" s="1" t="str">
        <f>VLOOKUP($A193,'Trang tính59'!$G:$J,4,0)</f>
        <v>AdFlex - PingGo - Operation</v>
      </c>
      <c r="D193" s="14"/>
      <c r="E193" s="14"/>
      <c r="F193" s="1" t="str">
        <f t="shared" si="0"/>
        <v/>
      </c>
      <c r="G193" s="159" t="e">
        <f t="shared" si="1"/>
        <v>#VALUE!</v>
      </c>
      <c r="H193" s="14"/>
      <c r="I193" s="14"/>
      <c r="J193" s="1" t="str">
        <f t="shared" si="2"/>
        <v/>
      </c>
      <c r="K193" s="159" t="e">
        <f t="shared" si="3"/>
        <v>#VALUE!</v>
      </c>
      <c r="L193" s="14"/>
      <c r="M193" s="14"/>
      <c r="N193" s="1" t="str">
        <f t="shared" si="4"/>
        <v/>
      </c>
      <c r="O193" s="159" t="e">
        <f t="shared" si="5"/>
        <v>#VALUE!</v>
      </c>
      <c r="P193" s="14"/>
      <c r="Q193" s="14"/>
      <c r="R193" s="1" t="str">
        <f t="shared" si="6"/>
        <v/>
      </c>
      <c r="S193" s="159" t="e">
        <f t="shared" si="7"/>
        <v>#VALUE!</v>
      </c>
      <c r="T193" s="14"/>
      <c r="U193" s="14"/>
      <c r="V193" s="1" t="str">
        <f t="shared" si="8"/>
        <v/>
      </c>
      <c r="W193" s="159" t="e">
        <f t="shared" si="9"/>
        <v>#VALUE!</v>
      </c>
      <c r="X193" s="14"/>
      <c r="Y193" s="14"/>
      <c r="Z193" s="1" t="str">
        <f t="shared" si="10"/>
        <v/>
      </c>
      <c r="AA193" s="159" t="e">
        <f t="shared" si="11"/>
        <v>#VALUE!</v>
      </c>
      <c r="AB193" s="14"/>
      <c r="AC193" s="14"/>
      <c r="AD193" s="1" t="str">
        <f t="shared" si="12"/>
        <v/>
      </c>
      <c r="AE193" s="159" t="e">
        <f t="shared" si="13"/>
        <v>#VALUE!</v>
      </c>
      <c r="AF193" s="14"/>
      <c r="AG193" s="14"/>
      <c r="AH193" s="1" t="str">
        <f t="shared" si="14"/>
        <v/>
      </c>
      <c r="AI193" s="159" t="e">
        <f t="shared" si="15"/>
        <v>#VALUE!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59"/>
      <c r="DD193" s="1"/>
      <c r="DE193" s="1"/>
      <c r="DF193" s="1"/>
      <c r="DG193" s="159"/>
      <c r="DH193" s="1"/>
      <c r="DI193" s="1"/>
      <c r="DJ193" s="1"/>
      <c r="DK193" s="159"/>
      <c r="DL193" s="1"/>
      <c r="DM193" s="1"/>
      <c r="DN193" s="1"/>
      <c r="DO193" s="159"/>
      <c r="DP193" s="1"/>
      <c r="DQ193" s="1"/>
      <c r="DR193" s="1"/>
      <c r="DS193" s="159"/>
      <c r="DT193" s="1"/>
      <c r="DU193" s="1"/>
      <c r="DV193" s="1"/>
      <c r="DW193" s="159"/>
      <c r="DX193" s="1"/>
      <c r="DY193" s="1" t="e">
        <f>VLOOKUP(A193,'ADFLEX lần 1'!A:C,3,0)</f>
        <v>#N/A</v>
      </c>
    </row>
    <row r="194" spans="1:129" ht="15.75" hidden="1" customHeight="1" x14ac:dyDescent="0.25">
      <c r="A194" s="15">
        <v>482</v>
      </c>
      <c r="B194" s="1" t="str">
        <f>VLOOKUP($A194,'Trang tính59'!$G:$J,3,0)</f>
        <v>Đào Thị Trang</v>
      </c>
      <c r="C194" s="1" t="str">
        <f>VLOOKUP($A194,'Trang tính59'!$G:$J,4,0)</f>
        <v>AdFlex - CPS - Sale - MNG</v>
      </c>
      <c r="D194" s="14"/>
      <c r="E194" s="14"/>
      <c r="F194" s="1" t="str">
        <f t="shared" si="0"/>
        <v/>
      </c>
      <c r="G194" s="159" t="e">
        <f t="shared" si="1"/>
        <v>#VALUE!</v>
      </c>
      <c r="H194" s="14"/>
      <c r="I194" s="14"/>
      <c r="J194" s="1" t="str">
        <f t="shared" si="2"/>
        <v/>
      </c>
      <c r="K194" s="159" t="e">
        <f t="shared" si="3"/>
        <v>#VALUE!</v>
      </c>
      <c r="L194" s="14"/>
      <c r="M194" s="14"/>
      <c r="N194" s="1" t="str">
        <f t="shared" si="4"/>
        <v/>
      </c>
      <c r="O194" s="159" t="e">
        <f t="shared" si="5"/>
        <v>#VALUE!</v>
      </c>
      <c r="P194" s="14"/>
      <c r="Q194" s="14"/>
      <c r="R194" s="1" t="str">
        <f t="shared" si="6"/>
        <v/>
      </c>
      <c r="S194" s="159" t="e">
        <f t="shared" si="7"/>
        <v>#VALUE!</v>
      </c>
      <c r="T194" s="14"/>
      <c r="U194" s="14"/>
      <c r="V194" s="1" t="str">
        <f t="shared" si="8"/>
        <v/>
      </c>
      <c r="W194" s="159" t="e">
        <f t="shared" si="9"/>
        <v>#VALUE!</v>
      </c>
      <c r="X194" s="14"/>
      <c r="Y194" s="14"/>
      <c r="Z194" s="1" t="str">
        <f t="shared" si="10"/>
        <v/>
      </c>
      <c r="AA194" s="159" t="e">
        <f t="shared" si="11"/>
        <v>#VALUE!</v>
      </c>
      <c r="AB194" s="14"/>
      <c r="AC194" s="14"/>
      <c r="AD194" s="1" t="str">
        <f t="shared" si="12"/>
        <v/>
      </c>
      <c r="AE194" s="159" t="e">
        <f t="shared" si="13"/>
        <v>#VALUE!</v>
      </c>
      <c r="AF194" s="14"/>
      <c r="AG194" s="14"/>
      <c r="AH194" s="1" t="str">
        <f t="shared" si="14"/>
        <v/>
      </c>
      <c r="AI194" s="159" t="e">
        <f t="shared" si="15"/>
        <v>#VALUE!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59"/>
      <c r="DD194" s="1"/>
      <c r="DE194" s="1"/>
      <c r="DF194" s="1"/>
      <c r="DG194" s="159"/>
      <c r="DH194" s="1"/>
      <c r="DI194" s="1"/>
      <c r="DJ194" s="1"/>
      <c r="DK194" s="159"/>
      <c r="DL194" s="1"/>
      <c r="DM194" s="1"/>
      <c r="DN194" s="1"/>
      <c r="DO194" s="159"/>
      <c r="DP194" s="1"/>
      <c r="DQ194" s="1"/>
      <c r="DR194" s="1"/>
      <c r="DS194" s="159"/>
      <c r="DT194" s="1"/>
      <c r="DU194" s="1"/>
      <c r="DV194" s="1"/>
      <c r="DW194" s="159"/>
      <c r="DX194" s="1"/>
      <c r="DY194" s="1" t="e">
        <f>VLOOKUP(A194,'ADFLEX lần 1'!A:C,3,0)</f>
        <v>#N/A</v>
      </c>
    </row>
    <row r="195" spans="1:129" ht="15.75" hidden="1" customHeight="1" x14ac:dyDescent="0.25">
      <c r="A195" s="15">
        <v>486</v>
      </c>
      <c r="B195" s="1" t="str">
        <f>VLOOKUP($A195,'Trang tính59'!$G:$J,3,0)</f>
        <v>Triệu Văn Toàn</v>
      </c>
      <c r="C195" s="1" t="str">
        <f>VLOOKUP($A195,'Trang tính59'!$G:$J,4,0)</f>
        <v>AdFlex - Tech - Product - PingGo</v>
      </c>
      <c r="D195" s="14"/>
      <c r="E195" s="14"/>
      <c r="F195" s="1" t="str">
        <f t="shared" si="0"/>
        <v/>
      </c>
      <c r="G195" s="159" t="e">
        <f t="shared" si="1"/>
        <v>#VALUE!</v>
      </c>
      <c r="H195" s="14"/>
      <c r="I195" s="14"/>
      <c r="J195" s="1" t="str">
        <f t="shared" si="2"/>
        <v/>
      </c>
      <c r="K195" s="159" t="e">
        <f t="shared" si="3"/>
        <v>#VALUE!</v>
      </c>
      <c r="L195" s="14"/>
      <c r="M195" s="14"/>
      <c r="N195" s="1" t="str">
        <f t="shared" si="4"/>
        <v/>
      </c>
      <c r="O195" s="159" t="e">
        <f t="shared" si="5"/>
        <v>#VALUE!</v>
      </c>
      <c r="P195" s="14"/>
      <c r="Q195" s="14"/>
      <c r="R195" s="1" t="str">
        <f t="shared" si="6"/>
        <v/>
      </c>
      <c r="S195" s="159" t="e">
        <f t="shared" si="7"/>
        <v>#VALUE!</v>
      </c>
      <c r="T195" s="14"/>
      <c r="U195" s="14"/>
      <c r="V195" s="1" t="str">
        <f t="shared" si="8"/>
        <v/>
      </c>
      <c r="W195" s="159" t="e">
        <f t="shared" si="9"/>
        <v>#VALUE!</v>
      </c>
      <c r="X195" s="14"/>
      <c r="Y195" s="14"/>
      <c r="Z195" s="1" t="str">
        <f t="shared" si="10"/>
        <v/>
      </c>
      <c r="AA195" s="159" t="e">
        <f t="shared" si="11"/>
        <v>#VALUE!</v>
      </c>
      <c r="AB195" s="14"/>
      <c r="AC195" s="14"/>
      <c r="AD195" s="1" t="str">
        <f t="shared" si="12"/>
        <v/>
      </c>
      <c r="AE195" s="159" t="e">
        <f t="shared" si="13"/>
        <v>#VALUE!</v>
      </c>
      <c r="AF195" s="14"/>
      <c r="AG195" s="14"/>
      <c r="AH195" s="1" t="str">
        <f t="shared" si="14"/>
        <v/>
      </c>
      <c r="AI195" s="159" t="e">
        <f t="shared" si="15"/>
        <v>#VALUE!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59"/>
      <c r="DD195" s="1"/>
      <c r="DE195" s="1"/>
      <c r="DF195" s="1"/>
      <c r="DG195" s="159"/>
      <c r="DH195" s="1"/>
      <c r="DI195" s="1"/>
      <c r="DJ195" s="1"/>
      <c r="DK195" s="159"/>
      <c r="DL195" s="1"/>
      <c r="DM195" s="1"/>
      <c r="DN195" s="1"/>
      <c r="DO195" s="159"/>
      <c r="DP195" s="1"/>
      <c r="DQ195" s="1"/>
      <c r="DR195" s="1"/>
      <c r="DS195" s="159"/>
      <c r="DT195" s="1"/>
      <c r="DU195" s="1"/>
      <c r="DV195" s="1"/>
      <c r="DW195" s="159"/>
      <c r="DX195" s="1"/>
      <c r="DY195" s="1" t="e">
        <f>VLOOKUP(A195,'ADFLEX lần 1'!A:C,3,0)</f>
        <v>#N/A</v>
      </c>
    </row>
    <row r="196" spans="1:129" ht="15.75" hidden="1" customHeight="1" x14ac:dyDescent="0.25">
      <c r="A196" s="15">
        <v>487</v>
      </c>
      <c r="B196" s="1" t="str">
        <f>VLOOKUP($A196,'Trang tính59'!$G:$J,3,0)</f>
        <v>Nguyễn Thị Hà Ly</v>
      </c>
      <c r="C196" s="1" t="str">
        <f>VLOOKUP($A196,'Trang tính59'!$G:$J,4,0)</f>
        <v>AdFlex - Support - Content</v>
      </c>
      <c r="D196" s="14"/>
      <c r="E196" s="14"/>
      <c r="F196" s="1" t="str">
        <f t="shared" si="0"/>
        <v/>
      </c>
      <c r="G196" s="159" t="e">
        <f t="shared" si="1"/>
        <v>#VALUE!</v>
      </c>
      <c r="H196" s="14"/>
      <c r="I196" s="14"/>
      <c r="J196" s="1" t="str">
        <f t="shared" si="2"/>
        <v/>
      </c>
      <c r="K196" s="159" t="e">
        <f t="shared" si="3"/>
        <v>#VALUE!</v>
      </c>
      <c r="L196" s="14"/>
      <c r="M196" s="14"/>
      <c r="N196" s="1" t="str">
        <f t="shared" si="4"/>
        <v/>
      </c>
      <c r="O196" s="159" t="e">
        <f t="shared" si="5"/>
        <v>#VALUE!</v>
      </c>
      <c r="P196" s="14"/>
      <c r="Q196" s="14"/>
      <c r="R196" s="1" t="str">
        <f t="shared" si="6"/>
        <v/>
      </c>
      <c r="S196" s="159" t="e">
        <f t="shared" si="7"/>
        <v>#VALUE!</v>
      </c>
      <c r="T196" s="14"/>
      <c r="U196" s="14"/>
      <c r="V196" s="1" t="str">
        <f t="shared" si="8"/>
        <v/>
      </c>
      <c r="W196" s="159" t="e">
        <f t="shared" si="9"/>
        <v>#VALUE!</v>
      </c>
      <c r="X196" s="14"/>
      <c r="Y196" s="14"/>
      <c r="Z196" s="1" t="str">
        <f t="shared" si="10"/>
        <v/>
      </c>
      <c r="AA196" s="159" t="e">
        <f t="shared" si="11"/>
        <v>#VALUE!</v>
      </c>
      <c r="AB196" s="14"/>
      <c r="AC196" s="14"/>
      <c r="AD196" s="1" t="str">
        <f t="shared" si="12"/>
        <v/>
      </c>
      <c r="AE196" s="159" t="e">
        <f t="shared" si="13"/>
        <v>#VALUE!</v>
      </c>
      <c r="AF196" s="14"/>
      <c r="AG196" s="14"/>
      <c r="AH196" s="1" t="str">
        <f t="shared" si="14"/>
        <v/>
      </c>
      <c r="AI196" s="159" t="e">
        <f t="shared" si="15"/>
        <v>#VALUE!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59"/>
      <c r="DD196" s="1"/>
      <c r="DE196" s="1"/>
      <c r="DF196" s="1"/>
      <c r="DG196" s="159"/>
      <c r="DH196" s="1"/>
      <c r="DI196" s="1"/>
      <c r="DJ196" s="1"/>
      <c r="DK196" s="159"/>
      <c r="DL196" s="1"/>
      <c r="DM196" s="1"/>
      <c r="DN196" s="1"/>
      <c r="DO196" s="159"/>
      <c r="DP196" s="1"/>
      <c r="DQ196" s="1"/>
      <c r="DR196" s="1"/>
      <c r="DS196" s="159"/>
      <c r="DT196" s="1"/>
      <c r="DU196" s="1"/>
      <c r="DV196" s="1"/>
      <c r="DW196" s="159"/>
      <c r="DX196" s="1"/>
      <c r="DY196" s="1" t="e">
        <f>VLOOKUP(A196,'ADFLEX lần 1'!A:C,3,0)</f>
        <v>#N/A</v>
      </c>
    </row>
    <row r="197" spans="1:129" ht="15.75" hidden="1" customHeight="1" x14ac:dyDescent="0.25">
      <c r="A197" s="15">
        <v>488</v>
      </c>
      <c r="B197" s="1" t="str">
        <f>VLOOKUP($A197,'Trang tính59'!$G:$J,3,0)</f>
        <v>Nguyễn Thị Hương</v>
      </c>
      <c r="C197" s="1" t="str">
        <f>VLOOKUP($A197,'Trang tính59'!$G:$J,4,0)</f>
        <v>EWAY - Tuyển dụng đào tạo truyền thông</v>
      </c>
      <c r="D197" s="14"/>
      <c r="E197" s="14"/>
      <c r="F197" s="1" t="str">
        <f t="shared" si="0"/>
        <v/>
      </c>
      <c r="G197" s="159" t="e">
        <f t="shared" si="1"/>
        <v>#VALUE!</v>
      </c>
      <c r="H197" s="14"/>
      <c r="I197" s="14"/>
      <c r="J197" s="1" t="str">
        <f t="shared" si="2"/>
        <v/>
      </c>
      <c r="K197" s="159" t="e">
        <f t="shared" si="3"/>
        <v>#VALUE!</v>
      </c>
      <c r="L197" s="14"/>
      <c r="M197" s="14"/>
      <c r="N197" s="1" t="str">
        <f t="shared" si="4"/>
        <v/>
      </c>
      <c r="O197" s="159" t="e">
        <f t="shared" si="5"/>
        <v>#VALUE!</v>
      </c>
      <c r="P197" s="14"/>
      <c r="Q197" s="14"/>
      <c r="R197" s="1" t="str">
        <f t="shared" si="6"/>
        <v/>
      </c>
      <c r="S197" s="159" t="e">
        <f t="shared" si="7"/>
        <v>#VALUE!</v>
      </c>
      <c r="T197" s="14"/>
      <c r="U197" s="14"/>
      <c r="V197" s="1" t="str">
        <f t="shared" si="8"/>
        <v/>
      </c>
      <c r="W197" s="159" t="e">
        <f t="shared" si="9"/>
        <v>#VALUE!</v>
      </c>
      <c r="X197" s="14"/>
      <c r="Y197" s="14"/>
      <c r="Z197" s="1" t="str">
        <f t="shared" si="10"/>
        <v/>
      </c>
      <c r="AA197" s="159" t="e">
        <f t="shared" si="11"/>
        <v>#VALUE!</v>
      </c>
      <c r="AB197" s="14"/>
      <c r="AC197" s="14"/>
      <c r="AD197" s="1" t="str">
        <f t="shared" si="12"/>
        <v/>
      </c>
      <c r="AE197" s="159" t="e">
        <f t="shared" si="13"/>
        <v>#VALUE!</v>
      </c>
      <c r="AF197" s="14"/>
      <c r="AG197" s="14"/>
      <c r="AH197" s="1" t="str">
        <f t="shared" si="14"/>
        <v/>
      </c>
      <c r="AI197" s="159" t="e">
        <f t="shared" si="15"/>
        <v>#VALUE!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59"/>
      <c r="DD197" s="1"/>
      <c r="DE197" s="1"/>
      <c r="DF197" s="1"/>
      <c r="DG197" s="159"/>
      <c r="DH197" s="1"/>
      <c r="DI197" s="1"/>
      <c r="DJ197" s="1"/>
      <c r="DK197" s="159"/>
      <c r="DL197" s="1"/>
      <c r="DM197" s="1"/>
      <c r="DN197" s="1"/>
      <c r="DO197" s="159"/>
      <c r="DP197" s="1"/>
      <c r="DQ197" s="1"/>
      <c r="DR197" s="1"/>
      <c r="DS197" s="159"/>
      <c r="DT197" s="1"/>
      <c r="DU197" s="1"/>
      <c r="DV197" s="1"/>
      <c r="DW197" s="159"/>
      <c r="DX197" s="1"/>
      <c r="DY197" s="1" t="e">
        <f>VLOOKUP(A197,'ADFLEX lần 1'!A:C,3,0)</f>
        <v>#N/A</v>
      </c>
    </row>
    <row r="198" spans="1:129" ht="15.75" hidden="1" customHeight="1" x14ac:dyDescent="0.25">
      <c r="A198" s="15">
        <v>491</v>
      </c>
      <c r="B198" s="1" t="str">
        <f>VLOOKUP($A198,'Trang tính59'!$G:$J,3,0)</f>
        <v>Nguyễn Thuỳ Vân</v>
      </c>
      <c r="C198" s="1" t="str">
        <f>VLOOKUP($A198,'Trang tính59'!$G:$J,4,0)</f>
        <v>AdFlex - CPS - Sale</v>
      </c>
      <c r="D198" s="168"/>
      <c r="E198" s="168"/>
      <c r="F198" s="1" t="str">
        <f t="shared" si="0"/>
        <v/>
      </c>
      <c r="G198" s="159" t="e">
        <f t="shared" si="1"/>
        <v>#VALUE!</v>
      </c>
      <c r="H198" s="168"/>
      <c r="I198" s="168"/>
      <c r="J198" s="1" t="str">
        <f t="shared" si="2"/>
        <v/>
      </c>
      <c r="K198" s="159" t="e">
        <f t="shared" si="3"/>
        <v>#VALUE!</v>
      </c>
      <c r="L198" s="168"/>
      <c r="M198" s="168"/>
      <c r="N198" s="1" t="str">
        <f t="shared" si="4"/>
        <v/>
      </c>
      <c r="O198" s="159" t="e">
        <f t="shared" si="5"/>
        <v>#VALUE!</v>
      </c>
      <c r="P198" s="168"/>
      <c r="Q198" s="168"/>
      <c r="R198" s="1" t="str">
        <f t="shared" si="6"/>
        <v/>
      </c>
      <c r="S198" s="159" t="e">
        <f t="shared" si="7"/>
        <v>#VALUE!</v>
      </c>
      <c r="T198" s="168"/>
      <c r="U198" s="168"/>
      <c r="V198" s="1" t="str">
        <f t="shared" si="8"/>
        <v/>
      </c>
      <c r="W198" s="159" t="e">
        <f t="shared" si="9"/>
        <v>#VALUE!</v>
      </c>
      <c r="X198" s="168"/>
      <c r="Y198" s="168"/>
      <c r="Z198" s="1" t="str">
        <f t="shared" si="10"/>
        <v/>
      </c>
      <c r="AA198" s="159" t="e">
        <f t="shared" si="11"/>
        <v>#VALUE!</v>
      </c>
      <c r="AB198" s="14"/>
      <c r="AC198" s="14"/>
      <c r="AD198" s="1" t="str">
        <f t="shared" si="12"/>
        <v/>
      </c>
      <c r="AE198" s="159" t="e">
        <f t="shared" si="13"/>
        <v>#VALUE!</v>
      </c>
      <c r="AF198" s="168"/>
      <c r="AG198" s="168"/>
      <c r="AH198" s="1" t="str">
        <f t="shared" si="14"/>
        <v/>
      </c>
      <c r="AI198" s="159" t="e">
        <f t="shared" si="15"/>
        <v>#VALUE!</v>
      </c>
      <c r="AJ198" s="162"/>
      <c r="AK198" s="162"/>
      <c r="AL198" s="1"/>
      <c r="AM198" s="1"/>
      <c r="AN198" s="162"/>
      <c r="AO198" s="162"/>
      <c r="AP198" s="1"/>
      <c r="AQ198" s="1"/>
      <c r="AR198" s="162"/>
      <c r="AS198" s="162"/>
      <c r="AT198" s="1"/>
      <c r="AU198" s="1"/>
      <c r="AV198" s="162"/>
      <c r="AW198" s="162"/>
      <c r="AX198" s="1"/>
      <c r="AY198" s="1"/>
      <c r="AZ198" s="162"/>
      <c r="BA198" s="162"/>
      <c r="BB198" s="1"/>
      <c r="BC198" s="1"/>
      <c r="BD198" s="1"/>
      <c r="BE198" s="1"/>
      <c r="BF198" s="1"/>
      <c r="BG198" s="1"/>
      <c r="BH198" s="162"/>
      <c r="BI198" s="162"/>
      <c r="BJ198" s="1"/>
      <c r="BK198" s="1"/>
      <c r="BL198" s="162"/>
      <c r="BM198" s="162"/>
      <c r="BN198" s="1"/>
      <c r="BO198" s="1"/>
      <c r="BP198" s="162"/>
      <c r="BQ198" s="162"/>
      <c r="BR198" s="1"/>
      <c r="BS198" s="1"/>
      <c r="BT198" s="162"/>
      <c r="BU198" s="162"/>
      <c r="BV198" s="1"/>
      <c r="BW198" s="1"/>
      <c r="BX198" s="162"/>
      <c r="BY198" s="162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62"/>
      <c r="CK198" s="162"/>
      <c r="CL198" s="1"/>
      <c r="CM198" s="1"/>
      <c r="CN198" s="162"/>
      <c r="CO198" s="162"/>
      <c r="CP198" s="1"/>
      <c r="CQ198" s="1"/>
      <c r="CR198" s="162"/>
      <c r="CS198" s="162"/>
      <c r="CT198" s="1"/>
      <c r="CU198" s="1"/>
      <c r="CV198" s="162"/>
      <c r="CW198" s="162"/>
      <c r="CX198" s="1"/>
      <c r="CY198" s="1"/>
      <c r="CZ198" s="162"/>
      <c r="DA198" s="162"/>
      <c r="DB198" s="1"/>
      <c r="DC198" s="159"/>
      <c r="DD198" s="1"/>
      <c r="DE198" s="1"/>
      <c r="DF198" s="1"/>
      <c r="DG198" s="159"/>
      <c r="DH198" s="162"/>
      <c r="DI198" s="162"/>
      <c r="DJ198" s="1"/>
      <c r="DK198" s="159"/>
      <c r="DL198" s="162"/>
      <c r="DM198" s="162"/>
      <c r="DN198" s="1"/>
      <c r="DO198" s="159"/>
      <c r="DP198" s="162"/>
      <c r="DQ198" s="162"/>
      <c r="DR198" s="1"/>
      <c r="DS198" s="159"/>
      <c r="DT198" s="162"/>
      <c r="DU198" s="162"/>
      <c r="DV198" s="1"/>
      <c r="DW198" s="159"/>
      <c r="DX198" s="1"/>
      <c r="DY198" s="1" t="e">
        <f>VLOOKUP(A198,'ADFLEX lần 1'!A:C,3,0)</f>
        <v>#N/A</v>
      </c>
    </row>
    <row r="199" spans="1:129" ht="15.75" hidden="1" customHeight="1" x14ac:dyDescent="0.25">
      <c r="A199" s="15">
        <v>492</v>
      </c>
      <c r="B199" s="1" t="str">
        <f>VLOOKUP($A199,'Trang tính59'!$G:$J,3,0)</f>
        <v>Trần Thu Thúy</v>
      </c>
      <c r="C199" s="1" t="str">
        <f>VLOOKUP($A199,'Trang tính59'!$G:$J,4,0)</f>
        <v>AdFlex - CPS - Sale - LC1</v>
      </c>
      <c r="D199" s="14"/>
      <c r="E199" s="14"/>
      <c r="F199" s="1" t="str">
        <f t="shared" si="0"/>
        <v/>
      </c>
      <c r="G199" s="159" t="e">
        <f t="shared" si="1"/>
        <v>#VALUE!</v>
      </c>
      <c r="H199" s="14"/>
      <c r="I199" s="14"/>
      <c r="J199" s="1" t="str">
        <f t="shared" si="2"/>
        <v/>
      </c>
      <c r="K199" s="159" t="e">
        <f t="shared" si="3"/>
        <v>#VALUE!</v>
      </c>
      <c r="L199" s="14"/>
      <c r="M199" s="14"/>
      <c r="N199" s="1" t="str">
        <f t="shared" si="4"/>
        <v/>
      </c>
      <c r="O199" s="159" t="e">
        <f t="shared" si="5"/>
        <v>#VALUE!</v>
      </c>
      <c r="P199" s="14"/>
      <c r="Q199" s="14"/>
      <c r="R199" s="1" t="str">
        <f t="shared" si="6"/>
        <v/>
      </c>
      <c r="S199" s="159" t="e">
        <f t="shared" si="7"/>
        <v>#VALUE!</v>
      </c>
      <c r="T199" s="14"/>
      <c r="U199" s="14"/>
      <c r="V199" s="1" t="str">
        <f t="shared" si="8"/>
        <v/>
      </c>
      <c r="W199" s="159" t="e">
        <f t="shared" si="9"/>
        <v>#VALUE!</v>
      </c>
      <c r="X199" s="14"/>
      <c r="Y199" s="14"/>
      <c r="Z199" s="1" t="str">
        <f t="shared" si="10"/>
        <v/>
      </c>
      <c r="AA199" s="159" t="e">
        <f t="shared" si="11"/>
        <v>#VALUE!</v>
      </c>
      <c r="AB199" s="14"/>
      <c r="AC199" s="14"/>
      <c r="AD199" s="1" t="str">
        <f t="shared" si="12"/>
        <v/>
      </c>
      <c r="AE199" s="159" t="e">
        <f t="shared" si="13"/>
        <v>#VALUE!</v>
      </c>
      <c r="AF199" s="14"/>
      <c r="AG199" s="14"/>
      <c r="AH199" s="1" t="str">
        <f t="shared" si="14"/>
        <v/>
      </c>
      <c r="AI199" s="159" t="e">
        <f t="shared" si="15"/>
        <v>#VALUE!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59"/>
      <c r="DD199" s="1"/>
      <c r="DE199" s="1"/>
      <c r="DF199" s="1"/>
      <c r="DG199" s="159"/>
      <c r="DH199" s="1"/>
      <c r="DI199" s="1"/>
      <c r="DJ199" s="1"/>
      <c r="DK199" s="159"/>
      <c r="DL199" s="1"/>
      <c r="DM199" s="1"/>
      <c r="DN199" s="1"/>
      <c r="DO199" s="159"/>
      <c r="DP199" s="1"/>
      <c r="DQ199" s="1"/>
      <c r="DR199" s="1"/>
      <c r="DS199" s="159"/>
      <c r="DT199" s="1"/>
      <c r="DU199" s="1"/>
      <c r="DV199" s="1"/>
      <c r="DW199" s="159"/>
      <c r="DX199" s="1"/>
      <c r="DY199" s="1" t="e">
        <f>VLOOKUP(A199,'ADFLEX lần 1'!A:C,3,0)</f>
        <v>#N/A</v>
      </c>
    </row>
    <row r="200" spans="1:129" ht="15.75" hidden="1" customHeight="1" x14ac:dyDescent="0.25">
      <c r="A200" s="15">
        <v>495</v>
      </c>
      <c r="B200" s="1" t="str">
        <f>VLOOKUP($A200,'Trang tính59'!$G:$J,3,0)</f>
        <v>Ngô Xuân Hùng</v>
      </c>
      <c r="C200" s="1" t="str">
        <f>VLOOKUP($A200,'Trang tính59'!$G:$J,4,0)</f>
        <v>EWAY - Kỹ thuật DYNO</v>
      </c>
      <c r="D200" s="168"/>
      <c r="E200" s="168"/>
      <c r="F200" s="1" t="str">
        <f t="shared" si="0"/>
        <v/>
      </c>
      <c r="G200" s="159" t="e">
        <f t="shared" si="1"/>
        <v>#VALUE!</v>
      </c>
      <c r="H200" s="168"/>
      <c r="I200" s="168"/>
      <c r="J200" s="1" t="str">
        <f t="shared" si="2"/>
        <v/>
      </c>
      <c r="K200" s="159" t="e">
        <f t="shared" si="3"/>
        <v>#VALUE!</v>
      </c>
      <c r="L200" s="168"/>
      <c r="M200" s="168"/>
      <c r="N200" s="1" t="str">
        <f t="shared" si="4"/>
        <v/>
      </c>
      <c r="O200" s="159" t="e">
        <f t="shared" si="5"/>
        <v>#VALUE!</v>
      </c>
      <c r="P200" s="168"/>
      <c r="Q200" s="168"/>
      <c r="R200" s="1" t="str">
        <f t="shared" si="6"/>
        <v/>
      </c>
      <c r="S200" s="159" t="e">
        <f t="shared" si="7"/>
        <v>#VALUE!</v>
      </c>
      <c r="T200" s="168"/>
      <c r="U200" s="168"/>
      <c r="V200" s="1" t="str">
        <f t="shared" si="8"/>
        <v/>
      </c>
      <c r="W200" s="159" t="e">
        <f t="shared" si="9"/>
        <v>#VALUE!</v>
      </c>
      <c r="X200" s="169">
        <v>0.3527777777777778</v>
      </c>
      <c r="Y200" s="169">
        <v>0.7583333333333333</v>
      </c>
      <c r="Z200" s="163">
        <f t="shared" si="10"/>
        <v>0.33333333333333331</v>
      </c>
      <c r="AA200" s="159">
        <f t="shared" si="11"/>
        <v>8</v>
      </c>
      <c r="AB200" s="169">
        <v>0.35208333333333336</v>
      </c>
      <c r="AC200" s="169">
        <v>0.75555555555555554</v>
      </c>
      <c r="AD200" s="163">
        <f t="shared" si="12"/>
        <v>0.33333333333333331</v>
      </c>
      <c r="AE200" s="159">
        <f t="shared" si="13"/>
        <v>8</v>
      </c>
      <c r="AF200" s="168"/>
      <c r="AG200" s="168"/>
      <c r="AH200" s="1" t="str">
        <f t="shared" si="14"/>
        <v/>
      </c>
      <c r="AI200" s="159" t="e">
        <f t="shared" si="15"/>
        <v>#VALUE!</v>
      </c>
      <c r="AJ200" s="162"/>
      <c r="AK200" s="162"/>
      <c r="AL200" s="1"/>
      <c r="AM200" s="1"/>
      <c r="AN200" s="162"/>
      <c r="AO200" s="162"/>
      <c r="AP200" s="1"/>
      <c r="AQ200" s="1"/>
      <c r="AR200" s="170"/>
      <c r="AS200" s="170"/>
      <c r="AT200" s="1"/>
      <c r="AU200" s="1"/>
      <c r="AV200" s="170"/>
      <c r="AW200" s="170"/>
      <c r="AX200" s="1"/>
      <c r="AY200" s="1"/>
      <c r="AZ200" s="170"/>
      <c r="BA200" s="170"/>
      <c r="BB200" s="1"/>
      <c r="BC200" s="1"/>
      <c r="BD200" s="162"/>
      <c r="BE200" s="162"/>
      <c r="BF200" s="1"/>
      <c r="BG200" s="1"/>
      <c r="BH200" s="162"/>
      <c r="BI200" s="162"/>
      <c r="BJ200" s="1"/>
      <c r="BK200" s="1"/>
      <c r="BL200" s="170"/>
      <c r="BM200" s="170"/>
      <c r="BN200" s="1"/>
      <c r="BO200" s="1"/>
      <c r="BP200" s="170"/>
      <c r="BQ200" s="170"/>
      <c r="BR200" s="1"/>
      <c r="BS200" s="1"/>
      <c r="BT200" s="170"/>
      <c r="BU200" s="170"/>
      <c r="BV200" s="1"/>
      <c r="BW200" s="1"/>
      <c r="BX200" s="162"/>
      <c r="BY200" s="162"/>
      <c r="BZ200" s="1"/>
      <c r="CA200" s="1"/>
      <c r="CB200" s="170"/>
      <c r="CC200" s="170"/>
      <c r="CD200" s="1"/>
      <c r="CE200" s="1"/>
      <c r="CF200" s="162"/>
      <c r="CG200" s="162"/>
      <c r="CH200" s="1"/>
      <c r="CI200" s="1"/>
      <c r="CJ200" s="162"/>
      <c r="CK200" s="162"/>
      <c r="CL200" s="1"/>
      <c r="CM200" s="1"/>
      <c r="CN200" s="170"/>
      <c r="CO200" s="170"/>
      <c r="CP200" s="1"/>
      <c r="CQ200" s="1"/>
      <c r="CR200" s="162"/>
      <c r="CS200" s="162"/>
      <c r="CT200" s="1"/>
      <c r="CU200" s="1"/>
      <c r="CV200" s="162"/>
      <c r="CW200" s="162"/>
      <c r="CX200" s="1"/>
      <c r="CY200" s="1"/>
      <c r="CZ200" s="162"/>
      <c r="DA200" s="162"/>
      <c r="DB200" s="1"/>
      <c r="DC200" s="159"/>
      <c r="DD200" s="162"/>
      <c r="DE200" s="162"/>
      <c r="DF200" s="1"/>
      <c r="DG200" s="159"/>
      <c r="DH200" s="162"/>
      <c r="DI200" s="162"/>
      <c r="DJ200" s="163"/>
      <c r="DK200" s="159"/>
      <c r="DL200" s="162"/>
      <c r="DM200" s="162"/>
      <c r="DN200" s="163"/>
      <c r="DO200" s="159"/>
      <c r="DP200" s="162"/>
      <c r="DQ200" s="162"/>
      <c r="DR200" s="162"/>
      <c r="DS200" s="159"/>
      <c r="DT200" s="1"/>
      <c r="DU200" s="1"/>
      <c r="DV200" s="1"/>
      <c r="DW200" s="159"/>
      <c r="DX200" s="1"/>
      <c r="DY200" s="1" t="e">
        <f>VLOOKUP(A200,'ADFLEX lần 1'!A:C,3,0)</f>
        <v>#N/A</v>
      </c>
    </row>
    <row r="201" spans="1:129" ht="15.75" hidden="1" customHeight="1" x14ac:dyDescent="0.25">
      <c r="A201" s="15">
        <v>496</v>
      </c>
      <c r="B201" s="1" t="str">
        <f>VLOOKUP($A201,'Trang tính59'!$G:$J,3,0)</f>
        <v>Đinh Thị Phương Mai</v>
      </c>
      <c r="C201" s="1" t="str">
        <f>VLOOKUP($A201,'Trang tính59'!$G:$J,4,0)</f>
        <v>AdFlex - CPS - Sale - S2</v>
      </c>
      <c r="D201" s="14"/>
      <c r="E201" s="14"/>
      <c r="F201" s="1" t="str">
        <f t="shared" si="0"/>
        <v/>
      </c>
      <c r="G201" s="159" t="e">
        <f t="shared" si="1"/>
        <v>#VALUE!</v>
      </c>
      <c r="H201" s="14"/>
      <c r="I201" s="14"/>
      <c r="J201" s="1" t="str">
        <f t="shared" si="2"/>
        <v/>
      </c>
      <c r="K201" s="159" t="e">
        <f t="shared" si="3"/>
        <v>#VALUE!</v>
      </c>
      <c r="L201" s="168"/>
      <c r="M201" s="168"/>
      <c r="N201" s="1" t="str">
        <f t="shared" si="4"/>
        <v/>
      </c>
      <c r="O201" s="159" t="e">
        <f t="shared" si="5"/>
        <v>#VALUE!</v>
      </c>
      <c r="P201" s="168"/>
      <c r="Q201" s="168"/>
      <c r="R201" s="1" t="str">
        <f t="shared" si="6"/>
        <v/>
      </c>
      <c r="S201" s="159" t="e">
        <f t="shared" si="7"/>
        <v>#VALUE!</v>
      </c>
      <c r="T201" s="168"/>
      <c r="U201" s="168"/>
      <c r="V201" s="1" t="str">
        <f t="shared" si="8"/>
        <v/>
      </c>
      <c r="W201" s="159" t="e">
        <f t="shared" si="9"/>
        <v>#VALUE!</v>
      </c>
      <c r="X201" s="14"/>
      <c r="Y201" s="14"/>
      <c r="Z201" s="1" t="str">
        <f t="shared" si="10"/>
        <v/>
      </c>
      <c r="AA201" s="159" t="e">
        <f t="shared" si="11"/>
        <v>#VALUE!</v>
      </c>
      <c r="AB201" s="14"/>
      <c r="AC201" s="14"/>
      <c r="AD201" s="1" t="str">
        <f t="shared" si="12"/>
        <v/>
      </c>
      <c r="AE201" s="159" t="e">
        <f t="shared" si="13"/>
        <v>#VALUE!</v>
      </c>
      <c r="AF201" s="14"/>
      <c r="AG201" s="14"/>
      <c r="AH201" s="1" t="str">
        <f t="shared" si="14"/>
        <v/>
      </c>
      <c r="AI201" s="159" t="e">
        <f t="shared" si="15"/>
        <v>#VALUE!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62"/>
      <c r="DA201" s="162"/>
      <c r="DB201" s="1"/>
      <c r="DC201" s="159"/>
      <c r="DD201" s="1"/>
      <c r="DE201" s="1"/>
      <c r="DF201" s="1"/>
      <c r="DG201" s="159"/>
      <c r="DH201" s="1"/>
      <c r="DI201" s="1"/>
      <c r="DJ201" s="1"/>
      <c r="DK201" s="159"/>
      <c r="DL201" s="1"/>
      <c r="DM201" s="1"/>
      <c r="DN201" s="1"/>
      <c r="DO201" s="159"/>
      <c r="DP201" s="1"/>
      <c r="DQ201" s="1"/>
      <c r="DR201" s="1"/>
      <c r="DS201" s="159"/>
      <c r="DT201" s="1"/>
      <c r="DU201" s="1"/>
      <c r="DV201" s="1"/>
      <c r="DW201" s="159"/>
      <c r="DX201" s="1"/>
      <c r="DY201" s="1" t="e">
        <f>VLOOKUP(A201,'ADFLEX lần 1'!A:C,3,0)</f>
        <v>#N/A</v>
      </c>
    </row>
    <row r="202" spans="1:129" ht="15.75" hidden="1" customHeight="1" x14ac:dyDescent="0.25">
      <c r="A202" s="15">
        <v>497</v>
      </c>
      <c r="B202" s="1" t="str">
        <f>VLOOKUP($A202,'Trang tính59'!$G:$J,3,0)</f>
        <v>Nguyễn Thu Hồng</v>
      </c>
      <c r="C202" s="1" t="str">
        <f>VLOOKUP($A202,'Trang tính59'!$G:$J,4,0)</f>
        <v>AdFlex - CPS - Sale - Retention</v>
      </c>
      <c r="D202" s="171"/>
      <c r="E202" s="171"/>
      <c r="F202" s="1" t="str">
        <f t="shared" si="0"/>
        <v/>
      </c>
      <c r="G202" s="159" t="e">
        <f t="shared" si="1"/>
        <v>#VALUE!</v>
      </c>
      <c r="H202" s="171"/>
      <c r="I202" s="171"/>
      <c r="J202" s="1" t="str">
        <f t="shared" si="2"/>
        <v/>
      </c>
      <c r="K202" s="159" t="e">
        <f t="shared" si="3"/>
        <v>#VALUE!</v>
      </c>
      <c r="L202" s="171"/>
      <c r="M202" s="171"/>
      <c r="N202" s="1" t="str">
        <f t="shared" si="4"/>
        <v/>
      </c>
      <c r="O202" s="159" t="e">
        <f t="shared" si="5"/>
        <v>#VALUE!</v>
      </c>
      <c r="P202" s="14"/>
      <c r="Q202" s="14"/>
      <c r="R202" s="1" t="str">
        <f t="shared" si="6"/>
        <v/>
      </c>
      <c r="S202" s="159" t="e">
        <f t="shared" si="7"/>
        <v>#VALUE!</v>
      </c>
      <c r="T202" s="171"/>
      <c r="U202" s="171"/>
      <c r="V202" s="1" t="str">
        <f t="shared" si="8"/>
        <v/>
      </c>
      <c r="W202" s="159" t="e">
        <f t="shared" si="9"/>
        <v>#VALUE!</v>
      </c>
      <c r="X202" s="171"/>
      <c r="Y202" s="171"/>
      <c r="Z202" s="1" t="str">
        <f t="shared" si="10"/>
        <v/>
      </c>
      <c r="AA202" s="159" t="e">
        <f t="shared" si="11"/>
        <v>#VALUE!</v>
      </c>
      <c r="AB202" s="171"/>
      <c r="AC202" s="171"/>
      <c r="AD202" s="1" t="str">
        <f t="shared" si="12"/>
        <v/>
      </c>
      <c r="AE202" s="159" t="e">
        <f t="shared" si="13"/>
        <v>#VALUE!</v>
      </c>
      <c r="AF202" s="171"/>
      <c r="AG202" s="171"/>
      <c r="AH202" s="1" t="str">
        <f t="shared" si="14"/>
        <v/>
      </c>
      <c r="AI202" s="159" t="e">
        <f t="shared" si="15"/>
        <v>#VALUE!</v>
      </c>
      <c r="AJ202" s="172"/>
      <c r="AK202" s="172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72"/>
      <c r="AW202" s="172"/>
      <c r="AX202" s="1"/>
      <c r="AY202" s="1"/>
      <c r="AZ202" s="172"/>
      <c r="BA202" s="172"/>
      <c r="BB202" s="1"/>
      <c r="BC202" s="1"/>
      <c r="BD202" s="172"/>
      <c r="BE202" s="172"/>
      <c r="BF202" s="1"/>
      <c r="BG202" s="1"/>
      <c r="BH202" s="172"/>
      <c r="BI202" s="172"/>
      <c r="BJ202" s="1"/>
      <c r="BK202" s="1"/>
      <c r="BL202" s="172"/>
      <c r="BM202" s="172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72"/>
      <c r="BY202" s="172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59"/>
      <c r="DD202" s="1"/>
      <c r="DE202" s="1"/>
      <c r="DF202" s="1"/>
      <c r="DG202" s="159"/>
      <c r="DH202" s="1"/>
      <c r="DI202" s="1"/>
      <c r="DJ202" s="1"/>
      <c r="DK202" s="159"/>
      <c r="DL202" s="1"/>
      <c r="DM202" s="1"/>
      <c r="DN202" s="1"/>
      <c r="DO202" s="159"/>
      <c r="DP202" s="1"/>
      <c r="DQ202" s="1"/>
      <c r="DR202" s="1"/>
      <c r="DS202" s="159"/>
      <c r="DT202" s="1"/>
      <c r="DU202" s="1"/>
      <c r="DV202" s="1"/>
      <c r="DW202" s="159"/>
      <c r="DX202" s="1"/>
      <c r="DY202" s="1" t="e">
        <f>VLOOKUP(A202,'ADFLEX lần 1'!A:C,3,0)</f>
        <v>#N/A</v>
      </c>
    </row>
    <row r="203" spans="1:129" ht="15.75" hidden="1" customHeight="1" x14ac:dyDescent="0.25">
      <c r="A203" s="15">
        <v>505</v>
      </c>
      <c r="B203" s="1" t="str">
        <f>VLOOKUP($A203,'Trang tính59'!$G:$J,3,0)</f>
        <v>Vũ Diệp Thảo</v>
      </c>
      <c r="C203" s="1" t="str">
        <f>VLOOKUP($A203,'Trang tính59'!$G:$J,4,0)</f>
        <v>AdFlex - CPS - Sale - LC1</v>
      </c>
      <c r="D203" s="14"/>
      <c r="E203" s="14"/>
      <c r="F203" s="1" t="str">
        <f t="shared" si="0"/>
        <v/>
      </c>
      <c r="G203" s="159" t="e">
        <f t="shared" si="1"/>
        <v>#VALUE!</v>
      </c>
      <c r="H203" s="14"/>
      <c r="I203" s="14"/>
      <c r="J203" s="1" t="str">
        <f t="shared" si="2"/>
        <v/>
      </c>
      <c r="K203" s="159" t="e">
        <f t="shared" si="3"/>
        <v>#VALUE!</v>
      </c>
      <c r="L203" s="14"/>
      <c r="M203" s="14"/>
      <c r="N203" s="1" t="str">
        <f t="shared" si="4"/>
        <v/>
      </c>
      <c r="O203" s="159" t="e">
        <f t="shared" si="5"/>
        <v>#VALUE!</v>
      </c>
      <c r="P203" s="14"/>
      <c r="Q203" s="14"/>
      <c r="R203" s="1" t="str">
        <f t="shared" si="6"/>
        <v/>
      </c>
      <c r="S203" s="159" t="e">
        <f t="shared" si="7"/>
        <v>#VALUE!</v>
      </c>
      <c r="T203" s="14"/>
      <c r="U203" s="14"/>
      <c r="V203" s="1" t="str">
        <f t="shared" si="8"/>
        <v/>
      </c>
      <c r="W203" s="159" t="e">
        <f t="shared" si="9"/>
        <v>#VALUE!</v>
      </c>
      <c r="X203" s="14"/>
      <c r="Y203" s="14"/>
      <c r="Z203" s="1" t="str">
        <f t="shared" si="10"/>
        <v/>
      </c>
      <c r="AA203" s="159" t="e">
        <f t="shared" si="11"/>
        <v>#VALUE!</v>
      </c>
      <c r="AB203" s="14"/>
      <c r="AC203" s="14"/>
      <c r="AD203" s="1" t="str">
        <f t="shared" si="12"/>
        <v/>
      </c>
      <c r="AE203" s="159" t="e">
        <f t="shared" si="13"/>
        <v>#VALUE!</v>
      </c>
      <c r="AF203" s="14"/>
      <c r="AG203" s="14"/>
      <c r="AH203" s="1" t="str">
        <f t="shared" si="14"/>
        <v/>
      </c>
      <c r="AI203" s="159" t="e">
        <f t="shared" si="15"/>
        <v>#VALUE!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59"/>
      <c r="DD203" s="1"/>
      <c r="DE203" s="1"/>
      <c r="DF203" s="1"/>
      <c r="DG203" s="159"/>
      <c r="DH203" s="1"/>
      <c r="DI203" s="1"/>
      <c r="DJ203" s="1"/>
      <c r="DK203" s="159"/>
      <c r="DL203" s="1"/>
      <c r="DM203" s="1"/>
      <c r="DN203" s="1"/>
      <c r="DO203" s="159"/>
      <c r="DP203" s="1"/>
      <c r="DQ203" s="1"/>
      <c r="DR203" s="1"/>
      <c r="DS203" s="159"/>
      <c r="DT203" s="1"/>
      <c r="DU203" s="1"/>
      <c r="DV203" s="1"/>
      <c r="DW203" s="159"/>
      <c r="DX203" s="1"/>
      <c r="DY203" s="1" t="e">
        <f>VLOOKUP(A203,'ADFLEX lần 1'!A:C,3,0)</f>
        <v>#N/A</v>
      </c>
    </row>
    <row r="204" spans="1:129" ht="15.75" hidden="1" customHeight="1" x14ac:dyDescent="0.25">
      <c r="A204" s="15">
        <v>506</v>
      </c>
      <c r="B204" s="1" t="str">
        <f>VLOOKUP($A204,'Trang tính59'!$G:$J,3,0)</f>
        <v>Nguyễn Mỹ Chân</v>
      </c>
      <c r="C204" s="1" t="str">
        <f>VLOOKUP($A204,'Trang tính59'!$G:$J,4,0)</f>
        <v>Fedora - Marketing</v>
      </c>
      <c r="D204" s="14"/>
      <c r="E204" s="14"/>
      <c r="F204" s="1" t="str">
        <f t="shared" si="0"/>
        <v/>
      </c>
      <c r="G204" s="159" t="e">
        <f t="shared" si="1"/>
        <v>#VALUE!</v>
      </c>
      <c r="H204" s="14"/>
      <c r="I204" s="14"/>
      <c r="J204" s="1" t="str">
        <f t="shared" si="2"/>
        <v/>
      </c>
      <c r="K204" s="159" t="e">
        <f t="shared" si="3"/>
        <v>#VALUE!</v>
      </c>
      <c r="L204" s="14"/>
      <c r="M204" s="14"/>
      <c r="N204" s="1" t="str">
        <f t="shared" si="4"/>
        <v/>
      </c>
      <c r="O204" s="159" t="e">
        <f t="shared" si="5"/>
        <v>#VALUE!</v>
      </c>
      <c r="P204" s="14"/>
      <c r="Q204" s="14"/>
      <c r="R204" s="1" t="str">
        <f t="shared" si="6"/>
        <v/>
      </c>
      <c r="S204" s="159" t="e">
        <f t="shared" si="7"/>
        <v>#VALUE!</v>
      </c>
      <c r="T204" s="14"/>
      <c r="U204" s="14"/>
      <c r="V204" s="1" t="str">
        <f t="shared" si="8"/>
        <v/>
      </c>
      <c r="W204" s="159" t="e">
        <f t="shared" si="9"/>
        <v>#VALUE!</v>
      </c>
      <c r="X204" s="14"/>
      <c r="Y204" s="14"/>
      <c r="Z204" s="1" t="str">
        <f t="shared" si="10"/>
        <v/>
      </c>
      <c r="AA204" s="159" t="e">
        <f t="shared" si="11"/>
        <v>#VALUE!</v>
      </c>
      <c r="AB204" s="14"/>
      <c r="AC204" s="14"/>
      <c r="AD204" s="1" t="str">
        <f t="shared" si="12"/>
        <v/>
      </c>
      <c r="AE204" s="159" t="e">
        <f t="shared" si="13"/>
        <v>#VALUE!</v>
      </c>
      <c r="AF204" s="14"/>
      <c r="AG204" s="14"/>
      <c r="AH204" s="1" t="str">
        <f t="shared" si="14"/>
        <v/>
      </c>
      <c r="AI204" s="159" t="e">
        <f t="shared" si="15"/>
        <v>#VALUE!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59"/>
      <c r="DD204" s="1"/>
      <c r="DE204" s="1"/>
      <c r="DF204" s="1"/>
      <c r="DG204" s="159"/>
      <c r="DH204" s="1"/>
      <c r="DI204" s="1"/>
      <c r="DJ204" s="1"/>
      <c r="DK204" s="159"/>
      <c r="DL204" s="1"/>
      <c r="DM204" s="1"/>
      <c r="DN204" s="1"/>
      <c r="DO204" s="159"/>
      <c r="DP204" s="1"/>
      <c r="DQ204" s="1"/>
      <c r="DR204" s="1"/>
      <c r="DS204" s="159"/>
      <c r="DT204" s="1"/>
      <c r="DU204" s="1"/>
      <c r="DV204" s="1"/>
      <c r="DW204" s="159"/>
      <c r="DX204" s="1"/>
      <c r="DY204" s="1" t="e">
        <f>VLOOKUP(A204,'ADFLEX lần 1'!A:C,3,0)</f>
        <v>#N/A</v>
      </c>
    </row>
    <row r="205" spans="1:129" ht="15.75" hidden="1" customHeight="1" x14ac:dyDescent="0.25">
      <c r="A205" s="15">
        <v>512</v>
      </c>
      <c r="B205" s="1" t="e">
        <f>VLOOKUP($A205,'Trang tính59'!$G:$J,3,0)</f>
        <v>#N/A</v>
      </c>
      <c r="C205" s="1" t="e">
        <f>VLOOKUP($A205,'Trang tính59'!$G:$J,4,0)</f>
        <v>#N/A</v>
      </c>
      <c r="D205" s="14"/>
      <c r="E205" s="14"/>
      <c r="F205" s="1" t="str">
        <f t="shared" si="0"/>
        <v/>
      </c>
      <c r="G205" s="159" t="e">
        <f t="shared" si="1"/>
        <v>#VALUE!</v>
      </c>
      <c r="H205" s="14"/>
      <c r="I205" s="14"/>
      <c r="J205" s="1" t="str">
        <f t="shared" si="2"/>
        <v/>
      </c>
      <c r="K205" s="159" t="e">
        <f t="shared" si="3"/>
        <v>#VALUE!</v>
      </c>
      <c r="L205" s="14"/>
      <c r="M205" s="14"/>
      <c r="N205" s="1" t="str">
        <f t="shared" si="4"/>
        <v/>
      </c>
      <c r="O205" s="159" t="e">
        <f t="shared" si="5"/>
        <v>#VALUE!</v>
      </c>
      <c r="P205" s="14"/>
      <c r="Q205" s="14"/>
      <c r="R205" s="1" t="str">
        <f t="shared" si="6"/>
        <v/>
      </c>
      <c r="S205" s="159" t="e">
        <f t="shared" si="7"/>
        <v>#VALUE!</v>
      </c>
      <c r="T205" s="14"/>
      <c r="U205" s="14"/>
      <c r="V205" s="1" t="str">
        <f t="shared" si="8"/>
        <v/>
      </c>
      <c r="W205" s="159" t="e">
        <f t="shared" si="9"/>
        <v>#VALUE!</v>
      </c>
      <c r="X205" s="14"/>
      <c r="Y205" s="14"/>
      <c r="Z205" s="1" t="str">
        <f t="shared" si="10"/>
        <v/>
      </c>
      <c r="AA205" s="159" t="e">
        <f t="shared" si="11"/>
        <v>#VALUE!</v>
      </c>
      <c r="AB205" s="14"/>
      <c r="AC205" s="14"/>
      <c r="AD205" s="1" t="str">
        <f t="shared" si="12"/>
        <v/>
      </c>
      <c r="AE205" s="159" t="e">
        <f t="shared" si="13"/>
        <v>#VALUE!</v>
      </c>
      <c r="AF205" s="14"/>
      <c r="AG205" s="14"/>
      <c r="AH205" s="1" t="str">
        <f t="shared" si="14"/>
        <v/>
      </c>
      <c r="AI205" s="159" t="e">
        <f t="shared" si="15"/>
        <v>#VALUE!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59"/>
      <c r="DD205" s="1"/>
      <c r="DE205" s="1"/>
      <c r="DF205" s="1"/>
      <c r="DG205" s="159"/>
      <c r="DH205" s="1"/>
      <c r="DI205" s="1"/>
      <c r="DJ205" s="1"/>
      <c r="DK205" s="159"/>
      <c r="DL205" s="1"/>
      <c r="DM205" s="1"/>
      <c r="DN205" s="1"/>
      <c r="DO205" s="159"/>
      <c r="DP205" s="1"/>
      <c r="DQ205" s="1"/>
      <c r="DR205" s="1"/>
      <c r="DS205" s="159"/>
      <c r="DT205" s="1"/>
      <c r="DU205" s="1"/>
      <c r="DV205" s="1"/>
      <c r="DW205" s="159"/>
      <c r="DX205" s="1"/>
      <c r="DY205" s="1" t="e">
        <f>VLOOKUP(A205,'ADFLEX lần 1'!A:C,3,0)</f>
        <v>#N/A</v>
      </c>
    </row>
    <row r="206" spans="1:129" ht="15.75" hidden="1" customHeight="1" x14ac:dyDescent="0.25">
      <c r="A206" s="15">
        <v>517</v>
      </c>
      <c r="B206" s="1" t="e">
        <f>VLOOKUP($A206,'Trang tính59'!$G:$J,3,0)</f>
        <v>#N/A</v>
      </c>
      <c r="C206" s="1" t="e">
        <f>VLOOKUP($A206,'Trang tính59'!$G:$J,4,0)</f>
        <v>#N/A</v>
      </c>
      <c r="D206" s="14"/>
      <c r="E206" s="14"/>
      <c r="F206" s="1" t="str">
        <f t="shared" si="0"/>
        <v/>
      </c>
      <c r="G206" s="159" t="e">
        <f t="shared" si="1"/>
        <v>#VALUE!</v>
      </c>
      <c r="H206" s="14"/>
      <c r="I206" s="14"/>
      <c r="J206" s="1" t="str">
        <f t="shared" si="2"/>
        <v/>
      </c>
      <c r="K206" s="159" t="e">
        <f t="shared" si="3"/>
        <v>#VALUE!</v>
      </c>
      <c r="L206" s="14"/>
      <c r="M206" s="14"/>
      <c r="N206" s="1" t="str">
        <f t="shared" si="4"/>
        <v/>
      </c>
      <c r="O206" s="159" t="e">
        <f t="shared" si="5"/>
        <v>#VALUE!</v>
      </c>
      <c r="P206" s="14"/>
      <c r="Q206" s="14"/>
      <c r="R206" s="1" t="str">
        <f t="shared" si="6"/>
        <v/>
      </c>
      <c r="S206" s="159" t="e">
        <f t="shared" si="7"/>
        <v>#VALUE!</v>
      </c>
      <c r="T206" s="14"/>
      <c r="U206" s="14"/>
      <c r="V206" s="1" t="str">
        <f t="shared" si="8"/>
        <v/>
      </c>
      <c r="W206" s="159" t="e">
        <f t="shared" si="9"/>
        <v>#VALUE!</v>
      </c>
      <c r="X206" s="14"/>
      <c r="Y206" s="14"/>
      <c r="Z206" s="1" t="str">
        <f t="shared" si="10"/>
        <v/>
      </c>
      <c r="AA206" s="159" t="e">
        <f t="shared" si="11"/>
        <v>#VALUE!</v>
      </c>
      <c r="AB206" s="14"/>
      <c r="AC206" s="14"/>
      <c r="AD206" s="1" t="str">
        <f t="shared" si="12"/>
        <v/>
      </c>
      <c r="AE206" s="159" t="e">
        <f t="shared" si="13"/>
        <v>#VALUE!</v>
      </c>
      <c r="AF206" s="14"/>
      <c r="AG206" s="14"/>
      <c r="AH206" s="1" t="str">
        <f t="shared" si="14"/>
        <v/>
      </c>
      <c r="AI206" s="159" t="e">
        <f t="shared" si="15"/>
        <v>#VALUE!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59"/>
      <c r="DD206" s="1"/>
      <c r="DE206" s="1"/>
      <c r="DF206" s="1"/>
      <c r="DG206" s="159"/>
      <c r="DH206" s="1"/>
      <c r="DI206" s="1"/>
      <c r="DJ206" s="1"/>
      <c r="DK206" s="159"/>
      <c r="DL206" s="1"/>
      <c r="DM206" s="1"/>
      <c r="DN206" s="1"/>
      <c r="DO206" s="159"/>
      <c r="DP206" s="1"/>
      <c r="DQ206" s="1"/>
      <c r="DR206" s="1"/>
      <c r="DS206" s="159"/>
      <c r="DT206" s="1"/>
      <c r="DU206" s="1"/>
      <c r="DV206" s="1"/>
      <c r="DW206" s="159"/>
      <c r="DX206" s="1"/>
      <c r="DY206" s="1" t="e">
        <f>VLOOKUP(A206,'ADFLEX lần 1'!A:C,3,0)</f>
        <v>#N/A</v>
      </c>
    </row>
    <row r="207" spans="1:129" ht="15.75" hidden="1" customHeight="1" x14ac:dyDescent="0.25">
      <c r="A207" s="15">
        <v>520</v>
      </c>
      <c r="B207" s="1" t="str">
        <f>VLOOKUP($A207,'Trang tính59'!$G:$J,3,0)</f>
        <v>Đỗ Thị Thảo</v>
      </c>
      <c r="C207" s="1" t="str">
        <f>VLOOKUP($A207,'Trang tính59'!$G:$J,4,0)</f>
        <v>AdFlex - CPS - Sale - Retention</v>
      </c>
      <c r="D207" s="14"/>
      <c r="E207" s="14"/>
      <c r="F207" s="1" t="str">
        <f t="shared" si="0"/>
        <v/>
      </c>
      <c r="G207" s="159" t="e">
        <f t="shared" si="1"/>
        <v>#VALUE!</v>
      </c>
      <c r="H207" s="14"/>
      <c r="I207" s="14"/>
      <c r="J207" s="1" t="str">
        <f t="shared" si="2"/>
        <v/>
      </c>
      <c r="K207" s="159" t="e">
        <f t="shared" si="3"/>
        <v>#VALUE!</v>
      </c>
      <c r="L207" s="14"/>
      <c r="M207" s="14"/>
      <c r="N207" s="1" t="str">
        <f t="shared" si="4"/>
        <v/>
      </c>
      <c r="O207" s="159" t="e">
        <f t="shared" si="5"/>
        <v>#VALUE!</v>
      </c>
      <c r="P207" s="14"/>
      <c r="Q207" s="14"/>
      <c r="R207" s="1" t="str">
        <f t="shared" si="6"/>
        <v/>
      </c>
      <c r="S207" s="159" t="e">
        <f t="shared" si="7"/>
        <v>#VALUE!</v>
      </c>
      <c r="T207" s="14"/>
      <c r="U207" s="14"/>
      <c r="V207" s="1" t="str">
        <f t="shared" si="8"/>
        <v/>
      </c>
      <c r="W207" s="159" t="e">
        <f t="shared" si="9"/>
        <v>#VALUE!</v>
      </c>
      <c r="X207" s="14"/>
      <c r="Y207" s="14"/>
      <c r="Z207" s="1" t="str">
        <f t="shared" si="10"/>
        <v/>
      </c>
      <c r="AA207" s="159" t="e">
        <f t="shared" si="11"/>
        <v>#VALUE!</v>
      </c>
      <c r="AB207" s="14"/>
      <c r="AC207" s="14"/>
      <c r="AD207" s="1" t="str">
        <f t="shared" si="12"/>
        <v/>
      </c>
      <c r="AE207" s="159" t="e">
        <f t="shared" si="13"/>
        <v>#VALUE!</v>
      </c>
      <c r="AF207" s="14"/>
      <c r="AG207" s="14"/>
      <c r="AH207" s="1" t="str">
        <f t="shared" si="14"/>
        <v/>
      </c>
      <c r="AI207" s="159" t="e">
        <f t="shared" si="15"/>
        <v>#VALUE!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59"/>
      <c r="DD207" s="1"/>
      <c r="DE207" s="1"/>
      <c r="DF207" s="1"/>
      <c r="DG207" s="159"/>
      <c r="DH207" s="1"/>
      <c r="DI207" s="1"/>
      <c r="DJ207" s="1"/>
      <c r="DK207" s="159"/>
      <c r="DL207" s="1"/>
      <c r="DM207" s="1"/>
      <c r="DN207" s="1"/>
      <c r="DO207" s="159"/>
      <c r="DP207" s="1"/>
      <c r="DQ207" s="1"/>
      <c r="DR207" s="1"/>
      <c r="DS207" s="159"/>
      <c r="DT207" s="1"/>
      <c r="DU207" s="1"/>
      <c r="DV207" s="1"/>
      <c r="DW207" s="159"/>
      <c r="DX207" s="1"/>
      <c r="DY207" s="1" t="e">
        <f>VLOOKUP(A207,'ADFLEX lần 1'!A:C,3,0)</f>
        <v>#N/A</v>
      </c>
    </row>
    <row r="208" spans="1:129" ht="15.75" hidden="1" customHeight="1" x14ac:dyDescent="0.25">
      <c r="A208" s="15">
        <v>522</v>
      </c>
      <c r="B208" s="1" t="e">
        <f>VLOOKUP($A208,'Trang tính59'!$G:$J,3,0)</f>
        <v>#N/A</v>
      </c>
      <c r="C208" s="1" t="e">
        <f>VLOOKUP($A208,'Trang tính59'!$G:$J,4,0)</f>
        <v>#N/A</v>
      </c>
      <c r="D208" s="14"/>
      <c r="E208" s="14"/>
      <c r="F208" s="1" t="str">
        <f t="shared" si="0"/>
        <v/>
      </c>
      <c r="G208" s="159" t="e">
        <f t="shared" si="1"/>
        <v>#VALUE!</v>
      </c>
      <c r="H208" s="14"/>
      <c r="I208" s="14"/>
      <c r="J208" s="1" t="str">
        <f t="shared" si="2"/>
        <v/>
      </c>
      <c r="K208" s="159" t="e">
        <f t="shared" si="3"/>
        <v>#VALUE!</v>
      </c>
      <c r="L208" s="14"/>
      <c r="M208" s="14"/>
      <c r="N208" s="1" t="str">
        <f t="shared" si="4"/>
        <v/>
      </c>
      <c r="O208" s="159" t="e">
        <f t="shared" si="5"/>
        <v>#VALUE!</v>
      </c>
      <c r="P208" s="14"/>
      <c r="Q208" s="14"/>
      <c r="R208" s="1" t="str">
        <f t="shared" si="6"/>
        <v/>
      </c>
      <c r="S208" s="159" t="e">
        <f t="shared" si="7"/>
        <v>#VALUE!</v>
      </c>
      <c r="T208" s="14"/>
      <c r="U208" s="14"/>
      <c r="V208" s="1" t="str">
        <f t="shared" si="8"/>
        <v/>
      </c>
      <c r="W208" s="159" t="e">
        <f t="shared" si="9"/>
        <v>#VALUE!</v>
      </c>
      <c r="X208" s="14"/>
      <c r="Y208" s="14"/>
      <c r="Z208" s="1" t="str">
        <f t="shared" si="10"/>
        <v/>
      </c>
      <c r="AA208" s="159" t="e">
        <f t="shared" si="11"/>
        <v>#VALUE!</v>
      </c>
      <c r="AB208" s="14"/>
      <c r="AC208" s="14"/>
      <c r="AD208" s="1" t="str">
        <f t="shared" si="12"/>
        <v/>
      </c>
      <c r="AE208" s="159" t="e">
        <f t="shared" si="13"/>
        <v>#VALUE!</v>
      </c>
      <c r="AF208" s="14"/>
      <c r="AG208" s="14"/>
      <c r="AH208" s="1" t="str">
        <f t="shared" si="14"/>
        <v/>
      </c>
      <c r="AI208" s="159" t="e">
        <f t="shared" si="15"/>
        <v>#VALUE!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59"/>
      <c r="DD208" s="1"/>
      <c r="DE208" s="1"/>
      <c r="DF208" s="1"/>
      <c r="DG208" s="159"/>
      <c r="DH208" s="1"/>
      <c r="DI208" s="1"/>
      <c r="DJ208" s="1"/>
      <c r="DK208" s="159"/>
      <c r="DL208" s="1"/>
      <c r="DM208" s="1"/>
      <c r="DN208" s="1"/>
      <c r="DO208" s="159"/>
      <c r="DP208" s="1"/>
      <c r="DQ208" s="1"/>
      <c r="DR208" s="1"/>
      <c r="DS208" s="159"/>
      <c r="DT208" s="1"/>
      <c r="DU208" s="1"/>
      <c r="DV208" s="1"/>
      <c r="DW208" s="159"/>
      <c r="DX208" s="1"/>
      <c r="DY208" s="1" t="e">
        <f>VLOOKUP(A208,'ADFLEX lần 1'!A:C,3,0)</f>
        <v>#N/A</v>
      </c>
    </row>
    <row r="209" spans="1:129" ht="15.75" hidden="1" customHeight="1" x14ac:dyDescent="0.25">
      <c r="A209" s="15">
        <v>526</v>
      </c>
      <c r="B209" s="1" t="e">
        <f>VLOOKUP($A209,'Trang tính59'!$G:$J,3,0)</f>
        <v>#N/A</v>
      </c>
      <c r="C209" s="1" t="e">
        <f>VLOOKUP($A209,'Trang tính59'!$G:$J,4,0)</f>
        <v>#N/A</v>
      </c>
      <c r="D209" s="14"/>
      <c r="E209" s="14"/>
      <c r="F209" s="1" t="str">
        <f t="shared" si="0"/>
        <v/>
      </c>
      <c r="G209" s="159" t="e">
        <f t="shared" si="1"/>
        <v>#VALUE!</v>
      </c>
      <c r="H209" s="14"/>
      <c r="I209" s="14"/>
      <c r="J209" s="1" t="str">
        <f t="shared" si="2"/>
        <v/>
      </c>
      <c r="K209" s="159" t="e">
        <f t="shared" si="3"/>
        <v>#VALUE!</v>
      </c>
      <c r="L209" s="14"/>
      <c r="M209" s="14"/>
      <c r="N209" s="1" t="str">
        <f t="shared" si="4"/>
        <v/>
      </c>
      <c r="O209" s="159" t="e">
        <f t="shared" si="5"/>
        <v>#VALUE!</v>
      </c>
      <c r="P209" s="14"/>
      <c r="Q209" s="14"/>
      <c r="R209" s="1" t="str">
        <f t="shared" si="6"/>
        <v/>
      </c>
      <c r="S209" s="159" t="e">
        <f t="shared" si="7"/>
        <v>#VALUE!</v>
      </c>
      <c r="T209" s="14"/>
      <c r="U209" s="14"/>
      <c r="V209" s="1" t="str">
        <f t="shared" si="8"/>
        <v/>
      </c>
      <c r="W209" s="159" t="e">
        <f t="shared" si="9"/>
        <v>#VALUE!</v>
      </c>
      <c r="X209" s="14"/>
      <c r="Y209" s="14"/>
      <c r="Z209" s="1" t="str">
        <f t="shared" si="10"/>
        <v/>
      </c>
      <c r="AA209" s="159" t="e">
        <f t="shared" si="11"/>
        <v>#VALUE!</v>
      </c>
      <c r="AB209" s="14"/>
      <c r="AC209" s="14"/>
      <c r="AD209" s="1" t="str">
        <f t="shared" si="12"/>
        <v/>
      </c>
      <c r="AE209" s="159" t="e">
        <f t="shared" si="13"/>
        <v>#VALUE!</v>
      </c>
      <c r="AF209" s="14"/>
      <c r="AG209" s="14"/>
      <c r="AH209" s="1" t="str">
        <f t="shared" si="14"/>
        <v/>
      </c>
      <c r="AI209" s="159" t="e">
        <f t="shared" si="15"/>
        <v>#VALUE!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59"/>
      <c r="DD209" s="1"/>
      <c r="DE209" s="1"/>
      <c r="DF209" s="1"/>
      <c r="DG209" s="159"/>
      <c r="DH209" s="1"/>
      <c r="DI209" s="1"/>
      <c r="DJ209" s="1"/>
      <c r="DK209" s="159"/>
      <c r="DL209" s="1"/>
      <c r="DM209" s="1"/>
      <c r="DN209" s="1"/>
      <c r="DO209" s="159"/>
      <c r="DP209" s="1"/>
      <c r="DQ209" s="1"/>
      <c r="DR209" s="1"/>
      <c r="DS209" s="159"/>
      <c r="DT209" s="1"/>
      <c r="DU209" s="1"/>
      <c r="DV209" s="1"/>
      <c r="DW209" s="159"/>
      <c r="DX209" s="1"/>
      <c r="DY209" s="1" t="e">
        <f>VLOOKUP(A209,'ADFLEX lần 1'!A:C,3,0)</f>
        <v>#N/A</v>
      </c>
    </row>
    <row r="210" spans="1:129" ht="15.75" hidden="1" customHeight="1" x14ac:dyDescent="0.25">
      <c r="A210" s="15">
        <v>528</v>
      </c>
      <c r="B210" s="1" t="str">
        <f>VLOOKUP($A210,'Trang tính59'!$G:$J,3,0)</f>
        <v>Bùi Thị Thúy</v>
      </c>
      <c r="C210" s="1" t="str">
        <f>VLOOKUP($A210,'Trang tính59'!$G:$J,4,0)</f>
        <v>AdFlex - CPS - Sale - S1</v>
      </c>
      <c r="D210" s="14"/>
      <c r="E210" s="14"/>
      <c r="F210" s="1" t="str">
        <f t="shared" si="0"/>
        <v/>
      </c>
      <c r="G210" s="159" t="e">
        <f t="shared" si="1"/>
        <v>#VALUE!</v>
      </c>
      <c r="H210" s="14"/>
      <c r="I210" s="14"/>
      <c r="J210" s="1" t="str">
        <f t="shared" si="2"/>
        <v/>
      </c>
      <c r="K210" s="159" t="e">
        <f t="shared" si="3"/>
        <v>#VALUE!</v>
      </c>
      <c r="L210" s="14"/>
      <c r="M210" s="14"/>
      <c r="N210" s="1" t="str">
        <f t="shared" si="4"/>
        <v/>
      </c>
      <c r="O210" s="159" t="e">
        <f t="shared" si="5"/>
        <v>#VALUE!</v>
      </c>
      <c r="P210" s="14"/>
      <c r="Q210" s="14"/>
      <c r="R210" s="1" t="str">
        <f t="shared" si="6"/>
        <v/>
      </c>
      <c r="S210" s="159" t="e">
        <f t="shared" si="7"/>
        <v>#VALUE!</v>
      </c>
      <c r="T210" s="14"/>
      <c r="U210" s="14"/>
      <c r="V210" s="1" t="str">
        <f t="shared" si="8"/>
        <v/>
      </c>
      <c r="W210" s="159" t="e">
        <f t="shared" si="9"/>
        <v>#VALUE!</v>
      </c>
      <c r="X210" s="14"/>
      <c r="Y210" s="14"/>
      <c r="Z210" s="1" t="str">
        <f t="shared" si="10"/>
        <v/>
      </c>
      <c r="AA210" s="159" t="e">
        <f t="shared" si="11"/>
        <v>#VALUE!</v>
      </c>
      <c r="AB210" s="14"/>
      <c r="AC210" s="14"/>
      <c r="AD210" s="1" t="str">
        <f t="shared" si="12"/>
        <v/>
      </c>
      <c r="AE210" s="159" t="e">
        <f t="shared" si="13"/>
        <v>#VALUE!</v>
      </c>
      <c r="AF210" s="14"/>
      <c r="AG210" s="14"/>
      <c r="AH210" s="1" t="str">
        <f t="shared" si="14"/>
        <v/>
      </c>
      <c r="AI210" s="159" t="e">
        <f t="shared" si="15"/>
        <v>#VALUE!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59"/>
      <c r="DD210" s="1"/>
      <c r="DE210" s="1"/>
      <c r="DF210" s="1"/>
      <c r="DG210" s="159"/>
      <c r="DH210" s="1"/>
      <c r="DI210" s="1"/>
      <c r="DJ210" s="1"/>
      <c r="DK210" s="159"/>
      <c r="DL210" s="1"/>
      <c r="DM210" s="1"/>
      <c r="DN210" s="1"/>
      <c r="DO210" s="159"/>
      <c r="DP210" s="1"/>
      <c r="DQ210" s="1"/>
      <c r="DR210" s="1"/>
      <c r="DS210" s="159"/>
      <c r="DT210" s="1"/>
      <c r="DU210" s="1"/>
      <c r="DV210" s="1"/>
      <c r="DW210" s="159"/>
      <c r="DX210" s="1"/>
      <c r="DY210" s="1" t="e">
        <f>VLOOKUP(A210,'ADFLEX lần 1'!A:C,3,0)</f>
        <v>#N/A</v>
      </c>
    </row>
    <row r="211" spans="1:129" ht="15.75" hidden="1" customHeight="1" x14ac:dyDescent="0.25">
      <c r="A211" s="15">
        <v>531</v>
      </c>
      <c r="B211" s="1" t="str">
        <f>VLOOKUP($A211,'Trang tính59'!$G:$J,3,0)</f>
        <v>Bùi Văn Tuyên</v>
      </c>
      <c r="C211" s="1" t="str">
        <f>VLOOKUP($A211,'Trang tính59'!$G:$J,4,0)</f>
        <v>AdFlex - CPS - Sale - Retention</v>
      </c>
      <c r="D211" s="14"/>
      <c r="E211" s="14"/>
      <c r="F211" s="1" t="str">
        <f t="shared" si="0"/>
        <v/>
      </c>
      <c r="G211" s="159" t="e">
        <f t="shared" si="1"/>
        <v>#VALUE!</v>
      </c>
      <c r="H211" s="14"/>
      <c r="I211" s="14"/>
      <c r="J211" s="1" t="str">
        <f t="shared" si="2"/>
        <v/>
      </c>
      <c r="K211" s="159" t="e">
        <f t="shared" si="3"/>
        <v>#VALUE!</v>
      </c>
      <c r="L211" s="14"/>
      <c r="M211" s="14"/>
      <c r="N211" s="1" t="str">
        <f t="shared" si="4"/>
        <v/>
      </c>
      <c r="O211" s="159" t="e">
        <f t="shared" si="5"/>
        <v>#VALUE!</v>
      </c>
      <c r="P211" s="14"/>
      <c r="Q211" s="14"/>
      <c r="R211" s="1" t="str">
        <f t="shared" si="6"/>
        <v/>
      </c>
      <c r="S211" s="159" t="e">
        <f t="shared" si="7"/>
        <v>#VALUE!</v>
      </c>
      <c r="T211" s="14"/>
      <c r="U211" s="14"/>
      <c r="V211" s="1" t="str">
        <f t="shared" si="8"/>
        <v/>
      </c>
      <c r="W211" s="159" t="e">
        <f t="shared" si="9"/>
        <v>#VALUE!</v>
      </c>
      <c r="X211" s="14"/>
      <c r="Y211" s="14"/>
      <c r="Z211" s="1" t="str">
        <f t="shared" si="10"/>
        <v/>
      </c>
      <c r="AA211" s="159" t="e">
        <f t="shared" si="11"/>
        <v>#VALUE!</v>
      </c>
      <c r="AB211" s="14"/>
      <c r="AC211" s="14"/>
      <c r="AD211" s="1" t="str">
        <f t="shared" si="12"/>
        <v/>
      </c>
      <c r="AE211" s="159" t="e">
        <f t="shared" si="13"/>
        <v>#VALUE!</v>
      </c>
      <c r="AF211" s="14"/>
      <c r="AG211" s="14"/>
      <c r="AH211" s="1" t="str">
        <f t="shared" si="14"/>
        <v/>
      </c>
      <c r="AI211" s="159" t="e">
        <f t="shared" si="15"/>
        <v>#VALUE!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59"/>
      <c r="DD211" s="1"/>
      <c r="DE211" s="1"/>
      <c r="DF211" s="1"/>
      <c r="DG211" s="159"/>
      <c r="DH211" s="1"/>
      <c r="DI211" s="1"/>
      <c r="DJ211" s="1"/>
      <c r="DK211" s="159"/>
      <c r="DL211" s="1"/>
      <c r="DM211" s="1"/>
      <c r="DN211" s="1"/>
      <c r="DO211" s="159"/>
      <c r="DP211" s="1"/>
      <c r="DQ211" s="1"/>
      <c r="DR211" s="1"/>
      <c r="DS211" s="159"/>
      <c r="DT211" s="1"/>
      <c r="DU211" s="1"/>
      <c r="DV211" s="1"/>
      <c r="DW211" s="159"/>
      <c r="DX211" s="1"/>
      <c r="DY211" s="1" t="e">
        <f>VLOOKUP(A211,'ADFLEX lần 1'!A:C,3,0)</f>
        <v>#N/A</v>
      </c>
    </row>
    <row r="212" spans="1:129" ht="15.75" hidden="1" customHeight="1" x14ac:dyDescent="0.25">
      <c r="A212" s="15">
        <v>533</v>
      </c>
      <c r="B212" s="1" t="e">
        <f>VLOOKUP($A212,'Trang tính59'!$G:$J,3,0)</f>
        <v>#N/A</v>
      </c>
      <c r="C212" s="1" t="e">
        <f>VLOOKUP($A212,'Trang tính59'!$G:$J,4,0)</f>
        <v>#N/A</v>
      </c>
      <c r="D212" s="14"/>
      <c r="E212" s="14"/>
      <c r="F212" s="1" t="str">
        <f t="shared" si="0"/>
        <v/>
      </c>
      <c r="G212" s="159" t="e">
        <f t="shared" si="1"/>
        <v>#VALUE!</v>
      </c>
      <c r="H212" s="14"/>
      <c r="I212" s="14"/>
      <c r="J212" s="1" t="str">
        <f t="shared" si="2"/>
        <v/>
      </c>
      <c r="K212" s="159" t="e">
        <f t="shared" si="3"/>
        <v>#VALUE!</v>
      </c>
      <c r="L212" s="14"/>
      <c r="M212" s="14"/>
      <c r="N212" s="1" t="str">
        <f t="shared" si="4"/>
        <v/>
      </c>
      <c r="O212" s="159" t="e">
        <f t="shared" si="5"/>
        <v>#VALUE!</v>
      </c>
      <c r="P212" s="14"/>
      <c r="Q212" s="14"/>
      <c r="R212" s="1" t="str">
        <f t="shared" si="6"/>
        <v/>
      </c>
      <c r="S212" s="159" t="e">
        <f t="shared" si="7"/>
        <v>#VALUE!</v>
      </c>
      <c r="T212" s="14"/>
      <c r="U212" s="14"/>
      <c r="V212" s="1" t="str">
        <f t="shared" si="8"/>
        <v/>
      </c>
      <c r="W212" s="159" t="e">
        <f t="shared" si="9"/>
        <v>#VALUE!</v>
      </c>
      <c r="X212" s="14"/>
      <c r="Y212" s="14"/>
      <c r="Z212" s="1" t="str">
        <f t="shared" si="10"/>
        <v/>
      </c>
      <c r="AA212" s="159" t="e">
        <f t="shared" si="11"/>
        <v>#VALUE!</v>
      </c>
      <c r="AB212" s="14"/>
      <c r="AC212" s="14"/>
      <c r="AD212" s="1" t="str">
        <f t="shared" si="12"/>
        <v/>
      </c>
      <c r="AE212" s="159" t="e">
        <f t="shared" si="13"/>
        <v>#VALUE!</v>
      </c>
      <c r="AF212" s="14"/>
      <c r="AG212" s="14"/>
      <c r="AH212" s="1" t="str">
        <f t="shared" si="14"/>
        <v/>
      </c>
      <c r="AI212" s="159" t="e">
        <f t="shared" si="15"/>
        <v>#VALUE!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59"/>
      <c r="DD212" s="1"/>
      <c r="DE212" s="1"/>
      <c r="DF212" s="1"/>
      <c r="DG212" s="159"/>
      <c r="DH212" s="1"/>
      <c r="DI212" s="1"/>
      <c r="DJ212" s="1"/>
      <c r="DK212" s="159"/>
      <c r="DL212" s="1"/>
      <c r="DM212" s="1"/>
      <c r="DN212" s="1"/>
      <c r="DO212" s="159"/>
      <c r="DP212" s="1"/>
      <c r="DQ212" s="1"/>
      <c r="DR212" s="1"/>
      <c r="DS212" s="159"/>
      <c r="DT212" s="1"/>
      <c r="DU212" s="1"/>
      <c r="DV212" s="1"/>
      <c r="DW212" s="159"/>
      <c r="DX212" s="1"/>
      <c r="DY212" s="1" t="e">
        <f>VLOOKUP(A212,'ADFLEX lần 1'!A:C,3,0)</f>
        <v>#N/A</v>
      </c>
    </row>
    <row r="213" spans="1:129" ht="15.75" hidden="1" customHeight="1" x14ac:dyDescent="0.25">
      <c r="A213" s="15">
        <v>538</v>
      </c>
      <c r="B213" s="1" t="str">
        <f>VLOOKUP($A213,'Trang tính59'!$G:$J,3,0)</f>
        <v>Lê Thị Thủy</v>
      </c>
      <c r="C213" s="1" t="str">
        <f>VLOOKUP($A213,'Trang tính59'!$G:$J,4,0)</f>
        <v>AdFlex - CPS - Sale</v>
      </c>
      <c r="D213" s="14"/>
      <c r="E213" s="14"/>
      <c r="F213" s="1" t="str">
        <f t="shared" si="0"/>
        <v/>
      </c>
      <c r="G213" s="159" t="e">
        <f t="shared" si="1"/>
        <v>#VALUE!</v>
      </c>
      <c r="H213" s="14"/>
      <c r="I213" s="14"/>
      <c r="J213" s="1" t="str">
        <f t="shared" si="2"/>
        <v/>
      </c>
      <c r="K213" s="159" t="e">
        <f t="shared" si="3"/>
        <v>#VALUE!</v>
      </c>
      <c r="L213" s="14"/>
      <c r="M213" s="14"/>
      <c r="N213" s="1" t="str">
        <f t="shared" si="4"/>
        <v/>
      </c>
      <c r="O213" s="159" t="e">
        <f t="shared" si="5"/>
        <v>#VALUE!</v>
      </c>
      <c r="P213" s="14"/>
      <c r="Q213" s="14"/>
      <c r="R213" s="1" t="str">
        <f t="shared" si="6"/>
        <v/>
      </c>
      <c r="S213" s="159" t="e">
        <f t="shared" si="7"/>
        <v>#VALUE!</v>
      </c>
      <c r="T213" s="14"/>
      <c r="U213" s="14"/>
      <c r="V213" s="1" t="str">
        <f t="shared" si="8"/>
        <v/>
      </c>
      <c r="W213" s="159" t="e">
        <f t="shared" si="9"/>
        <v>#VALUE!</v>
      </c>
      <c r="X213" s="14"/>
      <c r="Y213" s="14"/>
      <c r="Z213" s="1" t="str">
        <f t="shared" si="10"/>
        <v/>
      </c>
      <c r="AA213" s="159" t="e">
        <f t="shared" si="11"/>
        <v>#VALUE!</v>
      </c>
      <c r="AB213" s="14"/>
      <c r="AC213" s="14"/>
      <c r="AD213" s="1" t="str">
        <f t="shared" si="12"/>
        <v/>
      </c>
      <c r="AE213" s="159" t="e">
        <f t="shared" si="13"/>
        <v>#VALUE!</v>
      </c>
      <c r="AF213" s="14"/>
      <c r="AG213" s="14"/>
      <c r="AH213" s="1" t="str">
        <f t="shared" si="14"/>
        <v/>
      </c>
      <c r="AI213" s="159" t="e">
        <f t="shared" si="15"/>
        <v>#VALUE!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59"/>
      <c r="DD213" s="1"/>
      <c r="DE213" s="1"/>
      <c r="DF213" s="1"/>
      <c r="DG213" s="159"/>
      <c r="DH213" s="1"/>
      <c r="DI213" s="1"/>
      <c r="DJ213" s="1"/>
      <c r="DK213" s="159"/>
      <c r="DL213" s="1"/>
      <c r="DM213" s="1"/>
      <c r="DN213" s="1"/>
      <c r="DO213" s="159"/>
      <c r="DP213" s="1"/>
      <c r="DQ213" s="1"/>
      <c r="DR213" s="1"/>
      <c r="DS213" s="159"/>
      <c r="DT213" s="1"/>
      <c r="DU213" s="1"/>
      <c r="DV213" s="1"/>
      <c r="DW213" s="159"/>
      <c r="DX213" s="1"/>
      <c r="DY213" s="1" t="e">
        <f>VLOOKUP(A213,'ADFLEX lần 1'!A:C,3,0)</f>
        <v>#N/A</v>
      </c>
    </row>
    <row r="214" spans="1:129" ht="15.75" hidden="1" customHeight="1" x14ac:dyDescent="0.25">
      <c r="A214" s="15">
        <v>539</v>
      </c>
      <c r="B214" s="1" t="e">
        <f>VLOOKUP($A214,'Trang tính59'!$G:$J,3,0)</f>
        <v>#N/A</v>
      </c>
      <c r="C214" s="1" t="e">
        <f>VLOOKUP($A214,'Trang tính59'!$G:$J,4,0)</f>
        <v>#N/A</v>
      </c>
      <c r="D214" s="14"/>
      <c r="E214" s="14"/>
      <c r="F214" s="1" t="str">
        <f t="shared" si="0"/>
        <v/>
      </c>
      <c r="G214" s="159" t="e">
        <f t="shared" si="1"/>
        <v>#VALUE!</v>
      </c>
      <c r="H214" s="14"/>
      <c r="I214" s="14"/>
      <c r="J214" s="1" t="str">
        <f t="shared" si="2"/>
        <v/>
      </c>
      <c r="K214" s="159" t="e">
        <f t="shared" si="3"/>
        <v>#VALUE!</v>
      </c>
      <c r="L214" s="14"/>
      <c r="M214" s="14"/>
      <c r="N214" s="1" t="str">
        <f t="shared" si="4"/>
        <v/>
      </c>
      <c r="O214" s="159" t="e">
        <f t="shared" si="5"/>
        <v>#VALUE!</v>
      </c>
      <c r="P214" s="14"/>
      <c r="Q214" s="14"/>
      <c r="R214" s="1" t="str">
        <f t="shared" si="6"/>
        <v/>
      </c>
      <c r="S214" s="159" t="e">
        <f t="shared" si="7"/>
        <v>#VALUE!</v>
      </c>
      <c r="T214" s="14"/>
      <c r="U214" s="14"/>
      <c r="V214" s="1" t="str">
        <f t="shared" si="8"/>
        <v/>
      </c>
      <c r="W214" s="159" t="e">
        <f t="shared" si="9"/>
        <v>#VALUE!</v>
      </c>
      <c r="X214" s="14"/>
      <c r="Y214" s="14"/>
      <c r="Z214" s="1" t="str">
        <f t="shared" si="10"/>
        <v/>
      </c>
      <c r="AA214" s="159" t="e">
        <f t="shared" si="11"/>
        <v>#VALUE!</v>
      </c>
      <c r="AB214" s="14"/>
      <c r="AC214" s="14"/>
      <c r="AD214" s="1" t="str">
        <f t="shared" si="12"/>
        <v/>
      </c>
      <c r="AE214" s="159" t="e">
        <f t="shared" si="13"/>
        <v>#VALUE!</v>
      </c>
      <c r="AF214" s="14"/>
      <c r="AG214" s="14"/>
      <c r="AH214" s="1" t="str">
        <f t="shared" si="14"/>
        <v/>
      </c>
      <c r="AI214" s="159" t="e">
        <f t="shared" si="15"/>
        <v>#VALUE!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59"/>
      <c r="DD214" s="1"/>
      <c r="DE214" s="1"/>
      <c r="DF214" s="1"/>
      <c r="DG214" s="159"/>
      <c r="DH214" s="1"/>
      <c r="DI214" s="1"/>
      <c r="DJ214" s="1"/>
      <c r="DK214" s="159"/>
      <c r="DL214" s="1"/>
      <c r="DM214" s="1"/>
      <c r="DN214" s="1"/>
      <c r="DO214" s="159"/>
      <c r="DP214" s="1"/>
      <c r="DQ214" s="1"/>
      <c r="DR214" s="1"/>
      <c r="DS214" s="159"/>
      <c r="DT214" s="1"/>
      <c r="DU214" s="1"/>
      <c r="DV214" s="1"/>
      <c r="DW214" s="159"/>
      <c r="DX214" s="1"/>
      <c r="DY214" s="1" t="e">
        <f>VLOOKUP(A214,'ADFLEX lần 1'!A:C,3,0)</f>
        <v>#N/A</v>
      </c>
    </row>
    <row r="215" spans="1:129" ht="15.75" hidden="1" customHeight="1" x14ac:dyDescent="0.25">
      <c r="A215" s="15">
        <v>542</v>
      </c>
      <c r="B215" s="1" t="e">
        <f>VLOOKUP($A215,'Trang tính59'!$G:$J,3,0)</f>
        <v>#N/A</v>
      </c>
      <c r="C215" s="1" t="e">
        <f>VLOOKUP($A215,'Trang tính59'!$G:$J,4,0)</f>
        <v>#N/A</v>
      </c>
      <c r="D215" s="14"/>
      <c r="E215" s="14"/>
      <c r="F215" s="1" t="str">
        <f t="shared" si="0"/>
        <v/>
      </c>
      <c r="G215" s="159" t="e">
        <f t="shared" si="1"/>
        <v>#VALUE!</v>
      </c>
      <c r="H215" s="14"/>
      <c r="I215" s="14"/>
      <c r="J215" s="1" t="str">
        <f t="shared" si="2"/>
        <v/>
      </c>
      <c r="K215" s="159" t="e">
        <f t="shared" si="3"/>
        <v>#VALUE!</v>
      </c>
      <c r="L215" s="14"/>
      <c r="M215" s="14"/>
      <c r="N215" s="1" t="str">
        <f t="shared" si="4"/>
        <v/>
      </c>
      <c r="O215" s="159" t="e">
        <f t="shared" si="5"/>
        <v>#VALUE!</v>
      </c>
      <c r="P215" s="14"/>
      <c r="Q215" s="14"/>
      <c r="R215" s="1" t="str">
        <f t="shared" si="6"/>
        <v/>
      </c>
      <c r="S215" s="159" t="e">
        <f t="shared" si="7"/>
        <v>#VALUE!</v>
      </c>
      <c r="T215" s="14"/>
      <c r="U215" s="14"/>
      <c r="V215" s="1" t="str">
        <f t="shared" si="8"/>
        <v/>
      </c>
      <c r="W215" s="159" t="e">
        <f t="shared" si="9"/>
        <v>#VALUE!</v>
      </c>
      <c r="X215" s="14"/>
      <c r="Y215" s="14"/>
      <c r="Z215" s="1" t="str">
        <f t="shared" si="10"/>
        <v/>
      </c>
      <c r="AA215" s="159" t="e">
        <f t="shared" si="11"/>
        <v>#VALUE!</v>
      </c>
      <c r="AB215" s="14"/>
      <c r="AC215" s="14"/>
      <c r="AD215" s="1" t="str">
        <f t="shared" si="12"/>
        <v/>
      </c>
      <c r="AE215" s="159" t="e">
        <f t="shared" si="13"/>
        <v>#VALUE!</v>
      </c>
      <c r="AF215" s="14"/>
      <c r="AG215" s="14"/>
      <c r="AH215" s="1" t="str">
        <f t="shared" si="14"/>
        <v/>
      </c>
      <c r="AI215" s="159" t="e">
        <f t="shared" si="15"/>
        <v>#VALUE!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59"/>
      <c r="DD215" s="1"/>
      <c r="DE215" s="1"/>
      <c r="DF215" s="1"/>
      <c r="DG215" s="159"/>
      <c r="DH215" s="1"/>
      <c r="DI215" s="1"/>
      <c r="DJ215" s="1"/>
      <c r="DK215" s="159"/>
      <c r="DL215" s="1"/>
      <c r="DM215" s="1"/>
      <c r="DN215" s="1"/>
      <c r="DO215" s="159"/>
      <c r="DP215" s="1"/>
      <c r="DQ215" s="1"/>
      <c r="DR215" s="1"/>
      <c r="DS215" s="159"/>
      <c r="DT215" s="1"/>
      <c r="DU215" s="1"/>
      <c r="DV215" s="1"/>
      <c r="DW215" s="159"/>
      <c r="DX215" s="1"/>
      <c r="DY215" s="1" t="e">
        <f>VLOOKUP(A215,'ADFLEX lần 1'!A:C,3,0)</f>
        <v>#N/A</v>
      </c>
    </row>
    <row r="216" spans="1:129" ht="15.75" hidden="1" customHeight="1" x14ac:dyDescent="0.25">
      <c r="A216" s="15">
        <v>554</v>
      </c>
      <c r="B216" s="1" t="str">
        <f>VLOOKUP($A216,'Trang tính59'!$G:$J,3,0)</f>
        <v>Vũ Mạnh Cường</v>
      </c>
      <c r="C216" s="1" t="str">
        <f>VLOOKUP($A216,'Trang tính59'!$G:$J,4,0)</f>
        <v>AdFlex - CPO - Kỹ thuật</v>
      </c>
      <c r="D216" s="168"/>
      <c r="E216" s="168"/>
      <c r="F216" s="1" t="str">
        <f t="shared" si="0"/>
        <v/>
      </c>
      <c r="G216" s="159" t="e">
        <f t="shared" si="1"/>
        <v>#VALUE!</v>
      </c>
      <c r="H216" s="168"/>
      <c r="I216" s="168"/>
      <c r="J216" s="1" t="str">
        <f t="shared" si="2"/>
        <v/>
      </c>
      <c r="K216" s="159" t="e">
        <f t="shared" si="3"/>
        <v>#VALUE!</v>
      </c>
      <c r="L216" s="168"/>
      <c r="M216" s="168"/>
      <c r="N216" s="1" t="str">
        <f t="shared" si="4"/>
        <v/>
      </c>
      <c r="O216" s="159" t="e">
        <f t="shared" si="5"/>
        <v>#VALUE!</v>
      </c>
      <c r="P216" s="168"/>
      <c r="Q216" s="168"/>
      <c r="R216" s="1" t="str">
        <f t="shared" si="6"/>
        <v/>
      </c>
      <c r="S216" s="159" t="e">
        <f t="shared" si="7"/>
        <v>#VALUE!</v>
      </c>
      <c r="T216" s="168"/>
      <c r="U216" s="168"/>
      <c r="V216" s="1" t="str">
        <f t="shared" si="8"/>
        <v/>
      </c>
      <c r="W216" s="159" t="e">
        <f t="shared" si="9"/>
        <v>#VALUE!</v>
      </c>
      <c r="X216" s="14"/>
      <c r="Y216" s="14"/>
      <c r="Z216" s="1" t="str">
        <f t="shared" si="10"/>
        <v/>
      </c>
      <c r="AA216" s="159" t="e">
        <f t="shared" si="11"/>
        <v>#VALUE!</v>
      </c>
      <c r="AB216" s="14"/>
      <c r="AC216" s="14"/>
      <c r="AD216" s="1" t="str">
        <f t="shared" si="12"/>
        <v/>
      </c>
      <c r="AE216" s="159" t="e">
        <f t="shared" si="13"/>
        <v>#VALUE!</v>
      </c>
      <c r="AF216" s="168"/>
      <c r="AG216" s="168"/>
      <c r="AH216" s="1" t="str">
        <f t="shared" si="14"/>
        <v/>
      </c>
      <c r="AI216" s="159" t="e">
        <f t="shared" si="15"/>
        <v>#VALUE!</v>
      </c>
      <c r="AJ216" s="162"/>
      <c r="AK216" s="162"/>
      <c r="AL216" s="1"/>
      <c r="AM216" s="1"/>
      <c r="AN216" s="162"/>
      <c r="AO216" s="162"/>
      <c r="AP216" s="1"/>
      <c r="AQ216" s="1"/>
      <c r="AR216" s="162"/>
      <c r="AS216" s="162"/>
      <c r="AT216" s="1"/>
      <c r="AU216" s="1"/>
      <c r="AV216" s="162"/>
      <c r="AW216" s="162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62"/>
      <c r="BI216" s="162"/>
      <c r="BJ216" s="1"/>
      <c r="BK216" s="1"/>
      <c r="BL216" s="162"/>
      <c r="BM216" s="162"/>
      <c r="BN216" s="1"/>
      <c r="BO216" s="1"/>
      <c r="BP216" s="162"/>
      <c r="BQ216" s="162"/>
      <c r="BR216" s="1"/>
      <c r="BS216" s="1"/>
      <c r="BT216" s="162"/>
      <c r="BU216" s="162"/>
      <c r="BV216" s="1"/>
      <c r="BW216" s="1"/>
      <c r="BX216" s="1"/>
      <c r="BY216" s="1"/>
      <c r="BZ216" s="1"/>
      <c r="CA216" s="1"/>
      <c r="CB216" s="162"/>
      <c r="CC216" s="162"/>
      <c r="CD216" s="1"/>
      <c r="CE216" s="1"/>
      <c r="CF216" s="1"/>
      <c r="CG216" s="1"/>
      <c r="CH216" s="1"/>
      <c r="CI216" s="1"/>
      <c r="CJ216" s="162"/>
      <c r="CK216" s="162"/>
      <c r="CL216" s="1"/>
      <c r="CM216" s="1"/>
      <c r="CN216" s="162"/>
      <c r="CO216" s="162"/>
      <c r="CP216" s="1"/>
      <c r="CQ216" s="1"/>
      <c r="CR216" s="162"/>
      <c r="CS216" s="162"/>
      <c r="CT216" s="1"/>
      <c r="CU216" s="1"/>
      <c r="CV216" s="162"/>
      <c r="CW216" s="162"/>
      <c r="CX216" s="1"/>
      <c r="CY216" s="1"/>
      <c r="CZ216" s="1"/>
      <c r="DA216" s="1"/>
      <c r="DB216" s="1"/>
      <c r="DC216" s="159"/>
      <c r="DD216" s="1"/>
      <c r="DE216" s="1"/>
      <c r="DF216" s="1"/>
      <c r="DG216" s="159"/>
      <c r="DH216" s="1"/>
      <c r="DI216" s="1"/>
      <c r="DJ216" s="1"/>
      <c r="DK216" s="159"/>
      <c r="DL216" s="162"/>
      <c r="DM216" s="162"/>
      <c r="DN216" s="1"/>
      <c r="DO216" s="159"/>
      <c r="DP216" s="162"/>
      <c r="DQ216" s="162"/>
      <c r="DR216" s="1"/>
      <c r="DS216" s="159"/>
      <c r="DT216" s="162"/>
      <c r="DU216" s="162"/>
      <c r="DV216" s="1"/>
      <c r="DW216" s="159"/>
      <c r="DX216" s="1"/>
      <c r="DY216" s="1" t="e">
        <f>VLOOKUP(A216,'ADFLEX lần 1'!A:C,3,0)</f>
        <v>#N/A</v>
      </c>
    </row>
    <row r="217" spans="1:129" ht="15.75" hidden="1" customHeight="1" x14ac:dyDescent="0.25">
      <c r="A217" s="15">
        <v>558</v>
      </c>
      <c r="B217" s="1" t="e">
        <f>VLOOKUP($A217,'Trang tính59'!$G:$J,3,0)</f>
        <v>#N/A</v>
      </c>
      <c r="C217" s="1" t="e">
        <f>VLOOKUP($A217,'Trang tính59'!$G:$J,4,0)</f>
        <v>#N/A</v>
      </c>
      <c r="D217" s="14"/>
      <c r="E217" s="14"/>
      <c r="F217" s="1" t="str">
        <f t="shared" si="0"/>
        <v/>
      </c>
      <c r="G217" s="159" t="e">
        <f t="shared" si="1"/>
        <v>#VALUE!</v>
      </c>
      <c r="H217" s="14"/>
      <c r="I217" s="14"/>
      <c r="J217" s="1" t="str">
        <f t="shared" si="2"/>
        <v/>
      </c>
      <c r="K217" s="159" t="e">
        <f t="shared" si="3"/>
        <v>#VALUE!</v>
      </c>
      <c r="L217" s="14"/>
      <c r="M217" s="14"/>
      <c r="N217" s="1" t="str">
        <f t="shared" si="4"/>
        <v/>
      </c>
      <c r="O217" s="159" t="e">
        <f t="shared" si="5"/>
        <v>#VALUE!</v>
      </c>
      <c r="P217" s="14"/>
      <c r="Q217" s="14"/>
      <c r="R217" s="1" t="str">
        <f t="shared" si="6"/>
        <v/>
      </c>
      <c r="S217" s="159" t="e">
        <f t="shared" si="7"/>
        <v>#VALUE!</v>
      </c>
      <c r="T217" s="14"/>
      <c r="U217" s="14"/>
      <c r="V217" s="1" t="str">
        <f t="shared" si="8"/>
        <v/>
      </c>
      <c r="W217" s="159" t="e">
        <f t="shared" si="9"/>
        <v>#VALUE!</v>
      </c>
      <c r="X217" s="14"/>
      <c r="Y217" s="14"/>
      <c r="Z217" s="1" t="str">
        <f t="shared" si="10"/>
        <v/>
      </c>
      <c r="AA217" s="159" t="e">
        <f t="shared" si="11"/>
        <v>#VALUE!</v>
      </c>
      <c r="AB217" s="14"/>
      <c r="AC217" s="14"/>
      <c r="AD217" s="1" t="str">
        <f t="shared" si="12"/>
        <v/>
      </c>
      <c r="AE217" s="159" t="e">
        <f t="shared" si="13"/>
        <v>#VALUE!</v>
      </c>
      <c r="AF217" s="14"/>
      <c r="AG217" s="14"/>
      <c r="AH217" s="1" t="str">
        <f t="shared" si="14"/>
        <v/>
      </c>
      <c r="AI217" s="159" t="e">
        <f t="shared" si="15"/>
        <v>#VALUE!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59"/>
      <c r="DD217" s="1"/>
      <c r="DE217" s="1"/>
      <c r="DF217" s="1"/>
      <c r="DG217" s="159"/>
      <c r="DH217" s="1"/>
      <c r="DI217" s="1"/>
      <c r="DJ217" s="1"/>
      <c r="DK217" s="159"/>
      <c r="DL217" s="1"/>
      <c r="DM217" s="1"/>
      <c r="DN217" s="1"/>
      <c r="DO217" s="159"/>
      <c r="DP217" s="1"/>
      <c r="DQ217" s="1"/>
      <c r="DR217" s="1"/>
      <c r="DS217" s="159"/>
      <c r="DT217" s="1"/>
      <c r="DU217" s="1"/>
      <c r="DV217" s="1"/>
      <c r="DW217" s="159"/>
      <c r="DX217" s="1"/>
      <c r="DY217" s="1" t="e">
        <f>VLOOKUP(A217,'ADFLEX lần 1'!A:C,3,0)</f>
        <v>#N/A</v>
      </c>
    </row>
    <row r="218" spans="1:129" ht="15.75" customHeight="1" x14ac:dyDescent="0.25">
      <c r="A218" s="15">
        <v>566</v>
      </c>
      <c r="B218" s="1" t="str">
        <f>VLOOKUP($A218,'Trang tính59'!$G:$J,3,0)</f>
        <v>Vũ Thị Ngọc Lan</v>
      </c>
      <c r="C218" s="1" t="str">
        <f>VLOOKUP($A218,'Trang tính59'!$G:$J,4,0)</f>
        <v>AdFlex - CPI - Traffic</v>
      </c>
      <c r="D218" s="168"/>
      <c r="E218" s="168"/>
      <c r="F218" s="1" t="str">
        <f t="shared" si="0"/>
        <v/>
      </c>
      <c r="G218" s="159" t="e">
        <f t="shared" si="1"/>
        <v>#VALUE!</v>
      </c>
      <c r="H218" s="168"/>
      <c r="I218" s="168"/>
      <c r="J218" s="1" t="str">
        <f t="shared" si="2"/>
        <v/>
      </c>
      <c r="K218" s="159" t="e">
        <f t="shared" si="3"/>
        <v>#VALUE!</v>
      </c>
      <c r="L218" s="168"/>
      <c r="M218" s="168"/>
      <c r="N218" s="1" t="str">
        <f t="shared" si="4"/>
        <v/>
      </c>
      <c r="O218" s="159" t="e">
        <f t="shared" si="5"/>
        <v>#VALUE!</v>
      </c>
      <c r="P218" s="168"/>
      <c r="Q218" s="168"/>
      <c r="R218" s="1" t="str">
        <f t="shared" si="6"/>
        <v/>
      </c>
      <c r="S218" s="159" t="e">
        <f t="shared" si="7"/>
        <v>#VALUE!</v>
      </c>
      <c r="T218" s="168"/>
      <c r="U218" s="168"/>
      <c r="V218" s="1" t="str">
        <f t="shared" si="8"/>
        <v/>
      </c>
      <c r="W218" s="159" t="e">
        <f t="shared" si="9"/>
        <v>#VALUE!</v>
      </c>
      <c r="X218" s="169">
        <v>0.36458333333333331</v>
      </c>
      <c r="Y218" s="169">
        <v>0.80763888888888891</v>
      </c>
      <c r="Z218" s="163">
        <f t="shared" si="10"/>
        <v>0.33333333333333331</v>
      </c>
      <c r="AA218" s="159">
        <f t="shared" si="11"/>
        <v>8</v>
      </c>
      <c r="AB218" s="169">
        <v>0.36458333333333331</v>
      </c>
      <c r="AC218" s="169">
        <v>0.79652777777777772</v>
      </c>
      <c r="AD218" s="163">
        <f t="shared" si="12"/>
        <v>0.33333333333333331</v>
      </c>
      <c r="AE218" s="159">
        <f t="shared" si="13"/>
        <v>8</v>
      </c>
      <c r="AF218" s="169">
        <v>0.36736111111111114</v>
      </c>
      <c r="AG218" s="169">
        <v>0.80555555555555558</v>
      </c>
      <c r="AH218" s="163">
        <f t="shared" si="14"/>
        <v>0.33333333333333331</v>
      </c>
      <c r="AI218" s="159">
        <f t="shared" si="15"/>
        <v>8</v>
      </c>
      <c r="AJ218" s="170"/>
      <c r="AK218" s="170"/>
      <c r="AL218" s="1"/>
      <c r="AM218" s="1"/>
      <c r="AN218" s="170"/>
      <c r="AO218" s="170"/>
      <c r="AP218" s="1"/>
      <c r="AQ218" s="1"/>
      <c r="AR218" s="170"/>
      <c r="AS218" s="170"/>
      <c r="AT218" s="1"/>
      <c r="AU218" s="1"/>
      <c r="AV218" s="170"/>
      <c r="AW218" s="170"/>
      <c r="AX218" s="1"/>
      <c r="AY218" s="1"/>
      <c r="AZ218" s="170"/>
      <c r="BA218" s="170"/>
      <c r="BB218" s="1"/>
      <c r="BC218" s="1"/>
      <c r="BD218" s="162"/>
      <c r="BE218" s="162"/>
      <c r="BF218" s="1"/>
      <c r="BG218" s="1"/>
      <c r="BH218" s="162"/>
      <c r="BI218" s="162"/>
      <c r="BJ218" s="1"/>
      <c r="BK218" s="1"/>
      <c r="BL218" s="170"/>
      <c r="BM218" s="170"/>
      <c r="BN218" s="1"/>
      <c r="BO218" s="1"/>
      <c r="BP218" s="170"/>
      <c r="BQ218" s="170"/>
      <c r="BR218" s="1"/>
      <c r="BS218" s="1"/>
      <c r="BT218" s="170"/>
      <c r="BU218" s="170"/>
      <c r="BV218" s="1"/>
      <c r="BW218" s="1"/>
      <c r="BX218" s="162"/>
      <c r="BY218" s="162"/>
      <c r="BZ218" s="1"/>
      <c r="CA218" s="1"/>
      <c r="CB218" s="162"/>
      <c r="CC218" s="162"/>
      <c r="CD218" s="1"/>
      <c r="CE218" s="1"/>
      <c r="CF218" s="162"/>
      <c r="CG218" s="162"/>
      <c r="CH218" s="1"/>
      <c r="CI218" s="1"/>
      <c r="CJ218" s="162"/>
      <c r="CK218" s="162"/>
      <c r="CL218" s="1"/>
      <c r="CM218" s="1"/>
      <c r="CN218" s="162"/>
      <c r="CO218" s="162"/>
      <c r="CP218" s="1"/>
      <c r="CQ218" s="1"/>
      <c r="CR218" s="162"/>
      <c r="CS218" s="162"/>
      <c r="CT218" s="1"/>
      <c r="CU218" s="1"/>
      <c r="CV218" s="170"/>
      <c r="CW218" s="170"/>
      <c r="CX218" s="1"/>
      <c r="CY218" s="1"/>
      <c r="CZ218" s="160"/>
      <c r="DA218" s="160"/>
      <c r="DB218" s="161"/>
      <c r="DC218" s="159"/>
      <c r="DD218" s="160"/>
      <c r="DE218" s="160"/>
      <c r="DF218" s="160"/>
      <c r="DG218" s="159"/>
      <c r="DH218" s="162"/>
      <c r="DI218" s="162"/>
      <c r="DJ218" s="163"/>
      <c r="DK218" s="159"/>
      <c r="DL218" s="162"/>
      <c r="DM218" s="162"/>
      <c r="DN218" s="162"/>
      <c r="DO218" s="159"/>
      <c r="DP218" s="160"/>
      <c r="DQ218" s="160"/>
      <c r="DR218" s="161"/>
      <c r="DS218" s="159"/>
      <c r="DT218" s="160"/>
      <c r="DU218" s="160"/>
      <c r="DV218" s="161"/>
      <c r="DW218" s="159"/>
      <c r="DX218" s="1"/>
      <c r="DY218" s="1" t="str">
        <f>VLOOKUP(A218,'ADFLEX lần 1'!A:C,3,0)</f>
        <v>Vũ Thị Ngọc Lan</v>
      </c>
    </row>
    <row r="219" spans="1:129" ht="15.75" hidden="1" customHeight="1" x14ac:dyDescent="0.25">
      <c r="A219" s="15">
        <v>569</v>
      </c>
      <c r="B219" s="1" t="str">
        <f>VLOOKUP($A219,'Trang tính59'!$G:$J,3,0)</f>
        <v>Trần Nhật Đức</v>
      </c>
      <c r="C219" s="1" t="str">
        <f>VLOOKUP($A219,'Trang tính59'!$G:$J,4,0)</f>
        <v>DYNO - Kỹ thuật</v>
      </c>
      <c r="D219" s="14"/>
      <c r="E219" s="14"/>
      <c r="F219" s="1" t="str">
        <f t="shared" si="0"/>
        <v/>
      </c>
      <c r="G219" s="159" t="e">
        <f t="shared" si="1"/>
        <v>#VALUE!</v>
      </c>
      <c r="H219" s="14"/>
      <c r="I219" s="14"/>
      <c r="J219" s="1" t="str">
        <f t="shared" si="2"/>
        <v/>
      </c>
      <c r="K219" s="159" t="e">
        <f t="shared" si="3"/>
        <v>#VALUE!</v>
      </c>
      <c r="L219" s="168"/>
      <c r="M219" s="168"/>
      <c r="N219" s="1" t="str">
        <f t="shared" si="4"/>
        <v/>
      </c>
      <c r="O219" s="159" t="e">
        <f t="shared" si="5"/>
        <v>#VALUE!</v>
      </c>
      <c r="P219" s="168"/>
      <c r="Q219" s="168"/>
      <c r="R219" s="1" t="str">
        <f t="shared" si="6"/>
        <v/>
      </c>
      <c r="S219" s="159" t="e">
        <f t="shared" si="7"/>
        <v>#VALUE!</v>
      </c>
      <c r="T219" s="168"/>
      <c r="U219" s="168"/>
      <c r="V219" s="1" t="str">
        <f t="shared" si="8"/>
        <v/>
      </c>
      <c r="W219" s="159" t="e">
        <f t="shared" si="9"/>
        <v>#VALUE!</v>
      </c>
      <c r="X219" s="14"/>
      <c r="Y219" s="14"/>
      <c r="Z219" s="1" t="str">
        <f t="shared" si="10"/>
        <v/>
      </c>
      <c r="AA219" s="159" t="e">
        <f t="shared" si="11"/>
        <v>#VALUE!</v>
      </c>
      <c r="AB219" s="14"/>
      <c r="AC219" s="14"/>
      <c r="AD219" s="1" t="str">
        <f t="shared" si="12"/>
        <v/>
      </c>
      <c r="AE219" s="159" t="e">
        <f t="shared" si="13"/>
        <v>#VALUE!</v>
      </c>
      <c r="AF219" s="14"/>
      <c r="AG219" s="14"/>
      <c r="AH219" s="1" t="str">
        <f t="shared" si="14"/>
        <v/>
      </c>
      <c r="AI219" s="159" t="e">
        <f t="shared" si="15"/>
        <v>#VALUE!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62"/>
      <c r="DA219" s="162"/>
      <c r="DB219" s="1"/>
      <c r="DC219" s="159"/>
      <c r="DD219" s="1"/>
      <c r="DE219" s="1"/>
      <c r="DF219" s="1"/>
      <c r="DG219" s="159"/>
      <c r="DH219" s="1"/>
      <c r="DI219" s="1"/>
      <c r="DJ219" s="1"/>
      <c r="DK219" s="159"/>
      <c r="DL219" s="1"/>
      <c r="DM219" s="1"/>
      <c r="DN219" s="1"/>
      <c r="DO219" s="159"/>
      <c r="DP219" s="1"/>
      <c r="DQ219" s="1"/>
      <c r="DR219" s="1"/>
      <c r="DS219" s="159"/>
      <c r="DT219" s="1"/>
      <c r="DU219" s="1"/>
      <c r="DV219" s="1"/>
      <c r="DW219" s="159"/>
      <c r="DX219" s="1"/>
      <c r="DY219" s="1" t="e">
        <f>VLOOKUP(A219,'ADFLEX lần 1'!A:C,3,0)</f>
        <v>#N/A</v>
      </c>
    </row>
    <row r="220" spans="1:129" ht="15.75" hidden="1" customHeight="1" x14ac:dyDescent="0.25">
      <c r="A220" s="15">
        <v>570</v>
      </c>
      <c r="B220" s="1" t="str">
        <f>VLOOKUP($A220,'Trang tính59'!$G:$J,3,0)</f>
        <v>Vũ Văn Minh</v>
      </c>
      <c r="C220" s="1" t="str">
        <f>VLOOKUP($A220,'Trang tính59'!$G:$J,4,0)</f>
        <v>AdFlex - CPS - Sale - Retention</v>
      </c>
      <c r="D220" s="171"/>
      <c r="E220" s="171"/>
      <c r="F220" s="1" t="str">
        <f t="shared" si="0"/>
        <v/>
      </c>
      <c r="G220" s="159" t="e">
        <f t="shared" si="1"/>
        <v>#VALUE!</v>
      </c>
      <c r="H220" s="171"/>
      <c r="I220" s="171"/>
      <c r="J220" s="1" t="str">
        <f t="shared" si="2"/>
        <v/>
      </c>
      <c r="K220" s="159" t="e">
        <f t="shared" si="3"/>
        <v>#VALUE!</v>
      </c>
      <c r="L220" s="14"/>
      <c r="M220" s="14"/>
      <c r="N220" s="1" t="str">
        <f t="shared" si="4"/>
        <v/>
      </c>
      <c r="O220" s="159" t="e">
        <f t="shared" si="5"/>
        <v>#VALUE!</v>
      </c>
      <c r="P220" s="14"/>
      <c r="Q220" s="14"/>
      <c r="R220" s="1" t="str">
        <f t="shared" si="6"/>
        <v/>
      </c>
      <c r="S220" s="159" t="e">
        <f t="shared" si="7"/>
        <v>#VALUE!</v>
      </c>
      <c r="T220" s="171"/>
      <c r="U220" s="171"/>
      <c r="V220" s="1" t="str">
        <f t="shared" si="8"/>
        <v/>
      </c>
      <c r="W220" s="159" t="e">
        <f t="shared" si="9"/>
        <v>#VALUE!</v>
      </c>
      <c r="X220" s="171"/>
      <c r="Y220" s="171"/>
      <c r="Z220" s="1" t="str">
        <f t="shared" si="10"/>
        <v/>
      </c>
      <c r="AA220" s="159" t="e">
        <f t="shared" si="11"/>
        <v>#VALUE!</v>
      </c>
      <c r="AB220" s="171"/>
      <c r="AC220" s="171"/>
      <c r="AD220" s="1" t="str">
        <f t="shared" si="12"/>
        <v/>
      </c>
      <c r="AE220" s="159" t="e">
        <f t="shared" si="13"/>
        <v>#VALUE!</v>
      </c>
      <c r="AF220" s="171"/>
      <c r="AG220" s="171"/>
      <c r="AH220" s="1" t="str">
        <f t="shared" si="14"/>
        <v/>
      </c>
      <c r="AI220" s="159" t="e">
        <f t="shared" si="15"/>
        <v>#VALUE!</v>
      </c>
      <c r="AJ220" s="172"/>
      <c r="AK220" s="172"/>
      <c r="AL220" s="1"/>
      <c r="AM220" s="1"/>
      <c r="AN220" s="162"/>
      <c r="AO220" s="162"/>
      <c r="AP220" s="1"/>
      <c r="AQ220" s="1"/>
      <c r="AR220" s="162"/>
      <c r="AS220" s="162"/>
      <c r="AT220" s="1"/>
      <c r="AU220" s="1"/>
      <c r="AV220" s="162"/>
      <c r="AW220" s="162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72"/>
      <c r="BI220" s="172"/>
      <c r="BJ220" s="1"/>
      <c r="BK220" s="1"/>
      <c r="BL220" s="172"/>
      <c r="BM220" s="172"/>
      <c r="BN220" s="1"/>
      <c r="BO220" s="1"/>
      <c r="BP220" s="1"/>
      <c r="BQ220" s="1"/>
      <c r="BR220" s="1"/>
      <c r="BS220" s="1"/>
      <c r="BT220" s="162"/>
      <c r="BU220" s="162"/>
      <c r="BV220" s="1"/>
      <c r="BW220" s="1"/>
      <c r="BX220" s="172"/>
      <c r="BY220" s="172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62"/>
      <c r="CK220" s="162"/>
      <c r="CL220" s="1"/>
      <c r="CM220" s="1"/>
      <c r="CN220" s="162"/>
      <c r="CO220" s="162"/>
      <c r="CP220" s="1"/>
      <c r="CQ220" s="1"/>
      <c r="CR220" s="162"/>
      <c r="CS220" s="162"/>
      <c r="CT220" s="1"/>
      <c r="CU220" s="1"/>
      <c r="CV220" s="1"/>
      <c r="CW220" s="1"/>
      <c r="CX220" s="1"/>
      <c r="CY220" s="1"/>
      <c r="CZ220" s="1"/>
      <c r="DA220" s="1"/>
      <c r="DB220" s="1"/>
      <c r="DC220" s="159"/>
      <c r="DD220" s="1"/>
      <c r="DE220" s="1"/>
      <c r="DF220" s="1"/>
      <c r="DG220" s="159"/>
      <c r="DH220" s="1"/>
      <c r="DI220" s="1"/>
      <c r="DJ220" s="1"/>
      <c r="DK220" s="159"/>
      <c r="DL220" s="162"/>
      <c r="DM220" s="162"/>
      <c r="DN220" s="1"/>
      <c r="DO220" s="159"/>
      <c r="DP220" s="162"/>
      <c r="DQ220" s="162"/>
      <c r="DR220" s="1"/>
      <c r="DS220" s="159"/>
      <c r="DT220" s="1"/>
      <c r="DU220" s="1"/>
      <c r="DV220" s="1"/>
      <c r="DW220" s="159"/>
      <c r="DX220" s="1"/>
      <c r="DY220" s="1" t="e">
        <f>VLOOKUP(A220,'ADFLEX lần 1'!A:C,3,0)</f>
        <v>#N/A</v>
      </c>
    </row>
    <row r="221" spans="1:129" ht="15.75" hidden="1" customHeight="1" x14ac:dyDescent="0.25">
      <c r="A221" s="15">
        <v>573</v>
      </c>
      <c r="B221" s="1" t="str">
        <f>VLOOKUP($A221,'Trang tính59'!$G:$J,3,0)</f>
        <v>Vũ Bá Tùng</v>
      </c>
      <c r="C221" s="1" t="str">
        <f>VLOOKUP($A221,'Trang tính59'!$G:$J,4,0)</f>
        <v>AdFlex - CPS - Sale - S1</v>
      </c>
      <c r="D221" s="14"/>
      <c r="E221" s="14"/>
      <c r="F221" s="1" t="str">
        <f t="shared" si="0"/>
        <v/>
      </c>
      <c r="G221" s="159" t="e">
        <f t="shared" si="1"/>
        <v>#VALUE!</v>
      </c>
      <c r="H221" s="14"/>
      <c r="I221" s="14"/>
      <c r="J221" s="1" t="str">
        <f t="shared" si="2"/>
        <v/>
      </c>
      <c r="K221" s="159" t="e">
        <f t="shared" si="3"/>
        <v>#VALUE!</v>
      </c>
      <c r="L221" s="14"/>
      <c r="M221" s="14"/>
      <c r="N221" s="1" t="str">
        <f t="shared" si="4"/>
        <v/>
      </c>
      <c r="O221" s="159" t="e">
        <f t="shared" si="5"/>
        <v>#VALUE!</v>
      </c>
      <c r="P221" s="14"/>
      <c r="Q221" s="14"/>
      <c r="R221" s="1" t="str">
        <f t="shared" si="6"/>
        <v/>
      </c>
      <c r="S221" s="159" t="e">
        <f t="shared" si="7"/>
        <v>#VALUE!</v>
      </c>
      <c r="T221" s="14"/>
      <c r="U221" s="14"/>
      <c r="V221" s="1" t="str">
        <f t="shared" si="8"/>
        <v/>
      </c>
      <c r="W221" s="159" t="e">
        <f t="shared" si="9"/>
        <v>#VALUE!</v>
      </c>
      <c r="X221" s="14"/>
      <c r="Y221" s="14"/>
      <c r="Z221" s="1" t="str">
        <f t="shared" si="10"/>
        <v/>
      </c>
      <c r="AA221" s="159" t="e">
        <f t="shared" si="11"/>
        <v>#VALUE!</v>
      </c>
      <c r="AB221" s="14"/>
      <c r="AC221" s="14"/>
      <c r="AD221" s="1" t="str">
        <f t="shared" si="12"/>
        <v/>
      </c>
      <c r="AE221" s="159" t="e">
        <f t="shared" si="13"/>
        <v>#VALUE!</v>
      </c>
      <c r="AF221" s="14"/>
      <c r="AG221" s="14"/>
      <c r="AH221" s="1" t="str">
        <f t="shared" si="14"/>
        <v/>
      </c>
      <c r="AI221" s="159" t="e">
        <f t="shared" si="15"/>
        <v>#VALUE!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59"/>
      <c r="DD221" s="1"/>
      <c r="DE221" s="1"/>
      <c r="DF221" s="1"/>
      <c r="DG221" s="159"/>
      <c r="DH221" s="1"/>
      <c r="DI221" s="1"/>
      <c r="DJ221" s="1"/>
      <c r="DK221" s="159"/>
      <c r="DL221" s="1"/>
      <c r="DM221" s="1"/>
      <c r="DN221" s="1"/>
      <c r="DO221" s="159"/>
      <c r="DP221" s="1"/>
      <c r="DQ221" s="1"/>
      <c r="DR221" s="1"/>
      <c r="DS221" s="159"/>
      <c r="DT221" s="1"/>
      <c r="DU221" s="1"/>
      <c r="DV221" s="1"/>
      <c r="DW221" s="159"/>
      <c r="DX221" s="1"/>
      <c r="DY221" s="1" t="e">
        <f>VLOOKUP(A221,'ADFLEX lần 1'!A:C,3,0)</f>
        <v>#N/A</v>
      </c>
    </row>
    <row r="222" spans="1:129" ht="15.75" hidden="1" customHeight="1" x14ac:dyDescent="0.25">
      <c r="A222" s="15">
        <v>574</v>
      </c>
      <c r="B222" s="1" t="str">
        <f>VLOOKUP($A222,'Trang tính59'!$G:$J,3,0)</f>
        <v>Đỗ Thu Giang</v>
      </c>
      <c r="C222" s="1" t="str">
        <f>VLOOKUP($A222,'Trang tính59'!$G:$J,4,0)</f>
        <v>AdFlex - Pushtimize - BD</v>
      </c>
      <c r="D222" s="14"/>
      <c r="E222" s="14"/>
      <c r="F222" s="1" t="str">
        <f t="shared" si="0"/>
        <v/>
      </c>
      <c r="G222" s="159" t="e">
        <f t="shared" si="1"/>
        <v>#VALUE!</v>
      </c>
      <c r="H222" s="14"/>
      <c r="I222" s="14"/>
      <c r="J222" s="1" t="str">
        <f t="shared" si="2"/>
        <v/>
      </c>
      <c r="K222" s="159" t="e">
        <f t="shared" si="3"/>
        <v>#VALUE!</v>
      </c>
      <c r="L222" s="14"/>
      <c r="M222" s="14"/>
      <c r="N222" s="1" t="str">
        <f t="shared" si="4"/>
        <v/>
      </c>
      <c r="O222" s="159" t="e">
        <f t="shared" si="5"/>
        <v>#VALUE!</v>
      </c>
      <c r="P222" s="14"/>
      <c r="Q222" s="14"/>
      <c r="R222" s="1" t="str">
        <f t="shared" si="6"/>
        <v/>
      </c>
      <c r="S222" s="159" t="e">
        <f t="shared" si="7"/>
        <v>#VALUE!</v>
      </c>
      <c r="T222" s="14"/>
      <c r="U222" s="14"/>
      <c r="V222" s="1" t="str">
        <f t="shared" si="8"/>
        <v/>
      </c>
      <c r="W222" s="159" t="e">
        <f t="shared" si="9"/>
        <v>#VALUE!</v>
      </c>
      <c r="X222" s="14"/>
      <c r="Y222" s="14"/>
      <c r="Z222" s="1" t="str">
        <f t="shared" si="10"/>
        <v/>
      </c>
      <c r="AA222" s="159" t="e">
        <f t="shared" si="11"/>
        <v>#VALUE!</v>
      </c>
      <c r="AB222" s="14"/>
      <c r="AC222" s="14"/>
      <c r="AD222" s="1" t="str">
        <f t="shared" si="12"/>
        <v/>
      </c>
      <c r="AE222" s="159" t="e">
        <f t="shared" si="13"/>
        <v>#VALUE!</v>
      </c>
      <c r="AF222" s="14"/>
      <c r="AG222" s="14"/>
      <c r="AH222" s="1" t="str">
        <f t="shared" si="14"/>
        <v/>
      </c>
      <c r="AI222" s="159" t="e">
        <f t="shared" si="15"/>
        <v>#VALUE!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59"/>
      <c r="DD222" s="1"/>
      <c r="DE222" s="1"/>
      <c r="DF222" s="1"/>
      <c r="DG222" s="159"/>
      <c r="DH222" s="1"/>
      <c r="DI222" s="1"/>
      <c r="DJ222" s="1"/>
      <c r="DK222" s="159"/>
      <c r="DL222" s="1"/>
      <c r="DM222" s="1"/>
      <c r="DN222" s="1"/>
      <c r="DO222" s="159"/>
      <c r="DP222" s="1"/>
      <c r="DQ222" s="1"/>
      <c r="DR222" s="1"/>
      <c r="DS222" s="159"/>
      <c r="DT222" s="1"/>
      <c r="DU222" s="1"/>
      <c r="DV222" s="1"/>
      <c r="DW222" s="159"/>
      <c r="DX222" s="1"/>
      <c r="DY222" s="1" t="e">
        <f>VLOOKUP(A222,'ADFLEX lần 1'!A:C,3,0)</f>
        <v>#N/A</v>
      </c>
    </row>
    <row r="223" spans="1:129" ht="15.75" hidden="1" customHeight="1" x14ac:dyDescent="0.25">
      <c r="A223" s="15">
        <v>575</v>
      </c>
      <c r="B223" s="1" t="str">
        <f>VLOOKUP($A223,'Trang tính59'!$G:$J,3,0)</f>
        <v>Nguyễn Thị Thu Trang</v>
      </c>
      <c r="C223" s="1" t="str">
        <f>VLOOKUP($A223,'Trang tính59'!$G:$J,4,0)</f>
        <v>AdFlex - CPS - Sale - LC1</v>
      </c>
      <c r="D223" s="168"/>
      <c r="E223" s="168"/>
      <c r="F223" s="1" t="str">
        <f t="shared" si="0"/>
        <v/>
      </c>
      <c r="G223" s="159" t="e">
        <f t="shared" si="1"/>
        <v>#VALUE!</v>
      </c>
      <c r="H223" s="168"/>
      <c r="I223" s="168"/>
      <c r="J223" s="1" t="str">
        <f t="shared" si="2"/>
        <v/>
      </c>
      <c r="K223" s="159" t="e">
        <f t="shared" si="3"/>
        <v>#VALUE!</v>
      </c>
      <c r="L223" s="168"/>
      <c r="M223" s="168"/>
      <c r="N223" s="1" t="str">
        <f t="shared" si="4"/>
        <v/>
      </c>
      <c r="O223" s="159" t="e">
        <f t="shared" si="5"/>
        <v>#VALUE!</v>
      </c>
      <c r="P223" s="168"/>
      <c r="Q223" s="168"/>
      <c r="R223" s="1" t="str">
        <f t="shared" si="6"/>
        <v/>
      </c>
      <c r="S223" s="159" t="e">
        <f t="shared" si="7"/>
        <v>#VALUE!</v>
      </c>
      <c r="T223" s="168"/>
      <c r="U223" s="168"/>
      <c r="V223" s="1" t="str">
        <f t="shared" si="8"/>
        <v/>
      </c>
      <c r="W223" s="159" t="e">
        <f t="shared" si="9"/>
        <v>#VALUE!</v>
      </c>
      <c r="X223" s="14"/>
      <c r="Y223" s="14"/>
      <c r="Z223" s="1" t="str">
        <f t="shared" si="10"/>
        <v/>
      </c>
      <c r="AA223" s="159" t="e">
        <f t="shared" si="11"/>
        <v>#VALUE!</v>
      </c>
      <c r="AB223" s="14"/>
      <c r="AC223" s="14"/>
      <c r="AD223" s="1" t="str">
        <f t="shared" si="12"/>
        <v/>
      </c>
      <c r="AE223" s="159" t="e">
        <f t="shared" si="13"/>
        <v>#VALUE!</v>
      </c>
      <c r="AF223" s="168"/>
      <c r="AG223" s="168"/>
      <c r="AH223" s="1" t="str">
        <f t="shared" si="14"/>
        <v/>
      </c>
      <c r="AI223" s="159" t="e">
        <f t="shared" si="15"/>
        <v>#VALUE!</v>
      </c>
      <c r="AJ223" s="162"/>
      <c r="AK223" s="162"/>
      <c r="AL223" s="1"/>
      <c r="AM223" s="1"/>
      <c r="AN223" s="162"/>
      <c r="AO223" s="162"/>
      <c r="AP223" s="1"/>
      <c r="AQ223" s="1"/>
      <c r="AR223" s="162"/>
      <c r="AS223" s="162"/>
      <c r="AT223" s="1"/>
      <c r="AU223" s="1"/>
      <c r="AV223" s="162"/>
      <c r="AW223" s="162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62"/>
      <c r="BI223" s="162"/>
      <c r="BJ223" s="1"/>
      <c r="BK223" s="1"/>
      <c r="BL223" s="162"/>
      <c r="BM223" s="162"/>
      <c r="BN223" s="1"/>
      <c r="BO223" s="1"/>
      <c r="BP223" s="162"/>
      <c r="BQ223" s="162"/>
      <c r="BR223" s="1"/>
      <c r="BS223" s="1"/>
      <c r="BT223" s="162"/>
      <c r="BU223" s="162"/>
      <c r="BV223" s="1"/>
      <c r="BW223" s="1"/>
      <c r="BX223" s="162"/>
      <c r="BY223" s="162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62"/>
      <c r="CK223" s="162"/>
      <c r="CL223" s="1"/>
      <c r="CM223" s="1"/>
      <c r="CN223" s="162"/>
      <c r="CO223" s="162"/>
      <c r="CP223" s="1"/>
      <c r="CQ223" s="1"/>
      <c r="CR223" s="162"/>
      <c r="CS223" s="162"/>
      <c r="CT223" s="1"/>
      <c r="CU223" s="1"/>
      <c r="CV223" s="162"/>
      <c r="CW223" s="162"/>
      <c r="CX223" s="1"/>
      <c r="CY223" s="1"/>
      <c r="CZ223" s="162"/>
      <c r="DA223" s="162"/>
      <c r="DB223" s="1"/>
      <c r="DC223" s="159"/>
      <c r="DD223" s="1"/>
      <c r="DE223" s="1"/>
      <c r="DF223" s="1"/>
      <c r="DG223" s="159"/>
      <c r="DH223" s="1"/>
      <c r="DI223" s="1"/>
      <c r="DJ223" s="1"/>
      <c r="DK223" s="159"/>
      <c r="DL223" s="162"/>
      <c r="DM223" s="162"/>
      <c r="DN223" s="1"/>
      <c r="DO223" s="159"/>
      <c r="DP223" s="162"/>
      <c r="DQ223" s="162"/>
      <c r="DR223" s="1"/>
      <c r="DS223" s="159"/>
      <c r="DT223" s="162"/>
      <c r="DU223" s="162"/>
      <c r="DV223" s="1"/>
      <c r="DW223" s="159"/>
      <c r="DX223" s="1"/>
      <c r="DY223" s="1" t="e">
        <f>VLOOKUP(A223,'ADFLEX lần 1'!A:C,3,0)</f>
        <v>#N/A</v>
      </c>
    </row>
    <row r="224" spans="1:129" ht="15.75" hidden="1" customHeight="1" x14ac:dyDescent="0.25">
      <c r="A224" s="15">
        <v>579</v>
      </c>
      <c r="B224" s="1" t="str">
        <f>VLOOKUP($A224,'Trang tính59'!$G:$J,3,0)</f>
        <v>Nguyễn Thiên Tài</v>
      </c>
      <c r="C224" s="1" t="str">
        <f>VLOOKUP($A224,'Trang tính59'!$G:$J,4,0)</f>
        <v>AdFlex - Tech - P&amp;D - BA</v>
      </c>
      <c r="D224" s="14"/>
      <c r="E224" s="14"/>
      <c r="F224" s="1" t="str">
        <f t="shared" si="0"/>
        <v/>
      </c>
      <c r="G224" s="159" t="e">
        <f t="shared" si="1"/>
        <v>#VALUE!</v>
      </c>
      <c r="H224" s="14"/>
      <c r="I224" s="14"/>
      <c r="J224" s="1" t="str">
        <f t="shared" si="2"/>
        <v/>
      </c>
      <c r="K224" s="159" t="e">
        <f t="shared" si="3"/>
        <v>#VALUE!</v>
      </c>
      <c r="L224" s="14"/>
      <c r="M224" s="14"/>
      <c r="N224" s="1" t="str">
        <f t="shared" si="4"/>
        <v/>
      </c>
      <c r="O224" s="159" t="e">
        <f t="shared" si="5"/>
        <v>#VALUE!</v>
      </c>
      <c r="P224" s="14"/>
      <c r="Q224" s="14"/>
      <c r="R224" s="1" t="str">
        <f t="shared" si="6"/>
        <v/>
      </c>
      <c r="S224" s="159" t="e">
        <f t="shared" si="7"/>
        <v>#VALUE!</v>
      </c>
      <c r="T224" s="14"/>
      <c r="U224" s="14"/>
      <c r="V224" s="1" t="str">
        <f t="shared" si="8"/>
        <v/>
      </c>
      <c r="W224" s="159" t="e">
        <f t="shared" si="9"/>
        <v>#VALUE!</v>
      </c>
      <c r="X224" s="14"/>
      <c r="Y224" s="14"/>
      <c r="Z224" s="1" t="str">
        <f t="shared" si="10"/>
        <v/>
      </c>
      <c r="AA224" s="159" t="e">
        <f t="shared" si="11"/>
        <v>#VALUE!</v>
      </c>
      <c r="AB224" s="14"/>
      <c r="AC224" s="14"/>
      <c r="AD224" s="1" t="str">
        <f t="shared" si="12"/>
        <v/>
      </c>
      <c r="AE224" s="159" t="e">
        <f t="shared" si="13"/>
        <v>#VALUE!</v>
      </c>
      <c r="AF224" s="14"/>
      <c r="AG224" s="14"/>
      <c r="AH224" s="1" t="str">
        <f t="shared" si="14"/>
        <v/>
      </c>
      <c r="AI224" s="159" t="e">
        <f t="shared" si="15"/>
        <v>#VALUE!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59"/>
      <c r="DD224" s="1"/>
      <c r="DE224" s="1"/>
      <c r="DF224" s="1"/>
      <c r="DG224" s="159"/>
      <c r="DH224" s="1"/>
      <c r="DI224" s="1"/>
      <c r="DJ224" s="1"/>
      <c r="DK224" s="159"/>
      <c r="DL224" s="1"/>
      <c r="DM224" s="1"/>
      <c r="DN224" s="1"/>
      <c r="DO224" s="159"/>
      <c r="DP224" s="1"/>
      <c r="DQ224" s="1"/>
      <c r="DR224" s="1"/>
      <c r="DS224" s="159"/>
      <c r="DT224" s="1"/>
      <c r="DU224" s="1"/>
      <c r="DV224" s="1"/>
      <c r="DW224" s="159"/>
      <c r="DX224" s="1"/>
      <c r="DY224" s="1" t="e">
        <f>VLOOKUP(A224,'ADFLEX lần 1'!A:C,3,0)</f>
        <v>#N/A</v>
      </c>
    </row>
    <row r="225" spans="1:129" ht="15.75" hidden="1" customHeight="1" x14ac:dyDescent="0.25">
      <c r="A225" s="15">
        <v>580</v>
      </c>
      <c r="B225" s="1" t="str">
        <f>VLOOKUP($A225,'Trang tính59'!$G:$J,3,0)</f>
        <v>Nguyễn Đại Hải</v>
      </c>
      <c r="C225" s="1" t="str">
        <f>VLOOKUP($A225,'Trang tính59'!$G:$J,4,0)</f>
        <v>AdFlex - Support - Profit &amp; Loss</v>
      </c>
      <c r="D225" s="169">
        <v>0.35555555555555557</v>
      </c>
      <c r="E225" s="169">
        <v>0.79097222222222219</v>
      </c>
      <c r="F225" s="163">
        <f t="shared" si="0"/>
        <v>0.33333333333333331</v>
      </c>
      <c r="G225" s="159">
        <f t="shared" si="1"/>
        <v>8</v>
      </c>
      <c r="H225" s="169">
        <v>0.35416666666666669</v>
      </c>
      <c r="I225" s="169">
        <v>0.78263888888888888</v>
      </c>
      <c r="J225" s="163">
        <f t="shared" si="2"/>
        <v>0.33333333333333331</v>
      </c>
      <c r="K225" s="159">
        <f t="shared" si="3"/>
        <v>8</v>
      </c>
      <c r="L225" s="169">
        <v>0.35902777777777778</v>
      </c>
      <c r="M225" s="169">
        <v>0.75416666666666665</v>
      </c>
      <c r="N225" s="162">
        <f t="shared" si="4"/>
        <v>0.33263888888888887</v>
      </c>
      <c r="O225" s="159">
        <f t="shared" si="5"/>
        <v>8</v>
      </c>
      <c r="P225" s="168"/>
      <c r="Q225" s="168"/>
      <c r="R225" s="1" t="str">
        <f t="shared" si="6"/>
        <v/>
      </c>
      <c r="S225" s="159" t="e">
        <f t="shared" si="7"/>
        <v>#VALUE!</v>
      </c>
      <c r="T225" s="168"/>
      <c r="U225" s="168"/>
      <c r="V225" s="1" t="str">
        <f t="shared" si="8"/>
        <v/>
      </c>
      <c r="W225" s="159" t="e">
        <f t="shared" si="9"/>
        <v>#VALUE!</v>
      </c>
      <c r="X225" s="169">
        <v>0.35208333333333336</v>
      </c>
      <c r="Y225" s="169">
        <v>0.75069444444444444</v>
      </c>
      <c r="Z225" s="163">
        <f t="shared" si="10"/>
        <v>0.33333333333333331</v>
      </c>
      <c r="AA225" s="159">
        <f t="shared" si="11"/>
        <v>8</v>
      </c>
      <c r="AB225" s="169">
        <v>0.3611111111111111</v>
      </c>
      <c r="AC225" s="169">
        <v>0.7583333333333333</v>
      </c>
      <c r="AD225" s="163">
        <f t="shared" si="12"/>
        <v>0.33333333333333331</v>
      </c>
      <c r="AE225" s="159">
        <f t="shared" si="13"/>
        <v>8</v>
      </c>
      <c r="AF225" s="169">
        <v>0.35069444444444442</v>
      </c>
      <c r="AG225" s="169">
        <v>0.75555555555555554</v>
      </c>
      <c r="AH225" s="163">
        <f t="shared" si="14"/>
        <v>0.33333333333333331</v>
      </c>
      <c r="AI225" s="159">
        <f t="shared" si="15"/>
        <v>8</v>
      </c>
      <c r="AJ225" s="170"/>
      <c r="AK225" s="170"/>
      <c r="AL225" s="1"/>
      <c r="AM225" s="1"/>
      <c r="AN225" s="170"/>
      <c r="AO225" s="170"/>
      <c r="AP225" s="1"/>
      <c r="AQ225" s="1"/>
      <c r="AR225" s="170"/>
      <c r="AS225" s="170"/>
      <c r="AT225" s="1"/>
      <c r="AU225" s="1"/>
      <c r="AV225" s="170"/>
      <c r="AW225" s="170"/>
      <c r="AX225" s="1"/>
      <c r="AY225" s="1"/>
      <c r="AZ225" s="170"/>
      <c r="BA225" s="170"/>
      <c r="BB225" s="1"/>
      <c r="BC225" s="1"/>
      <c r="BD225" s="162"/>
      <c r="BE225" s="162"/>
      <c r="BF225" s="1"/>
      <c r="BG225" s="1"/>
      <c r="BH225" s="162"/>
      <c r="BI225" s="162"/>
      <c r="BJ225" s="1"/>
      <c r="BK225" s="1"/>
      <c r="BL225" s="170"/>
      <c r="BM225" s="170"/>
      <c r="BN225" s="1"/>
      <c r="BO225" s="1"/>
      <c r="BP225" s="170"/>
      <c r="BQ225" s="170"/>
      <c r="BR225" s="1"/>
      <c r="BS225" s="1"/>
      <c r="BT225" s="170"/>
      <c r="BU225" s="170"/>
      <c r="BV225" s="1"/>
      <c r="BW225" s="1"/>
      <c r="BX225" s="170"/>
      <c r="BY225" s="170"/>
      <c r="BZ225" s="1"/>
      <c r="CA225" s="1"/>
      <c r="CB225" s="170"/>
      <c r="CC225" s="170"/>
      <c r="CD225" s="1"/>
      <c r="CE225" s="1"/>
      <c r="CF225" s="170"/>
      <c r="CG225" s="170"/>
      <c r="CH225" s="1"/>
      <c r="CI225" s="1"/>
      <c r="CJ225" s="162"/>
      <c r="CK225" s="162"/>
      <c r="CL225" s="1"/>
      <c r="CM225" s="1"/>
      <c r="CN225" s="170"/>
      <c r="CO225" s="170"/>
      <c r="CP225" s="1"/>
      <c r="CQ225" s="1"/>
      <c r="CR225" s="170"/>
      <c r="CS225" s="170"/>
      <c r="CT225" s="1"/>
      <c r="CU225" s="1"/>
      <c r="CV225" s="170"/>
      <c r="CW225" s="170"/>
      <c r="CX225" s="1"/>
      <c r="CY225" s="1"/>
      <c r="CZ225" s="160"/>
      <c r="DA225" s="160"/>
      <c r="DB225" s="161"/>
      <c r="DC225" s="159"/>
      <c r="DD225" s="160"/>
      <c r="DE225" s="160"/>
      <c r="DF225" s="160"/>
      <c r="DG225" s="159"/>
      <c r="DH225" s="162"/>
      <c r="DI225" s="162"/>
      <c r="DJ225" s="163"/>
      <c r="DK225" s="159"/>
      <c r="DL225" s="162"/>
      <c r="DM225" s="162"/>
      <c r="DN225" s="163"/>
      <c r="DO225" s="159"/>
      <c r="DP225" s="160"/>
      <c r="DQ225" s="160"/>
      <c r="DR225" s="161"/>
      <c r="DS225" s="159"/>
      <c r="DT225" s="160"/>
      <c r="DU225" s="160"/>
      <c r="DV225" s="161"/>
      <c r="DW225" s="159"/>
      <c r="DX225" s="1"/>
      <c r="DY225" s="1" t="e">
        <f>VLOOKUP(A225,'ADFLEX lần 1'!A:C,3,0)</f>
        <v>#N/A</v>
      </c>
    </row>
    <row r="226" spans="1:129" ht="15.75" hidden="1" customHeight="1" x14ac:dyDescent="0.25">
      <c r="A226" s="15">
        <v>584</v>
      </c>
      <c r="B226" s="1" t="str">
        <f>VLOOKUP($A226,'Trang tính59'!$G:$J,3,0)</f>
        <v>Nguyễn Thị Dung</v>
      </c>
      <c r="C226" s="1" t="str">
        <f>VLOOKUP($A226,'Trang tính59'!$G:$J,4,0)</f>
        <v>AdFlex - CPS - Sale - S1</v>
      </c>
      <c r="D226" s="168"/>
      <c r="E226" s="168"/>
      <c r="F226" s="1" t="str">
        <f t="shared" si="0"/>
        <v/>
      </c>
      <c r="G226" s="159" t="e">
        <f t="shared" si="1"/>
        <v>#VALUE!</v>
      </c>
      <c r="H226" s="168"/>
      <c r="I226" s="168"/>
      <c r="J226" s="1" t="str">
        <f t="shared" si="2"/>
        <v/>
      </c>
      <c r="K226" s="159" t="e">
        <f t="shared" si="3"/>
        <v>#VALUE!</v>
      </c>
      <c r="L226" s="168"/>
      <c r="M226" s="168"/>
      <c r="N226" s="1" t="str">
        <f t="shared" si="4"/>
        <v/>
      </c>
      <c r="O226" s="159" t="e">
        <f t="shared" si="5"/>
        <v>#VALUE!</v>
      </c>
      <c r="P226" s="168"/>
      <c r="Q226" s="168"/>
      <c r="R226" s="1" t="str">
        <f t="shared" si="6"/>
        <v/>
      </c>
      <c r="S226" s="159" t="e">
        <f t="shared" si="7"/>
        <v>#VALUE!</v>
      </c>
      <c r="T226" s="14"/>
      <c r="U226" s="14"/>
      <c r="V226" s="1" t="str">
        <f t="shared" si="8"/>
        <v/>
      </c>
      <c r="W226" s="159" t="e">
        <f t="shared" si="9"/>
        <v>#VALUE!</v>
      </c>
      <c r="X226" s="14"/>
      <c r="Y226" s="14"/>
      <c r="Z226" s="1" t="str">
        <f t="shared" si="10"/>
        <v/>
      </c>
      <c r="AA226" s="159" t="e">
        <f t="shared" si="11"/>
        <v>#VALUE!</v>
      </c>
      <c r="AB226" s="14"/>
      <c r="AC226" s="14"/>
      <c r="AD226" s="1" t="str">
        <f t="shared" si="12"/>
        <v/>
      </c>
      <c r="AE226" s="159" t="e">
        <f t="shared" si="13"/>
        <v>#VALUE!</v>
      </c>
      <c r="AF226" s="168"/>
      <c r="AG226" s="168"/>
      <c r="AH226" s="1" t="str">
        <f t="shared" si="14"/>
        <v/>
      </c>
      <c r="AI226" s="159" t="e">
        <f t="shared" si="15"/>
        <v>#VALUE!</v>
      </c>
      <c r="AJ226" s="162"/>
      <c r="AK226" s="162"/>
      <c r="AL226" s="1"/>
      <c r="AM226" s="1"/>
      <c r="AN226" s="162"/>
      <c r="AO226" s="162"/>
      <c r="AP226" s="1"/>
      <c r="AQ226" s="1"/>
      <c r="AR226" s="162"/>
      <c r="AS226" s="162"/>
      <c r="AT226" s="1"/>
      <c r="AU226" s="1"/>
      <c r="AV226" s="162"/>
      <c r="AW226" s="162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62"/>
      <c r="BI226" s="162"/>
      <c r="BJ226" s="1"/>
      <c r="BK226" s="1"/>
      <c r="BL226" s="162"/>
      <c r="BM226" s="162"/>
      <c r="BN226" s="1"/>
      <c r="BO226" s="1"/>
      <c r="BP226" s="162"/>
      <c r="BQ226" s="162"/>
      <c r="BR226" s="1"/>
      <c r="BS226" s="1"/>
      <c r="BT226" s="162"/>
      <c r="BU226" s="162"/>
      <c r="BV226" s="1"/>
      <c r="BW226" s="1"/>
      <c r="BX226" s="162"/>
      <c r="BY226" s="162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62"/>
      <c r="CK226" s="162"/>
      <c r="CL226" s="1"/>
      <c r="CM226" s="1"/>
      <c r="CN226" s="162"/>
      <c r="CO226" s="162"/>
      <c r="CP226" s="1"/>
      <c r="CQ226" s="1"/>
      <c r="CR226" s="162"/>
      <c r="CS226" s="162"/>
      <c r="CT226" s="1"/>
      <c r="CU226" s="1"/>
      <c r="CV226" s="162"/>
      <c r="CW226" s="162"/>
      <c r="CX226" s="1"/>
      <c r="CY226" s="1"/>
      <c r="CZ226" s="162"/>
      <c r="DA226" s="162"/>
      <c r="DB226" s="1"/>
      <c r="DC226" s="159"/>
      <c r="DD226" s="1"/>
      <c r="DE226" s="1"/>
      <c r="DF226" s="1"/>
      <c r="DG226" s="159"/>
      <c r="DH226" s="1"/>
      <c r="DI226" s="1"/>
      <c r="DJ226" s="1"/>
      <c r="DK226" s="159"/>
      <c r="DL226" s="162"/>
      <c r="DM226" s="162"/>
      <c r="DN226" s="1"/>
      <c r="DO226" s="159"/>
      <c r="DP226" s="162"/>
      <c r="DQ226" s="162"/>
      <c r="DR226" s="1"/>
      <c r="DS226" s="159"/>
      <c r="DT226" s="162"/>
      <c r="DU226" s="162"/>
      <c r="DV226" s="1"/>
      <c r="DW226" s="159"/>
      <c r="DX226" s="1"/>
      <c r="DY226" s="1" t="e">
        <f>VLOOKUP(A226,'ADFLEX lần 1'!A:C,3,0)</f>
        <v>#N/A</v>
      </c>
    </row>
    <row r="227" spans="1:129" ht="15.75" hidden="1" customHeight="1" x14ac:dyDescent="0.25">
      <c r="A227" s="15">
        <v>590</v>
      </c>
      <c r="B227" s="1" t="e">
        <f>VLOOKUP($A227,'Trang tính59'!$G:$J,3,0)</f>
        <v>#N/A</v>
      </c>
      <c r="C227" s="1" t="e">
        <f>VLOOKUP($A227,'Trang tính59'!$G:$J,4,0)</f>
        <v>#N/A</v>
      </c>
      <c r="D227" s="171"/>
      <c r="E227" s="171"/>
      <c r="F227" s="1" t="str">
        <f t="shared" si="0"/>
        <v/>
      </c>
      <c r="G227" s="159" t="e">
        <f t="shared" si="1"/>
        <v>#VALUE!</v>
      </c>
      <c r="H227" s="171"/>
      <c r="I227" s="171"/>
      <c r="J227" s="1" t="str">
        <f t="shared" si="2"/>
        <v/>
      </c>
      <c r="K227" s="159" t="e">
        <f t="shared" si="3"/>
        <v>#VALUE!</v>
      </c>
      <c r="L227" s="14"/>
      <c r="M227" s="14"/>
      <c r="N227" s="1" t="str">
        <f t="shared" si="4"/>
        <v/>
      </c>
      <c r="O227" s="159" t="e">
        <f t="shared" si="5"/>
        <v>#VALUE!</v>
      </c>
      <c r="P227" s="14"/>
      <c r="Q227" s="14"/>
      <c r="R227" s="1" t="str">
        <f t="shared" si="6"/>
        <v/>
      </c>
      <c r="S227" s="159" t="e">
        <f t="shared" si="7"/>
        <v>#VALUE!</v>
      </c>
      <c r="T227" s="171"/>
      <c r="U227" s="171"/>
      <c r="V227" s="1" t="str">
        <f t="shared" si="8"/>
        <v/>
      </c>
      <c r="W227" s="159" t="e">
        <f t="shared" si="9"/>
        <v>#VALUE!</v>
      </c>
      <c r="X227" s="171"/>
      <c r="Y227" s="171"/>
      <c r="Z227" s="1" t="str">
        <f t="shared" si="10"/>
        <v/>
      </c>
      <c r="AA227" s="159" t="e">
        <f t="shared" si="11"/>
        <v>#VALUE!</v>
      </c>
      <c r="AB227" s="171"/>
      <c r="AC227" s="171"/>
      <c r="AD227" s="1" t="str">
        <f t="shared" si="12"/>
        <v/>
      </c>
      <c r="AE227" s="159" t="e">
        <f t="shared" si="13"/>
        <v>#VALUE!</v>
      </c>
      <c r="AF227" s="171"/>
      <c r="AG227" s="171"/>
      <c r="AH227" s="1" t="str">
        <f t="shared" si="14"/>
        <v/>
      </c>
      <c r="AI227" s="159" t="e">
        <f t="shared" si="15"/>
        <v>#VALUE!</v>
      </c>
      <c r="AJ227" s="172"/>
      <c r="AK227" s="172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72"/>
      <c r="AW227" s="172"/>
      <c r="AX227" s="1"/>
      <c r="AY227" s="1"/>
      <c r="AZ227" s="172"/>
      <c r="BA227" s="172"/>
      <c r="BB227" s="1"/>
      <c r="BC227" s="1"/>
      <c r="BD227" s="172"/>
      <c r="BE227" s="172"/>
      <c r="BF227" s="1"/>
      <c r="BG227" s="1"/>
      <c r="BH227" s="172"/>
      <c r="BI227" s="172"/>
      <c r="BJ227" s="1"/>
      <c r="BK227" s="1"/>
      <c r="BL227" s="172"/>
      <c r="BM227" s="172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59"/>
      <c r="DD227" s="1"/>
      <c r="DE227" s="1"/>
      <c r="DF227" s="1"/>
      <c r="DG227" s="159"/>
      <c r="DH227" s="1"/>
      <c r="DI227" s="1"/>
      <c r="DJ227" s="1"/>
      <c r="DK227" s="159"/>
      <c r="DL227" s="1"/>
      <c r="DM227" s="1"/>
      <c r="DN227" s="1"/>
      <c r="DO227" s="159"/>
      <c r="DP227" s="1"/>
      <c r="DQ227" s="1"/>
      <c r="DR227" s="1"/>
      <c r="DS227" s="159"/>
      <c r="DT227" s="1"/>
      <c r="DU227" s="1"/>
      <c r="DV227" s="1"/>
      <c r="DW227" s="159"/>
      <c r="DX227" s="1"/>
      <c r="DY227" s="1" t="e">
        <f>VLOOKUP(A227,'ADFLEX lần 1'!A:C,3,0)</f>
        <v>#N/A</v>
      </c>
    </row>
    <row r="228" spans="1:129" ht="15.75" hidden="1" customHeight="1" x14ac:dyDescent="0.25">
      <c r="A228" s="15">
        <v>591</v>
      </c>
      <c r="B228" s="1" t="str">
        <f>VLOOKUP($A228,'Trang tính59'!$G:$J,3,0)</f>
        <v>Nguyễn Thị Kiều Trang</v>
      </c>
      <c r="C228" s="1" t="str">
        <f>VLOOKUP($A228,'Trang tính59'!$G:$J,4,0)</f>
        <v>PingGo - OP</v>
      </c>
      <c r="D228" s="168"/>
      <c r="E228" s="168"/>
      <c r="F228" s="1" t="str">
        <f t="shared" si="0"/>
        <v/>
      </c>
      <c r="G228" s="159" t="e">
        <f t="shared" si="1"/>
        <v>#VALUE!</v>
      </c>
      <c r="H228" s="14"/>
      <c r="I228" s="14"/>
      <c r="J228" s="1" t="str">
        <f t="shared" si="2"/>
        <v/>
      </c>
      <c r="K228" s="159" t="e">
        <f t="shared" si="3"/>
        <v>#VALUE!</v>
      </c>
      <c r="L228" s="14"/>
      <c r="M228" s="14"/>
      <c r="N228" s="1" t="str">
        <f t="shared" si="4"/>
        <v/>
      </c>
      <c r="O228" s="159" t="e">
        <f t="shared" si="5"/>
        <v>#VALUE!</v>
      </c>
      <c r="P228" s="168"/>
      <c r="Q228" s="168"/>
      <c r="R228" s="1" t="str">
        <f t="shared" si="6"/>
        <v/>
      </c>
      <c r="S228" s="159" t="e">
        <f t="shared" si="7"/>
        <v>#VALUE!</v>
      </c>
      <c r="T228" s="168"/>
      <c r="U228" s="168"/>
      <c r="V228" s="1" t="str">
        <f t="shared" si="8"/>
        <v/>
      </c>
      <c r="W228" s="159" t="e">
        <f t="shared" si="9"/>
        <v>#VALUE!</v>
      </c>
      <c r="X228" s="169">
        <v>0.47430555555555554</v>
      </c>
      <c r="Y228" s="169">
        <v>0.47430555555555554</v>
      </c>
      <c r="Z228" s="163">
        <f t="shared" si="10"/>
        <v>0.16666666666666666</v>
      </c>
      <c r="AA228" s="159">
        <f t="shared" si="11"/>
        <v>4</v>
      </c>
      <c r="AB228" s="168"/>
      <c r="AC228" s="168"/>
      <c r="AD228" s="1" t="str">
        <f t="shared" si="12"/>
        <v/>
      </c>
      <c r="AE228" s="159" t="e">
        <f t="shared" si="13"/>
        <v>#VALUE!</v>
      </c>
      <c r="AF228" s="14"/>
      <c r="AG228" s="14"/>
      <c r="AH228" s="1" t="str">
        <f t="shared" si="14"/>
        <v/>
      </c>
      <c r="AI228" s="159" t="e">
        <f t="shared" si="15"/>
        <v>#VALUE!</v>
      </c>
      <c r="AJ228" s="1"/>
      <c r="AK228" s="1"/>
      <c r="AL228" s="1"/>
      <c r="AM228" s="1"/>
      <c r="AN228" s="162"/>
      <c r="AO228" s="162"/>
      <c r="AP228" s="1"/>
      <c r="AQ228" s="1"/>
      <c r="AR228" s="162"/>
      <c r="AS228" s="162"/>
      <c r="AT228" s="1"/>
      <c r="AU228" s="1"/>
      <c r="AV228" s="162"/>
      <c r="AW228" s="162"/>
      <c r="AX228" s="1"/>
      <c r="AY228" s="1"/>
      <c r="AZ228" s="162"/>
      <c r="BA228" s="162"/>
      <c r="BB228" s="1"/>
      <c r="BC228" s="1"/>
      <c r="BD228" s="162"/>
      <c r="BE228" s="162"/>
      <c r="BF228" s="1"/>
      <c r="BG228" s="1"/>
      <c r="BH228" s="162"/>
      <c r="BI228" s="162"/>
      <c r="BJ228" s="1"/>
      <c r="BK228" s="1"/>
      <c r="BL228" s="1"/>
      <c r="BM228" s="1"/>
      <c r="BN228" s="1"/>
      <c r="BO228" s="1"/>
      <c r="BP228" s="162"/>
      <c r="BQ228" s="162"/>
      <c r="BR228" s="1"/>
      <c r="BS228" s="1"/>
      <c r="BT228" s="162"/>
      <c r="BU228" s="162"/>
      <c r="BV228" s="1"/>
      <c r="BW228" s="1"/>
      <c r="BX228" s="162"/>
      <c r="BY228" s="162"/>
      <c r="BZ228" s="1"/>
      <c r="CA228" s="1"/>
      <c r="CB228" s="162"/>
      <c r="CC228" s="162"/>
      <c r="CD228" s="1"/>
      <c r="CE228" s="1"/>
      <c r="CF228" s="162"/>
      <c r="CG228" s="162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62"/>
      <c r="CS228" s="162"/>
      <c r="CT228" s="1"/>
      <c r="CU228" s="1"/>
      <c r="CV228" s="162"/>
      <c r="CW228" s="162"/>
      <c r="CX228" s="1"/>
      <c r="CY228" s="1"/>
      <c r="CZ228" s="1"/>
      <c r="DA228" s="1"/>
      <c r="DB228" s="1"/>
      <c r="DC228" s="159"/>
      <c r="DD228" s="1"/>
      <c r="DE228" s="1"/>
      <c r="DF228" s="1"/>
      <c r="DG228" s="159"/>
      <c r="DH228" s="1"/>
      <c r="DI228" s="1"/>
      <c r="DJ228" s="1"/>
      <c r="DK228" s="159"/>
      <c r="DL228" s="1"/>
      <c r="DM228" s="1"/>
      <c r="DN228" s="1"/>
      <c r="DO228" s="159"/>
      <c r="DP228" s="1"/>
      <c r="DQ228" s="1"/>
      <c r="DR228" s="1"/>
      <c r="DS228" s="159"/>
      <c r="DT228" s="162"/>
      <c r="DU228" s="162"/>
      <c r="DV228" s="1"/>
      <c r="DW228" s="159"/>
      <c r="DX228" s="1"/>
      <c r="DY228" s="1" t="e">
        <f>VLOOKUP(A228,'ADFLEX lần 1'!A:C,3,0)</f>
        <v>#N/A</v>
      </c>
    </row>
    <row r="229" spans="1:129" ht="15.75" hidden="1" customHeight="1" x14ac:dyDescent="0.25">
      <c r="A229" s="15">
        <v>592</v>
      </c>
      <c r="B229" s="1" t="str">
        <f>VLOOKUP($A229,'Trang tính59'!$G:$J,3,0)</f>
        <v>Vũ Ngọc Sơn</v>
      </c>
      <c r="C229" s="1" t="str">
        <f>VLOOKUP($A229,'Trang tính59'!$G:$J,4,0)</f>
        <v>AdFlex - Pushtimize</v>
      </c>
      <c r="D229" s="168"/>
      <c r="E229" s="168"/>
      <c r="F229" s="1" t="str">
        <f t="shared" si="0"/>
        <v/>
      </c>
      <c r="G229" s="159" t="e">
        <f t="shared" si="1"/>
        <v>#VALUE!</v>
      </c>
      <c r="H229" s="14"/>
      <c r="I229" s="14"/>
      <c r="J229" s="1" t="str">
        <f t="shared" si="2"/>
        <v/>
      </c>
      <c r="K229" s="159" t="e">
        <f t="shared" si="3"/>
        <v>#VALUE!</v>
      </c>
      <c r="L229" s="14"/>
      <c r="M229" s="14"/>
      <c r="N229" s="1" t="str">
        <f t="shared" si="4"/>
        <v/>
      </c>
      <c r="O229" s="159" t="e">
        <f t="shared" si="5"/>
        <v>#VALUE!</v>
      </c>
      <c r="P229" s="168"/>
      <c r="Q229" s="168"/>
      <c r="R229" s="1" t="str">
        <f t="shared" si="6"/>
        <v/>
      </c>
      <c r="S229" s="159" t="e">
        <f t="shared" si="7"/>
        <v>#VALUE!</v>
      </c>
      <c r="T229" s="168"/>
      <c r="U229" s="168"/>
      <c r="V229" s="1" t="str">
        <f t="shared" si="8"/>
        <v/>
      </c>
      <c r="W229" s="159" t="e">
        <f t="shared" si="9"/>
        <v>#VALUE!</v>
      </c>
      <c r="X229" s="171"/>
      <c r="Y229" s="171"/>
      <c r="Z229" s="1" t="str">
        <f t="shared" si="10"/>
        <v/>
      </c>
      <c r="AA229" s="159" t="e">
        <f t="shared" si="11"/>
        <v>#VALUE!</v>
      </c>
      <c r="AB229" s="168"/>
      <c r="AC229" s="168"/>
      <c r="AD229" s="1" t="str">
        <f t="shared" si="12"/>
        <v/>
      </c>
      <c r="AE229" s="159" t="e">
        <f t="shared" si="13"/>
        <v>#VALUE!</v>
      </c>
      <c r="AF229" s="14"/>
      <c r="AG229" s="14"/>
      <c r="AH229" s="1" t="str">
        <f t="shared" si="14"/>
        <v/>
      </c>
      <c r="AI229" s="159" t="e">
        <f t="shared" si="15"/>
        <v>#VALUE!</v>
      </c>
      <c r="AJ229" s="1"/>
      <c r="AK229" s="1"/>
      <c r="AL229" s="1"/>
      <c r="AM229" s="1"/>
      <c r="AN229" s="162"/>
      <c r="AO229" s="162"/>
      <c r="AP229" s="1"/>
      <c r="AQ229" s="1"/>
      <c r="AR229" s="162"/>
      <c r="AS229" s="162"/>
      <c r="AT229" s="1"/>
      <c r="AU229" s="1"/>
      <c r="AV229" s="162"/>
      <c r="AW229" s="162"/>
      <c r="AX229" s="1"/>
      <c r="AY229" s="1"/>
      <c r="AZ229" s="172"/>
      <c r="BA229" s="172"/>
      <c r="BB229" s="1"/>
      <c r="BC229" s="1"/>
      <c r="BD229" s="162"/>
      <c r="BE229" s="162"/>
      <c r="BF229" s="1"/>
      <c r="BG229" s="1"/>
      <c r="BH229" s="172"/>
      <c r="BI229" s="172"/>
      <c r="BJ229" s="1"/>
      <c r="BK229" s="1"/>
      <c r="BL229" s="1"/>
      <c r="BM229" s="1"/>
      <c r="BN229" s="1"/>
      <c r="BO229" s="1"/>
      <c r="BP229" s="162"/>
      <c r="BQ229" s="162"/>
      <c r="BR229" s="1"/>
      <c r="BS229" s="1"/>
      <c r="BT229" s="162"/>
      <c r="BU229" s="162"/>
      <c r="BV229" s="1"/>
      <c r="BW229" s="1"/>
      <c r="BX229" s="162"/>
      <c r="BY229" s="162"/>
      <c r="BZ229" s="1"/>
      <c r="CA229" s="1"/>
      <c r="CB229" s="162"/>
      <c r="CC229" s="162"/>
      <c r="CD229" s="1"/>
      <c r="CE229" s="1"/>
      <c r="CF229" s="162"/>
      <c r="CG229" s="162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62"/>
      <c r="CS229" s="162"/>
      <c r="CT229" s="1"/>
      <c r="CU229" s="1"/>
      <c r="CV229" s="162"/>
      <c r="CW229" s="162"/>
      <c r="CX229" s="1"/>
      <c r="CY229" s="1"/>
      <c r="CZ229" s="1"/>
      <c r="DA229" s="1"/>
      <c r="DB229" s="1"/>
      <c r="DC229" s="159"/>
      <c r="DD229" s="1"/>
      <c r="DE229" s="1"/>
      <c r="DF229" s="1"/>
      <c r="DG229" s="159"/>
      <c r="DH229" s="1"/>
      <c r="DI229" s="1"/>
      <c r="DJ229" s="1"/>
      <c r="DK229" s="159"/>
      <c r="DL229" s="1"/>
      <c r="DM229" s="1"/>
      <c r="DN229" s="1"/>
      <c r="DO229" s="159"/>
      <c r="DP229" s="1"/>
      <c r="DQ229" s="1"/>
      <c r="DR229" s="1"/>
      <c r="DS229" s="159"/>
      <c r="DT229" s="162"/>
      <c r="DU229" s="162"/>
      <c r="DV229" s="1"/>
      <c r="DW229" s="159"/>
      <c r="DX229" s="1"/>
      <c r="DY229" s="1" t="e">
        <f>VLOOKUP(A229,'ADFLEX lần 1'!A:C,3,0)</f>
        <v>#N/A</v>
      </c>
    </row>
    <row r="230" spans="1:129" ht="15.75" hidden="1" customHeight="1" x14ac:dyDescent="0.25">
      <c r="A230" s="15">
        <v>593</v>
      </c>
      <c r="B230" s="1" t="str">
        <f>VLOOKUP($A230,'Trang tính59'!$G:$J,3,0)</f>
        <v>Phạm Công Thành</v>
      </c>
      <c r="C230" s="1" t="str">
        <f>VLOOKUP($A230,'Trang tính59'!$G:$J,4,0)</f>
        <v>AdFlex - CPS - Sale - Retention</v>
      </c>
      <c r="D230" s="171"/>
      <c r="E230" s="171"/>
      <c r="F230" s="1" t="str">
        <f t="shared" si="0"/>
        <v/>
      </c>
      <c r="G230" s="159" t="e">
        <f t="shared" si="1"/>
        <v>#VALUE!</v>
      </c>
      <c r="H230" s="171"/>
      <c r="I230" s="171"/>
      <c r="J230" s="1" t="str">
        <f t="shared" si="2"/>
        <v/>
      </c>
      <c r="K230" s="159" t="e">
        <f t="shared" si="3"/>
        <v>#VALUE!</v>
      </c>
      <c r="L230" s="14"/>
      <c r="M230" s="14"/>
      <c r="N230" s="1" t="str">
        <f t="shared" si="4"/>
        <v/>
      </c>
      <c r="O230" s="159" t="e">
        <f t="shared" si="5"/>
        <v>#VALUE!</v>
      </c>
      <c r="P230" s="14"/>
      <c r="Q230" s="14"/>
      <c r="R230" s="1" t="str">
        <f t="shared" si="6"/>
        <v/>
      </c>
      <c r="S230" s="159" t="e">
        <f t="shared" si="7"/>
        <v>#VALUE!</v>
      </c>
      <c r="T230" s="171"/>
      <c r="U230" s="171"/>
      <c r="V230" s="1" t="str">
        <f t="shared" si="8"/>
        <v/>
      </c>
      <c r="W230" s="159" t="e">
        <f t="shared" si="9"/>
        <v>#VALUE!</v>
      </c>
      <c r="X230" s="171"/>
      <c r="Y230" s="171"/>
      <c r="Z230" s="1" t="str">
        <f t="shared" si="10"/>
        <v/>
      </c>
      <c r="AA230" s="159" t="e">
        <f t="shared" si="11"/>
        <v>#VALUE!</v>
      </c>
      <c r="AB230" s="171"/>
      <c r="AC230" s="171"/>
      <c r="AD230" s="1" t="str">
        <f t="shared" si="12"/>
        <v/>
      </c>
      <c r="AE230" s="159" t="e">
        <f t="shared" si="13"/>
        <v>#VALUE!</v>
      </c>
      <c r="AF230" s="171"/>
      <c r="AG230" s="171"/>
      <c r="AH230" s="1" t="str">
        <f t="shared" si="14"/>
        <v/>
      </c>
      <c r="AI230" s="159" t="e">
        <f t="shared" si="15"/>
        <v>#VALUE!</v>
      </c>
      <c r="AJ230" s="172"/>
      <c r="AK230" s="172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72"/>
      <c r="AW230" s="172"/>
      <c r="AX230" s="1"/>
      <c r="AY230" s="1"/>
      <c r="AZ230" s="172"/>
      <c r="BA230" s="172"/>
      <c r="BB230" s="1"/>
      <c r="BC230" s="1"/>
      <c r="BD230" s="172"/>
      <c r="BE230" s="172"/>
      <c r="BF230" s="1"/>
      <c r="BG230" s="1"/>
      <c r="BH230" s="172"/>
      <c r="BI230" s="172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72"/>
      <c r="BY230" s="172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59"/>
      <c r="DD230" s="1"/>
      <c r="DE230" s="1"/>
      <c r="DF230" s="1"/>
      <c r="DG230" s="159"/>
      <c r="DH230" s="1"/>
      <c r="DI230" s="1"/>
      <c r="DJ230" s="1"/>
      <c r="DK230" s="159"/>
      <c r="DL230" s="1"/>
      <c r="DM230" s="1"/>
      <c r="DN230" s="1"/>
      <c r="DO230" s="159"/>
      <c r="DP230" s="1"/>
      <c r="DQ230" s="1"/>
      <c r="DR230" s="1"/>
      <c r="DS230" s="159"/>
      <c r="DT230" s="1"/>
      <c r="DU230" s="1"/>
      <c r="DV230" s="1"/>
      <c r="DW230" s="159"/>
      <c r="DX230" s="1"/>
      <c r="DY230" s="1" t="e">
        <f>VLOOKUP(A230,'ADFLEX lần 1'!A:C,3,0)</f>
        <v>#N/A</v>
      </c>
    </row>
    <row r="231" spans="1:129" ht="15.75" hidden="1" customHeight="1" x14ac:dyDescent="0.25">
      <c r="A231" s="15">
        <v>594</v>
      </c>
      <c r="B231" s="1" t="str">
        <f>VLOOKUP($A231,'Trang tính59'!$G:$J,3,0)</f>
        <v>Hoàng Thị Minh Ngọc</v>
      </c>
      <c r="C231" s="1" t="str">
        <f>VLOOKUP($A231,'Trang tính59'!$G:$J,4,0)</f>
        <v>AdFlex - PingGo - Operation</v>
      </c>
      <c r="D231" s="168"/>
      <c r="E231" s="168"/>
      <c r="F231" s="1" t="str">
        <f t="shared" si="0"/>
        <v/>
      </c>
      <c r="G231" s="159" t="e">
        <f t="shared" si="1"/>
        <v>#VALUE!</v>
      </c>
      <c r="H231" s="168"/>
      <c r="I231" s="168"/>
      <c r="J231" s="1" t="str">
        <f t="shared" si="2"/>
        <v/>
      </c>
      <c r="K231" s="159" t="e">
        <f t="shared" si="3"/>
        <v>#VALUE!</v>
      </c>
      <c r="L231" s="168"/>
      <c r="M231" s="168"/>
      <c r="N231" s="1" t="str">
        <f t="shared" si="4"/>
        <v/>
      </c>
      <c r="O231" s="159" t="e">
        <f t="shared" si="5"/>
        <v>#VALUE!</v>
      </c>
      <c r="P231" s="168"/>
      <c r="Q231" s="168"/>
      <c r="R231" s="1" t="str">
        <f t="shared" si="6"/>
        <v/>
      </c>
      <c r="S231" s="159" t="e">
        <f t="shared" si="7"/>
        <v>#VALUE!</v>
      </c>
      <c r="T231" s="168"/>
      <c r="U231" s="168"/>
      <c r="V231" s="1" t="str">
        <f t="shared" si="8"/>
        <v/>
      </c>
      <c r="W231" s="159" t="e">
        <f t="shared" si="9"/>
        <v>#VALUE!</v>
      </c>
      <c r="X231" s="14"/>
      <c r="Y231" s="14"/>
      <c r="Z231" s="1" t="str">
        <f t="shared" si="10"/>
        <v/>
      </c>
      <c r="AA231" s="159" t="e">
        <f t="shared" si="11"/>
        <v>#VALUE!</v>
      </c>
      <c r="AB231" s="14"/>
      <c r="AC231" s="14"/>
      <c r="AD231" s="1" t="str">
        <f t="shared" si="12"/>
        <v/>
      </c>
      <c r="AE231" s="159" t="e">
        <f t="shared" si="13"/>
        <v>#VALUE!</v>
      </c>
      <c r="AF231" s="14"/>
      <c r="AG231" s="14"/>
      <c r="AH231" s="1" t="str">
        <f t="shared" si="14"/>
        <v/>
      </c>
      <c r="AI231" s="159" t="e">
        <f t="shared" si="15"/>
        <v>#VALUE!</v>
      </c>
      <c r="AJ231" s="162"/>
      <c r="AK231" s="162"/>
      <c r="AL231" s="1"/>
      <c r="AM231" s="1"/>
      <c r="AN231" s="162"/>
      <c r="AO231" s="162"/>
      <c r="AP231" s="1"/>
      <c r="AQ231" s="1"/>
      <c r="AR231" s="162"/>
      <c r="AS231" s="162"/>
      <c r="AT231" s="1"/>
      <c r="AU231" s="1"/>
      <c r="AV231" s="162"/>
      <c r="AW231" s="162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62"/>
      <c r="BI231" s="162"/>
      <c r="BJ231" s="1"/>
      <c r="BK231" s="1"/>
      <c r="BL231" s="162"/>
      <c r="BM231" s="162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59"/>
      <c r="DD231" s="1"/>
      <c r="DE231" s="1"/>
      <c r="DF231" s="1"/>
      <c r="DG231" s="159"/>
      <c r="DH231" s="1"/>
      <c r="DI231" s="1"/>
      <c r="DJ231" s="1"/>
      <c r="DK231" s="159"/>
      <c r="DL231" s="1"/>
      <c r="DM231" s="1"/>
      <c r="DN231" s="1"/>
      <c r="DO231" s="159"/>
      <c r="DP231" s="1"/>
      <c r="DQ231" s="1"/>
      <c r="DR231" s="1"/>
      <c r="DS231" s="159"/>
      <c r="DT231" s="1"/>
      <c r="DU231" s="1"/>
      <c r="DV231" s="1"/>
      <c r="DW231" s="159"/>
      <c r="DX231" s="1"/>
      <c r="DY231" s="1" t="e">
        <f>VLOOKUP(A231,'ADFLEX lần 1'!A:C,3,0)</f>
        <v>#N/A</v>
      </c>
    </row>
    <row r="232" spans="1:129" ht="15.75" hidden="1" customHeight="1" x14ac:dyDescent="0.25">
      <c r="A232" s="15">
        <v>595</v>
      </c>
      <c r="B232" s="1" t="str">
        <f>VLOOKUP($A232,'Trang tính59'!$G:$J,3,0)</f>
        <v>Nguyễn Thị Lan Anh</v>
      </c>
      <c r="C232" s="1" t="str">
        <f>VLOOKUP($A232,'Trang tính59'!$G:$J,4,0)</f>
        <v>AdFlex - CPS - Sale - LC1</v>
      </c>
      <c r="D232" s="14"/>
      <c r="E232" s="14"/>
      <c r="F232" s="1" t="str">
        <f t="shared" si="0"/>
        <v/>
      </c>
      <c r="G232" s="159" t="e">
        <f t="shared" si="1"/>
        <v>#VALUE!</v>
      </c>
      <c r="H232" s="14"/>
      <c r="I232" s="14"/>
      <c r="J232" s="1" t="str">
        <f t="shared" si="2"/>
        <v/>
      </c>
      <c r="K232" s="159" t="e">
        <f t="shared" si="3"/>
        <v>#VALUE!</v>
      </c>
      <c r="L232" s="14"/>
      <c r="M232" s="14"/>
      <c r="N232" s="1" t="str">
        <f t="shared" si="4"/>
        <v/>
      </c>
      <c r="O232" s="159" t="e">
        <f t="shared" si="5"/>
        <v>#VALUE!</v>
      </c>
      <c r="P232" s="14"/>
      <c r="Q232" s="14"/>
      <c r="R232" s="1" t="str">
        <f t="shared" si="6"/>
        <v/>
      </c>
      <c r="S232" s="159" t="e">
        <f t="shared" si="7"/>
        <v>#VALUE!</v>
      </c>
      <c r="T232" s="14"/>
      <c r="U232" s="14"/>
      <c r="V232" s="1" t="str">
        <f t="shared" si="8"/>
        <v/>
      </c>
      <c r="W232" s="159" t="e">
        <f t="shared" si="9"/>
        <v>#VALUE!</v>
      </c>
      <c r="X232" s="14"/>
      <c r="Y232" s="14"/>
      <c r="Z232" s="1" t="str">
        <f t="shared" si="10"/>
        <v/>
      </c>
      <c r="AA232" s="159" t="e">
        <f t="shared" si="11"/>
        <v>#VALUE!</v>
      </c>
      <c r="AB232" s="14"/>
      <c r="AC232" s="14"/>
      <c r="AD232" s="1" t="str">
        <f t="shared" si="12"/>
        <v/>
      </c>
      <c r="AE232" s="159" t="e">
        <f t="shared" si="13"/>
        <v>#VALUE!</v>
      </c>
      <c r="AF232" s="14"/>
      <c r="AG232" s="14"/>
      <c r="AH232" s="1" t="str">
        <f t="shared" si="14"/>
        <v/>
      </c>
      <c r="AI232" s="159" t="e">
        <f t="shared" si="15"/>
        <v>#VALUE!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59"/>
      <c r="DD232" s="1"/>
      <c r="DE232" s="1"/>
      <c r="DF232" s="1"/>
      <c r="DG232" s="159"/>
      <c r="DH232" s="1"/>
      <c r="DI232" s="1"/>
      <c r="DJ232" s="1"/>
      <c r="DK232" s="159"/>
      <c r="DL232" s="1"/>
      <c r="DM232" s="1"/>
      <c r="DN232" s="1"/>
      <c r="DO232" s="159"/>
      <c r="DP232" s="1"/>
      <c r="DQ232" s="1"/>
      <c r="DR232" s="1"/>
      <c r="DS232" s="159"/>
      <c r="DT232" s="1"/>
      <c r="DU232" s="1"/>
      <c r="DV232" s="1"/>
      <c r="DW232" s="159"/>
      <c r="DX232" s="1"/>
      <c r="DY232" s="1" t="e">
        <f>VLOOKUP(A232,'ADFLEX lần 1'!A:C,3,0)</f>
        <v>#N/A</v>
      </c>
    </row>
    <row r="233" spans="1:129" ht="15.75" hidden="1" customHeight="1" x14ac:dyDescent="0.25">
      <c r="A233" s="15">
        <v>596</v>
      </c>
      <c r="B233" s="1" t="str">
        <f>VLOOKUP($A233,'Trang tính59'!$G:$J,3,0)</f>
        <v>Lê Thị Mỹ Lan</v>
      </c>
      <c r="C233" s="1" t="str">
        <f>VLOOKUP($A233,'Trang tính59'!$G:$J,4,0)</f>
        <v>MO - Tech - QA</v>
      </c>
      <c r="D233" s="14"/>
      <c r="E233" s="14"/>
      <c r="F233" s="1" t="str">
        <f t="shared" si="0"/>
        <v/>
      </c>
      <c r="G233" s="159" t="e">
        <f t="shared" si="1"/>
        <v>#VALUE!</v>
      </c>
      <c r="H233" s="14"/>
      <c r="I233" s="14"/>
      <c r="J233" s="1" t="str">
        <f t="shared" si="2"/>
        <v/>
      </c>
      <c r="K233" s="159" t="e">
        <f t="shared" si="3"/>
        <v>#VALUE!</v>
      </c>
      <c r="L233" s="14"/>
      <c r="M233" s="14"/>
      <c r="N233" s="1" t="str">
        <f t="shared" si="4"/>
        <v/>
      </c>
      <c r="O233" s="159" t="e">
        <f t="shared" si="5"/>
        <v>#VALUE!</v>
      </c>
      <c r="P233" s="14"/>
      <c r="Q233" s="14"/>
      <c r="R233" s="1" t="str">
        <f t="shared" si="6"/>
        <v/>
      </c>
      <c r="S233" s="159" t="e">
        <f t="shared" si="7"/>
        <v>#VALUE!</v>
      </c>
      <c r="T233" s="14"/>
      <c r="U233" s="14"/>
      <c r="V233" s="1" t="str">
        <f t="shared" si="8"/>
        <v/>
      </c>
      <c r="W233" s="159" t="e">
        <f t="shared" si="9"/>
        <v>#VALUE!</v>
      </c>
      <c r="X233" s="14"/>
      <c r="Y233" s="14"/>
      <c r="Z233" s="1" t="str">
        <f t="shared" si="10"/>
        <v/>
      </c>
      <c r="AA233" s="159" t="e">
        <f t="shared" si="11"/>
        <v>#VALUE!</v>
      </c>
      <c r="AB233" s="14"/>
      <c r="AC233" s="14"/>
      <c r="AD233" s="1" t="str">
        <f t="shared" si="12"/>
        <v/>
      </c>
      <c r="AE233" s="159" t="e">
        <f t="shared" si="13"/>
        <v>#VALUE!</v>
      </c>
      <c r="AF233" s="14"/>
      <c r="AG233" s="14"/>
      <c r="AH233" s="1" t="str">
        <f t="shared" si="14"/>
        <v/>
      </c>
      <c r="AI233" s="159" t="e">
        <f t="shared" si="15"/>
        <v>#VALUE!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59"/>
      <c r="DD233" s="1"/>
      <c r="DE233" s="1"/>
      <c r="DF233" s="1"/>
      <c r="DG233" s="159"/>
      <c r="DH233" s="1"/>
      <c r="DI233" s="1"/>
      <c r="DJ233" s="1"/>
      <c r="DK233" s="159"/>
      <c r="DL233" s="1"/>
      <c r="DM233" s="1"/>
      <c r="DN233" s="1"/>
      <c r="DO233" s="159"/>
      <c r="DP233" s="1"/>
      <c r="DQ233" s="1"/>
      <c r="DR233" s="1"/>
      <c r="DS233" s="159"/>
      <c r="DT233" s="1"/>
      <c r="DU233" s="1"/>
      <c r="DV233" s="1"/>
      <c r="DW233" s="159"/>
      <c r="DX233" s="1"/>
      <c r="DY233" s="1" t="e">
        <f>VLOOKUP(A233,'ADFLEX lần 1'!A:C,3,0)</f>
        <v>#N/A</v>
      </c>
    </row>
    <row r="234" spans="1:129" ht="15.75" hidden="1" customHeight="1" x14ac:dyDescent="0.25">
      <c r="A234" s="15">
        <v>597</v>
      </c>
      <c r="B234" s="1" t="str">
        <f>VLOOKUP($A234,'Trang tính59'!$G:$J,3,0)</f>
        <v>Vũ Văn Quyết</v>
      </c>
      <c r="C234" s="1" t="str">
        <f>VLOOKUP($A234,'Trang tính59'!$G:$J,4,0)</f>
        <v>AdFlex - PingGo</v>
      </c>
      <c r="D234" s="14"/>
      <c r="E234" s="14"/>
      <c r="F234" s="1" t="str">
        <f t="shared" si="0"/>
        <v/>
      </c>
      <c r="G234" s="159" t="e">
        <f t="shared" si="1"/>
        <v>#VALUE!</v>
      </c>
      <c r="H234" s="14"/>
      <c r="I234" s="14"/>
      <c r="J234" s="1" t="str">
        <f t="shared" si="2"/>
        <v/>
      </c>
      <c r="K234" s="159" t="e">
        <f t="shared" si="3"/>
        <v>#VALUE!</v>
      </c>
      <c r="L234" s="14"/>
      <c r="M234" s="14"/>
      <c r="N234" s="1" t="str">
        <f t="shared" si="4"/>
        <v/>
      </c>
      <c r="O234" s="159" t="e">
        <f t="shared" si="5"/>
        <v>#VALUE!</v>
      </c>
      <c r="P234" s="14"/>
      <c r="Q234" s="14"/>
      <c r="R234" s="1" t="str">
        <f t="shared" si="6"/>
        <v/>
      </c>
      <c r="S234" s="159" t="e">
        <f t="shared" si="7"/>
        <v>#VALUE!</v>
      </c>
      <c r="T234" s="14"/>
      <c r="U234" s="14"/>
      <c r="V234" s="1" t="str">
        <f t="shared" si="8"/>
        <v/>
      </c>
      <c r="W234" s="159" t="e">
        <f t="shared" si="9"/>
        <v>#VALUE!</v>
      </c>
      <c r="X234" s="14"/>
      <c r="Y234" s="14"/>
      <c r="Z234" s="1" t="str">
        <f t="shared" si="10"/>
        <v/>
      </c>
      <c r="AA234" s="159" t="e">
        <f t="shared" si="11"/>
        <v>#VALUE!</v>
      </c>
      <c r="AB234" s="14"/>
      <c r="AC234" s="14"/>
      <c r="AD234" s="1" t="str">
        <f t="shared" si="12"/>
        <v/>
      </c>
      <c r="AE234" s="159" t="e">
        <f t="shared" si="13"/>
        <v>#VALUE!</v>
      </c>
      <c r="AF234" s="14"/>
      <c r="AG234" s="14"/>
      <c r="AH234" s="1" t="str">
        <f t="shared" si="14"/>
        <v/>
      </c>
      <c r="AI234" s="159" t="e">
        <f t="shared" si="15"/>
        <v>#VALUE!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59"/>
      <c r="DD234" s="1"/>
      <c r="DE234" s="1"/>
      <c r="DF234" s="1"/>
      <c r="DG234" s="159"/>
      <c r="DH234" s="1"/>
      <c r="DI234" s="1"/>
      <c r="DJ234" s="1"/>
      <c r="DK234" s="159"/>
      <c r="DL234" s="1"/>
      <c r="DM234" s="1"/>
      <c r="DN234" s="1"/>
      <c r="DO234" s="159"/>
      <c r="DP234" s="1"/>
      <c r="DQ234" s="1"/>
      <c r="DR234" s="1"/>
      <c r="DS234" s="159"/>
      <c r="DT234" s="1"/>
      <c r="DU234" s="1"/>
      <c r="DV234" s="1"/>
      <c r="DW234" s="159"/>
      <c r="DX234" s="1"/>
      <c r="DY234" s="1" t="e">
        <f>VLOOKUP(A234,'ADFLEX lần 1'!A:C,3,0)</f>
        <v>#N/A</v>
      </c>
    </row>
    <row r="235" spans="1:129" ht="15.75" hidden="1" customHeight="1" x14ac:dyDescent="0.25">
      <c r="A235" s="15">
        <v>598</v>
      </c>
      <c r="B235" s="1" t="str">
        <f>VLOOKUP($A235,'Trang tính59'!$G:$J,3,0)</f>
        <v>Nguyễn Thị Lan Hương</v>
      </c>
      <c r="C235" s="1" t="str">
        <f>VLOOKUP($A235,'Trang tính59'!$G:$J,4,0)</f>
        <v>AdFlex - PingGo</v>
      </c>
      <c r="D235" s="14"/>
      <c r="E235" s="14"/>
      <c r="F235" s="1" t="str">
        <f t="shared" si="0"/>
        <v/>
      </c>
      <c r="G235" s="159" t="e">
        <f t="shared" si="1"/>
        <v>#VALUE!</v>
      </c>
      <c r="H235" s="14"/>
      <c r="I235" s="14"/>
      <c r="J235" s="1" t="str">
        <f t="shared" si="2"/>
        <v/>
      </c>
      <c r="K235" s="159" t="e">
        <f t="shared" si="3"/>
        <v>#VALUE!</v>
      </c>
      <c r="L235" s="14"/>
      <c r="M235" s="14"/>
      <c r="N235" s="1" t="str">
        <f t="shared" si="4"/>
        <v/>
      </c>
      <c r="O235" s="159" t="e">
        <f t="shared" si="5"/>
        <v>#VALUE!</v>
      </c>
      <c r="P235" s="14"/>
      <c r="Q235" s="14"/>
      <c r="R235" s="1" t="str">
        <f t="shared" si="6"/>
        <v/>
      </c>
      <c r="S235" s="159" t="e">
        <f t="shared" si="7"/>
        <v>#VALUE!</v>
      </c>
      <c r="T235" s="14"/>
      <c r="U235" s="14"/>
      <c r="V235" s="1" t="str">
        <f t="shared" si="8"/>
        <v/>
      </c>
      <c r="W235" s="159" t="e">
        <f t="shared" si="9"/>
        <v>#VALUE!</v>
      </c>
      <c r="X235" s="14"/>
      <c r="Y235" s="14"/>
      <c r="Z235" s="1" t="str">
        <f t="shared" si="10"/>
        <v/>
      </c>
      <c r="AA235" s="159" t="e">
        <f t="shared" si="11"/>
        <v>#VALUE!</v>
      </c>
      <c r="AB235" s="14"/>
      <c r="AC235" s="14"/>
      <c r="AD235" s="1" t="str">
        <f t="shared" si="12"/>
        <v/>
      </c>
      <c r="AE235" s="159" t="e">
        <f t="shared" si="13"/>
        <v>#VALUE!</v>
      </c>
      <c r="AF235" s="14"/>
      <c r="AG235" s="14"/>
      <c r="AH235" s="1" t="str">
        <f t="shared" si="14"/>
        <v/>
      </c>
      <c r="AI235" s="159" t="e">
        <f t="shared" si="15"/>
        <v>#VALUE!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59"/>
      <c r="DD235" s="1"/>
      <c r="DE235" s="1"/>
      <c r="DF235" s="1"/>
      <c r="DG235" s="159"/>
      <c r="DH235" s="1"/>
      <c r="DI235" s="1"/>
      <c r="DJ235" s="1"/>
      <c r="DK235" s="159"/>
      <c r="DL235" s="1"/>
      <c r="DM235" s="1"/>
      <c r="DN235" s="1"/>
      <c r="DO235" s="159"/>
      <c r="DP235" s="1"/>
      <c r="DQ235" s="1"/>
      <c r="DR235" s="1"/>
      <c r="DS235" s="159"/>
      <c r="DT235" s="1"/>
      <c r="DU235" s="1"/>
      <c r="DV235" s="1"/>
      <c r="DW235" s="159"/>
      <c r="DX235" s="1"/>
      <c r="DY235" s="1" t="e">
        <f>VLOOKUP(A235,'ADFLEX lần 1'!A:C,3,0)</f>
        <v>#N/A</v>
      </c>
    </row>
    <row r="236" spans="1:129" ht="15.75" hidden="1" customHeight="1" x14ac:dyDescent="0.25">
      <c r="A236" s="15">
        <v>600</v>
      </c>
      <c r="B236" s="1" t="str">
        <f>VLOOKUP($A236,'Trang tính59'!$G:$J,3,0)</f>
        <v>Phạm Công Định</v>
      </c>
      <c r="C236" s="1">
        <f>VLOOKUP($A236,'Trang tính59'!$G:$J,4,0)</f>
        <v>0</v>
      </c>
      <c r="D236" s="168"/>
      <c r="E236" s="168"/>
      <c r="F236" s="1" t="str">
        <f t="shared" si="0"/>
        <v/>
      </c>
      <c r="G236" s="159" t="e">
        <f t="shared" si="1"/>
        <v>#VALUE!</v>
      </c>
      <c r="H236" s="168"/>
      <c r="I236" s="168"/>
      <c r="J236" s="1" t="str">
        <f t="shared" si="2"/>
        <v/>
      </c>
      <c r="K236" s="159" t="e">
        <f t="shared" si="3"/>
        <v>#VALUE!</v>
      </c>
      <c r="L236" s="168"/>
      <c r="M236" s="168"/>
      <c r="N236" s="1" t="str">
        <f t="shared" si="4"/>
        <v/>
      </c>
      <c r="O236" s="159" t="e">
        <f t="shared" si="5"/>
        <v>#VALUE!</v>
      </c>
      <c r="P236" s="168"/>
      <c r="Q236" s="168"/>
      <c r="R236" s="1" t="str">
        <f t="shared" si="6"/>
        <v/>
      </c>
      <c r="S236" s="159" t="e">
        <f t="shared" si="7"/>
        <v>#VALUE!</v>
      </c>
      <c r="T236" s="168"/>
      <c r="U236" s="168"/>
      <c r="V236" s="1" t="str">
        <f t="shared" si="8"/>
        <v/>
      </c>
      <c r="W236" s="159" t="e">
        <f t="shared" si="9"/>
        <v>#VALUE!</v>
      </c>
      <c r="X236" s="14"/>
      <c r="Y236" s="14"/>
      <c r="Z236" s="1" t="str">
        <f t="shared" si="10"/>
        <v/>
      </c>
      <c r="AA236" s="159" t="e">
        <f t="shared" si="11"/>
        <v>#VALUE!</v>
      </c>
      <c r="AB236" s="14"/>
      <c r="AC236" s="14"/>
      <c r="AD236" s="1" t="str">
        <f t="shared" si="12"/>
        <v/>
      </c>
      <c r="AE236" s="159" t="e">
        <f t="shared" si="13"/>
        <v>#VALUE!</v>
      </c>
      <c r="AF236" s="168"/>
      <c r="AG236" s="168"/>
      <c r="AH236" s="1" t="str">
        <f t="shared" si="14"/>
        <v/>
      </c>
      <c r="AI236" s="159" t="e">
        <f t="shared" si="15"/>
        <v>#VALUE!</v>
      </c>
      <c r="AJ236" s="162"/>
      <c r="AK236" s="162"/>
      <c r="AL236" s="1"/>
      <c r="AM236" s="1"/>
      <c r="AN236" s="162"/>
      <c r="AO236" s="162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62"/>
      <c r="BU236" s="162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59"/>
      <c r="DD236" s="1"/>
      <c r="DE236" s="1"/>
      <c r="DF236" s="1"/>
      <c r="DG236" s="159"/>
      <c r="DH236" s="1"/>
      <c r="DI236" s="1"/>
      <c r="DJ236" s="1"/>
      <c r="DK236" s="159"/>
      <c r="DL236" s="1"/>
      <c r="DM236" s="1"/>
      <c r="DN236" s="1"/>
      <c r="DO236" s="159"/>
      <c r="DP236" s="1"/>
      <c r="DQ236" s="1"/>
      <c r="DR236" s="1"/>
      <c r="DS236" s="159"/>
      <c r="DT236" s="1"/>
      <c r="DU236" s="1"/>
      <c r="DV236" s="1"/>
      <c r="DW236" s="159"/>
      <c r="DX236" s="1"/>
      <c r="DY236" s="1" t="e">
        <f>VLOOKUP(A236,'ADFLEX lần 1'!A:C,3,0)</f>
        <v>#N/A</v>
      </c>
    </row>
    <row r="237" spans="1:129" ht="15.75" hidden="1" customHeight="1" x14ac:dyDescent="0.25">
      <c r="A237" s="15">
        <v>602</v>
      </c>
      <c r="B237" s="1" t="str">
        <f>VLOOKUP($A237,'Trang tính59'!$G:$J,3,0)</f>
        <v>Trần Hồng Hoa</v>
      </c>
      <c r="C237" s="1" t="str">
        <f>VLOOKUP($A237,'Trang tính59'!$G:$J,4,0)</f>
        <v>AdFlex - R&amp;D</v>
      </c>
      <c r="D237" s="14"/>
      <c r="E237" s="14"/>
      <c r="F237" s="1" t="str">
        <f t="shared" si="0"/>
        <v/>
      </c>
      <c r="G237" s="159" t="e">
        <f t="shared" si="1"/>
        <v>#VALUE!</v>
      </c>
      <c r="H237" s="14"/>
      <c r="I237" s="14"/>
      <c r="J237" s="1" t="str">
        <f t="shared" si="2"/>
        <v/>
      </c>
      <c r="K237" s="159" t="e">
        <f t="shared" si="3"/>
        <v>#VALUE!</v>
      </c>
      <c r="L237" s="14"/>
      <c r="M237" s="14"/>
      <c r="N237" s="1" t="str">
        <f t="shared" si="4"/>
        <v/>
      </c>
      <c r="O237" s="159" t="e">
        <f t="shared" si="5"/>
        <v>#VALUE!</v>
      </c>
      <c r="P237" s="14"/>
      <c r="Q237" s="14"/>
      <c r="R237" s="1" t="str">
        <f t="shared" si="6"/>
        <v/>
      </c>
      <c r="S237" s="159" t="e">
        <f t="shared" si="7"/>
        <v>#VALUE!</v>
      </c>
      <c r="T237" s="14"/>
      <c r="U237" s="14"/>
      <c r="V237" s="1" t="str">
        <f t="shared" si="8"/>
        <v/>
      </c>
      <c r="W237" s="159" t="e">
        <f t="shared" si="9"/>
        <v>#VALUE!</v>
      </c>
      <c r="X237" s="14"/>
      <c r="Y237" s="14"/>
      <c r="Z237" s="1" t="str">
        <f t="shared" si="10"/>
        <v/>
      </c>
      <c r="AA237" s="159" t="e">
        <f t="shared" si="11"/>
        <v>#VALUE!</v>
      </c>
      <c r="AB237" s="14"/>
      <c r="AC237" s="14"/>
      <c r="AD237" s="1" t="str">
        <f t="shared" si="12"/>
        <v/>
      </c>
      <c r="AE237" s="159" t="e">
        <f t="shared" si="13"/>
        <v>#VALUE!</v>
      </c>
      <c r="AF237" s="14"/>
      <c r="AG237" s="14"/>
      <c r="AH237" s="1" t="str">
        <f t="shared" si="14"/>
        <v/>
      </c>
      <c r="AI237" s="159" t="e">
        <f t="shared" si="15"/>
        <v>#VALUE!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59"/>
      <c r="DD237" s="1"/>
      <c r="DE237" s="1"/>
      <c r="DF237" s="1"/>
      <c r="DG237" s="159"/>
      <c r="DH237" s="1"/>
      <c r="DI237" s="1"/>
      <c r="DJ237" s="1"/>
      <c r="DK237" s="159"/>
      <c r="DL237" s="1"/>
      <c r="DM237" s="1"/>
      <c r="DN237" s="1"/>
      <c r="DO237" s="159"/>
      <c r="DP237" s="1"/>
      <c r="DQ237" s="1"/>
      <c r="DR237" s="1"/>
      <c r="DS237" s="159"/>
      <c r="DT237" s="1"/>
      <c r="DU237" s="1"/>
      <c r="DV237" s="1"/>
      <c r="DW237" s="159"/>
      <c r="DX237" s="1"/>
      <c r="DY237" s="1" t="e">
        <f>VLOOKUP(A237,'ADFLEX lần 1'!A:C,3,0)</f>
        <v>#N/A</v>
      </c>
    </row>
    <row r="238" spans="1:129" ht="15.75" hidden="1" customHeight="1" x14ac:dyDescent="0.25">
      <c r="A238" s="15">
        <v>603</v>
      </c>
      <c r="B238" s="1" t="str">
        <f>VLOOKUP($A238,'Trang tính59'!$G:$J,3,0)</f>
        <v>Hà Minh Thủy</v>
      </c>
      <c r="C238" s="1" t="str">
        <f>VLOOKUP($A238,'Trang tính59'!$G:$J,4,0)</f>
        <v>PingGo - Branding</v>
      </c>
      <c r="D238" s="14"/>
      <c r="E238" s="14"/>
      <c r="F238" s="1" t="str">
        <f t="shared" si="0"/>
        <v/>
      </c>
      <c r="G238" s="159" t="e">
        <f t="shared" si="1"/>
        <v>#VALUE!</v>
      </c>
      <c r="H238" s="14"/>
      <c r="I238" s="14"/>
      <c r="J238" s="1" t="str">
        <f t="shared" si="2"/>
        <v/>
      </c>
      <c r="K238" s="159" t="e">
        <f t="shared" si="3"/>
        <v>#VALUE!</v>
      </c>
      <c r="L238" s="14"/>
      <c r="M238" s="14"/>
      <c r="N238" s="1" t="str">
        <f t="shared" si="4"/>
        <v/>
      </c>
      <c r="O238" s="159" t="e">
        <f t="shared" si="5"/>
        <v>#VALUE!</v>
      </c>
      <c r="P238" s="14"/>
      <c r="Q238" s="14"/>
      <c r="R238" s="1" t="str">
        <f t="shared" si="6"/>
        <v/>
      </c>
      <c r="S238" s="159" t="e">
        <f t="shared" si="7"/>
        <v>#VALUE!</v>
      </c>
      <c r="T238" s="14"/>
      <c r="U238" s="14"/>
      <c r="V238" s="1" t="str">
        <f t="shared" si="8"/>
        <v/>
      </c>
      <c r="W238" s="159" t="e">
        <f t="shared" si="9"/>
        <v>#VALUE!</v>
      </c>
      <c r="X238" s="14"/>
      <c r="Y238" s="14"/>
      <c r="Z238" s="1" t="str">
        <f t="shared" si="10"/>
        <v/>
      </c>
      <c r="AA238" s="159" t="e">
        <f t="shared" si="11"/>
        <v>#VALUE!</v>
      </c>
      <c r="AB238" s="14"/>
      <c r="AC238" s="14"/>
      <c r="AD238" s="1" t="str">
        <f t="shared" si="12"/>
        <v/>
      </c>
      <c r="AE238" s="159" t="e">
        <f t="shared" si="13"/>
        <v>#VALUE!</v>
      </c>
      <c r="AF238" s="14"/>
      <c r="AG238" s="14"/>
      <c r="AH238" s="1" t="str">
        <f t="shared" si="14"/>
        <v/>
      </c>
      <c r="AI238" s="159" t="e">
        <f t="shared" si="15"/>
        <v>#VALUE!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59"/>
      <c r="DD238" s="1"/>
      <c r="DE238" s="1"/>
      <c r="DF238" s="1"/>
      <c r="DG238" s="159"/>
      <c r="DH238" s="1"/>
      <c r="DI238" s="1"/>
      <c r="DJ238" s="1"/>
      <c r="DK238" s="159"/>
      <c r="DL238" s="1"/>
      <c r="DM238" s="1"/>
      <c r="DN238" s="1"/>
      <c r="DO238" s="159"/>
      <c r="DP238" s="1"/>
      <c r="DQ238" s="1"/>
      <c r="DR238" s="1"/>
      <c r="DS238" s="159"/>
      <c r="DT238" s="1"/>
      <c r="DU238" s="1"/>
      <c r="DV238" s="1"/>
      <c r="DW238" s="159"/>
      <c r="DX238" s="1"/>
      <c r="DY238" s="1" t="e">
        <f>VLOOKUP(A238,'ADFLEX lần 1'!A:C,3,0)</f>
        <v>#N/A</v>
      </c>
    </row>
    <row r="239" spans="1:129" ht="15.75" hidden="1" customHeight="1" x14ac:dyDescent="0.25">
      <c r="A239" s="15">
        <v>604</v>
      </c>
      <c r="B239" s="1" t="str">
        <f>VLOOKUP($A239,'Trang tính59'!$G:$J,3,0)</f>
        <v>Võ Tiến Đạt</v>
      </c>
      <c r="C239" s="1" t="str">
        <f>VLOOKUP($A239,'Trang tính59'!$G:$J,4,0)</f>
        <v>Fedora - Marketing</v>
      </c>
      <c r="D239" s="14"/>
      <c r="E239" s="14"/>
      <c r="F239" s="1" t="str">
        <f t="shared" si="0"/>
        <v/>
      </c>
      <c r="G239" s="159" t="e">
        <f t="shared" si="1"/>
        <v>#VALUE!</v>
      </c>
      <c r="H239" s="14"/>
      <c r="I239" s="14"/>
      <c r="J239" s="1" t="str">
        <f t="shared" si="2"/>
        <v/>
      </c>
      <c r="K239" s="159" t="e">
        <f t="shared" si="3"/>
        <v>#VALUE!</v>
      </c>
      <c r="L239" s="14"/>
      <c r="M239" s="14"/>
      <c r="N239" s="1" t="str">
        <f t="shared" si="4"/>
        <v/>
      </c>
      <c r="O239" s="159" t="e">
        <f t="shared" si="5"/>
        <v>#VALUE!</v>
      </c>
      <c r="P239" s="14"/>
      <c r="Q239" s="14"/>
      <c r="R239" s="1" t="str">
        <f t="shared" si="6"/>
        <v/>
      </c>
      <c r="S239" s="159" t="e">
        <f t="shared" si="7"/>
        <v>#VALUE!</v>
      </c>
      <c r="T239" s="14"/>
      <c r="U239" s="14"/>
      <c r="V239" s="1" t="str">
        <f t="shared" si="8"/>
        <v/>
      </c>
      <c r="W239" s="159" t="e">
        <f t="shared" si="9"/>
        <v>#VALUE!</v>
      </c>
      <c r="X239" s="14"/>
      <c r="Y239" s="14"/>
      <c r="Z239" s="1" t="str">
        <f t="shared" si="10"/>
        <v/>
      </c>
      <c r="AA239" s="159" t="e">
        <f t="shared" si="11"/>
        <v>#VALUE!</v>
      </c>
      <c r="AB239" s="14"/>
      <c r="AC239" s="14"/>
      <c r="AD239" s="1" t="str">
        <f t="shared" si="12"/>
        <v/>
      </c>
      <c r="AE239" s="159" t="e">
        <f t="shared" si="13"/>
        <v>#VALUE!</v>
      </c>
      <c r="AF239" s="14"/>
      <c r="AG239" s="14"/>
      <c r="AH239" s="1" t="str">
        <f t="shared" si="14"/>
        <v/>
      </c>
      <c r="AI239" s="159" t="e">
        <f t="shared" si="15"/>
        <v>#VALUE!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59"/>
      <c r="DD239" s="1"/>
      <c r="DE239" s="1"/>
      <c r="DF239" s="1"/>
      <c r="DG239" s="159"/>
      <c r="DH239" s="1"/>
      <c r="DI239" s="1"/>
      <c r="DJ239" s="1"/>
      <c r="DK239" s="159"/>
      <c r="DL239" s="1"/>
      <c r="DM239" s="1"/>
      <c r="DN239" s="1"/>
      <c r="DO239" s="159"/>
      <c r="DP239" s="1"/>
      <c r="DQ239" s="1"/>
      <c r="DR239" s="1"/>
      <c r="DS239" s="159"/>
      <c r="DT239" s="1"/>
      <c r="DU239" s="1"/>
      <c r="DV239" s="1"/>
      <c r="DW239" s="159"/>
      <c r="DX239" s="1"/>
      <c r="DY239" s="1" t="e">
        <f>VLOOKUP(A239,'ADFLEX lần 1'!A:C,3,0)</f>
        <v>#N/A</v>
      </c>
    </row>
    <row r="240" spans="1:129" ht="15.75" hidden="1" customHeight="1" x14ac:dyDescent="0.25">
      <c r="A240" s="15">
        <v>605</v>
      </c>
      <c r="B240" s="1" t="str">
        <f>VLOOKUP($A240,'Trang tính59'!$G:$J,3,0)</f>
        <v>Phạm Thu Thảo</v>
      </c>
      <c r="C240" s="1" t="str">
        <f>VLOOKUP($A240,'Trang tính59'!$G:$J,4,0)</f>
        <v>Fedora - Marketing</v>
      </c>
      <c r="D240" s="14"/>
      <c r="E240" s="14"/>
      <c r="F240" s="1" t="str">
        <f t="shared" si="0"/>
        <v/>
      </c>
      <c r="G240" s="159" t="e">
        <f t="shared" si="1"/>
        <v>#VALUE!</v>
      </c>
      <c r="H240" s="14"/>
      <c r="I240" s="14"/>
      <c r="J240" s="1" t="str">
        <f t="shared" si="2"/>
        <v/>
      </c>
      <c r="K240" s="159" t="e">
        <f t="shared" si="3"/>
        <v>#VALUE!</v>
      </c>
      <c r="L240" s="14"/>
      <c r="M240" s="14"/>
      <c r="N240" s="1" t="str">
        <f t="shared" si="4"/>
        <v/>
      </c>
      <c r="O240" s="159" t="e">
        <f t="shared" si="5"/>
        <v>#VALUE!</v>
      </c>
      <c r="P240" s="14"/>
      <c r="Q240" s="14"/>
      <c r="R240" s="1" t="str">
        <f t="shared" si="6"/>
        <v/>
      </c>
      <c r="S240" s="159" t="e">
        <f t="shared" si="7"/>
        <v>#VALUE!</v>
      </c>
      <c r="T240" s="14"/>
      <c r="U240" s="14"/>
      <c r="V240" s="1" t="str">
        <f t="shared" si="8"/>
        <v/>
      </c>
      <c r="W240" s="159" t="e">
        <f t="shared" si="9"/>
        <v>#VALUE!</v>
      </c>
      <c r="X240" s="14"/>
      <c r="Y240" s="14"/>
      <c r="Z240" s="1" t="str">
        <f t="shared" si="10"/>
        <v/>
      </c>
      <c r="AA240" s="159" t="e">
        <f t="shared" si="11"/>
        <v>#VALUE!</v>
      </c>
      <c r="AB240" s="14"/>
      <c r="AC240" s="14"/>
      <c r="AD240" s="1" t="str">
        <f t="shared" si="12"/>
        <v/>
      </c>
      <c r="AE240" s="159" t="e">
        <f t="shared" si="13"/>
        <v>#VALUE!</v>
      </c>
      <c r="AF240" s="14"/>
      <c r="AG240" s="14"/>
      <c r="AH240" s="1" t="str">
        <f t="shared" si="14"/>
        <v/>
      </c>
      <c r="AI240" s="159" t="e">
        <f t="shared" si="15"/>
        <v>#VALUE!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59"/>
      <c r="DD240" s="1"/>
      <c r="DE240" s="1"/>
      <c r="DF240" s="1"/>
      <c r="DG240" s="159"/>
      <c r="DH240" s="1"/>
      <c r="DI240" s="1"/>
      <c r="DJ240" s="1"/>
      <c r="DK240" s="159"/>
      <c r="DL240" s="1"/>
      <c r="DM240" s="1"/>
      <c r="DN240" s="1"/>
      <c r="DO240" s="159"/>
      <c r="DP240" s="1"/>
      <c r="DQ240" s="1"/>
      <c r="DR240" s="1"/>
      <c r="DS240" s="159"/>
      <c r="DT240" s="1"/>
      <c r="DU240" s="1"/>
      <c r="DV240" s="1"/>
      <c r="DW240" s="159"/>
      <c r="DX240" s="1"/>
      <c r="DY240" s="1" t="e">
        <f>VLOOKUP(A240,'ADFLEX lần 1'!A:C,3,0)</f>
        <v>#N/A</v>
      </c>
    </row>
    <row r="241" spans="1:129" ht="15.75" hidden="1" customHeight="1" x14ac:dyDescent="0.25">
      <c r="A241" s="15">
        <v>606</v>
      </c>
      <c r="B241" s="1" t="str">
        <f>VLOOKUP($A241,'Trang tính59'!$G:$J,3,0)</f>
        <v>Nguyễn Anh Ngọc</v>
      </c>
      <c r="C241" s="1">
        <f>VLOOKUP($A241,'Trang tính59'!$G:$J,4,0)</f>
        <v>0</v>
      </c>
      <c r="D241" s="168"/>
      <c r="E241" s="168"/>
      <c r="F241" s="1" t="str">
        <f t="shared" si="0"/>
        <v/>
      </c>
      <c r="G241" s="159" t="e">
        <f t="shared" si="1"/>
        <v>#VALUE!</v>
      </c>
      <c r="H241" s="168"/>
      <c r="I241" s="168"/>
      <c r="J241" s="1" t="str">
        <f t="shared" si="2"/>
        <v/>
      </c>
      <c r="K241" s="159" t="e">
        <f t="shared" si="3"/>
        <v>#VALUE!</v>
      </c>
      <c r="L241" s="168"/>
      <c r="M241" s="168"/>
      <c r="N241" s="1" t="str">
        <f t="shared" si="4"/>
        <v/>
      </c>
      <c r="O241" s="159" t="e">
        <f t="shared" si="5"/>
        <v>#VALUE!</v>
      </c>
      <c r="P241" s="168"/>
      <c r="Q241" s="168"/>
      <c r="R241" s="1" t="str">
        <f t="shared" si="6"/>
        <v/>
      </c>
      <c r="S241" s="159" t="e">
        <f t="shared" si="7"/>
        <v>#VALUE!</v>
      </c>
      <c r="T241" s="168"/>
      <c r="U241" s="168"/>
      <c r="V241" s="1" t="str">
        <f t="shared" si="8"/>
        <v/>
      </c>
      <c r="W241" s="159" t="e">
        <f t="shared" si="9"/>
        <v>#VALUE!</v>
      </c>
      <c r="X241" s="14"/>
      <c r="Y241" s="14"/>
      <c r="Z241" s="1" t="str">
        <f t="shared" si="10"/>
        <v/>
      </c>
      <c r="AA241" s="159" t="e">
        <f t="shared" si="11"/>
        <v>#VALUE!</v>
      </c>
      <c r="AB241" s="14"/>
      <c r="AC241" s="14"/>
      <c r="AD241" s="1" t="str">
        <f t="shared" si="12"/>
        <v/>
      </c>
      <c r="AE241" s="159" t="e">
        <f t="shared" si="13"/>
        <v>#VALUE!</v>
      </c>
      <c r="AF241" s="168"/>
      <c r="AG241" s="168"/>
      <c r="AH241" s="1" t="str">
        <f t="shared" si="14"/>
        <v/>
      </c>
      <c r="AI241" s="159" t="e">
        <f t="shared" si="15"/>
        <v>#VALUE!</v>
      </c>
      <c r="AJ241" s="162"/>
      <c r="AK241" s="162"/>
      <c r="AL241" s="1"/>
      <c r="AM241" s="1"/>
      <c r="AN241" s="162"/>
      <c r="AO241" s="162"/>
      <c r="AP241" s="1"/>
      <c r="AQ241" s="1"/>
      <c r="AR241" s="162"/>
      <c r="AS241" s="162"/>
      <c r="AT241" s="1"/>
      <c r="AU241" s="1"/>
      <c r="AV241" s="162"/>
      <c r="AW241" s="162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62"/>
      <c r="BI241" s="162"/>
      <c r="BJ241" s="1"/>
      <c r="BK241" s="1"/>
      <c r="BL241" s="162"/>
      <c r="BM241" s="162"/>
      <c r="BN241" s="1"/>
      <c r="BO241" s="1"/>
      <c r="BP241" s="162"/>
      <c r="BQ241" s="162"/>
      <c r="BR241" s="1"/>
      <c r="BS241" s="1"/>
      <c r="BT241" s="162"/>
      <c r="BU241" s="162"/>
      <c r="BV241" s="1"/>
      <c r="BW241" s="1"/>
      <c r="BX241" s="162"/>
      <c r="BY241" s="162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62"/>
      <c r="CK241" s="162"/>
      <c r="CL241" s="1"/>
      <c r="CM241" s="1"/>
      <c r="CN241" s="162"/>
      <c r="CO241" s="162"/>
      <c r="CP241" s="1"/>
      <c r="CQ241" s="1"/>
      <c r="CR241" s="162"/>
      <c r="CS241" s="162"/>
      <c r="CT241" s="1"/>
      <c r="CU241" s="1"/>
      <c r="CV241" s="162"/>
      <c r="CW241" s="162"/>
      <c r="CX241" s="1"/>
      <c r="CY241" s="1"/>
      <c r="CZ241" s="162"/>
      <c r="DA241" s="162"/>
      <c r="DB241" s="1"/>
      <c r="DC241" s="159"/>
      <c r="DD241" s="1"/>
      <c r="DE241" s="1"/>
      <c r="DF241" s="1"/>
      <c r="DG241" s="159"/>
      <c r="DH241" s="1"/>
      <c r="DI241" s="1"/>
      <c r="DJ241" s="1"/>
      <c r="DK241" s="159"/>
      <c r="DL241" s="1"/>
      <c r="DM241" s="1"/>
      <c r="DN241" s="1"/>
      <c r="DO241" s="159"/>
      <c r="DP241" s="1"/>
      <c r="DQ241" s="1"/>
      <c r="DR241" s="1"/>
      <c r="DS241" s="159"/>
      <c r="DT241" s="1"/>
      <c r="DU241" s="1"/>
      <c r="DV241" s="1"/>
      <c r="DW241" s="159"/>
      <c r="DX241" s="1"/>
      <c r="DY241" s="1" t="e">
        <f>VLOOKUP(A241,'ADFLEX lần 1'!A:C,3,0)</f>
        <v>#N/A</v>
      </c>
    </row>
    <row r="242" spans="1:129" ht="15.75" hidden="1" customHeight="1" x14ac:dyDescent="0.25">
      <c r="A242" s="15">
        <v>607</v>
      </c>
      <c r="B242" s="1" t="str">
        <f>VLOOKUP($A242,'Trang tính59'!$G:$J,3,0)</f>
        <v>Đặng Đăng Khoa</v>
      </c>
      <c r="C242" s="1" t="str">
        <f>VLOOKUP($A242,'Trang tính59'!$G:$J,4,0)</f>
        <v>AdFlex - CPO - Inhouse</v>
      </c>
      <c r="D242" s="14"/>
      <c r="E242" s="14"/>
      <c r="F242" s="1" t="str">
        <f t="shared" si="0"/>
        <v/>
      </c>
      <c r="G242" s="159" t="e">
        <f t="shared" si="1"/>
        <v>#VALUE!</v>
      </c>
      <c r="H242" s="14"/>
      <c r="I242" s="14"/>
      <c r="J242" s="1" t="str">
        <f t="shared" si="2"/>
        <v/>
      </c>
      <c r="K242" s="159" t="e">
        <f t="shared" si="3"/>
        <v>#VALUE!</v>
      </c>
      <c r="L242" s="14"/>
      <c r="M242" s="14"/>
      <c r="N242" s="1" t="str">
        <f t="shared" si="4"/>
        <v/>
      </c>
      <c r="O242" s="159" t="e">
        <f t="shared" si="5"/>
        <v>#VALUE!</v>
      </c>
      <c r="P242" s="14"/>
      <c r="Q242" s="14"/>
      <c r="R242" s="1" t="str">
        <f t="shared" si="6"/>
        <v/>
      </c>
      <c r="S242" s="159" t="e">
        <f t="shared" si="7"/>
        <v>#VALUE!</v>
      </c>
      <c r="T242" s="14"/>
      <c r="U242" s="14"/>
      <c r="V242" s="1" t="str">
        <f t="shared" si="8"/>
        <v/>
      </c>
      <c r="W242" s="159" t="e">
        <f t="shared" si="9"/>
        <v>#VALUE!</v>
      </c>
      <c r="X242" s="14"/>
      <c r="Y242" s="14"/>
      <c r="Z242" s="1" t="str">
        <f t="shared" si="10"/>
        <v/>
      </c>
      <c r="AA242" s="159" t="e">
        <f t="shared" si="11"/>
        <v>#VALUE!</v>
      </c>
      <c r="AB242" s="14"/>
      <c r="AC242" s="14"/>
      <c r="AD242" s="1" t="str">
        <f t="shared" si="12"/>
        <v/>
      </c>
      <c r="AE242" s="159" t="e">
        <f t="shared" si="13"/>
        <v>#VALUE!</v>
      </c>
      <c r="AF242" s="14"/>
      <c r="AG242" s="14"/>
      <c r="AH242" s="1" t="str">
        <f t="shared" si="14"/>
        <v/>
      </c>
      <c r="AI242" s="159" t="e">
        <f t="shared" si="15"/>
        <v>#VALUE!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59"/>
      <c r="DD242" s="1"/>
      <c r="DE242" s="1"/>
      <c r="DF242" s="1"/>
      <c r="DG242" s="159"/>
      <c r="DH242" s="1"/>
      <c r="DI242" s="1"/>
      <c r="DJ242" s="1"/>
      <c r="DK242" s="159"/>
      <c r="DL242" s="1"/>
      <c r="DM242" s="1"/>
      <c r="DN242" s="1"/>
      <c r="DO242" s="159"/>
      <c r="DP242" s="1"/>
      <c r="DQ242" s="1"/>
      <c r="DR242" s="1"/>
      <c r="DS242" s="159"/>
      <c r="DT242" s="1"/>
      <c r="DU242" s="1"/>
      <c r="DV242" s="1"/>
      <c r="DW242" s="159"/>
      <c r="DX242" s="1"/>
      <c r="DY242" s="1" t="e">
        <f>VLOOKUP(A242,'ADFLEX lần 1'!A:C,3,0)</f>
        <v>#N/A</v>
      </c>
    </row>
    <row r="243" spans="1:129" ht="15.75" customHeight="1" x14ac:dyDescent="0.25">
      <c r="A243" s="15">
        <v>608</v>
      </c>
      <c r="B243" s="1" t="str">
        <f>VLOOKUP($A243,'Trang tính59'!$G:$J,3,0)</f>
        <v>Nguyễn Thị Thu Hoài</v>
      </c>
      <c r="C243" s="1" t="str">
        <f>VLOOKUP($A243,'Trang tính59'!$G:$J,4,0)</f>
        <v>AdFlex - Support - HRBP</v>
      </c>
      <c r="D243" s="168">
        <v>0.36805555555555558</v>
      </c>
      <c r="E243" s="168">
        <v>0.79097222222222219</v>
      </c>
      <c r="F243" s="163">
        <f t="shared" si="0"/>
        <v>0.33333333333333331</v>
      </c>
      <c r="G243" s="159">
        <f t="shared" si="1"/>
        <v>8</v>
      </c>
      <c r="H243" s="169">
        <v>0.375</v>
      </c>
      <c r="I243" s="169">
        <v>0.79513888888888884</v>
      </c>
      <c r="J243" s="163">
        <f t="shared" si="2"/>
        <v>0.33333333333333331</v>
      </c>
      <c r="K243" s="159">
        <f t="shared" si="3"/>
        <v>8</v>
      </c>
      <c r="L243" s="169">
        <v>0.37361111111111112</v>
      </c>
      <c r="M243" s="169">
        <v>0.78402777777777777</v>
      </c>
      <c r="N243" s="163">
        <f t="shared" si="4"/>
        <v>0.33333333333333331</v>
      </c>
      <c r="O243" s="159">
        <f t="shared" si="5"/>
        <v>8</v>
      </c>
      <c r="P243" s="168"/>
      <c r="Q243" s="168"/>
      <c r="R243" s="1" t="str">
        <f t="shared" si="6"/>
        <v/>
      </c>
      <c r="S243" s="159" t="e">
        <f t="shared" si="7"/>
        <v>#VALUE!</v>
      </c>
      <c r="T243" s="168"/>
      <c r="U243" s="168"/>
      <c r="V243" s="1" t="str">
        <f t="shared" si="8"/>
        <v/>
      </c>
      <c r="W243" s="159" t="e">
        <f t="shared" si="9"/>
        <v>#VALUE!</v>
      </c>
      <c r="X243" s="169">
        <v>0.37291666666666667</v>
      </c>
      <c r="Y243" s="169">
        <v>0.79861111111111116</v>
      </c>
      <c r="Z243" s="163">
        <f t="shared" si="10"/>
        <v>0.33333333333333331</v>
      </c>
      <c r="AA243" s="159">
        <f t="shared" si="11"/>
        <v>8</v>
      </c>
      <c r="AB243" s="169">
        <v>0.35347222222222224</v>
      </c>
      <c r="AC243" s="169">
        <v>0.7680555555555556</v>
      </c>
      <c r="AD243" s="163">
        <f t="shared" si="12"/>
        <v>0.33333333333333331</v>
      </c>
      <c r="AE243" s="159">
        <f t="shared" si="13"/>
        <v>8</v>
      </c>
      <c r="AF243" s="169">
        <v>0.37152777777777779</v>
      </c>
      <c r="AG243" s="169">
        <v>0.80347222222222225</v>
      </c>
      <c r="AH243" s="163">
        <f t="shared" si="14"/>
        <v>0.33333333333333331</v>
      </c>
      <c r="AI243" s="159">
        <f t="shared" si="15"/>
        <v>8</v>
      </c>
      <c r="AJ243" s="170"/>
      <c r="AK243" s="170"/>
      <c r="AL243" s="1"/>
      <c r="AM243" s="1"/>
      <c r="AN243" s="170"/>
      <c r="AO243" s="170"/>
      <c r="AP243" s="1"/>
      <c r="AQ243" s="1"/>
      <c r="AR243" s="170"/>
      <c r="AS243" s="170"/>
      <c r="AT243" s="1"/>
      <c r="AU243" s="1"/>
      <c r="AV243" s="170"/>
      <c r="AW243" s="170"/>
      <c r="AX243" s="1"/>
      <c r="AY243" s="1"/>
      <c r="AZ243" s="170"/>
      <c r="BA243" s="170"/>
      <c r="BB243" s="1"/>
      <c r="BC243" s="1"/>
      <c r="BD243" s="162"/>
      <c r="BE243" s="162"/>
      <c r="BF243" s="1"/>
      <c r="BG243" s="1"/>
      <c r="BH243" s="162"/>
      <c r="BI243" s="162"/>
      <c r="BJ243" s="1"/>
      <c r="BK243" s="1"/>
      <c r="BL243" s="170"/>
      <c r="BM243" s="170"/>
      <c r="BN243" s="1"/>
      <c r="BO243" s="1"/>
      <c r="BP243" s="170"/>
      <c r="BQ243" s="170"/>
      <c r="BR243" s="1"/>
      <c r="BS243" s="1"/>
      <c r="BT243" s="170"/>
      <c r="BU243" s="170"/>
      <c r="BV243" s="1"/>
      <c r="BW243" s="1"/>
      <c r="BX243" s="170"/>
      <c r="BY243" s="170"/>
      <c r="BZ243" s="1"/>
      <c r="CA243" s="1"/>
      <c r="CB243" s="170"/>
      <c r="CC243" s="170"/>
      <c r="CD243" s="1"/>
      <c r="CE243" s="1"/>
      <c r="CF243" s="162"/>
      <c r="CG243" s="162"/>
      <c r="CH243" s="1"/>
      <c r="CI243" s="1"/>
      <c r="CJ243" s="162"/>
      <c r="CK243" s="162"/>
      <c r="CL243" s="1"/>
      <c r="CM243" s="1"/>
      <c r="CN243" s="162"/>
      <c r="CO243" s="162"/>
      <c r="CP243" s="1"/>
      <c r="CQ243" s="1"/>
      <c r="CR243" s="162"/>
      <c r="CS243" s="162"/>
      <c r="CT243" s="1"/>
      <c r="CU243" s="1"/>
      <c r="CV243" s="162"/>
      <c r="CW243" s="162"/>
      <c r="CX243" s="1"/>
      <c r="CY243" s="1"/>
      <c r="CZ243" s="162"/>
      <c r="DA243" s="162"/>
      <c r="DB243" s="1"/>
      <c r="DC243" s="159"/>
      <c r="DD243" s="162"/>
      <c r="DE243" s="162"/>
      <c r="DF243" s="163"/>
      <c r="DG243" s="159"/>
      <c r="DH243" s="162"/>
      <c r="DI243" s="162"/>
      <c r="DJ243" s="163"/>
      <c r="DK243" s="159"/>
      <c r="DL243" s="162"/>
      <c r="DM243" s="162"/>
      <c r="DN243" s="163"/>
      <c r="DO243" s="159"/>
      <c r="DP243" s="1"/>
      <c r="DQ243" s="1"/>
      <c r="DR243" s="1"/>
      <c r="DS243" s="159"/>
      <c r="DT243" s="162"/>
      <c r="DU243" s="162"/>
      <c r="DV243" s="1"/>
      <c r="DW243" s="159"/>
      <c r="DX243" s="1"/>
      <c r="DY243" s="1" t="str">
        <f>VLOOKUP(A243,'ADFLEX lần 1'!A:C,3,0)</f>
        <v>Nguyễn Thị Thu Hoài</v>
      </c>
    </row>
    <row r="244" spans="1:129" ht="15.75" hidden="1" customHeight="1" x14ac:dyDescent="0.25">
      <c r="A244" s="15">
        <v>618</v>
      </c>
      <c r="B244" s="1" t="str">
        <f>VLOOKUP($A244,'Trang tính59'!$G:$J,3,0)</f>
        <v>Phạm Thị Thương</v>
      </c>
      <c r="C244" s="1" t="str">
        <f>VLOOKUP($A244,'Trang tính59'!$G:$J,4,0)</f>
        <v>Fedora - Marketing</v>
      </c>
      <c r="D244" s="168"/>
      <c r="E244" s="168"/>
      <c r="F244" s="1" t="str">
        <f t="shared" si="0"/>
        <v/>
      </c>
      <c r="G244" s="159" t="e">
        <f t="shared" si="1"/>
        <v>#VALUE!</v>
      </c>
      <c r="H244" s="14"/>
      <c r="I244" s="14"/>
      <c r="J244" s="1" t="str">
        <f t="shared" si="2"/>
        <v/>
      </c>
      <c r="K244" s="159" t="e">
        <f t="shared" si="3"/>
        <v>#VALUE!</v>
      </c>
      <c r="L244" s="168"/>
      <c r="M244" s="168"/>
      <c r="N244" s="1" t="str">
        <f t="shared" si="4"/>
        <v/>
      </c>
      <c r="O244" s="159" t="e">
        <f t="shared" si="5"/>
        <v>#VALUE!</v>
      </c>
      <c r="P244" s="168"/>
      <c r="Q244" s="168"/>
      <c r="R244" s="1" t="str">
        <f t="shared" si="6"/>
        <v/>
      </c>
      <c r="S244" s="159" t="e">
        <f t="shared" si="7"/>
        <v>#VALUE!</v>
      </c>
      <c r="T244" s="168"/>
      <c r="U244" s="168"/>
      <c r="V244" s="1" t="str">
        <f t="shared" si="8"/>
        <v/>
      </c>
      <c r="W244" s="159" t="e">
        <f t="shared" si="9"/>
        <v>#VALUE!</v>
      </c>
      <c r="X244" s="168"/>
      <c r="Y244" s="168"/>
      <c r="Z244" s="1" t="str">
        <f t="shared" si="10"/>
        <v/>
      </c>
      <c r="AA244" s="159" t="e">
        <f t="shared" si="11"/>
        <v>#VALUE!</v>
      </c>
      <c r="AB244" s="168"/>
      <c r="AC244" s="168"/>
      <c r="AD244" s="1" t="str">
        <f t="shared" si="12"/>
        <v/>
      </c>
      <c r="AE244" s="159" t="e">
        <f t="shared" si="13"/>
        <v>#VALUE!</v>
      </c>
      <c r="AF244" s="14"/>
      <c r="AG244" s="14"/>
      <c r="AH244" s="1" t="str">
        <f t="shared" si="14"/>
        <v/>
      </c>
      <c r="AI244" s="159" t="e">
        <f t="shared" si="15"/>
        <v>#VALUE!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62"/>
      <c r="DA244" s="162"/>
      <c r="DB244" s="1"/>
      <c r="DC244" s="159"/>
      <c r="DD244" s="1"/>
      <c r="DE244" s="1"/>
      <c r="DF244" s="1"/>
      <c r="DG244" s="159"/>
      <c r="DH244" s="1"/>
      <c r="DI244" s="1"/>
      <c r="DJ244" s="1"/>
      <c r="DK244" s="159"/>
      <c r="DL244" s="1"/>
      <c r="DM244" s="1"/>
      <c r="DN244" s="1"/>
      <c r="DO244" s="159"/>
      <c r="DP244" s="1"/>
      <c r="DQ244" s="1"/>
      <c r="DR244" s="1"/>
      <c r="DS244" s="159"/>
      <c r="DT244" s="1"/>
      <c r="DU244" s="1"/>
      <c r="DV244" s="1"/>
      <c r="DW244" s="159"/>
      <c r="DX244" s="1"/>
      <c r="DY244" s="1" t="e">
        <f>VLOOKUP(A244,'ADFLEX lần 1'!A:C,3,0)</f>
        <v>#N/A</v>
      </c>
    </row>
    <row r="245" spans="1:129" ht="15.75" hidden="1" customHeight="1" x14ac:dyDescent="0.25">
      <c r="A245" s="15">
        <v>619</v>
      </c>
      <c r="B245" s="1" t="e">
        <f>VLOOKUP($A245,'Trang tính59'!$G:$J,3,0)</f>
        <v>#N/A</v>
      </c>
      <c r="C245" s="1" t="e">
        <f>VLOOKUP($A245,'Trang tính59'!$G:$J,4,0)</f>
        <v>#N/A</v>
      </c>
      <c r="D245" s="171"/>
      <c r="E245" s="171"/>
      <c r="F245" s="1" t="str">
        <f t="shared" si="0"/>
        <v/>
      </c>
      <c r="G245" s="159" t="e">
        <f t="shared" si="1"/>
        <v>#VALUE!</v>
      </c>
      <c r="H245" s="171"/>
      <c r="I245" s="171"/>
      <c r="J245" s="1" t="str">
        <f t="shared" si="2"/>
        <v/>
      </c>
      <c r="K245" s="159" t="e">
        <f t="shared" si="3"/>
        <v>#VALUE!</v>
      </c>
      <c r="L245" s="168"/>
      <c r="M245" s="168"/>
      <c r="N245" s="1" t="str">
        <f t="shared" si="4"/>
        <v/>
      </c>
      <c r="O245" s="159" t="e">
        <f t="shared" si="5"/>
        <v>#VALUE!</v>
      </c>
      <c r="P245" s="168"/>
      <c r="Q245" s="168"/>
      <c r="R245" s="1" t="str">
        <f t="shared" si="6"/>
        <v/>
      </c>
      <c r="S245" s="159" t="e">
        <f t="shared" si="7"/>
        <v>#VALUE!</v>
      </c>
      <c r="T245" s="171"/>
      <c r="U245" s="171"/>
      <c r="V245" s="1" t="str">
        <f t="shared" si="8"/>
        <v/>
      </c>
      <c r="W245" s="159" t="e">
        <f t="shared" si="9"/>
        <v>#VALUE!</v>
      </c>
      <c r="X245" s="171"/>
      <c r="Y245" s="171"/>
      <c r="Z245" s="1" t="str">
        <f t="shared" si="10"/>
        <v/>
      </c>
      <c r="AA245" s="159" t="e">
        <f t="shared" si="11"/>
        <v>#VALUE!</v>
      </c>
      <c r="AB245" s="171"/>
      <c r="AC245" s="171"/>
      <c r="AD245" s="1" t="str">
        <f t="shared" si="12"/>
        <v/>
      </c>
      <c r="AE245" s="159" t="e">
        <f t="shared" si="13"/>
        <v>#VALUE!</v>
      </c>
      <c r="AF245" s="171"/>
      <c r="AG245" s="171"/>
      <c r="AH245" s="1" t="str">
        <f t="shared" si="14"/>
        <v/>
      </c>
      <c r="AI245" s="159" t="e">
        <f t="shared" si="15"/>
        <v>#VALUE!</v>
      </c>
      <c r="AJ245" s="172"/>
      <c r="AK245" s="172"/>
      <c r="AL245" s="1"/>
      <c r="AM245" s="1"/>
      <c r="AN245" s="162"/>
      <c r="AO245" s="162"/>
      <c r="AP245" s="1"/>
      <c r="AQ245" s="1"/>
      <c r="AR245" s="162"/>
      <c r="AS245" s="162"/>
      <c r="AT245" s="1"/>
      <c r="AU245" s="1"/>
      <c r="AV245" s="172"/>
      <c r="AW245" s="172"/>
      <c r="AX245" s="1"/>
      <c r="AY245" s="1"/>
      <c r="AZ245" s="172"/>
      <c r="BA245" s="172"/>
      <c r="BB245" s="1"/>
      <c r="BC245" s="1"/>
      <c r="BD245" s="172"/>
      <c r="BE245" s="172"/>
      <c r="BF245" s="1"/>
      <c r="BG245" s="1"/>
      <c r="BH245" s="172"/>
      <c r="BI245" s="172"/>
      <c r="BJ245" s="1"/>
      <c r="BK245" s="1"/>
      <c r="BL245" s="172"/>
      <c r="BM245" s="172"/>
      <c r="BN245" s="1"/>
      <c r="BO245" s="1"/>
      <c r="BP245" s="162"/>
      <c r="BQ245" s="162"/>
      <c r="BR245" s="1"/>
      <c r="BS245" s="1"/>
      <c r="BT245" s="162"/>
      <c r="BU245" s="162"/>
      <c r="BV245" s="1"/>
      <c r="BW245" s="1"/>
      <c r="BX245" s="172"/>
      <c r="BY245" s="172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62"/>
      <c r="CK245" s="162"/>
      <c r="CL245" s="1"/>
      <c r="CM245" s="1"/>
      <c r="CN245" s="162"/>
      <c r="CO245" s="162"/>
      <c r="CP245" s="1"/>
      <c r="CQ245" s="1"/>
      <c r="CR245" s="1"/>
      <c r="CS245" s="1"/>
      <c r="CT245" s="1"/>
      <c r="CU245" s="1"/>
      <c r="CV245" s="162"/>
      <c r="CW245" s="162"/>
      <c r="CX245" s="1"/>
      <c r="CY245" s="1"/>
      <c r="CZ245" s="162"/>
      <c r="DA245" s="162"/>
      <c r="DB245" s="1"/>
      <c r="DC245" s="159"/>
      <c r="DD245" s="1"/>
      <c r="DE245" s="1"/>
      <c r="DF245" s="1"/>
      <c r="DG245" s="159"/>
      <c r="DH245" s="1"/>
      <c r="DI245" s="1"/>
      <c r="DJ245" s="1"/>
      <c r="DK245" s="159"/>
      <c r="DL245" s="1"/>
      <c r="DM245" s="1"/>
      <c r="DN245" s="1"/>
      <c r="DO245" s="159"/>
      <c r="DP245" s="162"/>
      <c r="DQ245" s="162"/>
      <c r="DR245" s="1"/>
      <c r="DS245" s="159"/>
      <c r="DT245" s="162"/>
      <c r="DU245" s="162"/>
      <c r="DV245" s="1"/>
      <c r="DW245" s="159"/>
      <c r="DX245" s="1"/>
      <c r="DY245" s="1" t="e">
        <f>VLOOKUP(A245,'ADFLEX lần 1'!A:C,3,0)</f>
        <v>#N/A</v>
      </c>
    </row>
    <row r="246" spans="1:129" ht="15.75" hidden="1" customHeight="1" x14ac:dyDescent="0.25">
      <c r="A246" s="15">
        <v>620</v>
      </c>
      <c r="B246" s="1" t="str">
        <f>VLOOKUP($A246,'Trang tính59'!$G:$J,3,0)</f>
        <v>Nguyễn Thanh Hoàng</v>
      </c>
      <c r="C246" s="1" t="str">
        <f>VLOOKUP($A246,'Trang tính59'!$G:$J,4,0)</f>
        <v>PingGo - Product - Design</v>
      </c>
      <c r="D246" s="168"/>
      <c r="E246" s="168"/>
      <c r="F246" s="1" t="str">
        <f t="shared" si="0"/>
        <v/>
      </c>
      <c r="G246" s="159" t="e">
        <f t="shared" si="1"/>
        <v>#VALUE!</v>
      </c>
      <c r="H246" s="168"/>
      <c r="I246" s="168"/>
      <c r="J246" s="1" t="str">
        <f t="shared" si="2"/>
        <v/>
      </c>
      <c r="K246" s="159" t="e">
        <f t="shared" si="3"/>
        <v>#VALUE!</v>
      </c>
      <c r="L246" s="168"/>
      <c r="M246" s="168"/>
      <c r="N246" s="1" t="str">
        <f t="shared" si="4"/>
        <v/>
      </c>
      <c r="O246" s="159" t="e">
        <f t="shared" si="5"/>
        <v>#VALUE!</v>
      </c>
      <c r="P246" s="168"/>
      <c r="Q246" s="168"/>
      <c r="R246" s="1" t="str">
        <f t="shared" si="6"/>
        <v/>
      </c>
      <c r="S246" s="159" t="e">
        <f t="shared" si="7"/>
        <v>#VALUE!</v>
      </c>
      <c r="T246" s="168"/>
      <c r="U246" s="168"/>
      <c r="V246" s="1" t="str">
        <f t="shared" si="8"/>
        <v/>
      </c>
      <c r="W246" s="159" t="e">
        <f t="shared" si="9"/>
        <v>#VALUE!</v>
      </c>
      <c r="X246" s="14"/>
      <c r="Y246" s="14"/>
      <c r="Z246" s="1" t="str">
        <f t="shared" si="10"/>
        <v/>
      </c>
      <c r="AA246" s="159" t="e">
        <f t="shared" si="11"/>
        <v>#VALUE!</v>
      </c>
      <c r="AB246" s="14"/>
      <c r="AC246" s="14"/>
      <c r="AD246" s="1" t="str">
        <f t="shared" si="12"/>
        <v/>
      </c>
      <c r="AE246" s="159" t="e">
        <f t="shared" si="13"/>
        <v>#VALUE!</v>
      </c>
      <c r="AF246" s="168"/>
      <c r="AG246" s="168"/>
      <c r="AH246" s="1" t="str">
        <f t="shared" si="14"/>
        <v/>
      </c>
      <c r="AI246" s="159" t="e">
        <f t="shared" si="15"/>
        <v>#VALUE!</v>
      </c>
      <c r="AJ246" s="162"/>
      <c r="AK246" s="162"/>
      <c r="AL246" s="1"/>
      <c r="AM246" s="1"/>
      <c r="AN246" s="162"/>
      <c r="AO246" s="162"/>
      <c r="AP246" s="1"/>
      <c r="AQ246" s="1"/>
      <c r="AR246" s="162"/>
      <c r="AS246" s="162"/>
      <c r="AT246" s="1"/>
      <c r="AU246" s="1"/>
      <c r="AV246" s="162"/>
      <c r="AW246" s="162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62"/>
      <c r="BI246" s="162"/>
      <c r="BJ246" s="1"/>
      <c r="BK246" s="1"/>
      <c r="BL246" s="162"/>
      <c r="BM246" s="162"/>
      <c r="BN246" s="1"/>
      <c r="BO246" s="1"/>
      <c r="BP246" s="162"/>
      <c r="BQ246" s="162"/>
      <c r="BR246" s="1"/>
      <c r="BS246" s="1"/>
      <c r="BT246" s="162"/>
      <c r="BU246" s="162"/>
      <c r="BV246" s="1"/>
      <c r="BW246" s="1"/>
      <c r="BX246" s="162"/>
      <c r="BY246" s="162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62"/>
      <c r="CK246" s="162"/>
      <c r="CL246" s="1"/>
      <c r="CM246" s="1"/>
      <c r="CN246" s="162"/>
      <c r="CO246" s="162"/>
      <c r="CP246" s="1"/>
      <c r="CQ246" s="1"/>
      <c r="CR246" s="162"/>
      <c r="CS246" s="162"/>
      <c r="CT246" s="1"/>
      <c r="CU246" s="1"/>
      <c r="CV246" s="162"/>
      <c r="CW246" s="162"/>
      <c r="CX246" s="1"/>
      <c r="CY246" s="1"/>
      <c r="CZ246" s="162"/>
      <c r="DA246" s="162"/>
      <c r="DB246" s="1"/>
      <c r="DC246" s="159"/>
      <c r="DD246" s="1"/>
      <c r="DE246" s="1"/>
      <c r="DF246" s="1"/>
      <c r="DG246" s="159"/>
      <c r="DH246" s="1"/>
      <c r="DI246" s="1"/>
      <c r="DJ246" s="1"/>
      <c r="DK246" s="159"/>
      <c r="DL246" s="162"/>
      <c r="DM246" s="162"/>
      <c r="DN246" s="1"/>
      <c r="DO246" s="159"/>
      <c r="DP246" s="162"/>
      <c r="DQ246" s="162"/>
      <c r="DR246" s="1"/>
      <c r="DS246" s="159"/>
      <c r="DT246" s="162"/>
      <c r="DU246" s="162"/>
      <c r="DV246" s="1"/>
      <c r="DW246" s="159"/>
      <c r="DX246" s="1"/>
      <c r="DY246" s="1" t="e">
        <f>VLOOKUP(A246,'ADFLEX lần 1'!A:C,3,0)</f>
        <v>#N/A</v>
      </c>
    </row>
    <row r="247" spans="1:129" ht="15.75" hidden="1" customHeight="1" x14ac:dyDescent="0.25">
      <c r="A247" s="15">
        <v>621</v>
      </c>
      <c r="B247" s="1" t="str">
        <f>VLOOKUP($A247,'Trang tính59'!$G:$J,3,0)</f>
        <v>Nguyễn Đức Huy</v>
      </c>
      <c r="C247" s="1" t="str">
        <f>VLOOKUP($A247,'Trang tính59'!$G:$J,4,0)</f>
        <v>AdFlex - CPS - Sale - LC1</v>
      </c>
      <c r="D247" s="14"/>
      <c r="E247" s="14"/>
      <c r="F247" s="1" t="str">
        <f t="shared" si="0"/>
        <v/>
      </c>
      <c r="G247" s="159" t="e">
        <f t="shared" si="1"/>
        <v>#VALUE!</v>
      </c>
      <c r="H247" s="14"/>
      <c r="I247" s="14"/>
      <c r="J247" s="1" t="str">
        <f t="shared" si="2"/>
        <v/>
      </c>
      <c r="K247" s="159" t="e">
        <f t="shared" si="3"/>
        <v>#VALUE!</v>
      </c>
      <c r="L247" s="14"/>
      <c r="M247" s="14"/>
      <c r="N247" s="1" t="str">
        <f t="shared" si="4"/>
        <v/>
      </c>
      <c r="O247" s="159" t="e">
        <f t="shared" si="5"/>
        <v>#VALUE!</v>
      </c>
      <c r="P247" s="14"/>
      <c r="Q247" s="14"/>
      <c r="R247" s="1" t="str">
        <f t="shared" si="6"/>
        <v/>
      </c>
      <c r="S247" s="159" t="e">
        <f t="shared" si="7"/>
        <v>#VALUE!</v>
      </c>
      <c r="T247" s="14"/>
      <c r="U247" s="14"/>
      <c r="V247" s="1" t="str">
        <f t="shared" si="8"/>
        <v/>
      </c>
      <c r="W247" s="159" t="e">
        <f t="shared" si="9"/>
        <v>#VALUE!</v>
      </c>
      <c r="X247" s="14"/>
      <c r="Y247" s="14"/>
      <c r="Z247" s="1" t="str">
        <f t="shared" si="10"/>
        <v/>
      </c>
      <c r="AA247" s="159" t="e">
        <f t="shared" si="11"/>
        <v>#VALUE!</v>
      </c>
      <c r="AB247" s="14"/>
      <c r="AC247" s="14"/>
      <c r="AD247" s="1" t="str">
        <f t="shared" si="12"/>
        <v/>
      </c>
      <c r="AE247" s="159" t="e">
        <f t="shared" si="13"/>
        <v>#VALUE!</v>
      </c>
      <c r="AF247" s="14"/>
      <c r="AG247" s="14"/>
      <c r="AH247" s="1" t="str">
        <f t="shared" si="14"/>
        <v/>
      </c>
      <c r="AI247" s="159" t="e">
        <f t="shared" si="15"/>
        <v>#VALUE!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59"/>
      <c r="DD247" s="1"/>
      <c r="DE247" s="1"/>
      <c r="DF247" s="1"/>
      <c r="DG247" s="159"/>
      <c r="DH247" s="1"/>
      <c r="DI247" s="1"/>
      <c r="DJ247" s="1"/>
      <c r="DK247" s="159"/>
      <c r="DL247" s="1"/>
      <c r="DM247" s="1"/>
      <c r="DN247" s="1"/>
      <c r="DO247" s="159"/>
      <c r="DP247" s="1"/>
      <c r="DQ247" s="1"/>
      <c r="DR247" s="1"/>
      <c r="DS247" s="159"/>
      <c r="DT247" s="1"/>
      <c r="DU247" s="1"/>
      <c r="DV247" s="1"/>
      <c r="DW247" s="159"/>
      <c r="DX247" s="1"/>
      <c r="DY247" s="1" t="e">
        <f>VLOOKUP(A247,'ADFLEX lần 1'!A:C,3,0)</f>
        <v>#N/A</v>
      </c>
    </row>
    <row r="248" spans="1:129" ht="15.75" hidden="1" customHeight="1" x14ac:dyDescent="0.25">
      <c r="A248" s="15">
        <v>622</v>
      </c>
      <c r="B248" s="1" t="str">
        <f>VLOOKUP($A248,'Trang tính59'!$G:$J,3,0)</f>
        <v>Nguyễn Thị Trà Giang</v>
      </c>
      <c r="C248" s="1" t="str">
        <f>VLOOKUP($A248,'Trang tính59'!$G:$J,4,0)</f>
        <v>PingGo - Seller Development</v>
      </c>
      <c r="D248" s="14"/>
      <c r="E248" s="14"/>
      <c r="F248" s="1" t="str">
        <f t="shared" si="0"/>
        <v/>
      </c>
      <c r="G248" s="159" t="e">
        <f t="shared" si="1"/>
        <v>#VALUE!</v>
      </c>
      <c r="H248" s="14"/>
      <c r="I248" s="14"/>
      <c r="J248" s="1" t="str">
        <f t="shared" si="2"/>
        <v/>
      </c>
      <c r="K248" s="159" t="e">
        <f t="shared" si="3"/>
        <v>#VALUE!</v>
      </c>
      <c r="L248" s="168"/>
      <c r="M248" s="168"/>
      <c r="N248" s="1" t="str">
        <f t="shared" si="4"/>
        <v/>
      </c>
      <c r="O248" s="159" t="e">
        <f t="shared" si="5"/>
        <v>#VALUE!</v>
      </c>
      <c r="P248" s="168"/>
      <c r="Q248" s="168"/>
      <c r="R248" s="1" t="str">
        <f t="shared" si="6"/>
        <v/>
      </c>
      <c r="S248" s="159" t="e">
        <f t="shared" si="7"/>
        <v>#VALUE!</v>
      </c>
      <c r="T248" s="168"/>
      <c r="U248" s="168"/>
      <c r="V248" s="1" t="str">
        <f t="shared" si="8"/>
        <v/>
      </c>
      <c r="W248" s="159" t="e">
        <f t="shared" si="9"/>
        <v>#VALUE!</v>
      </c>
      <c r="X248" s="168"/>
      <c r="Y248" s="168"/>
      <c r="Z248" s="1" t="str">
        <f t="shared" si="10"/>
        <v/>
      </c>
      <c r="AA248" s="159" t="e">
        <f t="shared" si="11"/>
        <v>#VALUE!</v>
      </c>
      <c r="AB248" s="168"/>
      <c r="AC248" s="168"/>
      <c r="AD248" s="1" t="str">
        <f t="shared" si="12"/>
        <v/>
      </c>
      <c r="AE248" s="159" t="e">
        <f t="shared" si="13"/>
        <v>#VALUE!</v>
      </c>
      <c r="AF248" s="14"/>
      <c r="AG248" s="14"/>
      <c r="AH248" s="1" t="str">
        <f t="shared" si="14"/>
        <v/>
      </c>
      <c r="AI248" s="159" t="e">
        <f t="shared" si="15"/>
        <v>#VALUE!</v>
      </c>
      <c r="AJ248" s="1"/>
      <c r="AK248" s="1"/>
      <c r="AL248" s="1"/>
      <c r="AM248" s="1"/>
      <c r="AN248" s="162"/>
      <c r="AO248" s="162"/>
      <c r="AP248" s="1"/>
      <c r="AQ248" s="1"/>
      <c r="AR248" s="162"/>
      <c r="AS248" s="162"/>
      <c r="AT248" s="1"/>
      <c r="AU248" s="1"/>
      <c r="AV248" s="162"/>
      <c r="AW248" s="162"/>
      <c r="AX248" s="1"/>
      <c r="AY248" s="1"/>
      <c r="AZ248" s="162"/>
      <c r="BA248" s="162"/>
      <c r="BB248" s="1"/>
      <c r="BC248" s="1"/>
      <c r="BD248" s="162"/>
      <c r="BE248" s="162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62"/>
      <c r="BQ248" s="162"/>
      <c r="BR248" s="1"/>
      <c r="BS248" s="1"/>
      <c r="BT248" s="162"/>
      <c r="BU248" s="162"/>
      <c r="BV248" s="1"/>
      <c r="BW248" s="1"/>
      <c r="BX248" s="162"/>
      <c r="BY248" s="162"/>
      <c r="BZ248" s="1"/>
      <c r="CA248" s="1"/>
      <c r="CB248" s="162"/>
      <c r="CC248" s="162"/>
      <c r="CD248" s="1"/>
      <c r="CE248" s="1"/>
      <c r="CF248" s="162"/>
      <c r="CG248" s="162"/>
      <c r="CH248" s="1"/>
      <c r="CI248" s="1"/>
      <c r="CJ248" s="162"/>
      <c r="CK248" s="162"/>
      <c r="CL248" s="1"/>
      <c r="CM248" s="1"/>
      <c r="CN248" s="1"/>
      <c r="CO248" s="1"/>
      <c r="CP248" s="1"/>
      <c r="CQ248" s="1"/>
      <c r="CR248" s="162"/>
      <c r="CS248" s="162"/>
      <c r="CT248" s="1"/>
      <c r="CU248" s="1"/>
      <c r="CV248" s="162"/>
      <c r="CW248" s="162"/>
      <c r="CX248" s="1"/>
      <c r="CY248" s="1"/>
      <c r="CZ248" s="1"/>
      <c r="DA248" s="1"/>
      <c r="DB248" s="1"/>
      <c r="DC248" s="159"/>
      <c r="DD248" s="1"/>
      <c r="DE248" s="1"/>
      <c r="DF248" s="1"/>
      <c r="DG248" s="159"/>
      <c r="DH248" s="1"/>
      <c r="DI248" s="1"/>
      <c r="DJ248" s="1"/>
      <c r="DK248" s="159"/>
      <c r="DL248" s="1"/>
      <c r="DM248" s="1"/>
      <c r="DN248" s="1"/>
      <c r="DO248" s="159"/>
      <c r="DP248" s="1"/>
      <c r="DQ248" s="1"/>
      <c r="DR248" s="1"/>
      <c r="DS248" s="159"/>
      <c r="DT248" s="1"/>
      <c r="DU248" s="1"/>
      <c r="DV248" s="1"/>
      <c r="DW248" s="159"/>
      <c r="DX248" s="1"/>
      <c r="DY248" s="1" t="e">
        <f>VLOOKUP(A248,'ADFLEX lần 1'!A:C,3,0)</f>
        <v>#N/A</v>
      </c>
    </row>
    <row r="249" spans="1:129" ht="15.75" hidden="1" customHeight="1" x14ac:dyDescent="0.25">
      <c r="A249" s="15">
        <v>623</v>
      </c>
      <c r="B249" s="1" t="str">
        <f>VLOOKUP($A249,'Trang tính59'!$G:$J,3,0)</f>
        <v>Nguyễn Nguyệt Minh</v>
      </c>
      <c r="C249" s="1" t="str">
        <f>VLOOKUP($A249,'Trang tính59'!$G:$J,4,0)</f>
        <v>AdFlex - Community</v>
      </c>
      <c r="D249" s="14"/>
      <c r="E249" s="14"/>
      <c r="F249" s="1" t="str">
        <f t="shared" si="0"/>
        <v/>
      </c>
      <c r="G249" s="159" t="e">
        <f t="shared" si="1"/>
        <v>#VALUE!</v>
      </c>
      <c r="H249" s="14"/>
      <c r="I249" s="14"/>
      <c r="J249" s="1" t="str">
        <f t="shared" si="2"/>
        <v/>
      </c>
      <c r="K249" s="159" t="e">
        <f t="shared" si="3"/>
        <v>#VALUE!</v>
      </c>
      <c r="L249" s="168"/>
      <c r="M249" s="168"/>
      <c r="N249" s="1" t="str">
        <f t="shared" si="4"/>
        <v/>
      </c>
      <c r="O249" s="159" t="e">
        <f t="shared" si="5"/>
        <v>#VALUE!</v>
      </c>
      <c r="P249" s="168"/>
      <c r="Q249" s="168"/>
      <c r="R249" s="1" t="str">
        <f t="shared" si="6"/>
        <v/>
      </c>
      <c r="S249" s="159" t="e">
        <f t="shared" si="7"/>
        <v>#VALUE!</v>
      </c>
      <c r="T249" s="168"/>
      <c r="U249" s="168"/>
      <c r="V249" s="1" t="str">
        <f t="shared" si="8"/>
        <v/>
      </c>
      <c r="W249" s="159" t="e">
        <f t="shared" si="9"/>
        <v>#VALUE!</v>
      </c>
      <c r="X249" s="168"/>
      <c r="Y249" s="168"/>
      <c r="Z249" s="1" t="str">
        <f t="shared" si="10"/>
        <v/>
      </c>
      <c r="AA249" s="159" t="e">
        <f t="shared" si="11"/>
        <v>#VALUE!</v>
      </c>
      <c r="AB249" s="168"/>
      <c r="AC249" s="168"/>
      <c r="AD249" s="1" t="str">
        <f t="shared" si="12"/>
        <v/>
      </c>
      <c r="AE249" s="159" t="e">
        <f t="shared" si="13"/>
        <v>#VALUE!</v>
      </c>
      <c r="AF249" s="14"/>
      <c r="AG249" s="14"/>
      <c r="AH249" s="1" t="str">
        <f t="shared" si="14"/>
        <v/>
      </c>
      <c r="AI249" s="159" t="e">
        <f t="shared" si="15"/>
        <v>#VALUE!</v>
      </c>
      <c r="AJ249" s="1"/>
      <c r="AK249" s="1"/>
      <c r="AL249" s="1"/>
      <c r="AM249" s="1"/>
      <c r="AN249" s="162"/>
      <c r="AO249" s="162"/>
      <c r="AP249" s="1"/>
      <c r="AQ249" s="1"/>
      <c r="AR249" s="162"/>
      <c r="AS249" s="162"/>
      <c r="AT249" s="1"/>
      <c r="AU249" s="1"/>
      <c r="AV249" s="162"/>
      <c r="AW249" s="162"/>
      <c r="AX249" s="1"/>
      <c r="AY249" s="1"/>
      <c r="AZ249" s="162"/>
      <c r="BA249" s="162"/>
      <c r="BB249" s="1"/>
      <c r="BC249" s="1"/>
      <c r="BD249" s="162"/>
      <c r="BE249" s="162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62"/>
      <c r="BQ249" s="162"/>
      <c r="BR249" s="1"/>
      <c r="BS249" s="1"/>
      <c r="BT249" s="162"/>
      <c r="BU249" s="162"/>
      <c r="BV249" s="1"/>
      <c r="BW249" s="1"/>
      <c r="BX249" s="162"/>
      <c r="BY249" s="162"/>
      <c r="BZ249" s="1"/>
      <c r="CA249" s="1"/>
      <c r="CB249" s="162"/>
      <c r="CC249" s="162"/>
      <c r="CD249" s="1"/>
      <c r="CE249" s="1"/>
      <c r="CF249" s="162"/>
      <c r="CG249" s="162"/>
      <c r="CH249" s="1"/>
      <c r="CI249" s="1"/>
      <c r="CJ249" s="162"/>
      <c r="CK249" s="162"/>
      <c r="CL249" s="1"/>
      <c r="CM249" s="1"/>
      <c r="CN249" s="1"/>
      <c r="CO249" s="1"/>
      <c r="CP249" s="1"/>
      <c r="CQ249" s="1"/>
      <c r="CR249" s="162"/>
      <c r="CS249" s="162"/>
      <c r="CT249" s="1"/>
      <c r="CU249" s="1"/>
      <c r="CV249" s="162"/>
      <c r="CW249" s="162"/>
      <c r="CX249" s="1"/>
      <c r="CY249" s="1"/>
      <c r="CZ249" s="1"/>
      <c r="DA249" s="1"/>
      <c r="DB249" s="1"/>
      <c r="DC249" s="159"/>
      <c r="DD249" s="1"/>
      <c r="DE249" s="1"/>
      <c r="DF249" s="1"/>
      <c r="DG249" s="159"/>
      <c r="DH249" s="1"/>
      <c r="DI249" s="1"/>
      <c r="DJ249" s="1"/>
      <c r="DK249" s="159"/>
      <c r="DL249" s="1"/>
      <c r="DM249" s="1"/>
      <c r="DN249" s="1"/>
      <c r="DO249" s="159"/>
      <c r="DP249" s="1"/>
      <c r="DQ249" s="1"/>
      <c r="DR249" s="1"/>
      <c r="DS249" s="159"/>
      <c r="DT249" s="1"/>
      <c r="DU249" s="1"/>
      <c r="DV249" s="1"/>
      <c r="DW249" s="159"/>
      <c r="DX249" s="1"/>
      <c r="DY249" s="1" t="e">
        <f>VLOOKUP(A249,'ADFLEX lần 1'!A:C,3,0)</f>
        <v>#N/A</v>
      </c>
    </row>
    <row r="250" spans="1:129" ht="15.75" hidden="1" customHeight="1" x14ac:dyDescent="0.25">
      <c r="A250" s="15">
        <v>624</v>
      </c>
      <c r="B250" s="1" t="str">
        <f>VLOOKUP($A250,'Trang tính59'!$G:$J,3,0)</f>
        <v>Nguyễn Thị Nhật Linh</v>
      </c>
      <c r="C250" s="1" t="str">
        <f>VLOOKUP($A250,'Trang tính59'!$G:$J,4,0)</f>
        <v>EWAY - Talent</v>
      </c>
      <c r="D250" s="171"/>
      <c r="E250" s="171"/>
      <c r="F250" s="1" t="str">
        <f t="shared" si="0"/>
        <v/>
      </c>
      <c r="G250" s="159" t="e">
        <f t="shared" si="1"/>
        <v>#VALUE!</v>
      </c>
      <c r="H250" s="171"/>
      <c r="I250" s="171"/>
      <c r="J250" s="1" t="str">
        <f t="shared" si="2"/>
        <v/>
      </c>
      <c r="K250" s="159" t="e">
        <f t="shared" si="3"/>
        <v>#VALUE!</v>
      </c>
      <c r="L250" s="14"/>
      <c r="M250" s="14"/>
      <c r="N250" s="1" t="str">
        <f t="shared" si="4"/>
        <v/>
      </c>
      <c r="O250" s="159" t="e">
        <f t="shared" si="5"/>
        <v>#VALUE!</v>
      </c>
      <c r="P250" s="14"/>
      <c r="Q250" s="14"/>
      <c r="R250" s="1" t="str">
        <f t="shared" si="6"/>
        <v/>
      </c>
      <c r="S250" s="159" t="e">
        <f t="shared" si="7"/>
        <v>#VALUE!</v>
      </c>
      <c r="T250" s="171"/>
      <c r="U250" s="171"/>
      <c r="V250" s="1" t="str">
        <f t="shared" si="8"/>
        <v/>
      </c>
      <c r="W250" s="159" t="e">
        <f t="shared" si="9"/>
        <v>#VALUE!</v>
      </c>
      <c r="X250" s="171"/>
      <c r="Y250" s="171"/>
      <c r="Z250" s="1" t="str">
        <f t="shared" si="10"/>
        <v/>
      </c>
      <c r="AA250" s="159" t="e">
        <f t="shared" si="11"/>
        <v>#VALUE!</v>
      </c>
      <c r="AB250" s="171"/>
      <c r="AC250" s="171"/>
      <c r="AD250" s="1" t="str">
        <f t="shared" si="12"/>
        <v/>
      </c>
      <c r="AE250" s="159" t="e">
        <f t="shared" si="13"/>
        <v>#VALUE!</v>
      </c>
      <c r="AF250" s="171"/>
      <c r="AG250" s="171"/>
      <c r="AH250" s="1" t="str">
        <f t="shared" si="14"/>
        <v/>
      </c>
      <c r="AI250" s="159" t="e">
        <f t="shared" si="15"/>
        <v>#VALUE!</v>
      </c>
      <c r="AJ250" s="172"/>
      <c r="AK250" s="172"/>
      <c r="AL250" s="1"/>
      <c r="AM250" s="1"/>
      <c r="AN250" s="1"/>
      <c r="AO250" s="1"/>
      <c r="AP250" s="1"/>
      <c r="AQ250" s="1"/>
      <c r="AR250" s="172"/>
      <c r="AS250" s="172"/>
      <c r="AT250" s="1"/>
      <c r="AU250" s="1"/>
      <c r="AV250" s="172"/>
      <c r="AW250" s="172"/>
      <c r="AX250" s="1"/>
      <c r="AY250" s="1"/>
      <c r="AZ250" s="172"/>
      <c r="BA250" s="172"/>
      <c r="BB250" s="1"/>
      <c r="BC250" s="1"/>
      <c r="BD250" s="172"/>
      <c r="BE250" s="172"/>
      <c r="BF250" s="1"/>
      <c r="BG250" s="1"/>
      <c r="BH250" s="172"/>
      <c r="BI250" s="172"/>
      <c r="BJ250" s="1"/>
      <c r="BK250" s="1"/>
      <c r="BL250" s="172"/>
      <c r="BM250" s="172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59"/>
      <c r="DD250" s="1"/>
      <c r="DE250" s="1"/>
      <c r="DF250" s="1"/>
      <c r="DG250" s="159"/>
      <c r="DH250" s="1"/>
      <c r="DI250" s="1"/>
      <c r="DJ250" s="1"/>
      <c r="DK250" s="159"/>
      <c r="DL250" s="1"/>
      <c r="DM250" s="1"/>
      <c r="DN250" s="1"/>
      <c r="DO250" s="159"/>
      <c r="DP250" s="1"/>
      <c r="DQ250" s="1"/>
      <c r="DR250" s="1"/>
      <c r="DS250" s="159"/>
      <c r="DT250" s="1"/>
      <c r="DU250" s="1"/>
      <c r="DV250" s="1"/>
      <c r="DW250" s="159"/>
      <c r="DX250" s="1"/>
      <c r="DY250" s="1" t="e">
        <f>VLOOKUP(A250,'ADFLEX lần 1'!A:C,3,0)</f>
        <v>#N/A</v>
      </c>
    </row>
    <row r="251" spans="1:129" ht="15.75" hidden="1" customHeight="1" x14ac:dyDescent="0.25">
      <c r="A251" s="15">
        <v>625</v>
      </c>
      <c r="B251" s="1" t="e">
        <f>VLOOKUP($A251,'Trang tính59'!$G:$J,3,0)</f>
        <v>#N/A</v>
      </c>
      <c r="C251" s="1" t="e">
        <f>VLOOKUP($A251,'Trang tính59'!$G:$J,4,0)</f>
        <v>#N/A</v>
      </c>
      <c r="D251" s="168"/>
      <c r="E251" s="168"/>
      <c r="F251" s="1" t="str">
        <f t="shared" si="0"/>
        <v/>
      </c>
      <c r="G251" s="159" t="e">
        <f t="shared" si="1"/>
        <v>#VALUE!</v>
      </c>
      <c r="H251" s="168"/>
      <c r="I251" s="168"/>
      <c r="J251" s="1" t="str">
        <f t="shared" si="2"/>
        <v/>
      </c>
      <c r="K251" s="159" t="e">
        <f t="shared" si="3"/>
        <v>#VALUE!</v>
      </c>
      <c r="L251" s="168"/>
      <c r="M251" s="168"/>
      <c r="N251" s="1" t="str">
        <f t="shared" si="4"/>
        <v/>
      </c>
      <c r="O251" s="159" t="e">
        <f t="shared" si="5"/>
        <v>#VALUE!</v>
      </c>
      <c r="P251" s="168"/>
      <c r="Q251" s="168"/>
      <c r="R251" s="1" t="str">
        <f t="shared" si="6"/>
        <v/>
      </c>
      <c r="S251" s="159" t="e">
        <f t="shared" si="7"/>
        <v>#VALUE!</v>
      </c>
      <c r="T251" s="168"/>
      <c r="U251" s="168"/>
      <c r="V251" s="1" t="str">
        <f t="shared" si="8"/>
        <v/>
      </c>
      <c r="W251" s="159" t="e">
        <f t="shared" si="9"/>
        <v>#VALUE!</v>
      </c>
      <c r="X251" s="14"/>
      <c r="Y251" s="14"/>
      <c r="Z251" s="1" t="str">
        <f t="shared" si="10"/>
        <v/>
      </c>
      <c r="AA251" s="159" t="e">
        <f t="shared" si="11"/>
        <v>#VALUE!</v>
      </c>
      <c r="AB251" s="14"/>
      <c r="AC251" s="14"/>
      <c r="AD251" s="1" t="str">
        <f t="shared" si="12"/>
        <v/>
      </c>
      <c r="AE251" s="159" t="e">
        <f t="shared" si="13"/>
        <v>#VALUE!</v>
      </c>
      <c r="AF251" s="168"/>
      <c r="AG251" s="168"/>
      <c r="AH251" s="1" t="str">
        <f t="shared" si="14"/>
        <v/>
      </c>
      <c r="AI251" s="159" t="e">
        <f t="shared" si="15"/>
        <v>#VALUE!</v>
      </c>
      <c r="AJ251" s="162"/>
      <c r="AK251" s="162"/>
      <c r="AL251" s="1"/>
      <c r="AM251" s="1"/>
      <c r="AN251" s="162"/>
      <c r="AO251" s="162"/>
      <c r="AP251" s="1"/>
      <c r="AQ251" s="1"/>
      <c r="AR251" s="162"/>
      <c r="AS251" s="162"/>
      <c r="AT251" s="1"/>
      <c r="AU251" s="1"/>
      <c r="AV251" s="162"/>
      <c r="AW251" s="162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62"/>
      <c r="BI251" s="162"/>
      <c r="BJ251" s="1"/>
      <c r="BK251" s="1"/>
      <c r="BL251" s="162"/>
      <c r="BM251" s="162"/>
      <c r="BN251" s="1"/>
      <c r="BO251" s="1"/>
      <c r="BP251" s="162"/>
      <c r="BQ251" s="162"/>
      <c r="BR251" s="1"/>
      <c r="BS251" s="1"/>
      <c r="BT251" s="162"/>
      <c r="BU251" s="162"/>
      <c r="BV251" s="1"/>
      <c r="BW251" s="1"/>
      <c r="BX251" s="162"/>
      <c r="BY251" s="162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62"/>
      <c r="CK251" s="162"/>
      <c r="CL251" s="1"/>
      <c r="CM251" s="1"/>
      <c r="CN251" s="162"/>
      <c r="CO251" s="162"/>
      <c r="CP251" s="1"/>
      <c r="CQ251" s="1"/>
      <c r="CR251" s="162"/>
      <c r="CS251" s="162"/>
      <c r="CT251" s="1"/>
      <c r="CU251" s="1"/>
      <c r="CV251" s="162"/>
      <c r="CW251" s="162"/>
      <c r="CX251" s="1"/>
      <c r="CY251" s="1"/>
      <c r="CZ251" s="162"/>
      <c r="DA251" s="162"/>
      <c r="DB251" s="1"/>
      <c r="DC251" s="159"/>
      <c r="DD251" s="1"/>
      <c r="DE251" s="1"/>
      <c r="DF251" s="1"/>
      <c r="DG251" s="159"/>
      <c r="DH251" s="1"/>
      <c r="DI251" s="1"/>
      <c r="DJ251" s="1"/>
      <c r="DK251" s="159"/>
      <c r="DL251" s="162"/>
      <c r="DM251" s="162"/>
      <c r="DN251" s="1"/>
      <c r="DO251" s="159"/>
      <c r="DP251" s="162"/>
      <c r="DQ251" s="162"/>
      <c r="DR251" s="1"/>
      <c r="DS251" s="159"/>
      <c r="DT251" s="162"/>
      <c r="DU251" s="162"/>
      <c r="DV251" s="1"/>
      <c r="DW251" s="159"/>
      <c r="DX251" s="1"/>
      <c r="DY251" s="1" t="e">
        <f>VLOOKUP(A251,'ADFLEX lần 1'!A:C,3,0)</f>
        <v>#N/A</v>
      </c>
    </row>
    <row r="252" spans="1:129" ht="15.75" hidden="1" customHeight="1" x14ac:dyDescent="0.25">
      <c r="A252" s="15">
        <v>626</v>
      </c>
      <c r="B252" s="1" t="str">
        <f>VLOOKUP($A252,'Trang tính59'!$G:$J,3,0)</f>
        <v>Dương Thị Thúy</v>
      </c>
      <c r="C252" s="1" t="str">
        <f>VLOOKUP($A252,'Trang tính59'!$G:$J,4,0)</f>
        <v>MONT-E - KT</v>
      </c>
      <c r="D252" s="14"/>
      <c r="E252" s="14"/>
      <c r="F252" s="1" t="str">
        <f t="shared" si="0"/>
        <v/>
      </c>
      <c r="G252" s="159" t="e">
        <f t="shared" si="1"/>
        <v>#VALUE!</v>
      </c>
      <c r="H252" s="14"/>
      <c r="I252" s="14"/>
      <c r="J252" s="1" t="str">
        <f t="shared" si="2"/>
        <v/>
      </c>
      <c r="K252" s="159" t="e">
        <f t="shared" si="3"/>
        <v>#VALUE!</v>
      </c>
      <c r="L252" s="14"/>
      <c r="M252" s="14"/>
      <c r="N252" s="1" t="str">
        <f t="shared" si="4"/>
        <v/>
      </c>
      <c r="O252" s="159" t="e">
        <f t="shared" si="5"/>
        <v>#VALUE!</v>
      </c>
      <c r="P252" s="14"/>
      <c r="Q252" s="14"/>
      <c r="R252" s="1" t="str">
        <f t="shared" si="6"/>
        <v/>
      </c>
      <c r="S252" s="159" t="e">
        <f t="shared" si="7"/>
        <v>#VALUE!</v>
      </c>
      <c r="T252" s="14"/>
      <c r="U252" s="14"/>
      <c r="V252" s="1" t="str">
        <f t="shared" si="8"/>
        <v/>
      </c>
      <c r="W252" s="159" t="e">
        <f t="shared" si="9"/>
        <v>#VALUE!</v>
      </c>
      <c r="X252" s="14"/>
      <c r="Y252" s="14"/>
      <c r="Z252" s="1" t="str">
        <f t="shared" si="10"/>
        <v/>
      </c>
      <c r="AA252" s="159" t="e">
        <f t="shared" si="11"/>
        <v>#VALUE!</v>
      </c>
      <c r="AB252" s="14"/>
      <c r="AC252" s="14"/>
      <c r="AD252" s="1" t="str">
        <f t="shared" si="12"/>
        <v/>
      </c>
      <c r="AE252" s="159" t="e">
        <f t="shared" si="13"/>
        <v>#VALUE!</v>
      </c>
      <c r="AF252" s="14"/>
      <c r="AG252" s="14"/>
      <c r="AH252" s="1" t="str">
        <f t="shared" si="14"/>
        <v/>
      </c>
      <c r="AI252" s="159" t="e">
        <f t="shared" si="15"/>
        <v>#VALUE!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59"/>
      <c r="DD252" s="1"/>
      <c r="DE252" s="1"/>
      <c r="DF252" s="1"/>
      <c r="DG252" s="159"/>
      <c r="DH252" s="1"/>
      <c r="DI252" s="1"/>
      <c r="DJ252" s="1"/>
      <c r="DK252" s="159"/>
      <c r="DL252" s="1"/>
      <c r="DM252" s="1"/>
      <c r="DN252" s="1"/>
      <c r="DO252" s="159"/>
      <c r="DP252" s="1"/>
      <c r="DQ252" s="1"/>
      <c r="DR252" s="1"/>
      <c r="DS252" s="159"/>
      <c r="DT252" s="1"/>
      <c r="DU252" s="1"/>
      <c r="DV252" s="1"/>
      <c r="DW252" s="159"/>
      <c r="DX252" s="1"/>
      <c r="DY252" s="1" t="e">
        <f>VLOOKUP(A252,'ADFLEX lần 1'!A:C,3,0)</f>
        <v>#N/A</v>
      </c>
    </row>
    <row r="253" spans="1:129" ht="15.75" customHeight="1" x14ac:dyDescent="0.25">
      <c r="A253" s="15">
        <v>627</v>
      </c>
      <c r="B253" s="174" t="str">
        <f>VLOOKUP($A253,'Trang tính59'!$G:$J,3,0)</f>
        <v>Nguyễn Thị Thu</v>
      </c>
      <c r="C253" s="1" t="str">
        <f>VLOOKUP($A253,'Trang tính59'!$G:$J,4,0)</f>
        <v>AdFlex - Pháp chế</v>
      </c>
      <c r="D253" s="169">
        <v>0.32847222222222222</v>
      </c>
      <c r="E253" s="169">
        <v>0.73124999999999996</v>
      </c>
      <c r="F253" s="162">
        <f t="shared" si="0"/>
        <v>0.31458333333333333</v>
      </c>
      <c r="G253" s="159">
        <v>8</v>
      </c>
      <c r="H253" s="169">
        <v>0.33333333333333331</v>
      </c>
      <c r="I253" s="169">
        <v>0.73055555555555551</v>
      </c>
      <c r="J253" s="162">
        <f t="shared" si="2"/>
        <v>0.31388888888888888</v>
      </c>
      <c r="K253" s="159">
        <v>8</v>
      </c>
      <c r="L253" s="169">
        <v>0.34236111111111112</v>
      </c>
      <c r="M253" s="169">
        <v>0.62361111111111112</v>
      </c>
      <c r="N253" s="162">
        <f t="shared" si="4"/>
        <v>0.20694444444444446</v>
      </c>
      <c r="O253" s="159">
        <f t="shared" si="5"/>
        <v>5</v>
      </c>
      <c r="P253" s="168"/>
      <c r="Q253" s="168"/>
      <c r="R253" s="1" t="str">
        <f t="shared" si="6"/>
        <v/>
      </c>
      <c r="S253" s="159" t="e">
        <f t="shared" si="7"/>
        <v>#VALUE!</v>
      </c>
      <c r="T253" s="168"/>
      <c r="U253" s="168"/>
      <c r="V253" s="1" t="str">
        <f t="shared" si="8"/>
        <v/>
      </c>
      <c r="W253" s="159" t="e">
        <f t="shared" si="9"/>
        <v>#VALUE!</v>
      </c>
      <c r="X253" s="169">
        <v>0.34236111111111112</v>
      </c>
      <c r="Y253" s="169">
        <v>0.75</v>
      </c>
      <c r="Z253" s="163">
        <f t="shared" si="10"/>
        <v>0.33333333333333331</v>
      </c>
      <c r="AA253" s="159">
        <f t="shared" si="11"/>
        <v>8</v>
      </c>
      <c r="AB253" s="169">
        <v>0.33750000000000002</v>
      </c>
      <c r="AC253" s="169">
        <v>0.73611111111111116</v>
      </c>
      <c r="AD253" s="162">
        <f t="shared" si="12"/>
        <v>0.31944444444444453</v>
      </c>
      <c r="AE253" s="159">
        <v>8</v>
      </c>
      <c r="AF253" s="169">
        <v>0.35555555555555557</v>
      </c>
      <c r="AG253" s="169">
        <v>0.73611111111111116</v>
      </c>
      <c r="AH253" s="162">
        <f t="shared" si="14"/>
        <v>0.31805555555555559</v>
      </c>
      <c r="AI253" s="159">
        <v>8</v>
      </c>
      <c r="AJ253" s="170"/>
      <c r="AK253" s="170"/>
      <c r="AL253" s="1"/>
      <c r="AM253" s="1"/>
      <c r="AN253" s="170"/>
      <c r="AO253" s="170"/>
      <c r="AP253" s="1"/>
      <c r="AQ253" s="1"/>
      <c r="AR253" s="162"/>
      <c r="AS253" s="162"/>
      <c r="AT253" s="1"/>
      <c r="AU253" s="1"/>
      <c r="AV253" s="170"/>
      <c r="AW253" s="170"/>
      <c r="AX253" s="1"/>
      <c r="AY253" s="1"/>
      <c r="AZ253" s="170"/>
      <c r="BA253" s="170"/>
      <c r="BB253" s="1"/>
      <c r="BC253" s="1"/>
      <c r="BD253" s="162"/>
      <c r="BE253" s="162"/>
      <c r="BF253" s="1"/>
      <c r="BG253" s="1"/>
      <c r="BH253" s="162"/>
      <c r="BI253" s="162"/>
      <c r="BJ253" s="1"/>
      <c r="BK253" s="1"/>
      <c r="BL253" s="170"/>
      <c r="BM253" s="170"/>
      <c r="BN253" s="1"/>
      <c r="BO253" s="1"/>
      <c r="BP253" s="170"/>
      <c r="BQ253" s="170"/>
      <c r="BR253" s="1"/>
      <c r="BS253" s="1"/>
      <c r="BT253" s="170"/>
      <c r="BU253" s="170"/>
      <c r="BV253" s="1"/>
      <c r="BW253" s="1"/>
      <c r="BX253" s="170"/>
      <c r="BY253" s="170"/>
      <c r="BZ253" s="1"/>
      <c r="CA253" s="1"/>
      <c r="CB253" s="170"/>
      <c r="CC253" s="170"/>
      <c r="CD253" s="1"/>
      <c r="CE253" s="1"/>
      <c r="CF253" s="162"/>
      <c r="CG253" s="162"/>
      <c r="CH253" s="1"/>
      <c r="CI253" s="1"/>
      <c r="CJ253" s="162"/>
      <c r="CK253" s="162"/>
      <c r="CL253" s="1"/>
      <c r="CM253" s="1"/>
      <c r="CN253" s="170"/>
      <c r="CO253" s="170"/>
      <c r="CP253" s="1"/>
      <c r="CQ253" s="1"/>
      <c r="CR253" s="170"/>
      <c r="CS253" s="170"/>
      <c r="CT253" s="1"/>
      <c r="CU253" s="1"/>
      <c r="CV253" s="170"/>
      <c r="CW253" s="170"/>
      <c r="CX253" s="1"/>
      <c r="CY253" s="1"/>
      <c r="CZ253" s="160"/>
      <c r="DA253" s="160"/>
      <c r="DB253" s="160"/>
      <c r="DC253" s="159"/>
      <c r="DD253" s="160"/>
      <c r="DE253" s="160"/>
      <c r="DF253" s="161"/>
      <c r="DG253" s="159"/>
      <c r="DH253" s="162"/>
      <c r="DI253" s="162"/>
      <c r="DJ253" s="163"/>
      <c r="DK253" s="159"/>
      <c r="DL253" s="162"/>
      <c r="DM253" s="162"/>
      <c r="DN253" s="163"/>
      <c r="DO253" s="159"/>
      <c r="DP253" s="160"/>
      <c r="DQ253" s="160"/>
      <c r="DR253" s="160"/>
      <c r="DS253" s="159"/>
      <c r="DT253" s="160"/>
      <c r="DU253" s="160"/>
      <c r="DV253" s="161"/>
      <c r="DW253" s="159"/>
      <c r="DX253" s="1"/>
      <c r="DY253" s="1" t="str">
        <f>VLOOKUP(A253,'ADFLEX lần 1'!A:C,3,0)</f>
        <v>Nguyễn Thị Thu</v>
      </c>
    </row>
    <row r="254" spans="1:129" ht="15.75" hidden="1" customHeight="1" x14ac:dyDescent="0.25">
      <c r="A254" s="15">
        <v>628</v>
      </c>
      <c r="B254" s="1" t="str">
        <f>VLOOKUP($A254,'Trang tính59'!$G:$J,3,0)</f>
        <v>Ngô Đức Trình</v>
      </c>
      <c r="C254" s="1" t="str">
        <f>VLOOKUP($A254,'Trang tính59'!$G:$J,4,0)</f>
        <v>AdFlex - Tech - Product - PingGo</v>
      </c>
      <c r="D254" s="14"/>
      <c r="E254" s="14"/>
      <c r="F254" s="1" t="str">
        <f t="shared" si="0"/>
        <v/>
      </c>
      <c r="G254" s="159" t="e">
        <f t="shared" ref="G254:G508" si="16">ROUND(HOUR(F254) + MINUTE(F254) / 60, 1)</f>
        <v>#VALUE!</v>
      </c>
      <c r="H254" s="14"/>
      <c r="I254" s="14"/>
      <c r="J254" s="1" t="str">
        <f t="shared" si="2"/>
        <v/>
      </c>
      <c r="K254" s="159" t="e">
        <f t="shared" ref="K254:K508" si="17">ROUND(HOUR(J254) + MINUTE(J254) / 60, 1)</f>
        <v>#VALUE!</v>
      </c>
      <c r="L254" s="14"/>
      <c r="M254" s="14"/>
      <c r="N254" s="1" t="str">
        <f t="shared" si="4"/>
        <v/>
      </c>
      <c r="O254" s="159" t="e">
        <f t="shared" si="5"/>
        <v>#VALUE!</v>
      </c>
      <c r="P254" s="14"/>
      <c r="Q254" s="14"/>
      <c r="R254" s="1" t="str">
        <f t="shared" si="6"/>
        <v/>
      </c>
      <c r="S254" s="159" t="e">
        <f t="shared" si="7"/>
        <v>#VALUE!</v>
      </c>
      <c r="T254" s="14"/>
      <c r="U254" s="14"/>
      <c r="V254" s="1" t="str">
        <f t="shared" si="8"/>
        <v/>
      </c>
      <c r="W254" s="159" t="e">
        <f t="shared" si="9"/>
        <v>#VALUE!</v>
      </c>
      <c r="X254" s="14"/>
      <c r="Y254" s="14"/>
      <c r="Z254" s="1" t="str">
        <f t="shared" si="10"/>
        <v/>
      </c>
      <c r="AA254" s="159" t="e">
        <f t="shared" si="11"/>
        <v>#VALUE!</v>
      </c>
      <c r="AB254" s="14"/>
      <c r="AC254" s="14"/>
      <c r="AD254" s="1" t="str">
        <f t="shared" si="12"/>
        <v/>
      </c>
      <c r="AE254" s="159" t="e">
        <f t="shared" ref="AE254:AE508" si="18">ROUND(HOUR(AD254) + MINUTE(AD254) / 60, 1)</f>
        <v>#VALUE!</v>
      </c>
      <c r="AF254" s="14"/>
      <c r="AG254" s="14"/>
      <c r="AH254" s="1" t="str">
        <f t="shared" si="14"/>
        <v/>
      </c>
      <c r="AI254" s="159" t="e">
        <f t="shared" ref="AI254:AI508" si="19">ROUND(HOUR(AH254) + MINUTE(AH254) / 60, 1)</f>
        <v>#VALUE!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62"/>
      <c r="CS254" s="162"/>
      <c r="CT254" s="1"/>
      <c r="CU254" s="1"/>
      <c r="CV254" s="1"/>
      <c r="CW254" s="1"/>
      <c r="CX254" s="1"/>
      <c r="CY254" s="1"/>
      <c r="CZ254" s="162"/>
      <c r="DA254" s="162"/>
      <c r="DB254" s="1"/>
      <c r="DC254" s="159"/>
      <c r="DD254" s="1"/>
      <c r="DE254" s="1"/>
      <c r="DF254" s="1"/>
      <c r="DG254" s="159"/>
      <c r="DH254" s="1"/>
      <c r="DI254" s="1"/>
      <c r="DJ254" s="1"/>
      <c r="DK254" s="159"/>
      <c r="DL254" s="1"/>
      <c r="DM254" s="1"/>
      <c r="DN254" s="1"/>
      <c r="DO254" s="159"/>
      <c r="DP254" s="1"/>
      <c r="DQ254" s="1"/>
      <c r="DR254" s="1"/>
      <c r="DS254" s="159"/>
      <c r="DT254" s="1"/>
      <c r="DU254" s="1"/>
      <c r="DV254" s="1"/>
      <c r="DW254" s="159"/>
      <c r="DX254" s="1"/>
      <c r="DY254" s="1" t="e">
        <f>VLOOKUP(A254,'ADFLEX lần 1'!A:C,3,0)</f>
        <v>#N/A</v>
      </c>
    </row>
    <row r="255" spans="1:129" ht="15.75" hidden="1" customHeight="1" x14ac:dyDescent="0.25">
      <c r="A255" s="15">
        <v>629</v>
      </c>
      <c r="B255" s="1" t="str">
        <f>VLOOKUP($A255,'Trang tính59'!$G:$J,3,0)</f>
        <v>Nguyễn Văn Quang</v>
      </c>
      <c r="C255" s="1" t="str">
        <f>VLOOKUP($A255,'Trang tính59'!$G:$J,4,0)</f>
        <v>EWAY - HCNS</v>
      </c>
      <c r="D255" s="168"/>
      <c r="E255" s="168"/>
      <c r="F255" s="1" t="str">
        <f t="shared" si="0"/>
        <v/>
      </c>
      <c r="G255" s="159" t="e">
        <f t="shared" si="16"/>
        <v>#VALUE!</v>
      </c>
      <c r="H255" s="171"/>
      <c r="I255" s="171"/>
      <c r="J255" s="1" t="str">
        <f t="shared" si="2"/>
        <v/>
      </c>
      <c r="K255" s="159" t="e">
        <f t="shared" si="17"/>
        <v>#VALUE!</v>
      </c>
      <c r="L255" s="168"/>
      <c r="M255" s="168"/>
      <c r="N255" s="1" t="str">
        <f t="shared" si="4"/>
        <v/>
      </c>
      <c r="O255" s="159" t="e">
        <f t="shared" si="5"/>
        <v>#VALUE!</v>
      </c>
      <c r="P255" s="168"/>
      <c r="Q255" s="168"/>
      <c r="R255" s="1" t="str">
        <f t="shared" si="6"/>
        <v/>
      </c>
      <c r="S255" s="159" t="e">
        <f t="shared" si="7"/>
        <v>#VALUE!</v>
      </c>
      <c r="T255" s="168"/>
      <c r="U255" s="168"/>
      <c r="V255" s="1" t="str">
        <f t="shared" si="8"/>
        <v/>
      </c>
      <c r="W255" s="159" t="e">
        <f t="shared" si="9"/>
        <v>#VALUE!</v>
      </c>
      <c r="X255" s="171"/>
      <c r="Y255" s="171"/>
      <c r="Z255" s="1" t="str">
        <f t="shared" si="10"/>
        <v/>
      </c>
      <c r="AA255" s="159" t="e">
        <f t="shared" si="11"/>
        <v>#VALUE!</v>
      </c>
      <c r="AB255" s="168"/>
      <c r="AC255" s="168"/>
      <c r="AD255" s="1" t="str">
        <f t="shared" si="12"/>
        <v/>
      </c>
      <c r="AE255" s="159" t="e">
        <f t="shared" si="18"/>
        <v>#VALUE!</v>
      </c>
      <c r="AF255" s="168"/>
      <c r="AG255" s="168"/>
      <c r="AH255" s="1" t="str">
        <f t="shared" si="14"/>
        <v/>
      </c>
      <c r="AI255" s="159" t="e">
        <f t="shared" si="19"/>
        <v>#VALUE!</v>
      </c>
      <c r="AJ255" s="172"/>
      <c r="AK255" s="172"/>
      <c r="AL255" s="1"/>
      <c r="AM255" s="1"/>
      <c r="AN255" s="1"/>
      <c r="AO255" s="1"/>
      <c r="AP255" s="1"/>
      <c r="AQ255" s="1"/>
      <c r="AR255" s="162"/>
      <c r="AS255" s="162"/>
      <c r="AT255" s="1"/>
      <c r="AU255" s="1"/>
      <c r="AV255" s="162"/>
      <c r="AW255" s="162"/>
      <c r="AX255" s="1"/>
      <c r="AY255" s="1"/>
      <c r="AZ255" s="172"/>
      <c r="BA255" s="172"/>
      <c r="BB255" s="1"/>
      <c r="BC255" s="1"/>
      <c r="BD255" s="162"/>
      <c r="BE255" s="162"/>
      <c r="BF255" s="1"/>
      <c r="BG255" s="1"/>
      <c r="BH255" s="162"/>
      <c r="BI255" s="162"/>
      <c r="BJ255" s="1"/>
      <c r="BK255" s="1"/>
      <c r="BL255" s="172"/>
      <c r="BM255" s="172"/>
      <c r="BN255" s="1"/>
      <c r="BO255" s="1"/>
      <c r="BP255" s="162"/>
      <c r="BQ255" s="162"/>
      <c r="BR255" s="1"/>
      <c r="BS255" s="1"/>
      <c r="BT255" s="162"/>
      <c r="BU255" s="162"/>
      <c r="BV255" s="1"/>
      <c r="BW255" s="1"/>
      <c r="BX255" s="172"/>
      <c r="BY255" s="172"/>
      <c r="BZ255" s="1"/>
      <c r="CA255" s="1"/>
      <c r="CB255" s="1"/>
      <c r="CC255" s="1"/>
      <c r="CD255" s="1"/>
      <c r="CE255" s="1"/>
      <c r="CF255" s="170"/>
      <c r="CG255" s="170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62"/>
      <c r="CS255" s="162"/>
      <c r="CT255" s="1"/>
      <c r="CU255" s="1"/>
      <c r="CV255" s="162"/>
      <c r="CW255" s="162"/>
      <c r="CX255" s="1"/>
      <c r="CY255" s="1"/>
      <c r="CZ255" s="162"/>
      <c r="DA255" s="162"/>
      <c r="DB255" s="1"/>
      <c r="DC255" s="159"/>
      <c r="DD255" s="162"/>
      <c r="DE255" s="162"/>
      <c r="DF255" s="1"/>
      <c r="DG255" s="159"/>
      <c r="DH255" s="162"/>
      <c r="DI255" s="162"/>
      <c r="DJ255" s="163"/>
      <c r="DK255" s="159"/>
      <c r="DL255" s="162"/>
      <c r="DM255" s="162"/>
      <c r="DN255" s="163"/>
      <c r="DO255" s="159"/>
      <c r="DP255" s="162"/>
      <c r="DQ255" s="162"/>
      <c r="DR255" s="163"/>
      <c r="DS255" s="159"/>
      <c r="DT255" s="162"/>
      <c r="DU255" s="162"/>
      <c r="DV255" s="1"/>
      <c r="DW255" s="159"/>
      <c r="DX255" s="1"/>
      <c r="DY255" s="1" t="e">
        <f>VLOOKUP(A255,'ADFLEX lần 1'!A:C,3,0)</f>
        <v>#N/A</v>
      </c>
    </row>
    <row r="256" spans="1:129" ht="15.75" hidden="1" customHeight="1" x14ac:dyDescent="0.25">
      <c r="A256" s="15">
        <v>630</v>
      </c>
      <c r="B256" s="1" t="e">
        <f>VLOOKUP($A256,'Trang tính59'!$G:$J,3,0)</f>
        <v>#N/A</v>
      </c>
      <c r="C256" s="1" t="e">
        <f>VLOOKUP($A256,'Trang tính59'!$G:$J,4,0)</f>
        <v>#N/A</v>
      </c>
      <c r="D256" s="14"/>
      <c r="E256" s="14"/>
      <c r="F256" s="1" t="str">
        <f t="shared" si="0"/>
        <v/>
      </c>
      <c r="G256" s="159" t="e">
        <f t="shared" si="16"/>
        <v>#VALUE!</v>
      </c>
      <c r="H256" s="14"/>
      <c r="I256" s="14"/>
      <c r="J256" s="1" t="str">
        <f t="shared" si="2"/>
        <v/>
      </c>
      <c r="K256" s="159" t="e">
        <f t="shared" si="17"/>
        <v>#VALUE!</v>
      </c>
      <c r="L256" s="168"/>
      <c r="M256" s="168"/>
      <c r="N256" s="1" t="str">
        <f t="shared" si="4"/>
        <v/>
      </c>
      <c r="O256" s="159" t="e">
        <f t="shared" si="5"/>
        <v>#VALUE!</v>
      </c>
      <c r="P256" s="14"/>
      <c r="Q256" s="14"/>
      <c r="R256" s="1" t="str">
        <f t="shared" si="6"/>
        <v/>
      </c>
      <c r="S256" s="159" t="e">
        <f t="shared" si="7"/>
        <v>#VALUE!</v>
      </c>
      <c r="T256" s="14"/>
      <c r="U256" s="14"/>
      <c r="V256" s="1" t="str">
        <f t="shared" si="8"/>
        <v/>
      </c>
      <c r="W256" s="159" t="e">
        <f t="shared" si="9"/>
        <v>#VALUE!</v>
      </c>
      <c r="X256" s="14"/>
      <c r="Y256" s="14"/>
      <c r="Z256" s="1" t="str">
        <f t="shared" si="10"/>
        <v/>
      </c>
      <c r="AA256" s="159" t="e">
        <f t="shared" si="11"/>
        <v>#VALUE!</v>
      </c>
      <c r="AB256" s="14"/>
      <c r="AC256" s="14"/>
      <c r="AD256" s="1" t="str">
        <f t="shared" si="12"/>
        <v/>
      </c>
      <c r="AE256" s="159" t="e">
        <f t="shared" si="18"/>
        <v>#VALUE!</v>
      </c>
      <c r="AF256" s="14"/>
      <c r="AG256" s="14"/>
      <c r="AH256" s="1" t="str">
        <f t="shared" si="14"/>
        <v/>
      </c>
      <c r="AI256" s="159" t="e">
        <f t="shared" si="19"/>
        <v>#VALUE!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62"/>
      <c r="DA256" s="162"/>
      <c r="DB256" s="1"/>
      <c r="DC256" s="159"/>
      <c r="DD256" s="1"/>
      <c r="DE256" s="1"/>
      <c r="DF256" s="1"/>
      <c r="DG256" s="159"/>
      <c r="DH256" s="1"/>
      <c r="DI256" s="1"/>
      <c r="DJ256" s="1"/>
      <c r="DK256" s="159"/>
      <c r="DL256" s="1"/>
      <c r="DM256" s="1"/>
      <c r="DN256" s="1"/>
      <c r="DO256" s="159"/>
      <c r="DP256" s="1"/>
      <c r="DQ256" s="1"/>
      <c r="DR256" s="1"/>
      <c r="DS256" s="159"/>
      <c r="DT256" s="1"/>
      <c r="DU256" s="1"/>
      <c r="DV256" s="1"/>
      <c r="DW256" s="159"/>
      <c r="DX256" s="1"/>
      <c r="DY256" s="1" t="e">
        <f>VLOOKUP(A256,'ADFLEX lần 1'!A:C,3,0)</f>
        <v>#N/A</v>
      </c>
    </row>
    <row r="257" spans="1:129" ht="15.75" hidden="1" customHeight="1" x14ac:dyDescent="0.25">
      <c r="A257" s="15">
        <v>632</v>
      </c>
      <c r="B257" s="1" t="e">
        <f>VLOOKUP($A257,'Trang tính59'!$G:$J,3,0)</f>
        <v>#N/A</v>
      </c>
      <c r="C257" s="1" t="e">
        <f>VLOOKUP($A257,'Trang tính59'!$G:$J,4,0)</f>
        <v>#N/A</v>
      </c>
      <c r="D257" s="171"/>
      <c r="E257" s="171"/>
      <c r="F257" s="1" t="str">
        <f t="shared" si="0"/>
        <v/>
      </c>
      <c r="G257" s="159" t="e">
        <f t="shared" si="16"/>
        <v>#VALUE!</v>
      </c>
      <c r="H257" s="171"/>
      <c r="I257" s="171"/>
      <c r="J257" s="1" t="str">
        <f t="shared" si="2"/>
        <v/>
      </c>
      <c r="K257" s="159" t="e">
        <f t="shared" si="17"/>
        <v>#VALUE!</v>
      </c>
      <c r="L257" s="14"/>
      <c r="M257" s="14"/>
      <c r="N257" s="1" t="str">
        <f t="shared" si="4"/>
        <v/>
      </c>
      <c r="O257" s="159" t="e">
        <f t="shared" si="5"/>
        <v>#VALUE!</v>
      </c>
      <c r="P257" s="14"/>
      <c r="Q257" s="14"/>
      <c r="R257" s="1" t="str">
        <f t="shared" si="6"/>
        <v/>
      </c>
      <c r="S257" s="159" t="e">
        <f t="shared" si="7"/>
        <v>#VALUE!</v>
      </c>
      <c r="T257" s="14"/>
      <c r="U257" s="14"/>
      <c r="V257" s="1" t="str">
        <f t="shared" si="8"/>
        <v/>
      </c>
      <c r="W257" s="159" t="e">
        <f t="shared" si="9"/>
        <v>#VALUE!</v>
      </c>
      <c r="X257" s="14"/>
      <c r="Y257" s="14"/>
      <c r="Z257" s="1" t="str">
        <f t="shared" si="10"/>
        <v/>
      </c>
      <c r="AA257" s="159" t="e">
        <f t="shared" si="11"/>
        <v>#VALUE!</v>
      </c>
      <c r="AB257" s="14"/>
      <c r="AC257" s="14"/>
      <c r="AD257" s="1" t="str">
        <f t="shared" si="12"/>
        <v/>
      </c>
      <c r="AE257" s="159" t="e">
        <f t="shared" si="18"/>
        <v>#VALUE!</v>
      </c>
      <c r="AF257" s="171"/>
      <c r="AG257" s="171"/>
      <c r="AH257" s="1" t="str">
        <f t="shared" si="14"/>
        <v/>
      </c>
      <c r="AI257" s="159" t="e">
        <f t="shared" si="19"/>
        <v>#VALUE!</v>
      </c>
      <c r="AJ257" s="172"/>
      <c r="AK257" s="172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72"/>
      <c r="AW257" s="172"/>
      <c r="AX257" s="1"/>
      <c r="AY257" s="1"/>
      <c r="AZ257" s="172"/>
      <c r="BA257" s="172"/>
      <c r="BB257" s="1"/>
      <c r="BC257" s="1"/>
      <c r="BD257" s="1"/>
      <c r="BE257" s="1"/>
      <c r="BF257" s="1"/>
      <c r="BG257" s="1"/>
      <c r="BH257" s="172"/>
      <c r="BI257" s="172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72"/>
      <c r="BY257" s="172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59"/>
      <c r="DD257" s="1"/>
      <c r="DE257" s="1"/>
      <c r="DF257" s="1"/>
      <c r="DG257" s="159"/>
      <c r="DH257" s="1"/>
      <c r="DI257" s="1"/>
      <c r="DJ257" s="1"/>
      <c r="DK257" s="159"/>
      <c r="DL257" s="1"/>
      <c r="DM257" s="1"/>
      <c r="DN257" s="1"/>
      <c r="DO257" s="159"/>
      <c r="DP257" s="1"/>
      <c r="DQ257" s="1"/>
      <c r="DR257" s="1"/>
      <c r="DS257" s="159"/>
      <c r="DT257" s="1"/>
      <c r="DU257" s="1"/>
      <c r="DV257" s="1"/>
      <c r="DW257" s="159"/>
      <c r="DX257" s="1"/>
      <c r="DY257" s="1" t="e">
        <f>VLOOKUP(A257,'ADFLEX lần 1'!A:C,3,0)</f>
        <v>#N/A</v>
      </c>
    </row>
    <row r="258" spans="1:129" ht="15.75" hidden="1" customHeight="1" x14ac:dyDescent="0.25">
      <c r="A258" s="15">
        <v>633</v>
      </c>
      <c r="B258" s="1" t="e">
        <f>VLOOKUP($A258,'Trang tính59'!$G:$J,3,0)</f>
        <v>#N/A</v>
      </c>
      <c r="C258" s="1" t="e">
        <f>VLOOKUP($A258,'Trang tính59'!$G:$J,4,0)</f>
        <v>#N/A</v>
      </c>
      <c r="D258" s="14"/>
      <c r="E258" s="14"/>
      <c r="F258" s="1" t="str">
        <f t="shared" si="0"/>
        <v/>
      </c>
      <c r="G258" s="159" t="e">
        <f t="shared" si="16"/>
        <v>#VALUE!</v>
      </c>
      <c r="H258" s="14"/>
      <c r="I258" s="14"/>
      <c r="J258" s="1" t="str">
        <f t="shared" si="2"/>
        <v/>
      </c>
      <c r="K258" s="159" t="e">
        <f t="shared" si="17"/>
        <v>#VALUE!</v>
      </c>
      <c r="L258" s="14"/>
      <c r="M258" s="14"/>
      <c r="N258" s="1" t="str">
        <f t="shared" si="4"/>
        <v/>
      </c>
      <c r="O258" s="159" t="e">
        <f t="shared" si="5"/>
        <v>#VALUE!</v>
      </c>
      <c r="P258" s="14"/>
      <c r="Q258" s="14"/>
      <c r="R258" s="1" t="str">
        <f t="shared" si="6"/>
        <v/>
      </c>
      <c r="S258" s="159" t="e">
        <f t="shared" si="7"/>
        <v>#VALUE!</v>
      </c>
      <c r="T258" s="14"/>
      <c r="U258" s="14"/>
      <c r="V258" s="1" t="str">
        <f t="shared" si="8"/>
        <v/>
      </c>
      <c r="W258" s="159" t="e">
        <f t="shared" si="9"/>
        <v>#VALUE!</v>
      </c>
      <c r="X258" s="14"/>
      <c r="Y258" s="14"/>
      <c r="Z258" s="1" t="str">
        <f t="shared" si="10"/>
        <v/>
      </c>
      <c r="AA258" s="159" t="e">
        <f t="shared" si="11"/>
        <v>#VALUE!</v>
      </c>
      <c r="AB258" s="14"/>
      <c r="AC258" s="14"/>
      <c r="AD258" s="1" t="str">
        <f t="shared" si="12"/>
        <v/>
      </c>
      <c r="AE258" s="159" t="e">
        <f t="shared" si="18"/>
        <v>#VALUE!</v>
      </c>
      <c r="AF258" s="14"/>
      <c r="AG258" s="14"/>
      <c r="AH258" s="1" t="str">
        <f t="shared" si="14"/>
        <v/>
      </c>
      <c r="AI258" s="159" t="e">
        <f t="shared" si="19"/>
        <v>#VALUE!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59"/>
      <c r="DD258" s="1"/>
      <c r="DE258" s="1"/>
      <c r="DF258" s="1"/>
      <c r="DG258" s="159"/>
      <c r="DH258" s="1"/>
      <c r="DI258" s="1"/>
      <c r="DJ258" s="1"/>
      <c r="DK258" s="159"/>
      <c r="DL258" s="1"/>
      <c r="DM258" s="1"/>
      <c r="DN258" s="1"/>
      <c r="DO258" s="159"/>
      <c r="DP258" s="1"/>
      <c r="DQ258" s="1"/>
      <c r="DR258" s="1"/>
      <c r="DS258" s="159"/>
      <c r="DT258" s="1"/>
      <c r="DU258" s="1"/>
      <c r="DV258" s="1"/>
      <c r="DW258" s="159"/>
      <c r="DX258" s="1"/>
      <c r="DY258" s="1" t="e">
        <f>VLOOKUP(A258,'ADFLEX lần 1'!A:C,3,0)</f>
        <v>#N/A</v>
      </c>
    </row>
    <row r="259" spans="1:129" ht="15.75" hidden="1" customHeight="1" x14ac:dyDescent="0.25">
      <c r="A259" s="15">
        <v>634</v>
      </c>
      <c r="B259" s="1" t="e">
        <f>VLOOKUP($A259,'Trang tính59'!$G:$J,3,0)</f>
        <v>#N/A</v>
      </c>
      <c r="C259" s="1" t="e">
        <f>VLOOKUP($A259,'Trang tính59'!$G:$J,4,0)</f>
        <v>#N/A</v>
      </c>
      <c r="D259" s="14"/>
      <c r="E259" s="14"/>
      <c r="F259" s="1" t="str">
        <f t="shared" si="0"/>
        <v/>
      </c>
      <c r="G259" s="159" t="e">
        <f t="shared" si="16"/>
        <v>#VALUE!</v>
      </c>
      <c r="H259" s="14"/>
      <c r="I259" s="14"/>
      <c r="J259" s="1" t="str">
        <f t="shared" si="2"/>
        <v/>
      </c>
      <c r="K259" s="159" t="e">
        <f t="shared" si="17"/>
        <v>#VALUE!</v>
      </c>
      <c r="L259" s="14"/>
      <c r="M259" s="14"/>
      <c r="N259" s="1" t="str">
        <f t="shared" si="4"/>
        <v/>
      </c>
      <c r="O259" s="159" t="e">
        <f t="shared" si="5"/>
        <v>#VALUE!</v>
      </c>
      <c r="P259" s="14"/>
      <c r="Q259" s="14"/>
      <c r="R259" s="1" t="str">
        <f t="shared" si="6"/>
        <v/>
      </c>
      <c r="S259" s="159" t="e">
        <f t="shared" si="7"/>
        <v>#VALUE!</v>
      </c>
      <c r="T259" s="14"/>
      <c r="U259" s="14"/>
      <c r="V259" s="1" t="str">
        <f t="shared" si="8"/>
        <v/>
      </c>
      <c r="W259" s="159" t="e">
        <f t="shared" si="9"/>
        <v>#VALUE!</v>
      </c>
      <c r="X259" s="14"/>
      <c r="Y259" s="14"/>
      <c r="Z259" s="1" t="str">
        <f t="shared" si="10"/>
        <v/>
      </c>
      <c r="AA259" s="159" t="e">
        <f t="shared" si="11"/>
        <v>#VALUE!</v>
      </c>
      <c r="AB259" s="14"/>
      <c r="AC259" s="14"/>
      <c r="AD259" s="1" t="str">
        <f t="shared" si="12"/>
        <v/>
      </c>
      <c r="AE259" s="159" t="e">
        <f t="shared" si="18"/>
        <v>#VALUE!</v>
      </c>
      <c r="AF259" s="14"/>
      <c r="AG259" s="14"/>
      <c r="AH259" s="1" t="str">
        <f t="shared" si="14"/>
        <v/>
      </c>
      <c r="AI259" s="159" t="e">
        <f t="shared" si="19"/>
        <v>#VALUE!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59"/>
      <c r="DD259" s="1"/>
      <c r="DE259" s="1"/>
      <c r="DF259" s="1"/>
      <c r="DG259" s="159"/>
      <c r="DH259" s="1"/>
      <c r="DI259" s="1"/>
      <c r="DJ259" s="1"/>
      <c r="DK259" s="159"/>
      <c r="DL259" s="1"/>
      <c r="DM259" s="1"/>
      <c r="DN259" s="1"/>
      <c r="DO259" s="159"/>
      <c r="DP259" s="1"/>
      <c r="DQ259" s="1"/>
      <c r="DR259" s="1"/>
      <c r="DS259" s="159"/>
      <c r="DT259" s="1"/>
      <c r="DU259" s="1"/>
      <c r="DV259" s="1"/>
      <c r="DW259" s="159"/>
      <c r="DX259" s="1"/>
      <c r="DY259" s="1" t="e">
        <f>VLOOKUP(A259,'ADFLEX lần 1'!A:C,3,0)</f>
        <v>#N/A</v>
      </c>
    </row>
    <row r="260" spans="1:129" ht="15.75" hidden="1" customHeight="1" x14ac:dyDescent="0.25">
      <c r="A260" s="15">
        <v>635</v>
      </c>
      <c r="B260" s="1" t="e">
        <f>VLOOKUP($A260,'Trang tính59'!$G:$J,3,0)</f>
        <v>#N/A</v>
      </c>
      <c r="C260" s="1" t="e">
        <f>VLOOKUP($A260,'Trang tính59'!$G:$J,4,0)</f>
        <v>#N/A</v>
      </c>
      <c r="D260" s="14"/>
      <c r="E260" s="14"/>
      <c r="F260" s="1" t="str">
        <f t="shared" si="0"/>
        <v/>
      </c>
      <c r="G260" s="159" t="e">
        <f t="shared" si="16"/>
        <v>#VALUE!</v>
      </c>
      <c r="H260" s="14"/>
      <c r="I260" s="14"/>
      <c r="J260" s="1" t="str">
        <f t="shared" si="2"/>
        <v/>
      </c>
      <c r="K260" s="159" t="e">
        <f t="shared" si="17"/>
        <v>#VALUE!</v>
      </c>
      <c r="L260" s="14"/>
      <c r="M260" s="14"/>
      <c r="N260" s="1" t="str">
        <f t="shared" si="4"/>
        <v/>
      </c>
      <c r="O260" s="159" t="e">
        <f t="shared" si="5"/>
        <v>#VALUE!</v>
      </c>
      <c r="P260" s="14"/>
      <c r="Q260" s="14"/>
      <c r="R260" s="1" t="str">
        <f t="shared" si="6"/>
        <v/>
      </c>
      <c r="S260" s="159" t="e">
        <f t="shared" si="7"/>
        <v>#VALUE!</v>
      </c>
      <c r="T260" s="14"/>
      <c r="U260" s="14"/>
      <c r="V260" s="1" t="str">
        <f t="shared" si="8"/>
        <v/>
      </c>
      <c r="W260" s="159" t="e">
        <f t="shared" si="9"/>
        <v>#VALUE!</v>
      </c>
      <c r="X260" s="14"/>
      <c r="Y260" s="14"/>
      <c r="Z260" s="1" t="str">
        <f t="shared" si="10"/>
        <v/>
      </c>
      <c r="AA260" s="159" t="e">
        <f t="shared" si="11"/>
        <v>#VALUE!</v>
      </c>
      <c r="AB260" s="14"/>
      <c r="AC260" s="14"/>
      <c r="AD260" s="1" t="str">
        <f t="shared" si="12"/>
        <v/>
      </c>
      <c r="AE260" s="159" t="e">
        <f t="shared" si="18"/>
        <v>#VALUE!</v>
      </c>
      <c r="AF260" s="14"/>
      <c r="AG260" s="14"/>
      <c r="AH260" s="1" t="str">
        <f t="shared" si="14"/>
        <v/>
      </c>
      <c r="AI260" s="159" t="e">
        <f t="shared" si="19"/>
        <v>#VALUE!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59"/>
      <c r="DD260" s="1"/>
      <c r="DE260" s="1"/>
      <c r="DF260" s="1"/>
      <c r="DG260" s="159"/>
      <c r="DH260" s="1"/>
      <c r="DI260" s="1"/>
      <c r="DJ260" s="1"/>
      <c r="DK260" s="159"/>
      <c r="DL260" s="1"/>
      <c r="DM260" s="1"/>
      <c r="DN260" s="1"/>
      <c r="DO260" s="159"/>
      <c r="DP260" s="1"/>
      <c r="DQ260" s="1"/>
      <c r="DR260" s="1"/>
      <c r="DS260" s="159"/>
      <c r="DT260" s="1"/>
      <c r="DU260" s="1"/>
      <c r="DV260" s="1"/>
      <c r="DW260" s="159"/>
      <c r="DX260" s="1"/>
      <c r="DY260" s="1" t="e">
        <f>VLOOKUP(A260,'ADFLEX lần 1'!A:C,3,0)</f>
        <v>#N/A</v>
      </c>
    </row>
    <row r="261" spans="1:129" ht="15.75" hidden="1" customHeight="1" x14ac:dyDescent="0.25">
      <c r="A261" s="15">
        <v>637</v>
      </c>
      <c r="B261" s="1" t="e">
        <f>VLOOKUP($A261,'Trang tính59'!$G:$J,3,0)</f>
        <v>#N/A</v>
      </c>
      <c r="C261" s="1" t="e">
        <f>VLOOKUP($A261,'Trang tính59'!$G:$J,4,0)</f>
        <v>#N/A</v>
      </c>
      <c r="D261" s="14"/>
      <c r="E261" s="14"/>
      <c r="F261" s="1" t="str">
        <f t="shared" si="0"/>
        <v/>
      </c>
      <c r="G261" s="159" t="e">
        <f t="shared" si="16"/>
        <v>#VALUE!</v>
      </c>
      <c r="H261" s="14"/>
      <c r="I261" s="14"/>
      <c r="J261" s="1" t="str">
        <f t="shared" si="2"/>
        <v/>
      </c>
      <c r="K261" s="159" t="e">
        <f t="shared" si="17"/>
        <v>#VALUE!</v>
      </c>
      <c r="L261" s="14"/>
      <c r="M261" s="14"/>
      <c r="N261" s="1" t="str">
        <f t="shared" si="4"/>
        <v/>
      </c>
      <c r="O261" s="159" t="e">
        <f t="shared" si="5"/>
        <v>#VALUE!</v>
      </c>
      <c r="P261" s="14"/>
      <c r="Q261" s="14"/>
      <c r="R261" s="1" t="str">
        <f t="shared" si="6"/>
        <v/>
      </c>
      <c r="S261" s="159" t="e">
        <f t="shared" si="7"/>
        <v>#VALUE!</v>
      </c>
      <c r="T261" s="14"/>
      <c r="U261" s="14"/>
      <c r="V261" s="1" t="str">
        <f t="shared" si="8"/>
        <v/>
      </c>
      <c r="W261" s="159" t="e">
        <f t="shared" si="9"/>
        <v>#VALUE!</v>
      </c>
      <c r="X261" s="14"/>
      <c r="Y261" s="14"/>
      <c r="Z261" s="1" t="str">
        <f t="shared" si="10"/>
        <v/>
      </c>
      <c r="AA261" s="159" t="e">
        <f t="shared" si="11"/>
        <v>#VALUE!</v>
      </c>
      <c r="AB261" s="14"/>
      <c r="AC261" s="14"/>
      <c r="AD261" s="1" t="str">
        <f t="shared" si="12"/>
        <v/>
      </c>
      <c r="AE261" s="159" t="e">
        <f t="shared" si="18"/>
        <v>#VALUE!</v>
      </c>
      <c r="AF261" s="14"/>
      <c r="AG261" s="14"/>
      <c r="AH261" s="1" t="str">
        <f t="shared" si="14"/>
        <v/>
      </c>
      <c r="AI261" s="159" t="e">
        <f t="shared" si="19"/>
        <v>#VALUE!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59"/>
      <c r="DD261" s="1"/>
      <c r="DE261" s="1"/>
      <c r="DF261" s="1"/>
      <c r="DG261" s="159"/>
      <c r="DH261" s="1"/>
      <c r="DI261" s="1"/>
      <c r="DJ261" s="1"/>
      <c r="DK261" s="159"/>
      <c r="DL261" s="1"/>
      <c r="DM261" s="1"/>
      <c r="DN261" s="1"/>
      <c r="DO261" s="159"/>
      <c r="DP261" s="1"/>
      <c r="DQ261" s="1"/>
      <c r="DR261" s="1"/>
      <c r="DS261" s="159"/>
      <c r="DT261" s="1"/>
      <c r="DU261" s="1"/>
      <c r="DV261" s="1"/>
      <c r="DW261" s="159"/>
      <c r="DX261" s="1"/>
      <c r="DY261" s="1" t="e">
        <f>VLOOKUP(A261,'ADFLEX lần 1'!A:C,3,0)</f>
        <v>#N/A</v>
      </c>
    </row>
    <row r="262" spans="1:129" ht="15.75" hidden="1" customHeight="1" x14ac:dyDescent="0.25">
      <c r="A262" s="15">
        <v>638</v>
      </c>
      <c r="B262" s="1" t="str">
        <f>VLOOKUP($A262,'Trang tính59'!$G:$J,3,0)</f>
        <v>Lê Thị Đào</v>
      </c>
      <c r="C262" s="1">
        <f>VLOOKUP($A262,'Trang tính59'!$G:$J,4,0)</f>
        <v>0</v>
      </c>
      <c r="D262" s="14"/>
      <c r="E262" s="14"/>
      <c r="F262" s="1" t="str">
        <f t="shared" si="0"/>
        <v/>
      </c>
      <c r="G262" s="159" t="e">
        <f t="shared" si="16"/>
        <v>#VALUE!</v>
      </c>
      <c r="H262" s="14"/>
      <c r="I262" s="14"/>
      <c r="J262" s="1" t="str">
        <f t="shared" si="2"/>
        <v/>
      </c>
      <c r="K262" s="159" t="e">
        <f t="shared" si="17"/>
        <v>#VALUE!</v>
      </c>
      <c r="L262" s="14"/>
      <c r="M262" s="14"/>
      <c r="N262" s="1" t="str">
        <f t="shared" si="4"/>
        <v/>
      </c>
      <c r="O262" s="159" t="e">
        <f t="shared" si="5"/>
        <v>#VALUE!</v>
      </c>
      <c r="P262" s="14"/>
      <c r="Q262" s="14"/>
      <c r="R262" s="1" t="str">
        <f t="shared" si="6"/>
        <v/>
      </c>
      <c r="S262" s="159" t="e">
        <f t="shared" si="7"/>
        <v>#VALUE!</v>
      </c>
      <c r="T262" s="14"/>
      <c r="U262" s="14"/>
      <c r="V262" s="1" t="str">
        <f t="shared" si="8"/>
        <v/>
      </c>
      <c r="W262" s="159" t="e">
        <f t="shared" si="9"/>
        <v>#VALUE!</v>
      </c>
      <c r="X262" s="14"/>
      <c r="Y262" s="14"/>
      <c r="Z262" s="1" t="str">
        <f t="shared" si="10"/>
        <v/>
      </c>
      <c r="AA262" s="159" t="e">
        <f t="shared" si="11"/>
        <v>#VALUE!</v>
      </c>
      <c r="AB262" s="14"/>
      <c r="AC262" s="14"/>
      <c r="AD262" s="1" t="str">
        <f t="shared" si="12"/>
        <v/>
      </c>
      <c r="AE262" s="159" t="e">
        <f t="shared" si="18"/>
        <v>#VALUE!</v>
      </c>
      <c r="AF262" s="14"/>
      <c r="AG262" s="14"/>
      <c r="AH262" s="1" t="str">
        <f t="shared" si="14"/>
        <v/>
      </c>
      <c r="AI262" s="159" t="e">
        <f t="shared" si="19"/>
        <v>#VALUE!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59"/>
      <c r="DD262" s="1"/>
      <c r="DE262" s="1"/>
      <c r="DF262" s="1"/>
      <c r="DG262" s="159"/>
      <c r="DH262" s="1"/>
      <c r="DI262" s="1"/>
      <c r="DJ262" s="1"/>
      <c r="DK262" s="159"/>
      <c r="DL262" s="1"/>
      <c r="DM262" s="1"/>
      <c r="DN262" s="1"/>
      <c r="DO262" s="159"/>
      <c r="DP262" s="1"/>
      <c r="DQ262" s="1"/>
      <c r="DR262" s="1"/>
      <c r="DS262" s="159"/>
      <c r="DT262" s="1"/>
      <c r="DU262" s="1"/>
      <c r="DV262" s="1"/>
      <c r="DW262" s="159"/>
      <c r="DX262" s="1"/>
      <c r="DY262" s="1" t="e">
        <f>VLOOKUP(A262,'ADFLEX lần 1'!A:C,3,0)</f>
        <v>#N/A</v>
      </c>
    </row>
    <row r="263" spans="1:129" ht="15.75" hidden="1" customHeight="1" x14ac:dyDescent="0.25">
      <c r="A263" s="15">
        <v>639</v>
      </c>
      <c r="B263" s="1" t="e">
        <f>VLOOKUP($A263,'Trang tính59'!$G:$J,3,0)</f>
        <v>#N/A</v>
      </c>
      <c r="C263" s="1" t="e">
        <f>VLOOKUP($A263,'Trang tính59'!$G:$J,4,0)</f>
        <v>#N/A</v>
      </c>
      <c r="D263" s="14"/>
      <c r="E263" s="14"/>
      <c r="F263" s="1" t="str">
        <f t="shared" si="0"/>
        <v/>
      </c>
      <c r="G263" s="159" t="e">
        <f t="shared" si="16"/>
        <v>#VALUE!</v>
      </c>
      <c r="H263" s="14"/>
      <c r="I263" s="14"/>
      <c r="J263" s="1" t="str">
        <f t="shared" si="2"/>
        <v/>
      </c>
      <c r="K263" s="159" t="e">
        <f t="shared" si="17"/>
        <v>#VALUE!</v>
      </c>
      <c r="L263" s="14"/>
      <c r="M263" s="14"/>
      <c r="N263" s="1" t="str">
        <f t="shared" si="4"/>
        <v/>
      </c>
      <c r="O263" s="159" t="e">
        <f t="shared" si="5"/>
        <v>#VALUE!</v>
      </c>
      <c r="P263" s="14"/>
      <c r="Q263" s="14"/>
      <c r="R263" s="1" t="str">
        <f t="shared" si="6"/>
        <v/>
      </c>
      <c r="S263" s="159" t="e">
        <f t="shared" si="7"/>
        <v>#VALUE!</v>
      </c>
      <c r="T263" s="14"/>
      <c r="U263" s="14"/>
      <c r="V263" s="1" t="str">
        <f t="shared" si="8"/>
        <v/>
      </c>
      <c r="W263" s="159" t="e">
        <f t="shared" si="9"/>
        <v>#VALUE!</v>
      </c>
      <c r="X263" s="14"/>
      <c r="Y263" s="14"/>
      <c r="Z263" s="1" t="str">
        <f t="shared" si="10"/>
        <v/>
      </c>
      <c r="AA263" s="159" t="e">
        <f t="shared" si="11"/>
        <v>#VALUE!</v>
      </c>
      <c r="AB263" s="14"/>
      <c r="AC263" s="14"/>
      <c r="AD263" s="1" t="str">
        <f t="shared" si="12"/>
        <v/>
      </c>
      <c r="AE263" s="159" t="e">
        <f t="shared" si="18"/>
        <v>#VALUE!</v>
      </c>
      <c r="AF263" s="14"/>
      <c r="AG263" s="14"/>
      <c r="AH263" s="1" t="str">
        <f t="shared" si="14"/>
        <v/>
      </c>
      <c r="AI263" s="159" t="e">
        <f t="shared" si="19"/>
        <v>#VALUE!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59"/>
      <c r="DD263" s="1"/>
      <c r="DE263" s="1"/>
      <c r="DF263" s="1"/>
      <c r="DG263" s="159"/>
      <c r="DH263" s="1"/>
      <c r="DI263" s="1"/>
      <c r="DJ263" s="1"/>
      <c r="DK263" s="159"/>
      <c r="DL263" s="1"/>
      <c r="DM263" s="1"/>
      <c r="DN263" s="1"/>
      <c r="DO263" s="159"/>
      <c r="DP263" s="1"/>
      <c r="DQ263" s="1"/>
      <c r="DR263" s="1"/>
      <c r="DS263" s="159"/>
      <c r="DT263" s="1"/>
      <c r="DU263" s="1"/>
      <c r="DV263" s="1"/>
      <c r="DW263" s="159"/>
      <c r="DX263" s="1"/>
      <c r="DY263" s="1" t="e">
        <f>VLOOKUP(A263,'ADFLEX lần 1'!A:C,3,0)</f>
        <v>#N/A</v>
      </c>
    </row>
    <row r="264" spans="1:129" ht="15.75" hidden="1" customHeight="1" x14ac:dyDescent="0.25">
      <c r="A264" s="15">
        <v>640</v>
      </c>
      <c r="B264" s="1" t="e">
        <f>VLOOKUP($A264,'Trang tính59'!$G:$J,3,0)</f>
        <v>#N/A</v>
      </c>
      <c r="C264" s="1" t="e">
        <f>VLOOKUP($A264,'Trang tính59'!$G:$J,4,0)</f>
        <v>#N/A</v>
      </c>
      <c r="D264" s="14"/>
      <c r="E264" s="14"/>
      <c r="F264" s="1" t="str">
        <f t="shared" si="0"/>
        <v/>
      </c>
      <c r="G264" s="159" t="e">
        <f t="shared" si="16"/>
        <v>#VALUE!</v>
      </c>
      <c r="H264" s="14"/>
      <c r="I264" s="14"/>
      <c r="J264" s="1" t="str">
        <f t="shared" si="2"/>
        <v/>
      </c>
      <c r="K264" s="159" t="e">
        <f t="shared" si="17"/>
        <v>#VALUE!</v>
      </c>
      <c r="L264" s="14"/>
      <c r="M264" s="14"/>
      <c r="N264" s="1" t="str">
        <f t="shared" si="4"/>
        <v/>
      </c>
      <c r="O264" s="159" t="e">
        <f t="shared" si="5"/>
        <v>#VALUE!</v>
      </c>
      <c r="P264" s="14"/>
      <c r="Q264" s="14"/>
      <c r="R264" s="1" t="str">
        <f t="shared" si="6"/>
        <v/>
      </c>
      <c r="S264" s="159" t="e">
        <f t="shared" si="7"/>
        <v>#VALUE!</v>
      </c>
      <c r="T264" s="14"/>
      <c r="U264" s="14"/>
      <c r="V264" s="1" t="str">
        <f t="shared" si="8"/>
        <v/>
      </c>
      <c r="W264" s="159" t="e">
        <f t="shared" si="9"/>
        <v>#VALUE!</v>
      </c>
      <c r="X264" s="14"/>
      <c r="Y264" s="14"/>
      <c r="Z264" s="1" t="str">
        <f t="shared" si="10"/>
        <v/>
      </c>
      <c r="AA264" s="159" t="e">
        <f t="shared" si="11"/>
        <v>#VALUE!</v>
      </c>
      <c r="AB264" s="14"/>
      <c r="AC264" s="14"/>
      <c r="AD264" s="1" t="str">
        <f t="shared" si="12"/>
        <v/>
      </c>
      <c r="AE264" s="159" t="e">
        <f t="shared" si="18"/>
        <v>#VALUE!</v>
      </c>
      <c r="AF264" s="14"/>
      <c r="AG264" s="14"/>
      <c r="AH264" s="1" t="str">
        <f t="shared" si="14"/>
        <v/>
      </c>
      <c r="AI264" s="159" t="e">
        <f t="shared" si="19"/>
        <v>#VALUE!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59"/>
      <c r="DD264" s="1"/>
      <c r="DE264" s="1"/>
      <c r="DF264" s="1"/>
      <c r="DG264" s="159"/>
      <c r="DH264" s="1"/>
      <c r="DI264" s="1"/>
      <c r="DJ264" s="1"/>
      <c r="DK264" s="159"/>
      <c r="DL264" s="1"/>
      <c r="DM264" s="1"/>
      <c r="DN264" s="1"/>
      <c r="DO264" s="159"/>
      <c r="DP264" s="1"/>
      <c r="DQ264" s="1"/>
      <c r="DR264" s="1"/>
      <c r="DS264" s="159"/>
      <c r="DT264" s="1"/>
      <c r="DU264" s="1"/>
      <c r="DV264" s="1"/>
      <c r="DW264" s="159"/>
      <c r="DX264" s="1"/>
      <c r="DY264" s="1" t="e">
        <f>VLOOKUP(A264,'ADFLEX lần 1'!A:C,3,0)</f>
        <v>#N/A</v>
      </c>
    </row>
    <row r="265" spans="1:129" ht="15.75" hidden="1" customHeight="1" x14ac:dyDescent="0.25">
      <c r="A265" s="15">
        <v>641</v>
      </c>
      <c r="B265" s="1" t="e">
        <f>VLOOKUP($A265,'Trang tính59'!$G:$J,3,0)</f>
        <v>#N/A</v>
      </c>
      <c r="C265" s="1" t="e">
        <f>VLOOKUP($A265,'Trang tính59'!$G:$J,4,0)</f>
        <v>#N/A</v>
      </c>
      <c r="D265" s="14"/>
      <c r="E265" s="14"/>
      <c r="F265" s="1" t="str">
        <f t="shared" ref="F265:F519" si="20">IF(AND(D265 = "", E265 = ""), "", IF(OR(D265 = "", E265 = "", D265 = E265), TIME(4, 0, 0), IF($C265 = "8h-8h30", IF(D265 &lt;= TIME(8, 0, 0), IF(E265 &gt;= TIME(17, 30, 0), TIME(8,0,0), IF(E265 &lt;= TIME(12, 0, 0), IF(E265 &lt;= TIME(8, 0, 0), TIME(0, 0, 0), E265 - TIME(8, 0, 0)), IF(E265 &lt;= TIME(13, 30, 0), TIME(4, 0,0), E265 - TIME(13, 30, 0) + TIME(4, 0, 0) ) ) ), IF(D265 &lt;= TIME(8, 30, 0), IF(E265 &gt;= TIME(18, 0, 0), TIME(8, 0, 0), IF(E265 &lt;= TIME(12, 0, 0), E265 - D265, IF(E265 &lt;= TIME(13, 30, 0), TIME(12, 0, 0) - D265, IF(E265 - D265 - TIME(1, 30, 0) &gt; TIME(8, 0, 0), TIME(8, 0, 0), E265 - D265 - TIME(1, 30, 0)) ) ) ), IF(D265 &lt;= TIME(12, 0, 0), IF(E265 &lt;= TIME(12, 0, 0), E265 - D265, IF(E265 &lt;= TIME(13, 30, 0), TIME(12, 0, 0) - D265, IF(E265 &lt;= TIME(18, 0, 0), E265 - D265 - TIME(1, 30, 0), TIME(18, 0, 0) - D265 - TIME(1, 30, 0) ) ) ), IF(D265 &lt;= TIME(13, 30, 0), IF(E265 &lt;= TIME(13, 30, 0), TIME(0, 0,0), IF(E265 &lt;= TIME(18, 0, 0), E265 - TIME(13, 30, 0), TIME(18, 0, 0) - TIME(13, 30, 0) ) ), IF(D265 &lt;= TIME(18, 0, 0), IF(E265 &lt;= TIME(18, 0, 0), E265 - D265, TIME(18, 0, 0) - D265 ), TIME(0,0,0) ) ) ) ) ), IF($C265 = "8h30", IF(D265 &lt;= TIME(8, 30, 0), IF(E265 &gt;= TIME(18, 0, 0), TIME(8,0,0), IF(E265 &lt;= TIME(12, 0, 0), IF(E265 &lt;= TIME(8, 30, 0), TIME(0, 0, 0), E265 - TIME(8, 30, 0)), IF(E265 &lt;= TIME(13, 30, 0), TIME(3, 30,0), E265 - TIME(13, 30, 0) + TIME(3, 30, 0) ) ) ), IF(D265 &lt;= TIME(12, 0, 0), IF(E265 &lt;= TIME(12, 0, 0), E265 - D265, IF(E265 &lt;= TIME(13, 30, 0), TIME(12, 0, 0) - D265, IF(E265 &lt;= TIME(18, 0, 0), E265 - D265 - TIME(1, 30, 0), TIME(18, 0, 0) - D265 - TIME(1, 30, 0) ) ) ), IF(D265 &lt;= TIME(13, 30, 0), IF(E265 &lt;= TIME(13, 30, 0), TIME(0, 0, 0), IF(E265 &lt;= TIME(18, 0, 0), E265 - TIME(13, 30, 0), TIME(18, 0, 0) - TIME(13, 30, 0) ) ), IF(D265 &lt;= TIME(18, 0, 0), IF(E265 &lt;= TIME(18, 0, 0), E265 - D265, TIME(18, 0, 0) - D265 ), TIME(0,0,0) ) ) ) ), IF(D265 &lt;= TIME(8, 30, 0), IF(E265 &gt;= TIME(18, 0, 0), TIME(8,0,0), IF(E265 &lt;= TIME(12, 0, 0), IF(E265 &lt;= TIME(8, 30, 0), TIME(0, 0, 0), E265 - TIME(8, 30, 0)), IF(E265 &lt;= TIME(13, 30, 0), TIME(3, 30,0), E265 - TIME(13, 30, 0) + TIME(3, 30, 0) ) ) ), IF(D265 &lt;= TIME(9, 0, 0), IF(E265 &gt;= TIME(18, 30, 0), TIME(8, 0, 0), IF(E265 &lt;= TIME(12, 0, 0), E265 - D265, IF(E265 &lt;= TIME(13, 30, 0), TIME(12, 0, 0) - D265, IF(E265 - D265 - TIME(1, 30, 0) &gt; TIME(8, 0, 0), TIME(8, 0, 0), E265 - D265 - TIME(1, 30, 0)) ) ) ), IF(D265 &lt;= TIME(12, 0, 0), IF(E265 &lt;= TIME(12, 0, 0), E265 - D265, IF(E265 &lt;= TIME(13, 30, 0), TIME(12, 0, 0) - D265, IF(E265 &lt;= TIME(18, 30, 0), E265 - D265 - TIME(1, 30, 0), TIME(18, 30, 0) - D265 - TIME(1, 30, 0) ) ) ), IF(D265 &lt;= TIME(13, 30, 0), IF(E265 &lt;= TIME(13, 30, 0), TIME(0, 0,0), IF(E265 &lt;= TIME(18, 30, 0), E265 - TIME(13, 30, 0), TIME(18, 30, 0) - TIME(13, 30, 0) ) ), IF(D265 &lt;= TIME(18, 30, 0), IF(E265 &lt;= TIME(18, 30, 0), E265 - D265, TIME(18, 30, 0) - D265 ), TIME(0,0,0) ) ) ) ) )))) )</f>
        <v/>
      </c>
      <c r="G265" s="159" t="e">
        <f t="shared" si="16"/>
        <v>#VALUE!</v>
      </c>
      <c r="H265" s="14"/>
      <c r="I265" s="14"/>
      <c r="J265" s="1" t="str">
        <f t="shared" ref="J265:J519" si="21">IF(AND(H265 = "", I265 = ""), "", IF(OR(H265 = "", I265 = "", H265 = I265), TIME(4, 0, 0), IF($C265 = "8h-8h30", IF(H265 &lt;= TIME(8, 0, 0), IF(I265 &gt;= TIME(17, 30, 0), TIME(8,0,0), IF(I265 &lt;= TIME(12, 0, 0), IF(I265 &lt;= TIME(8, 0, 0), TIME(0, 0, 0), I265 - TIME(8, 0, 0)), IF(I265 &lt;= TIME(13, 30, 0), TIME(4, 0,0), I265 - TIME(13, 30, 0) + TIME(4, 0, 0) ) ) ), IF(H265 &lt;= TIME(8, 30, 0), IF(I265 &gt;= TIME(18, 0, 0), TIME(8, 0, 0), IF(I265 &lt;= TIME(12, 0, 0), I265 - H265, IF(I265 &lt;= TIME(13, 30, 0), TIME(12, 0, 0) - H265, IF(I265 - H265 - TIME(1, 30, 0) &gt; TIME(8, 0, 0), TIME(8, 0, 0), I265 - H265 - TIME(1, 30, 0)) ) ) ), IF(H265 &lt;= TIME(12, 0, 0), IF(I265 &lt;= TIME(12, 0, 0), I265 - H265, IF(I265 &lt;= TIME(13, 30, 0), TIME(12, 0, 0) - H265, IF(I265 &lt;= TIME(18, 0, 0), I265 - H265 - TIME(1, 30, 0), TIME(18, 0, 0) - H265 - TIME(1, 30, 0) ) ) ), IF(H265 &lt;= TIME(13, 30, 0), IF(I265 &lt;= TIME(13, 30, 0), TIME(0, 0,0), IF(I265 &lt;= TIME(18, 0, 0), I265 - TIME(13, 30, 0), TIME(18, 0, 0) - TIME(13, 30, 0) ) ), IF(H265 &lt;= TIME(18, 0, 0), IF(I265 &lt;= TIME(18, 0, 0), I265 - H265, TIME(18, 0, 0) - H265 ), TIME(0,0,0) ) ) ) ) ), IF($C265 = "8h30", IF(H265 &lt;= TIME(8, 30, 0), IF(I265 &gt;= TIME(18, 0, 0), TIME(8,0,0), IF(I265 &lt;= TIME(12, 0, 0), IF(I265 &lt;= TIME(8, 30, 0), TIME(0, 0, 0), I265 - TIME(8, 30, 0)), IF(I265 &lt;= TIME(13, 30, 0), TIME(3, 30,0), I265 - TIME(13, 30, 0) + TIME(3, 30, 0) ) ) ), IF(H265 &lt;= TIME(12, 0, 0), IF(I265 &lt;= TIME(12, 0, 0), I265 - H265, IF(I265 &lt;= TIME(13, 30, 0), TIME(12, 0, 0) - H265, IF(I265 &lt;= TIME(18, 0, 0), I265 - H265 - TIME(1, 30, 0), TIME(18, 0, 0) - H265 - TIME(1, 30, 0) ) ) ), IF(H265 &lt;= TIME(13, 30, 0), IF(I265 &lt;= TIME(13, 30, 0), TIME(0, 0, 0), IF(I265 &lt;= TIME(18, 0, 0), I265 - TIME(13, 30, 0), TIME(18, 0, 0) - TIME(13, 30, 0) ) ), IF(H265 &lt;= TIME(18, 0, 0), IF(I265 &lt;= TIME(18, 0, 0), I265 - H265, TIME(18, 0, 0) - H265 ), TIME(0,0,0) ) ) ) ), IF(H265 &lt;= TIME(8, 30, 0), IF(I265 &gt;= TIME(18, 0, 0), TIME(8,0,0), IF(I265 &lt;= TIME(12, 0, 0), IF(I265 &lt;= TIME(8, 30, 0), TIME(0, 0, 0), I265 - TIME(8, 30, 0)), IF(I265 &lt;= TIME(13, 30, 0), TIME(3, 30,0), I265 - TIME(13, 30, 0) + TIME(3, 30, 0) ) ) ), IF(H265 &lt;= TIME(9, 0, 0), IF(I265 &gt;= TIME(18, 30, 0), TIME(8, 0, 0), IF(I265 &lt;= TIME(12, 0, 0), I265 - H265, IF(I265 &lt;= TIME(13, 30, 0), TIME(12, 0, 0) - H265, IF(I265 - H265 - TIME(1, 30, 0) &gt; TIME(8, 0, 0), TIME(8, 0, 0), I265 - H265 - TIME(1, 30, 0)) ) ) ), IF(H265 &lt;= TIME(12, 0, 0), IF(I265 &lt;= TIME(12, 0, 0), I265 - H265, IF(I265 &lt;= TIME(13, 30, 0), TIME(12, 0, 0) - H265, IF(I265 &lt;= TIME(18, 30, 0), I265 - H265 - TIME(1, 30, 0), TIME(18, 30, 0) - H265 - TIME(1, 30, 0) ) ) ), IF(H265 &lt;= TIME(13, 30, 0), IF(I265 &lt;= TIME(13, 30, 0), TIME(0, 0,0), IF(I265 &lt;= TIME(18, 30, 0), I265 - TIME(13, 30, 0), TIME(18, 30, 0) - TIME(13, 30, 0) ) ), IF(H265 &lt;= TIME(18, 30, 0), IF(I265 &lt;= TIME(18, 30, 0), I265 - H265, TIME(18, 30, 0) - H265 ), TIME(0,0,0) ) ) ) ) )))) )</f>
        <v/>
      </c>
      <c r="K265" s="159" t="e">
        <f t="shared" si="17"/>
        <v>#VALUE!</v>
      </c>
      <c r="L265" s="14"/>
      <c r="M265" s="14"/>
      <c r="N265" s="1" t="str">
        <f t="shared" ref="N265:N519" si="22">IF(AND(L265 = "", M265 = ""), "", IF(OR(L265 = "", M265 = "", L265 = M265), TIME(4, 0, 0), IF($C265 = "8h-8h30", IF(L265 &lt;= TIME(8, 0, 0), IF(M265 &gt;= TIME(17, 30, 0), TIME(8,0,0), IF(M265 &lt;= TIME(12, 0, 0), IF(M265 &lt;= TIME(8, 0, 0), TIME(0, 0, 0), M265 - TIME(8, 0, 0)), IF(M265 &lt;= TIME(13, 30, 0), TIME(4, 0,0), M265 - TIME(13, 30, 0) + TIME(4, 0, 0) ) ) ), IF(L265 &lt;= TIME(8, 30, 0), IF(M265 &gt;= TIME(18, 0, 0), TIME(8, 0, 0), IF(M265 &lt;= TIME(12, 0, 0), M265 - L265, IF(M265 &lt;= TIME(13, 30, 0), TIME(12, 0, 0) - L265, IF(M265 - L265 - TIME(1, 30, 0) &gt; TIME(8, 0, 0), TIME(8, 0, 0), M265 - L265 - TIME(1, 30, 0)) ) ) ), IF(L265 &lt;= TIME(12, 0, 0), IF(M265 &lt;= TIME(12, 0, 0), M265 - L265, IF(M265 &lt;= TIME(13, 30, 0), TIME(12, 0, 0) - L265, IF(M265 &lt;= TIME(18, 0, 0), M265 - L265 - TIME(1, 30, 0), TIME(18, 0, 0) - L265 - TIME(1, 30, 0) ) ) ), IF(L265 &lt;= TIME(13, 30, 0), IF(M265 &lt;= TIME(13, 30, 0), TIME(0, 0,0), IF(M265 &lt;= TIME(18, 0, 0), M265 - TIME(13, 30, 0), TIME(18, 0, 0) - TIME(13, 30, 0) ) ), IF(L265 &lt;= TIME(18, 0, 0), IF(M265 &lt;= TIME(18, 0, 0), M265 - L265, TIME(18, 0, 0) - L265 ), TIME(0,0,0) ) ) ) ) ), IF($C265 = "8h30", IF(L265 &lt;= TIME(8, 30, 0), IF(M265 &gt;= TIME(18, 0, 0), TIME(8,0,0), IF(M265 &lt;= TIME(12, 0, 0), IF(M265 &lt;= TIME(8, 30, 0), TIME(0, 0, 0), M265 - TIME(8, 30, 0)), IF(M265 &lt;= TIME(13, 30, 0), TIME(3, 30,0), M265 - TIME(13, 30, 0) + TIME(3, 30, 0) ) ) ), IF(L265 &lt;= TIME(12, 0, 0), IF(M265 &lt;= TIME(12, 0, 0), M265 - L265, IF(M265 &lt;= TIME(13, 30, 0), TIME(12, 0, 0) - L265, IF(M265 &lt;= TIME(18, 0, 0), M265 - L265 - TIME(1, 30, 0), TIME(18, 0, 0) - L265 - TIME(1, 30, 0) ) ) ), IF(L265 &lt;= TIME(13, 30, 0), IF(M265 &lt;= TIME(13, 30, 0), TIME(0, 0, 0), IF(M265 &lt;= TIME(18, 0, 0), M265 - TIME(13, 30, 0), TIME(18, 0, 0) - TIME(13, 30, 0) ) ), IF(L265 &lt;= TIME(18, 0, 0), IF(M265 &lt;= TIME(18, 0, 0), M265 - L265, TIME(18, 0, 0) - L265 ), TIME(0,0,0) ) ) ) ), IF(L265 &lt;= TIME(8, 30, 0), IF(M265 &gt;= TIME(18, 0, 0), TIME(8,0,0), IF(M265 &lt;= TIME(12, 0, 0), IF(M265 &lt;= TIME(8, 30, 0), TIME(0, 0, 0), M265 - TIME(8, 30, 0)), IF(M265 &lt;= TIME(13, 30, 0), TIME(3, 30,0), M265 - TIME(13, 30, 0) + TIME(3, 30, 0) ) ) ), IF(L265 &lt;= TIME(9, 0, 0), IF(M265 &gt;= TIME(18, 30, 0), TIME(8, 0, 0), IF(M265 &lt;= TIME(12, 0, 0), M265 - L265, IF(M265 &lt;= TIME(13, 30, 0), TIME(12, 0, 0) - L265, IF(M265 - L265 - TIME(1, 30, 0) &gt; TIME(8, 0, 0), TIME(8, 0, 0), M265 - L265 - TIME(1, 30, 0)) ) ) ), IF(L265 &lt;= TIME(12, 0, 0), IF(M265 &lt;= TIME(12, 0, 0), M265 - L265, IF(M265 &lt;= TIME(13, 30, 0), TIME(12, 0, 0) - L265, IF(M265 &lt;= TIME(18, 30, 0), M265 - L265 - TIME(1, 30, 0), TIME(18, 30, 0) - L265 - TIME(1, 30, 0) ) ) ), IF(L265 &lt;= TIME(13, 30, 0), IF(M265 &lt;= TIME(13, 30, 0), TIME(0, 0,0), IF(M265 &lt;= TIME(18, 30, 0), M265 - TIME(13, 30, 0), TIME(18, 30, 0) - TIME(13, 30, 0) ) ), IF(L265 &lt;= TIME(18, 30, 0), IF(M265 &lt;= TIME(18, 30, 0), M265 - L265, TIME(18, 30, 0) - L265 ), TIME(0,0,0) ) ) ) ) )))) )</f>
        <v/>
      </c>
      <c r="O265" s="159" t="e">
        <f t="shared" ref="O265:O519" si="23">ROUND(HOUR(N265) + MINUTE(N265) / 60, 1)</f>
        <v>#VALUE!</v>
      </c>
      <c r="P265" s="14"/>
      <c r="Q265" s="14"/>
      <c r="R265" s="1" t="str">
        <f t="shared" ref="R265:R519" si="24">IF(AND(P265 = "", Q265 = ""), "", IF(OR(P265 = "", Q265 = "", P265 = Q265), TIME(4, 0, 0), IF($C265 = "8h-8h30", IF(P265 &lt;= TIME(8, 0, 0), IF(Q265 &gt;= TIME(17, 30, 0), TIME(8,0,0), IF(Q265 &lt;= TIME(12, 0, 0), IF(Q265 &lt;= TIME(8, 0, 0), TIME(0, 0, 0), Q265 - TIME(8, 0, 0)), IF(Q265 &lt;= TIME(13, 30, 0), TIME(4, 0,0), Q265 - TIME(13, 30, 0) + TIME(4, 0, 0) ) ) ), IF(P265 &lt;= TIME(8, 30, 0), IF(Q265 &gt;= TIME(18, 0, 0), TIME(8, 0, 0), IF(Q265 &lt;= TIME(12, 0, 0), Q265 - P265, IF(Q265 &lt;= TIME(13, 30, 0), TIME(12, 0, 0) - P265, IF(Q265 - P265 - TIME(1, 30, 0) &gt; TIME(8, 0, 0), TIME(8, 0, 0), Q265 - P265 - TIME(1, 30, 0)) ) ) ), IF(P265 &lt;= TIME(12, 0, 0), IF(Q265 &lt;= TIME(12, 0, 0), Q265 - P265, IF(Q265 &lt;= TIME(13, 30, 0), TIME(12, 0, 0) - P265, IF(Q265 &lt;= TIME(18, 0, 0), Q265 - P265 - TIME(1, 30, 0), TIME(18, 0, 0) - P265 - TIME(1, 30, 0) ) ) ), IF(P265 &lt;= TIME(13, 30, 0), IF(Q265 &lt;= TIME(13, 30, 0), TIME(0, 0,0), IF(Q265 &lt;= TIME(18, 0, 0), Q265 - TIME(13, 30, 0), TIME(18, 0, 0) - TIME(13, 30, 0) ) ), IF(P265 &lt;= TIME(18, 0, 0), IF(Q265 &lt;= TIME(18, 0, 0), Q265 - P265, TIME(18, 0, 0) - P265 ), TIME(0,0,0) ) ) ) ) ), IF($C265 = "8h30", IF(P265 &lt;= TIME(8, 30, 0), IF(Q265 &gt;= TIME(18, 0, 0), TIME(8,0,0), IF(Q265 &lt;= TIME(12, 0, 0), IF(Q265 &lt;= TIME(8, 30, 0), TIME(0, 0, 0), Q265 - TIME(8, 30, 0)), IF(Q265 &lt;= TIME(13, 30, 0), TIME(3, 30,0), Q265 - TIME(13, 30, 0) + TIME(3, 30, 0) ) ) ), IF(P265 &lt;= TIME(12, 0, 0), IF(Q265 &lt;= TIME(12, 0, 0), Q265 - P265, IF(Q265 &lt;= TIME(13, 30, 0), TIME(12, 0, 0) - P265, IF(Q265 &lt;= TIME(18, 0, 0), Q265 - P265 - TIME(1, 30, 0), TIME(18, 0, 0) - P265 - TIME(1, 30, 0) ) ) ), IF(P265 &lt;= TIME(13, 30, 0), IF(Q265 &lt;= TIME(13, 30, 0), TIME(0, 0, 0), IF(Q265 &lt;= TIME(18, 0, 0), Q265 - TIME(13, 30, 0), TIME(18, 0, 0) - TIME(13, 30, 0) ) ), IF(P265 &lt;= TIME(18, 0, 0), IF(Q265 &lt;= TIME(18, 0, 0), Q265 - P265, TIME(18, 0, 0) - P265 ), TIME(0,0,0) ) ) ) ), IF(P265 &lt;= TIME(8, 30, 0), IF(Q265 &gt;= TIME(18, 0, 0), TIME(8,0,0), IF(Q265 &lt;= TIME(12, 0, 0), IF(Q265 &lt;= TIME(8, 30, 0), TIME(0, 0, 0), Q265 - TIME(8, 30, 0)), IF(Q265 &lt;= TIME(13, 30, 0), TIME(3, 30,0), Q265 - TIME(13, 30, 0) + TIME(3, 30, 0) ) ) ), IF(P265 &lt;= TIME(9, 0, 0), IF(Q265 &gt;= TIME(18, 30, 0), TIME(8, 0, 0), IF(Q265 &lt;= TIME(12, 0, 0), Q265 - P265, IF(Q265 &lt;= TIME(13, 30, 0), TIME(12, 0, 0) - P265, IF(Q265 - P265 - TIME(1, 30, 0) &gt; TIME(8, 0, 0), TIME(8, 0, 0), Q265 - P265 - TIME(1, 30, 0)) ) ) ), IF(P265 &lt;= TIME(12, 0, 0), IF(Q265 &lt;= TIME(12, 0, 0), Q265 - P265, IF(Q265 &lt;= TIME(13, 30, 0), TIME(12, 0, 0) - P265, IF(Q265 &lt;= TIME(18, 30, 0), Q265 - P265 - TIME(1, 30, 0), TIME(18, 30, 0) - P265 - TIME(1, 30, 0) ) ) ), IF(P265 &lt;= TIME(13, 30, 0), IF(Q265 &lt;= TIME(13, 30, 0), TIME(0, 0,0), IF(Q265 &lt;= TIME(18, 30, 0), Q265 - TIME(13, 30, 0), TIME(18, 30, 0) - TIME(13, 30, 0) ) ), IF(P265 &lt;= TIME(18, 30, 0), IF(Q265 &lt;= TIME(18, 30, 0), Q265 - P265, TIME(18, 30, 0) - P265 ), TIME(0,0,0) ) ) ) ) )))) )</f>
        <v/>
      </c>
      <c r="S265" s="159" t="e">
        <f t="shared" ref="S265:S519" si="25">ROUND(HOUR(R265) + MINUTE(R265) / 60, 1)</f>
        <v>#VALUE!</v>
      </c>
      <c r="T265" s="14"/>
      <c r="U265" s="14"/>
      <c r="V265" s="1" t="str">
        <f t="shared" ref="V265:V519" si="26">IF(AND(T265 = "", U265 = ""), "", IF(OR(T265 = "", U265 = "", T265 = U265), TIME(4, 0, 0), IF($C265 = "8h-8h30", IF(T265 &lt;= TIME(8, 0, 0), IF(U265 &gt;= TIME(17, 30, 0), TIME(8,0,0), IF(U265 &lt;= TIME(12, 0, 0), IF(U265 &lt;= TIME(8, 0, 0), TIME(0, 0, 0), U265 - TIME(8, 0, 0)), IF(U265 &lt;= TIME(13, 30, 0), TIME(4, 0,0), U265 - TIME(13, 30, 0) + TIME(4, 0, 0) ) ) ), IF(T265 &lt;= TIME(8, 30, 0), IF(U265 &gt;= TIME(18, 0, 0), TIME(8, 0, 0), IF(U265 &lt;= TIME(12, 0, 0), U265 - T265, IF(U265 &lt;= TIME(13, 30, 0), TIME(12, 0, 0) - T265, IF(U265 - T265 - TIME(1, 30, 0) &gt; TIME(8, 0, 0), TIME(8, 0, 0), U265 - T265 - TIME(1, 30, 0)) ) ) ), IF(T265 &lt;= TIME(12, 0, 0), IF(U265 &lt;= TIME(12, 0, 0), U265 - T265, IF(U265 &lt;= TIME(13, 30, 0), TIME(12, 0, 0) - T265, IF(U265 &lt;= TIME(18, 0, 0), U265 - T265 - TIME(1, 30, 0), TIME(18, 0, 0) - T265 - TIME(1, 30, 0) ) ) ), IF(T265 &lt;= TIME(13, 30, 0), IF(U265 &lt;= TIME(13, 30, 0), TIME(0, 0,0), IF(U265 &lt;= TIME(18, 0, 0), U265 - TIME(13, 30, 0), TIME(18, 0, 0) - TIME(13, 30, 0) ) ), IF(T265 &lt;= TIME(18, 0, 0), IF(U265 &lt;= TIME(18, 0, 0), U265 - T265, TIME(18, 0, 0) - T265 ), TIME(0,0,0) ) ) ) ) ), IF($C265 = "8h30", IF(T265 &lt;= TIME(8, 30, 0), IF(U265 &gt;= TIME(18, 0, 0), TIME(8,0,0), IF(U265 &lt;= TIME(12, 0, 0), IF(U265 &lt;= TIME(8, 30, 0), TIME(0, 0, 0), U265 - TIME(8, 30, 0)), IF(U265 &lt;= TIME(13, 30, 0), TIME(3, 30,0), U265 - TIME(13, 30, 0) + TIME(3, 30, 0) ) ) ), IF(T265 &lt;= TIME(12, 0, 0), IF(U265 &lt;= TIME(12, 0, 0), U265 - T265, IF(U265 &lt;= TIME(13, 30, 0), TIME(12, 0, 0) - T265, IF(U265 &lt;= TIME(18, 0, 0), U265 - T265 - TIME(1, 30, 0), TIME(18, 0, 0) - T265 - TIME(1, 30, 0) ) ) ), IF(T265 &lt;= TIME(13, 30, 0), IF(U265 &lt;= TIME(13, 30, 0), TIME(0, 0, 0), IF(U265 &lt;= TIME(18, 0, 0), U265 - TIME(13, 30, 0), TIME(18, 0, 0) - TIME(13, 30, 0) ) ), IF(T265 &lt;= TIME(18, 0, 0), IF(U265 &lt;= TIME(18, 0, 0), U265 - T265, TIME(18, 0, 0) - T265 ), TIME(0,0,0) ) ) ) ), IF(T265 &lt;= TIME(8, 30, 0), IF(U265 &gt;= TIME(18, 0, 0), TIME(8,0,0), IF(U265 &lt;= TIME(12, 0, 0), IF(U265 &lt;= TIME(8, 30, 0), TIME(0, 0, 0), U265 - TIME(8, 30, 0)), IF(U265 &lt;= TIME(13, 30, 0), TIME(3, 30,0), U265 - TIME(13, 30, 0) + TIME(3, 30, 0) ) ) ), IF(T265 &lt;= TIME(9, 0, 0), IF(U265 &gt;= TIME(18, 30, 0), TIME(8, 0, 0), IF(U265 &lt;= TIME(12, 0, 0), U265 - T265, IF(U265 &lt;= TIME(13, 30, 0), TIME(12, 0, 0) - T265, IF(U265 - T265 - TIME(1, 30, 0) &gt; TIME(8, 0, 0), TIME(8, 0, 0), U265 - T265 - TIME(1, 30, 0)) ) ) ), IF(T265 &lt;= TIME(12, 0, 0), IF(U265 &lt;= TIME(12, 0, 0), U265 - T265, IF(U265 &lt;= TIME(13, 30, 0), TIME(12, 0, 0) - T265, IF(U265 &lt;= TIME(18, 30, 0), U265 - T265 - TIME(1, 30, 0), TIME(18, 30, 0) - T265 - TIME(1, 30, 0) ) ) ), IF(T265 &lt;= TIME(13, 30, 0), IF(U265 &lt;= TIME(13, 30, 0), TIME(0, 0,0), IF(U265 &lt;= TIME(18, 30, 0), U265 - TIME(13, 30, 0), TIME(18, 30, 0) - TIME(13, 30, 0) ) ), IF(T265 &lt;= TIME(18, 30, 0), IF(U265 &lt;= TIME(18, 30, 0), U265 - T265, TIME(18, 30, 0) - T265 ), TIME(0,0,0) ) ) ) ) )))) )</f>
        <v/>
      </c>
      <c r="W265" s="159" t="e">
        <f t="shared" ref="W265:W519" si="27">ROUND(HOUR(V265) + MINUTE(V265) / 60, 1)</f>
        <v>#VALUE!</v>
      </c>
      <c r="X265" s="14"/>
      <c r="Y265" s="14"/>
      <c r="Z265" s="1" t="str">
        <f t="shared" ref="Z265:Z519" si="28">IF(AND(X265 = "", Y265 = ""), "", IF(OR(X265 = "", Y265 = "", X265 = Y265), TIME(4, 0, 0), IF($C265 = "8h-8h30", IF(X265 &lt;= TIME(8, 0, 0), IF(Y265 &gt;= TIME(17, 30, 0), TIME(8,0,0), IF(Y265 &lt;= TIME(12, 0, 0), IF(Y265 &lt;= TIME(8, 0, 0), TIME(0, 0, 0), Y265 - TIME(8, 0, 0)), IF(Y265 &lt;= TIME(13, 30, 0), TIME(4, 0,0), Y265 - TIME(13, 30, 0) + TIME(4, 0, 0) ) ) ), IF(X265 &lt;= TIME(8, 30, 0), IF(Y265 &gt;= TIME(18, 0, 0), TIME(8, 0, 0), IF(Y265 &lt;= TIME(12, 0, 0), Y265 - X265, IF(Y265 &lt;= TIME(13, 30, 0), TIME(12, 0, 0) - X265, IF(Y265 - X265 - TIME(1, 30, 0) &gt; TIME(8, 0, 0), TIME(8, 0, 0), Y265 - X265 - TIME(1, 30, 0)) ) ) ), IF(X265 &lt;= TIME(12, 0, 0), IF(Y265 &lt;= TIME(12, 0, 0), Y265 - X265, IF(Y265 &lt;= TIME(13, 30, 0), TIME(12, 0, 0) - X265, IF(Y265 &lt;= TIME(18, 0, 0), Y265 - X265 - TIME(1, 30, 0), TIME(18, 0, 0) - X265 - TIME(1, 30, 0) ) ) ), IF(X265 &lt;= TIME(13, 30, 0), IF(Y265 &lt;= TIME(13, 30, 0), TIME(0, 0,0), IF(Y265 &lt;= TIME(18, 0, 0), Y265 - TIME(13, 30, 0), TIME(18, 0, 0) - TIME(13, 30, 0) ) ), IF(X265 &lt;= TIME(18, 0, 0), IF(Y265 &lt;= TIME(18, 0, 0), Y265 - X265, TIME(18, 0, 0) - X265 ), TIME(0,0,0) ) ) ) ) ), IF($C265 = "8h30", IF(X265 &lt;= TIME(8, 30, 0), IF(Y265 &gt;= TIME(18, 0, 0), TIME(8,0,0), IF(Y265 &lt;= TIME(12, 0, 0), IF(Y265 &lt;= TIME(8, 30, 0), TIME(0, 0, 0), Y265 - TIME(8, 30, 0)), IF(Y265 &lt;= TIME(13, 30, 0), TIME(3, 30,0), Y265 - TIME(13, 30, 0) + TIME(3, 30, 0) ) ) ), IF(X265 &lt;= TIME(12, 0, 0), IF(Y265 &lt;= TIME(12, 0, 0), Y265 - X265, IF(Y265 &lt;= TIME(13, 30, 0), TIME(12, 0, 0) - X265, IF(Y265 &lt;= TIME(18, 0, 0), Y265 - X265 - TIME(1, 30, 0), TIME(18, 0, 0) - X265 - TIME(1, 30, 0) ) ) ), IF(X265 &lt;= TIME(13, 30, 0), IF(Y265 &lt;= TIME(13, 30, 0), TIME(0, 0, 0), IF(Y265 &lt;= TIME(18, 0, 0), Y265 - TIME(13, 30, 0), TIME(18, 0, 0) - TIME(13, 30, 0) ) ), IF(X265 &lt;= TIME(18, 0, 0), IF(Y265 &lt;= TIME(18, 0, 0), Y265 - X265, TIME(18, 0, 0) - X265 ), TIME(0,0,0) ) ) ) ), IF(X265 &lt;= TIME(8, 30, 0), IF(Y265 &gt;= TIME(18, 0, 0), TIME(8,0,0), IF(Y265 &lt;= TIME(12, 0, 0), IF(Y265 &lt;= TIME(8, 30, 0), TIME(0, 0, 0), Y265 - TIME(8, 30, 0)), IF(Y265 &lt;= TIME(13, 30, 0), TIME(3, 30,0), Y265 - TIME(13, 30, 0) + TIME(3, 30, 0) ) ) ), IF(X265 &lt;= TIME(9, 0, 0), IF(Y265 &gt;= TIME(18, 30, 0), TIME(8, 0, 0), IF(Y265 &lt;= TIME(12, 0, 0), Y265 - X265, IF(Y265 &lt;= TIME(13, 30, 0), TIME(12, 0, 0) - X265, IF(Y265 - X265 - TIME(1, 30, 0) &gt; TIME(8, 0, 0), TIME(8, 0, 0), Y265 - X265 - TIME(1, 30, 0)) ) ) ), IF(X265 &lt;= TIME(12, 0, 0), IF(Y265 &lt;= TIME(12, 0, 0), Y265 - X265, IF(Y265 &lt;= TIME(13, 30, 0), TIME(12, 0, 0) - X265, IF(Y265 &lt;= TIME(18, 30, 0), Y265 - X265 - TIME(1, 30, 0), TIME(18, 30, 0) - X265 - TIME(1, 30, 0) ) ) ), IF(X265 &lt;= TIME(13, 30, 0), IF(Y265 &lt;= TIME(13, 30, 0), TIME(0, 0,0), IF(Y265 &lt;= TIME(18, 30, 0), Y265 - TIME(13, 30, 0), TIME(18, 30, 0) - TIME(13, 30, 0) ) ), IF(X265 &lt;= TIME(18, 30, 0), IF(Y265 &lt;= TIME(18, 30, 0), Y265 - X265, TIME(18, 30, 0) - X265 ), TIME(0,0,0) ) ) ) ) )))) )</f>
        <v/>
      </c>
      <c r="AA265" s="159" t="e">
        <f t="shared" ref="AA265:AA519" si="29">ROUND(HOUR(Z265) + MINUTE(Z265) / 60, 1)</f>
        <v>#VALUE!</v>
      </c>
      <c r="AB265" s="14"/>
      <c r="AC265" s="14"/>
      <c r="AD265" s="1" t="str">
        <f t="shared" ref="AD265:AD519" si="30">IF(AND(AB265 = "", AC265 = ""), "", IF(OR(AB265 = "", AC265 = "", AB265 = AC265), TIME(4, 0, 0), IF($C265 = "8h-8h30", IF(AB265 &lt;= TIME(8, 0, 0), IF(AC265 &gt;= TIME(17, 30, 0), TIME(8,0,0), IF(AC265 &lt;= TIME(12, 0, 0), IF(AC265 &lt;= TIME(8, 0, 0), TIME(0, 0, 0), AC265 - TIME(8, 0, 0)), IF(AC265 &lt;= TIME(13, 30, 0), TIME(4, 0,0), AC265 - TIME(13, 30, 0) + TIME(4, 0, 0) ) ) ), IF(AB265 &lt;= TIME(8, 30, 0), IF(AC265 &gt;= TIME(18, 0, 0), TIME(8, 0, 0), IF(AC265 &lt;= TIME(12, 0, 0), AC265 - AB265, IF(AC265 &lt;= TIME(13, 30, 0), TIME(12, 0, 0) - AB265, IF(AC265 - AB265 - TIME(1, 30, 0) &gt; TIME(8, 0, 0), TIME(8, 0, 0), AC265 - AB265 - TIME(1, 30, 0)) ) ) ), IF(AB265 &lt;= TIME(12, 0, 0), IF(AC265 &lt;= TIME(12, 0, 0), AC265 - AB265, IF(AC265 &lt;= TIME(13, 30, 0), TIME(12, 0, 0) - AB265, IF(AC265 &lt;= TIME(18, 0, 0), AC265 - AB265 - TIME(1, 30, 0), TIME(18, 0, 0) - AB265 - TIME(1, 30, 0) ) ) ), IF(AB265 &lt;= TIME(13, 30, 0), IF(AC265 &lt;= TIME(13, 30, 0), TIME(0, 0,0), IF(AC265 &lt;= TIME(18, 0, 0), AC265 - TIME(13, 30, 0), TIME(18, 0, 0) - TIME(13, 30, 0) ) ), IF(AB265 &lt;= TIME(18, 0, 0), IF(AC265 &lt;= TIME(18, 0, 0), AC265 - AB265, TIME(18, 0, 0) - AB265 ), TIME(0,0,0) ) ) ) ) ), IF($C265 = "8h30", IF(AB265 &lt;= TIME(8, 30, 0), IF(AC265 &gt;= TIME(18, 0, 0), TIME(8,0,0), IF(AC265 &lt;= TIME(12, 0, 0), IF(AC265 &lt;= TIME(8, 30, 0), TIME(0, 0, 0), AC265 - TIME(8, 30, 0)), IF(AC265 &lt;= TIME(13, 30, 0), TIME(3, 30,0), AC265 - TIME(13, 30, 0) + TIME(3, 30, 0) ) ) ), IF(AB265 &lt;= TIME(12, 0, 0), IF(AC265 &lt;= TIME(12, 0, 0), AC265 - AB265, IF(AC265 &lt;= TIME(13, 30, 0), TIME(12, 0, 0) - AB265, IF(AC265 &lt;= TIME(18, 0, 0), AC265 - AB265 - TIME(1, 30, 0), TIME(18, 0, 0) - AB265 - TIME(1, 30, 0) ) ) ), IF(AB265 &lt;= TIME(13, 30, 0), IF(AC265 &lt;= TIME(13, 30, 0), TIME(0, 0, 0), IF(AC265 &lt;= TIME(18, 0, 0), AC265 - TIME(13, 30, 0), TIME(18, 0, 0) - TIME(13, 30, 0) ) ), IF(AB265 &lt;= TIME(18, 0, 0), IF(AC265 &lt;= TIME(18, 0, 0), AC265 - AB265, TIME(18, 0, 0) - AB265 ), TIME(0,0,0) ) ) ) ), IF(AB265 &lt;= TIME(8, 30, 0), IF(AC265 &gt;= TIME(18, 0, 0), TIME(8,0,0), IF(AC265 &lt;= TIME(12, 0, 0), IF(AC265 &lt;= TIME(8, 30, 0), TIME(0, 0, 0), AC265 - TIME(8, 30, 0)), IF(AC265 &lt;= TIME(13, 30, 0), TIME(3, 30,0), AC265 - TIME(13, 30, 0) + TIME(3, 30, 0) ) ) ), IF(AB265 &lt;= TIME(9, 0, 0), IF(AC265 &gt;= TIME(18, 30, 0), TIME(8, 0, 0), IF(AC265 &lt;= TIME(12, 0, 0), AC265 - AB265, IF(AC265 &lt;= TIME(13, 30, 0), TIME(12, 0, 0) - AB265, IF(AC265 - AB265 - TIME(1, 30, 0) &gt; TIME(8, 0, 0), TIME(8, 0, 0), AC265 - AB265 - TIME(1, 30, 0)) ) ) ), IF(AB265 &lt;= TIME(12, 0, 0), IF(AC265 &lt;= TIME(12, 0, 0), AC265 - AB265, IF(AC265 &lt;= TIME(13, 30, 0), TIME(12, 0, 0) - AB265, IF(AC265 &lt;= TIME(18, 30, 0), AC265 - AB265 - TIME(1, 30, 0), TIME(18, 30, 0) - AB265 - TIME(1, 30, 0) ) ) ), IF(AB265 &lt;= TIME(13, 30, 0), IF(AC265 &lt;= TIME(13, 30, 0), TIME(0, 0,0), IF(AC265 &lt;= TIME(18, 30, 0), AC265 - TIME(13, 30, 0), TIME(18, 30, 0) - TIME(13, 30, 0) ) ), IF(AB265 &lt;= TIME(18, 30, 0), IF(AC265 &lt;= TIME(18, 30, 0), AC265 - AB265, TIME(18, 30, 0) - AB265 ), TIME(0,0,0) ) ) ) ) )))) )</f>
        <v/>
      </c>
      <c r="AE265" s="159" t="e">
        <f t="shared" si="18"/>
        <v>#VALUE!</v>
      </c>
      <c r="AF265" s="14"/>
      <c r="AG265" s="14"/>
      <c r="AH265" s="1" t="str">
        <f t="shared" ref="AH265:AH519" si="31">IF(AND(AF265 = "", AG265 = ""), "", IF(OR(AF265 = "", AG265 = "", AF265 = AG265), TIME(4, 0, 0), IF($C265 = "8h-8h30", IF(AF265 &lt;= TIME(8, 0, 0), IF(AG265 &gt;= TIME(17, 30, 0), TIME(8,0,0), IF(AG265 &lt;= TIME(12, 0, 0), IF(AG265 &lt;= TIME(8, 0, 0), TIME(0, 0, 0), AG265 - TIME(8, 0, 0)), IF(AG265 &lt;= TIME(13, 30, 0), TIME(4, 0,0), AG265 - TIME(13, 30, 0) + TIME(4, 0, 0) ) ) ), IF(AF265 &lt;= TIME(8, 30, 0), IF(AG265 &gt;= TIME(18, 0, 0), TIME(8, 0, 0), IF(AG265 &lt;= TIME(12, 0, 0), AG265 - AF265, IF(AG265 &lt;= TIME(13, 30, 0), TIME(12, 0, 0) - AF265, IF(AG265 - AF265 - TIME(1, 30, 0) &gt; TIME(8, 0, 0), TIME(8, 0, 0), AG265 - AF265 - TIME(1, 30, 0)) ) ) ), IF(AF265 &lt;= TIME(12, 0, 0), IF(AG265 &lt;= TIME(12, 0, 0), AG265 - AF265, IF(AG265 &lt;= TIME(13, 30, 0), TIME(12, 0, 0) - AF265, IF(AG265 &lt;= TIME(18, 0, 0), AG265 - AF265 - TIME(1, 30, 0), TIME(18, 0, 0) - AF265 - TIME(1, 30, 0) ) ) ), IF(AF265 &lt;= TIME(13, 30, 0), IF(AG265 &lt;= TIME(13, 30, 0), TIME(0, 0,0), IF(AG265 &lt;= TIME(18, 0, 0), AG265 - TIME(13, 30, 0), TIME(18, 0, 0) - TIME(13, 30, 0) ) ), IF(AF265 &lt;= TIME(18, 0, 0), IF(AG265 &lt;= TIME(18, 0, 0), AG265 - AF265, TIME(18, 0, 0) - AF265 ), TIME(0,0,0) ) ) ) ) ), IF($C265 = "8h30", IF(AF265 &lt;= TIME(8, 30, 0), IF(AG265 &gt;= TIME(18, 0, 0), TIME(8,0,0), IF(AG265 &lt;= TIME(12, 0, 0), IF(AG265 &lt;= TIME(8, 30, 0), TIME(0, 0, 0), AG265 - TIME(8, 30, 0)), IF(AG265 &lt;= TIME(13, 30, 0), TIME(3, 30,0), AG265 - TIME(13, 30, 0) + TIME(3, 30, 0) ) ) ), IF(AF265 &lt;= TIME(12, 0, 0), IF(AG265 &lt;= TIME(12, 0, 0), AG265 - AF265, IF(AG265 &lt;= TIME(13, 30, 0), TIME(12, 0, 0) - AF265, IF(AG265 &lt;= TIME(18, 0, 0), AG265 - AF265 - TIME(1, 30, 0), TIME(18, 0, 0) - AF265 - TIME(1, 30, 0) ) ) ), IF(AF265 &lt;= TIME(13, 30, 0), IF(AG265 &lt;= TIME(13, 30, 0), TIME(0, 0, 0), IF(AG265 &lt;= TIME(18, 0, 0), AG265 - TIME(13, 30, 0), TIME(18, 0, 0) - TIME(13, 30, 0) ) ), IF(AF265 &lt;= TIME(18, 0, 0), IF(AG265 &lt;= TIME(18, 0, 0), AG265 - AF265, TIME(18, 0, 0) - AF265 ), TIME(0,0,0) ) ) ) ), IF(AF265 &lt;= TIME(8, 30, 0), IF(AG265 &gt;= TIME(18, 0, 0), TIME(8,0,0), IF(AG265 &lt;= TIME(12, 0, 0), IF(AG265 &lt;= TIME(8, 30, 0), TIME(0, 0, 0), AG265 - TIME(8, 30, 0)), IF(AG265 &lt;= TIME(13, 30, 0), TIME(3, 30,0), AG265 - TIME(13, 30, 0) + TIME(3, 30, 0) ) ) ), IF(AF265 &lt;= TIME(9, 0, 0), IF(AG265 &gt;= TIME(18, 30, 0), TIME(8, 0, 0), IF(AG265 &lt;= TIME(12, 0, 0), AG265 - AF265, IF(AG265 &lt;= TIME(13, 30, 0), TIME(12, 0, 0) - AF265, IF(AG265 - AF265 - TIME(1, 30, 0) &gt; TIME(8, 0, 0), TIME(8, 0, 0), AG265 - AF265 - TIME(1, 30, 0)) ) ) ), IF(AF265 &lt;= TIME(12, 0, 0), IF(AG265 &lt;= TIME(12, 0, 0), AG265 - AF265, IF(AG265 &lt;= TIME(13, 30, 0), TIME(12, 0, 0) - AF265, IF(AG265 &lt;= TIME(18, 30, 0), AG265 - AF265 - TIME(1, 30, 0), TIME(18, 30, 0) - AF265 - TIME(1, 30, 0) ) ) ), IF(AF265 &lt;= TIME(13, 30, 0), IF(AG265 &lt;= TIME(13, 30, 0), TIME(0, 0,0), IF(AG265 &lt;= TIME(18, 30, 0), AG265 - TIME(13, 30, 0), TIME(18, 30, 0) - TIME(13, 30, 0) ) ), IF(AF265 &lt;= TIME(18, 30, 0), IF(AG265 &lt;= TIME(18, 30, 0), AG265 - AF265, TIME(18, 30, 0) - AF265 ), TIME(0,0,0) ) ) ) ) )))) )</f>
        <v/>
      </c>
      <c r="AI265" s="159" t="e">
        <f t="shared" si="19"/>
        <v>#VALUE!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59"/>
      <c r="DD265" s="1"/>
      <c r="DE265" s="1"/>
      <c r="DF265" s="1"/>
      <c r="DG265" s="159"/>
      <c r="DH265" s="1"/>
      <c r="DI265" s="1"/>
      <c r="DJ265" s="1"/>
      <c r="DK265" s="159"/>
      <c r="DL265" s="1"/>
      <c r="DM265" s="1"/>
      <c r="DN265" s="1"/>
      <c r="DO265" s="159"/>
      <c r="DP265" s="1"/>
      <c r="DQ265" s="1"/>
      <c r="DR265" s="1"/>
      <c r="DS265" s="159"/>
      <c r="DT265" s="1"/>
      <c r="DU265" s="1"/>
      <c r="DV265" s="1"/>
      <c r="DW265" s="159"/>
      <c r="DX265" s="1"/>
      <c r="DY265" s="1" t="e">
        <f>VLOOKUP(A265,'ADFLEX lần 1'!A:C,3,0)</f>
        <v>#N/A</v>
      </c>
    </row>
    <row r="266" spans="1:129" ht="15.75" hidden="1" customHeight="1" x14ac:dyDescent="0.25">
      <c r="A266" s="15">
        <v>642</v>
      </c>
      <c r="B266" s="1" t="e">
        <f>VLOOKUP($A266,'Trang tính59'!$G:$J,3,0)</f>
        <v>#N/A</v>
      </c>
      <c r="C266" s="1" t="e">
        <f>VLOOKUP($A266,'Trang tính59'!$G:$J,4,0)</f>
        <v>#N/A</v>
      </c>
      <c r="D266" s="14"/>
      <c r="E266" s="14"/>
      <c r="F266" s="1" t="str">
        <f t="shared" si="20"/>
        <v/>
      </c>
      <c r="G266" s="159" t="e">
        <f t="shared" si="16"/>
        <v>#VALUE!</v>
      </c>
      <c r="H266" s="14"/>
      <c r="I266" s="14"/>
      <c r="J266" s="1" t="str">
        <f t="shared" si="21"/>
        <v/>
      </c>
      <c r="K266" s="159" t="e">
        <f t="shared" si="17"/>
        <v>#VALUE!</v>
      </c>
      <c r="L266" s="14"/>
      <c r="M266" s="14"/>
      <c r="N266" s="1" t="str">
        <f t="shared" si="22"/>
        <v/>
      </c>
      <c r="O266" s="159" t="e">
        <f t="shared" si="23"/>
        <v>#VALUE!</v>
      </c>
      <c r="P266" s="14"/>
      <c r="Q266" s="14"/>
      <c r="R266" s="1" t="str">
        <f t="shared" si="24"/>
        <v/>
      </c>
      <c r="S266" s="159" t="e">
        <f t="shared" si="25"/>
        <v>#VALUE!</v>
      </c>
      <c r="T266" s="14"/>
      <c r="U266" s="14"/>
      <c r="V266" s="1" t="str">
        <f t="shared" si="26"/>
        <v/>
      </c>
      <c r="W266" s="159" t="e">
        <f t="shared" si="27"/>
        <v>#VALUE!</v>
      </c>
      <c r="X266" s="14"/>
      <c r="Y266" s="14"/>
      <c r="Z266" s="1" t="str">
        <f t="shared" si="28"/>
        <v/>
      </c>
      <c r="AA266" s="159" t="e">
        <f t="shared" si="29"/>
        <v>#VALUE!</v>
      </c>
      <c r="AB266" s="14"/>
      <c r="AC266" s="14"/>
      <c r="AD266" s="1" t="str">
        <f t="shared" si="30"/>
        <v/>
      </c>
      <c r="AE266" s="159" t="e">
        <f t="shared" si="18"/>
        <v>#VALUE!</v>
      </c>
      <c r="AF266" s="14"/>
      <c r="AG266" s="14"/>
      <c r="AH266" s="1" t="str">
        <f t="shared" si="31"/>
        <v/>
      </c>
      <c r="AI266" s="159" t="e">
        <f t="shared" si="19"/>
        <v>#VALUE!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59"/>
      <c r="DD266" s="1"/>
      <c r="DE266" s="1"/>
      <c r="DF266" s="1"/>
      <c r="DG266" s="159"/>
      <c r="DH266" s="1"/>
      <c r="DI266" s="1"/>
      <c r="DJ266" s="1"/>
      <c r="DK266" s="159"/>
      <c r="DL266" s="1"/>
      <c r="DM266" s="1"/>
      <c r="DN266" s="1"/>
      <c r="DO266" s="159"/>
      <c r="DP266" s="1"/>
      <c r="DQ266" s="1"/>
      <c r="DR266" s="1"/>
      <c r="DS266" s="159"/>
      <c r="DT266" s="1"/>
      <c r="DU266" s="1"/>
      <c r="DV266" s="1"/>
      <c r="DW266" s="159"/>
      <c r="DX266" s="1"/>
      <c r="DY266" s="1" t="e">
        <f>VLOOKUP(A266,'ADFLEX lần 1'!A:C,3,0)</f>
        <v>#N/A</v>
      </c>
    </row>
    <row r="267" spans="1:129" ht="15.75" hidden="1" customHeight="1" x14ac:dyDescent="0.25">
      <c r="A267" s="15">
        <v>643</v>
      </c>
      <c r="B267" s="1" t="e">
        <f>VLOOKUP($A267,'Trang tính59'!$G:$J,3,0)</f>
        <v>#N/A</v>
      </c>
      <c r="C267" s="1" t="e">
        <f>VLOOKUP($A267,'Trang tính59'!$G:$J,4,0)</f>
        <v>#N/A</v>
      </c>
      <c r="D267" s="14"/>
      <c r="E267" s="14"/>
      <c r="F267" s="1" t="str">
        <f t="shared" si="20"/>
        <v/>
      </c>
      <c r="G267" s="159" t="e">
        <f t="shared" si="16"/>
        <v>#VALUE!</v>
      </c>
      <c r="H267" s="14"/>
      <c r="I267" s="14"/>
      <c r="J267" s="1" t="str">
        <f t="shared" si="21"/>
        <v/>
      </c>
      <c r="K267" s="159" t="e">
        <f t="shared" si="17"/>
        <v>#VALUE!</v>
      </c>
      <c r="L267" s="14"/>
      <c r="M267" s="14"/>
      <c r="N267" s="1" t="str">
        <f t="shared" si="22"/>
        <v/>
      </c>
      <c r="O267" s="159" t="e">
        <f t="shared" si="23"/>
        <v>#VALUE!</v>
      </c>
      <c r="P267" s="14"/>
      <c r="Q267" s="14"/>
      <c r="R267" s="1" t="str">
        <f t="shared" si="24"/>
        <v/>
      </c>
      <c r="S267" s="159" t="e">
        <f t="shared" si="25"/>
        <v>#VALUE!</v>
      </c>
      <c r="T267" s="14"/>
      <c r="U267" s="14"/>
      <c r="V267" s="1" t="str">
        <f t="shared" si="26"/>
        <v/>
      </c>
      <c r="W267" s="159" t="e">
        <f t="shared" si="27"/>
        <v>#VALUE!</v>
      </c>
      <c r="X267" s="14"/>
      <c r="Y267" s="14"/>
      <c r="Z267" s="1" t="str">
        <f t="shared" si="28"/>
        <v/>
      </c>
      <c r="AA267" s="159" t="e">
        <f t="shared" si="29"/>
        <v>#VALUE!</v>
      </c>
      <c r="AB267" s="14"/>
      <c r="AC267" s="14"/>
      <c r="AD267" s="1" t="str">
        <f t="shared" si="30"/>
        <v/>
      </c>
      <c r="AE267" s="159" t="e">
        <f t="shared" si="18"/>
        <v>#VALUE!</v>
      </c>
      <c r="AF267" s="14"/>
      <c r="AG267" s="14"/>
      <c r="AH267" s="1" t="str">
        <f t="shared" si="31"/>
        <v/>
      </c>
      <c r="AI267" s="159" t="e">
        <f t="shared" si="19"/>
        <v>#VALUE!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59"/>
      <c r="DD267" s="1"/>
      <c r="DE267" s="1"/>
      <c r="DF267" s="1"/>
      <c r="DG267" s="159"/>
      <c r="DH267" s="1"/>
      <c r="DI267" s="1"/>
      <c r="DJ267" s="1"/>
      <c r="DK267" s="159"/>
      <c r="DL267" s="1"/>
      <c r="DM267" s="1"/>
      <c r="DN267" s="1"/>
      <c r="DO267" s="159"/>
      <c r="DP267" s="1"/>
      <c r="DQ267" s="1"/>
      <c r="DR267" s="1"/>
      <c r="DS267" s="159"/>
      <c r="DT267" s="1"/>
      <c r="DU267" s="1"/>
      <c r="DV267" s="1"/>
      <c r="DW267" s="159"/>
      <c r="DX267" s="1"/>
      <c r="DY267" s="1" t="e">
        <f>VLOOKUP(A267,'ADFLEX lần 1'!A:C,3,0)</f>
        <v>#N/A</v>
      </c>
    </row>
    <row r="268" spans="1:129" ht="15.75" hidden="1" customHeight="1" x14ac:dyDescent="0.25">
      <c r="A268" s="15">
        <v>644</v>
      </c>
      <c r="B268" s="1" t="e">
        <f>VLOOKUP($A268,'Trang tính59'!$G:$J,3,0)</f>
        <v>#N/A</v>
      </c>
      <c r="C268" s="1" t="e">
        <f>VLOOKUP($A268,'Trang tính59'!$G:$J,4,0)</f>
        <v>#N/A</v>
      </c>
      <c r="D268" s="168"/>
      <c r="E268" s="168"/>
      <c r="F268" s="1" t="str">
        <f t="shared" si="20"/>
        <v/>
      </c>
      <c r="G268" s="159" t="e">
        <f t="shared" si="16"/>
        <v>#VALUE!</v>
      </c>
      <c r="H268" s="168"/>
      <c r="I268" s="168"/>
      <c r="J268" s="1" t="str">
        <f t="shared" si="21"/>
        <v/>
      </c>
      <c r="K268" s="159" t="e">
        <f t="shared" si="17"/>
        <v>#VALUE!</v>
      </c>
      <c r="L268" s="168"/>
      <c r="M268" s="168"/>
      <c r="N268" s="1" t="str">
        <f t="shared" si="22"/>
        <v/>
      </c>
      <c r="O268" s="159" t="e">
        <f t="shared" si="23"/>
        <v>#VALUE!</v>
      </c>
      <c r="P268" s="168"/>
      <c r="Q268" s="168"/>
      <c r="R268" s="1" t="str">
        <f t="shared" si="24"/>
        <v/>
      </c>
      <c r="S268" s="159" t="e">
        <f t="shared" si="25"/>
        <v>#VALUE!</v>
      </c>
      <c r="T268" s="168"/>
      <c r="U268" s="168"/>
      <c r="V268" s="1" t="str">
        <f t="shared" si="26"/>
        <v/>
      </c>
      <c r="W268" s="159" t="e">
        <f t="shared" si="27"/>
        <v>#VALUE!</v>
      </c>
      <c r="X268" s="14"/>
      <c r="Y268" s="14"/>
      <c r="Z268" s="1" t="str">
        <f t="shared" si="28"/>
        <v/>
      </c>
      <c r="AA268" s="159" t="e">
        <f t="shared" si="29"/>
        <v>#VALUE!</v>
      </c>
      <c r="AB268" s="14"/>
      <c r="AC268" s="14"/>
      <c r="AD268" s="1" t="str">
        <f t="shared" si="30"/>
        <v/>
      </c>
      <c r="AE268" s="159" t="e">
        <f t="shared" si="18"/>
        <v>#VALUE!</v>
      </c>
      <c r="AF268" s="168"/>
      <c r="AG268" s="168"/>
      <c r="AH268" s="1" t="str">
        <f t="shared" si="31"/>
        <v/>
      </c>
      <c r="AI268" s="159" t="e">
        <f t="shared" si="19"/>
        <v>#VALUE!</v>
      </c>
      <c r="AJ268" s="1"/>
      <c r="AK268" s="1"/>
      <c r="AL268" s="1"/>
      <c r="AM268" s="1"/>
      <c r="AN268" s="162"/>
      <c r="AO268" s="162"/>
      <c r="AP268" s="1"/>
      <c r="AQ268" s="1"/>
      <c r="AR268" s="162"/>
      <c r="AS268" s="162"/>
      <c r="AT268" s="1"/>
      <c r="AU268" s="1"/>
      <c r="AV268" s="162"/>
      <c r="AW268" s="162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62"/>
      <c r="BI268" s="162"/>
      <c r="BJ268" s="1"/>
      <c r="BK268" s="1"/>
      <c r="BL268" s="162"/>
      <c r="BM268" s="162"/>
      <c r="BN268" s="1"/>
      <c r="BO268" s="1"/>
      <c r="BP268" s="162"/>
      <c r="BQ268" s="162"/>
      <c r="BR268" s="1"/>
      <c r="BS268" s="1"/>
      <c r="BT268" s="162"/>
      <c r="BU268" s="162"/>
      <c r="BV268" s="1"/>
      <c r="BW268" s="1"/>
      <c r="BX268" s="162"/>
      <c r="BY268" s="162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59"/>
      <c r="DD268" s="1"/>
      <c r="DE268" s="1"/>
      <c r="DF268" s="1"/>
      <c r="DG268" s="159"/>
      <c r="DH268" s="1"/>
      <c r="DI268" s="1"/>
      <c r="DJ268" s="1"/>
      <c r="DK268" s="159"/>
      <c r="DL268" s="1"/>
      <c r="DM268" s="1"/>
      <c r="DN268" s="1"/>
      <c r="DO268" s="159"/>
      <c r="DP268" s="1"/>
      <c r="DQ268" s="1"/>
      <c r="DR268" s="1"/>
      <c r="DS268" s="159"/>
      <c r="DT268" s="1"/>
      <c r="DU268" s="1"/>
      <c r="DV268" s="1"/>
      <c r="DW268" s="159"/>
      <c r="DX268" s="1"/>
      <c r="DY268" s="1" t="e">
        <f>VLOOKUP(A268,'ADFLEX lần 1'!A:C,3,0)</f>
        <v>#N/A</v>
      </c>
    </row>
    <row r="269" spans="1:129" ht="15.75" hidden="1" customHeight="1" x14ac:dyDescent="0.25">
      <c r="A269" s="15">
        <v>645</v>
      </c>
      <c r="B269" s="1" t="e">
        <f>VLOOKUP($A269,'Trang tính59'!$G:$J,3,0)</f>
        <v>#N/A</v>
      </c>
      <c r="C269" s="1" t="e">
        <f>VLOOKUP($A269,'Trang tính59'!$G:$J,4,0)</f>
        <v>#N/A</v>
      </c>
      <c r="D269" s="14"/>
      <c r="E269" s="14"/>
      <c r="F269" s="1" t="str">
        <f t="shared" si="20"/>
        <v/>
      </c>
      <c r="G269" s="159" t="e">
        <f t="shared" si="16"/>
        <v>#VALUE!</v>
      </c>
      <c r="H269" s="14"/>
      <c r="I269" s="14"/>
      <c r="J269" s="1" t="str">
        <f t="shared" si="21"/>
        <v/>
      </c>
      <c r="K269" s="159" t="e">
        <f t="shared" si="17"/>
        <v>#VALUE!</v>
      </c>
      <c r="L269" s="14"/>
      <c r="M269" s="14"/>
      <c r="N269" s="1" t="str">
        <f t="shared" si="22"/>
        <v/>
      </c>
      <c r="O269" s="159" t="e">
        <f t="shared" si="23"/>
        <v>#VALUE!</v>
      </c>
      <c r="P269" s="14"/>
      <c r="Q269" s="14"/>
      <c r="R269" s="1" t="str">
        <f t="shared" si="24"/>
        <v/>
      </c>
      <c r="S269" s="159" t="e">
        <f t="shared" si="25"/>
        <v>#VALUE!</v>
      </c>
      <c r="T269" s="14"/>
      <c r="U269" s="14"/>
      <c r="V269" s="1" t="str">
        <f t="shared" si="26"/>
        <v/>
      </c>
      <c r="W269" s="159" t="e">
        <f t="shared" si="27"/>
        <v>#VALUE!</v>
      </c>
      <c r="X269" s="14"/>
      <c r="Y269" s="14"/>
      <c r="Z269" s="1" t="str">
        <f t="shared" si="28"/>
        <v/>
      </c>
      <c r="AA269" s="159" t="e">
        <f t="shared" si="29"/>
        <v>#VALUE!</v>
      </c>
      <c r="AB269" s="14"/>
      <c r="AC269" s="14"/>
      <c r="AD269" s="1" t="str">
        <f t="shared" si="30"/>
        <v/>
      </c>
      <c r="AE269" s="159" t="e">
        <f t="shared" si="18"/>
        <v>#VALUE!</v>
      </c>
      <c r="AF269" s="14"/>
      <c r="AG269" s="14"/>
      <c r="AH269" s="1" t="str">
        <f t="shared" si="31"/>
        <v/>
      </c>
      <c r="AI269" s="159" t="e">
        <f t="shared" si="19"/>
        <v>#VALUE!</v>
      </c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59"/>
      <c r="DD269" s="1"/>
      <c r="DE269" s="1"/>
      <c r="DF269" s="1"/>
      <c r="DG269" s="159"/>
      <c r="DH269" s="1"/>
      <c r="DI269" s="1"/>
      <c r="DJ269" s="1"/>
      <c r="DK269" s="159"/>
      <c r="DL269" s="1"/>
      <c r="DM269" s="1"/>
      <c r="DN269" s="1"/>
      <c r="DO269" s="159"/>
      <c r="DP269" s="1"/>
      <c r="DQ269" s="1"/>
      <c r="DR269" s="1"/>
      <c r="DS269" s="159"/>
      <c r="DT269" s="1"/>
      <c r="DU269" s="1"/>
      <c r="DV269" s="1"/>
      <c r="DW269" s="159"/>
      <c r="DX269" s="1"/>
      <c r="DY269" s="1" t="e">
        <f>VLOOKUP(A269,'ADFLEX lần 1'!A:C,3,0)</f>
        <v>#N/A</v>
      </c>
    </row>
    <row r="270" spans="1:129" ht="15.75" hidden="1" customHeight="1" x14ac:dyDescent="0.25">
      <c r="A270" s="15">
        <v>646</v>
      </c>
      <c r="B270" s="1" t="e">
        <f>VLOOKUP($A270,'Trang tính59'!$G:$J,3,0)</f>
        <v>#N/A</v>
      </c>
      <c r="C270" s="1" t="e">
        <f>VLOOKUP($A270,'Trang tính59'!$G:$J,4,0)</f>
        <v>#N/A</v>
      </c>
      <c r="D270" s="168"/>
      <c r="E270" s="168"/>
      <c r="F270" s="1" t="str">
        <f t="shared" si="20"/>
        <v/>
      </c>
      <c r="G270" s="159" t="e">
        <f t="shared" si="16"/>
        <v>#VALUE!</v>
      </c>
      <c r="H270" s="168"/>
      <c r="I270" s="168"/>
      <c r="J270" s="1" t="str">
        <f t="shared" si="21"/>
        <v/>
      </c>
      <c r="K270" s="159" t="e">
        <f t="shared" si="17"/>
        <v>#VALUE!</v>
      </c>
      <c r="L270" s="168"/>
      <c r="M270" s="168"/>
      <c r="N270" s="1" t="str">
        <f t="shared" si="22"/>
        <v/>
      </c>
      <c r="O270" s="159" t="e">
        <f t="shared" si="23"/>
        <v>#VALUE!</v>
      </c>
      <c r="P270" s="168"/>
      <c r="Q270" s="168"/>
      <c r="R270" s="1" t="str">
        <f t="shared" si="24"/>
        <v/>
      </c>
      <c r="S270" s="159" t="e">
        <f t="shared" si="25"/>
        <v>#VALUE!</v>
      </c>
      <c r="T270" s="168"/>
      <c r="U270" s="168"/>
      <c r="V270" s="1" t="str">
        <f t="shared" si="26"/>
        <v/>
      </c>
      <c r="W270" s="159" t="e">
        <f t="shared" si="27"/>
        <v>#VALUE!</v>
      </c>
      <c r="X270" s="14"/>
      <c r="Y270" s="14"/>
      <c r="Z270" s="1" t="str">
        <f t="shared" si="28"/>
        <v/>
      </c>
      <c r="AA270" s="159" t="e">
        <f t="shared" si="29"/>
        <v>#VALUE!</v>
      </c>
      <c r="AB270" s="14"/>
      <c r="AC270" s="14"/>
      <c r="AD270" s="1" t="str">
        <f t="shared" si="30"/>
        <v/>
      </c>
      <c r="AE270" s="159" t="e">
        <f t="shared" si="18"/>
        <v>#VALUE!</v>
      </c>
      <c r="AF270" s="168"/>
      <c r="AG270" s="168"/>
      <c r="AH270" s="1" t="str">
        <f t="shared" si="31"/>
        <v/>
      </c>
      <c r="AI270" s="159" t="e">
        <f t="shared" si="19"/>
        <v>#VALUE!</v>
      </c>
      <c r="AJ270" s="162"/>
      <c r="AK270" s="162"/>
      <c r="AL270" s="1"/>
      <c r="AM270" s="1"/>
      <c r="AN270" s="162"/>
      <c r="AO270" s="162"/>
      <c r="AP270" s="1"/>
      <c r="AQ270" s="1"/>
      <c r="AR270" s="162"/>
      <c r="AS270" s="162"/>
      <c r="AT270" s="1"/>
      <c r="AU270" s="1"/>
      <c r="AV270" s="162"/>
      <c r="AW270" s="162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62"/>
      <c r="BI270" s="162"/>
      <c r="BJ270" s="1"/>
      <c r="BK270" s="1"/>
      <c r="BL270" s="162"/>
      <c r="BM270" s="162"/>
      <c r="BN270" s="1"/>
      <c r="BO270" s="1"/>
      <c r="BP270" s="162"/>
      <c r="BQ270" s="162"/>
      <c r="BR270" s="1"/>
      <c r="BS270" s="1"/>
      <c r="BT270" s="162"/>
      <c r="BU270" s="162"/>
      <c r="BV270" s="1"/>
      <c r="BW270" s="1"/>
      <c r="BX270" s="162"/>
      <c r="BY270" s="162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62"/>
      <c r="CK270" s="162"/>
      <c r="CL270" s="1"/>
      <c r="CM270" s="1"/>
      <c r="CN270" s="162"/>
      <c r="CO270" s="162"/>
      <c r="CP270" s="1"/>
      <c r="CQ270" s="1"/>
      <c r="CR270" s="162"/>
      <c r="CS270" s="162"/>
      <c r="CT270" s="1"/>
      <c r="CU270" s="1"/>
      <c r="CV270" s="162"/>
      <c r="CW270" s="162"/>
      <c r="CX270" s="1"/>
      <c r="CY270" s="1"/>
      <c r="CZ270" s="162"/>
      <c r="DA270" s="162"/>
      <c r="DB270" s="1"/>
      <c r="DC270" s="159"/>
      <c r="DD270" s="1"/>
      <c r="DE270" s="1"/>
      <c r="DF270" s="1"/>
      <c r="DG270" s="159"/>
      <c r="DH270" s="1"/>
      <c r="DI270" s="1"/>
      <c r="DJ270" s="1"/>
      <c r="DK270" s="159"/>
      <c r="DL270" s="162"/>
      <c r="DM270" s="162"/>
      <c r="DN270" s="1"/>
      <c r="DO270" s="159"/>
      <c r="DP270" s="162"/>
      <c r="DQ270" s="162"/>
      <c r="DR270" s="1"/>
      <c r="DS270" s="159"/>
      <c r="DT270" s="162"/>
      <c r="DU270" s="162"/>
      <c r="DV270" s="1"/>
      <c r="DW270" s="159"/>
      <c r="DX270" s="1"/>
      <c r="DY270" s="1" t="e">
        <f>VLOOKUP(A270,'ADFLEX lần 1'!A:C,3,0)</f>
        <v>#N/A</v>
      </c>
    </row>
    <row r="271" spans="1:129" ht="15.75" hidden="1" customHeight="1" x14ac:dyDescent="0.25">
      <c r="A271" s="15">
        <v>655</v>
      </c>
      <c r="B271" s="1" t="str">
        <f>VLOOKUP($A271,'Trang tính59'!$G:$J,3,0)</f>
        <v>Nguyễn Đăng Phương</v>
      </c>
      <c r="C271" s="1">
        <f>VLOOKUP($A271,'Trang tính59'!$G:$J,4,0)</f>
        <v>0</v>
      </c>
      <c r="D271" s="14"/>
      <c r="E271" s="14"/>
      <c r="F271" s="1" t="str">
        <f t="shared" si="20"/>
        <v/>
      </c>
      <c r="G271" s="159" t="e">
        <f t="shared" si="16"/>
        <v>#VALUE!</v>
      </c>
      <c r="H271" s="14"/>
      <c r="I271" s="14"/>
      <c r="J271" s="1" t="str">
        <f t="shared" si="21"/>
        <v/>
      </c>
      <c r="K271" s="159" t="e">
        <f t="shared" si="17"/>
        <v>#VALUE!</v>
      </c>
      <c r="L271" s="14"/>
      <c r="M271" s="14"/>
      <c r="N271" s="1" t="str">
        <f t="shared" si="22"/>
        <v/>
      </c>
      <c r="O271" s="159" t="e">
        <f t="shared" si="23"/>
        <v>#VALUE!</v>
      </c>
      <c r="P271" s="14"/>
      <c r="Q271" s="14"/>
      <c r="R271" s="1" t="str">
        <f t="shared" si="24"/>
        <v/>
      </c>
      <c r="S271" s="159" t="e">
        <f t="shared" si="25"/>
        <v>#VALUE!</v>
      </c>
      <c r="T271" s="14"/>
      <c r="U271" s="14"/>
      <c r="V271" s="1" t="str">
        <f t="shared" si="26"/>
        <v/>
      </c>
      <c r="W271" s="159" t="e">
        <f t="shared" si="27"/>
        <v>#VALUE!</v>
      </c>
      <c r="X271" s="14"/>
      <c r="Y271" s="14"/>
      <c r="Z271" s="1" t="str">
        <f t="shared" si="28"/>
        <v/>
      </c>
      <c r="AA271" s="159" t="e">
        <f t="shared" si="29"/>
        <v>#VALUE!</v>
      </c>
      <c r="AB271" s="14"/>
      <c r="AC271" s="14"/>
      <c r="AD271" s="1" t="str">
        <f t="shared" si="30"/>
        <v/>
      </c>
      <c r="AE271" s="159" t="e">
        <f t="shared" si="18"/>
        <v>#VALUE!</v>
      </c>
      <c r="AF271" s="14"/>
      <c r="AG271" s="14"/>
      <c r="AH271" s="1" t="str">
        <f t="shared" si="31"/>
        <v/>
      </c>
      <c r="AI271" s="159" t="e">
        <f t="shared" si="19"/>
        <v>#VALUE!</v>
      </c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59"/>
      <c r="DD271" s="1"/>
      <c r="DE271" s="1"/>
      <c r="DF271" s="1"/>
      <c r="DG271" s="159"/>
      <c r="DH271" s="1"/>
      <c r="DI271" s="1"/>
      <c r="DJ271" s="1"/>
      <c r="DK271" s="159"/>
      <c r="DL271" s="1"/>
      <c r="DM271" s="1"/>
      <c r="DN271" s="1"/>
      <c r="DO271" s="159"/>
      <c r="DP271" s="1"/>
      <c r="DQ271" s="1"/>
      <c r="DR271" s="1"/>
      <c r="DS271" s="159"/>
      <c r="DT271" s="1"/>
      <c r="DU271" s="1"/>
      <c r="DV271" s="1"/>
      <c r="DW271" s="159"/>
      <c r="DX271" s="1"/>
      <c r="DY271" s="1" t="e">
        <f>VLOOKUP(A271,'ADFLEX lần 1'!A:C,3,0)</f>
        <v>#N/A</v>
      </c>
    </row>
    <row r="272" spans="1:129" ht="15.75" customHeight="1" x14ac:dyDescent="0.25">
      <c r="A272" s="15">
        <v>656</v>
      </c>
      <c r="B272" s="1" t="str">
        <f>VLOOKUP($A272,'Trang tính59'!$G:$J,3,0)</f>
        <v>Cao Xuân Đạt</v>
      </c>
      <c r="C272" s="1" t="str">
        <f>VLOOKUP($A272,'Trang tính59'!$G:$J,4,0)</f>
        <v>AdFlex - CPI - Kỹ thuật</v>
      </c>
      <c r="D272" s="168"/>
      <c r="E272" s="168"/>
      <c r="F272" s="1" t="str">
        <f t="shared" si="20"/>
        <v/>
      </c>
      <c r="G272" s="159" t="e">
        <f t="shared" si="16"/>
        <v>#VALUE!</v>
      </c>
      <c r="H272" s="168"/>
      <c r="I272" s="168"/>
      <c r="J272" s="1" t="str">
        <f t="shared" si="21"/>
        <v/>
      </c>
      <c r="K272" s="159" t="e">
        <f t="shared" si="17"/>
        <v>#VALUE!</v>
      </c>
      <c r="L272" s="168"/>
      <c r="M272" s="168"/>
      <c r="N272" s="1" t="str">
        <f t="shared" si="22"/>
        <v/>
      </c>
      <c r="O272" s="159" t="e">
        <f t="shared" si="23"/>
        <v>#VALUE!</v>
      </c>
      <c r="P272" s="168"/>
      <c r="Q272" s="168"/>
      <c r="R272" s="1" t="str">
        <f t="shared" si="24"/>
        <v/>
      </c>
      <c r="S272" s="159" t="e">
        <f t="shared" si="25"/>
        <v>#VALUE!</v>
      </c>
      <c r="T272" s="168"/>
      <c r="U272" s="168"/>
      <c r="V272" s="1" t="str">
        <f t="shared" si="26"/>
        <v/>
      </c>
      <c r="W272" s="159" t="e">
        <f t="shared" si="27"/>
        <v>#VALUE!</v>
      </c>
      <c r="X272" s="169">
        <v>0.34513888888888888</v>
      </c>
      <c r="Y272" s="169">
        <v>0.75902777777777775</v>
      </c>
      <c r="Z272" s="163">
        <f t="shared" si="28"/>
        <v>0.33333333333333331</v>
      </c>
      <c r="AA272" s="159">
        <f t="shared" si="29"/>
        <v>8</v>
      </c>
      <c r="AB272" s="169">
        <v>0.33750000000000002</v>
      </c>
      <c r="AC272" s="169">
        <v>0.76180555555555551</v>
      </c>
      <c r="AD272" s="163">
        <f t="shared" si="30"/>
        <v>0.33333333333333331</v>
      </c>
      <c r="AE272" s="159">
        <f t="shared" si="18"/>
        <v>8</v>
      </c>
      <c r="AF272" s="169">
        <v>0.34652777777777777</v>
      </c>
      <c r="AG272" s="169">
        <v>0.77013888888888893</v>
      </c>
      <c r="AH272" s="163">
        <f t="shared" si="31"/>
        <v>0.33333333333333331</v>
      </c>
      <c r="AI272" s="159">
        <f t="shared" si="19"/>
        <v>8</v>
      </c>
      <c r="AJ272" s="170"/>
      <c r="AK272" s="170"/>
      <c r="AL272" s="1"/>
      <c r="AM272" s="1"/>
      <c r="AN272" s="1"/>
      <c r="AO272" s="1"/>
      <c r="AP272" s="1"/>
      <c r="AQ272" s="1"/>
      <c r="AR272" s="170"/>
      <c r="AS272" s="170"/>
      <c r="AT272" s="1"/>
      <c r="AU272" s="1"/>
      <c r="AV272" s="170"/>
      <c r="AW272" s="170"/>
      <c r="AX272" s="1"/>
      <c r="AY272" s="1"/>
      <c r="AZ272" s="170"/>
      <c r="BA272" s="170"/>
      <c r="BB272" s="1"/>
      <c r="BC272" s="1"/>
      <c r="BD272" s="162"/>
      <c r="BE272" s="162"/>
      <c r="BF272" s="1"/>
      <c r="BG272" s="1"/>
      <c r="BH272" s="162"/>
      <c r="BI272" s="162"/>
      <c r="BJ272" s="1"/>
      <c r="BK272" s="1"/>
      <c r="BL272" s="170"/>
      <c r="BM272" s="170"/>
      <c r="BN272" s="1"/>
      <c r="BO272" s="1"/>
      <c r="BP272" s="170"/>
      <c r="BQ272" s="170"/>
      <c r="BR272" s="1"/>
      <c r="BS272" s="1"/>
      <c r="BT272" s="170"/>
      <c r="BU272" s="170"/>
      <c r="BV272" s="1"/>
      <c r="BW272" s="1"/>
      <c r="BX272" s="170"/>
      <c r="BY272" s="170"/>
      <c r="BZ272" s="1"/>
      <c r="CA272" s="1"/>
      <c r="CB272" s="170"/>
      <c r="CC272" s="170"/>
      <c r="CD272" s="1"/>
      <c r="CE272" s="1"/>
      <c r="CF272" s="162"/>
      <c r="CG272" s="162"/>
      <c r="CH272" s="1"/>
      <c r="CI272" s="1"/>
      <c r="CJ272" s="162"/>
      <c r="CK272" s="162"/>
      <c r="CL272" s="1"/>
      <c r="CM272" s="1"/>
      <c r="CN272" s="170"/>
      <c r="CO272" s="170"/>
      <c r="CP272" s="1"/>
      <c r="CQ272" s="1"/>
      <c r="CR272" s="170"/>
      <c r="CS272" s="170"/>
      <c r="CT272" s="1"/>
      <c r="CU272" s="1"/>
      <c r="CV272" s="170"/>
      <c r="CW272" s="170"/>
      <c r="CX272" s="1"/>
      <c r="CY272" s="1"/>
      <c r="CZ272" s="160"/>
      <c r="DA272" s="160"/>
      <c r="DB272" s="161"/>
      <c r="DC272" s="159"/>
      <c r="DD272" s="160"/>
      <c r="DE272" s="160"/>
      <c r="DF272" s="161"/>
      <c r="DG272" s="159"/>
      <c r="DH272" s="162"/>
      <c r="DI272" s="162"/>
      <c r="DJ272" s="163"/>
      <c r="DK272" s="159"/>
      <c r="DL272" s="162"/>
      <c r="DM272" s="162"/>
      <c r="DN272" s="163"/>
      <c r="DO272" s="159"/>
      <c r="DP272" s="160"/>
      <c r="DQ272" s="160"/>
      <c r="DR272" s="161"/>
      <c r="DS272" s="159"/>
      <c r="DT272" s="160"/>
      <c r="DU272" s="160"/>
      <c r="DV272" s="161"/>
      <c r="DW272" s="159"/>
      <c r="DX272" s="1"/>
      <c r="DY272" s="1" t="str">
        <f>VLOOKUP(A272,'ADFLEX lần 1'!A:C,3,0)</f>
        <v>Cao Xuân Đạt</v>
      </c>
    </row>
    <row r="273" spans="1:129" ht="15.75" hidden="1" customHeight="1" x14ac:dyDescent="0.25">
      <c r="A273" s="15">
        <v>657</v>
      </c>
      <c r="B273" s="1" t="e">
        <f>VLOOKUP($A273,'Trang tính59'!$G:$J,3,0)</f>
        <v>#N/A</v>
      </c>
      <c r="C273" s="1" t="e">
        <f>VLOOKUP($A273,'Trang tính59'!$G:$J,4,0)</f>
        <v>#N/A</v>
      </c>
      <c r="D273" s="14"/>
      <c r="E273" s="14"/>
      <c r="F273" s="1" t="str">
        <f t="shared" si="20"/>
        <v/>
      </c>
      <c r="G273" s="159" t="e">
        <f t="shared" si="16"/>
        <v>#VALUE!</v>
      </c>
      <c r="H273" s="168"/>
      <c r="I273" s="168"/>
      <c r="J273" s="1" t="str">
        <f t="shared" si="21"/>
        <v/>
      </c>
      <c r="K273" s="159" t="e">
        <f t="shared" si="17"/>
        <v>#VALUE!</v>
      </c>
      <c r="L273" s="168"/>
      <c r="M273" s="168"/>
      <c r="N273" s="1" t="str">
        <f t="shared" si="22"/>
        <v/>
      </c>
      <c r="O273" s="159" t="e">
        <f t="shared" si="23"/>
        <v>#VALUE!</v>
      </c>
      <c r="P273" s="168"/>
      <c r="Q273" s="168"/>
      <c r="R273" s="1" t="str">
        <f t="shared" si="24"/>
        <v/>
      </c>
      <c r="S273" s="159" t="e">
        <f t="shared" si="25"/>
        <v>#VALUE!</v>
      </c>
      <c r="T273" s="168"/>
      <c r="U273" s="168"/>
      <c r="V273" s="1" t="str">
        <f t="shared" si="26"/>
        <v/>
      </c>
      <c r="W273" s="159" t="e">
        <f t="shared" si="27"/>
        <v>#VALUE!</v>
      </c>
      <c r="X273" s="14"/>
      <c r="Y273" s="14"/>
      <c r="Z273" s="1" t="str">
        <f t="shared" si="28"/>
        <v/>
      </c>
      <c r="AA273" s="159" t="e">
        <f t="shared" si="29"/>
        <v>#VALUE!</v>
      </c>
      <c r="AB273" s="14"/>
      <c r="AC273" s="14"/>
      <c r="AD273" s="1" t="str">
        <f t="shared" si="30"/>
        <v/>
      </c>
      <c r="AE273" s="159" t="e">
        <f t="shared" si="18"/>
        <v>#VALUE!</v>
      </c>
      <c r="AF273" s="168"/>
      <c r="AG273" s="168"/>
      <c r="AH273" s="1" t="str">
        <f t="shared" si="31"/>
        <v/>
      </c>
      <c r="AI273" s="159" t="e">
        <f t="shared" si="19"/>
        <v>#VALUE!</v>
      </c>
      <c r="AJ273" s="162"/>
      <c r="AK273" s="162"/>
      <c r="AL273" s="1"/>
      <c r="AM273" s="1"/>
      <c r="AN273" s="162"/>
      <c r="AO273" s="162"/>
      <c r="AP273" s="1"/>
      <c r="AQ273" s="1"/>
      <c r="AR273" s="1"/>
      <c r="AS273" s="1"/>
      <c r="AT273" s="1"/>
      <c r="AU273" s="1"/>
      <c r="AV273" s="162"/>
      <c r="AW273" s="162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62"/>
      <c r="BM273" s="162"/>
      <c r="BN273" s="1"/>
      <c r="BO273" s="1"/>
      <c r="BP273" s="162"/>
      <c r="BQ273" s="162"/>
      <c r="BR273" s="1"/>
      <c r="BS273" s="1"/>
      <c r="BT273" s="162"/>
      <c r="BU273" s="162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62"/>
      <c r="DA273" s="162"/>
      <c r="DB273" s="1"/>
      <c r="DC273" s="159"/>
      <c r="DD273" s="1"/>
      <c r="DE273" s="1"/>
      <c r="DF273" s="1"/>
      <c r="DG273" s="159"/>
      <c r="DH273" s="1"/>
      <c r="DI273" s="1"/>
      <c r="DJ273" s="1"/>
      <c r="DK273" s="159"/>
      <c r="DL273" s="1"/>
      <c r="DM273" s="1"/>
      <c r="DN273" s="1"/>
      <c r="DO273" s="159"/>
      <c r="DP273" s="1"/>
      <c r="DQ273" s="1"/>
      <c r="DR273" s="1"/>
      <c r="DS273" s="159"/>
      <c r="DT273" s="1"/>
      <c r="DU273" s="1"/>
      <c r="DV273" s="1"/>
      <c r="DW273" s="159"/>
      <c r="DX273" s="1"/>
      <c r="DY273" s="1" t="e">
        <f>VLOOKUP(A273,'ADFLEX lần 1'!A:C,3,0)</f>
        <v>#N/A</v>
      </c>
    </row>
    <row r="274" spans="1:129" ht="15.75" hidden="1" customHeight="1" x14ac:dyDescent="0.25">
      <c r="A274" s="15">
        <v>659</v>
      </c>
      <c r="B274" s="1" t="e">
        <f>VLOOKUP($A274,'Trang tính59'!$G:$J,3,0)</f>
        <v>#N/A</v>
      </c>
      <c r="C274" s="1" t="e">
        <f>VLOOKUP($A274,'Trang tính59'!$G:$J,4,0)</f>
        <v>#N/A</v>
      </c>
      <c r="D274" s="171"/>
      <c r="E274" s="171"/>
      <c r="F274" s="1" t="str">
        <f t="shared" si="20"/>
        <v/>
      </c>
      <c r="G274" s="159" t="e">
        <f t="shared" si="16"/>
        <v>#VALUE!</v>
      </c>
      <c r="H274" s="171"/>
      <c r="I274" s="171"/>
      <c r="J274" s="1" t="str">
        <f t="shared" si="21"/>
        <v/>
      </c>
      <c r="K274" s="159" t="e">
        <f t="shared" si="17"/>
        <v>#VALUE!</v>
      </c>
      <c r="L274" s="14"/>
      <c r="M274" s="14"/>
      <c r="N274" s="1" t="str">
        <f t="shared" si="22"/>
        <v/>
      </c>
      <c r="O274" s="159" t="e">
        <f t="shared" si="23"/>
        <v>#VALUE!</v>
      </c>
      <c r="P274" s="14"/>
      <c r="Q274" s="14"/>
      <c r="R274" s="1" t="str">
        <f t="shared" si="24"/>
        <v/>
      </c>
      <c r="S274" s="159" t="e">
        <f t="shared" si="25"/>
        <v>#VALUE!</v>
      </c>
      <c r="T274" s="171"/>
      <c r="U274" s="171"/>
      <c r="V274" s="1" t="str">
        <f t="shared" si="26"/>
        <v/>
      </c>
      <c r="W274" s="159" t="e">
        <f t="shared" si="27"/>
        <v>#VALUE!</v>
      </c>
      <c r="X274" s="171"/>
      <c r="Y274" s="171"/>
      <c r="Z274" s="1" t="str">
        <f t="shared" si="28"/>
        <v/>
      </c>
      <c r="AA274" s="159" t="e">
        <f t="shared" si="29"/>
        <v>#VALUE!</v>
      </c>
      <c r="AB274" s="171"/>
      <c r="AC274" s="171"/>
      <c r="AD274" s="1" t="str">
        <f t="shared" si="30"/>
        <v/>
      </c>
      <c r="AE274" s="159" t="e">
        <f t="shared" si="18"/>
        <v>#VALUE!</v>
      </c>
      <c r="AF274" s="171"/>
      <c r="AG274" s="171"/>
      <c r="AH274" s="1" t="str">
        <f t="shared" si="31"/>
        <v/>
      </c>
      <c r="AI274" s="159" t="e">
        <f t="shared" si="19"/>
        <v>#VALUE!</v>
      </c>
      <c r="AJ274" s="172"/>
      <c r="AK274" s="172"/>
      <c r="AL274" s="1"/>
      <c r="AM274" s="1"/>
      <c r="AN274" s="172"/>
      <c r="AO274" s="172"/>
      <c r="AP274" s="1"/>
      <c r="AQ274" s="1"/>
      <c r="AR274" s="1"/>
      <c r="AS274" s="1"/>
      <c r="AT274" s="1"/>
      <c r="AU274" s="1"/>
      <c r="AV274" s="172"/>
      <c r="AW274" s="172"/>
      <c r="AX274" s="1"/>
      <c r="AY274" s="1"/>
      <c r="AZ274" s="172"/>
      <c r="BA274" s="172"/>
      <c r="BB274" s="1"/>
      <c r="BC274" s="1"/>
      <c r="BD274" s="172"/>
      <c r="BE274" s="172"/>
      <c r="BF274" s="1"/>
      <c r="BG274" s="1"/>
      <c r="BH274" s="172"/>
      <c r="BI274" s="172"/>
      <c r="BJ274" s="1"/>
      <c r="BK274" s="1"/>
      <c r="BL274" s="172"/>
      <c r="BM274" s="172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72"/>
      <c r="BY274" s="172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59"/>
      <c r="DD274" s="1"/>
      <c r="DE274" s="1"/>
      <c r="DF274" s="1"/>
      <c r="DG274" s="159"/>
      <c r="DH274" s="1"/>
      <c r="DI274" s="1"/>
      <c r="DJ274" s="1"/>
      <c r="DK274" s="159"/>
      <c r="DL274" s="1"/>
      <c r="DM274" s="1"/>
      <c r="DN274" s="1"/>
      <c r="DO274" s="159"/>
      <c r="DP274" s="1"/>
      <c r="DQ274" s="1"/>
      <c r="DR274" s="1"/>
      <c r="DS274" s="159"/>
      <c r="DT274" s="1"/>
      <c r="DU274" s="1"/>
      <c r="DV274" s="1"/>
      <c r="DW274" s="159"/>
      <c r="DX274" s="1"/>
      <c r="DY274" s="1" t="e">
        <f>VLOOKUP(A274,'ADFLEX lần 1'!A:C,3,0)</f>
        <v>#N/A</v>
      </c>
    </row>
    <row r="275" spans="1:129" ht="15.75" hidden="1" customHeight="1" x14ac:dyDescent="0.25">
      <c r="A275" s="15">
        <v>660</v>
      </c>
      <c r="B275" s="1" t="str">
        <f>VLOOKUP($A275,'Trang tính59'!$G:$J,3,0)</f>
        <v>Dương Thúy Quỳnh</v>
      </c>
      <c r="C275" s="1" t="str">
        <f>VLOOKUP($A275,'Trang tính59'!$G:$J,4,0)</f>
        <v>AdFlex - CPS - Sale - S2</v>
      </c>
      <c r="D275" s="14"/>
      <c r="E275" s="14"/>
      <c r="F275" s="1" t="str">
        <f t="shared" si="20"/>
        <v/>
      </c>
      <c r="G275" s="159" t="e">
        <f t="shared" si="16"/>
        <v>#VALUE!</v>
      </c>
      <c r="H275" s="14"/>
      <c r="I275" s="14"/>
      <c r="J275" s="1" t="str">
        <f t="shared" si="21"/>
        <v/>
      </c>
      <c r="K275" s="159" t="e">
        <f t="shared" si="17"/>
        <v>#VALUE!</v>
      </c>
      <c r="L275" s="14"/>
      <c r="M275" s="14"/>
      <c r="N275" s="1" t="str">
        <f t="shared" si="22"/>
        <v/>
      </c>
      <c r="O275" s="159" t="e">
        <f t="shared" si="23"/>
        <v>#VALUE!</v>
      </c>
      <c r="P275" s="14"/>
      <c r="Q275" s="14"/>
      <c r="R275" s="1" t="str">
        <f t="shared" si="24"/>
        <v/>
      </c>
      <c r="S275" s="159" t="e">
        <f t="shared" si="25"/>
        <v>#VALUE!</v>
      </c>
      <c r="T275" s="168"/>
      <c r="U275" s="168"/>
      <c r="V275" s="1" t="str">
        <f t="shared" si="26"/>
        <v/>
      </c>
      <c r="W275" s="159" t="e">
        <f t="shared" si="27"/>
        <v>#VALUE!</v>
      </c>
      <c r="X275" s="14"/>
      <c r="Y275" s="14"/>
      <c r="Z275" s="1" t="str">
        <f t="shared" si="28"/>
        <v/>
      </c>
      <c r="AA275" s="159" t="e">
        <f t="shared" si="29"/>
        <v>#VALUE!</v>
      </c>
      <c r="AB275" s="14"/>
      <c r="AC275" s="14"/>
      <c r="AD275" s="1" t="str">
        <f t="shared" si="30"/>
        <v/>
      </c>
      <c r="AE275" s="159" t="e">
        <f t="shared" si="18"/>
        <v>#VALUE!</v>
      </c>
      <c r="AF275" s="168"/>
      <c r="AG275" s="168"/>
      <c r="AH275" s="1" t="str">
        <f t="shared" si="31"/>
        <v/>
      </c>
      <c r="AI275" s="159" t="e">
        <f t="shared" si="19"/>
        <v>#VALUE!</v>
      </c>
      <c r="AJ275" s="162"/>
      <c r="AK275" s="162"/>
      <c r="AL275" s="1"/>
      <c r="AM275" s="1"/>
      <c r="AN275" s="162"/>
      <c r="AO275" s="162"/>
      <c r="AP275" s="1"/>
      <c r="AQ275" s="1"/>
      <c r="AR275" s="162"/>
      <c r="AS275" s="162"/>
      <c r="AT275" s="1"/>
      <c r="AU275" s="1"/>
      <c r="AV275" s="162"/>
      <c r="AW275" s="162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62"/>
      <c r="BI275" s="162"/>
      <c r="BJ275" s="1"/>
      <c r="BK275" s="1"/>
      <c r="BL275" s="162"/>
      <c r="BM275" s="162"/>
      <c r="BN275" s="1"/>
      <c r="BO275" s="1"/>
      <c r="BP275" s="162"/>
      <c r="BQ275" s="162"/>
      <c r="BR275" s="1"/>
      <c r="BS275" s="1"/>
      <c r="BT275" s="162"/>
      <c r="BU275" s="162"/>
      <c r="BV275" s="1"/>
      <c r="BW275" s="1"/>
      <c r="BX275" s="162"/>
      <c r="BY275" s="162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62"/>
      <c r="CK275" s="162"/>
      <c r="CL275" s="1"/>
      <c r="CM275" s="1"/>
      <c r="CN275" s="162"/>
      <c r="CO275" s="162"/>
      <c r="CP275" s="1"/>
      <c r="CQ275" s="1"/>
      <c r="CR275" s="162"/>
      <c r="CS275" s="162"/>
      <c r="CT275" s="1"/>
      <c r="CU275" s="1"/>
      <c r="CV275" s="162"/>
      <c r="CW275" s="162"/>
      <c r="CX275" s="1"/>
      <c r="CY275" s="1"/>
      <c r="CZ275" s="162"/>
      <c r="DA275" s="162"/>
      <c r="DB275" s="1"/>
      <c r="DC275" s="159"/>
      <c r="DD275" s="162"/>
      <c r="DE275" s="162"/>
      <c r="DF275" s="1"/>
      <c r="DG275" s="159"/>
      <c r="DH275" s="1"/>
      <c r="DI275" s="1"/>
      <c r="DJ275" s="1"/>
      <c r="DK275" s="159"/>
      <c r="DL275" s="162"/>
      <c r="DM275" s="162"/>
      <c r="DN275" s="1"/>
      <c r="DO275" s="159"/>
      <c r="DP275" s="162"/>
      <c r="DQ275" s="162"/>
      <c r="DR275" s="1"/>
      <c r="DS275" s="159"/>
      <c r="DT275" s="162"/>
      <c r="DU275" s="162"/>
      <c r="DV275" s="1"/>
      <c r="DW275" s="159"/>
      <c r="DX275" s="1"/>
      <c r="DY275" s="1" t="e">
        <f>VLOOKUP(A275,'ADFLEX lần 1'!A:C,3,0)</f>
        <v>#N/A</v>
      </c>
    </row>
    <row r="276" spans="1:129" ht="15.75" hidden="1" customHeight="1" x14ac:dyDescent="0.25">
      <c r="A276" s="15">
        <v>661</v>
      </c>
      <c r="B276" s="1" t="str">
        <f>VLOOKUP($A276,'Trang tính59'!$G:$J,3,0)</f>
        <v>Nguyễn Thị Duyên</v>
      </c>
      <c r="C276" s="1" t="str">
        <f>VLOOKUP($A276,'Trang tính59'!$G:$J,4,0)</f>
        <v>AdFlex - PingGo</v>
      </c>
      <c r="D276" s="14"/>
      <c r="E276" s="14"/>
      <c r="F276" s="1" t="str">
        <f t="shared" si="20"/>
        <v/>
      </c>
      <c r="G276" s="159" t="e">
        <f t="shared" si="16"/>
        <v>#VALUE!</v>
      </c>
      <c r="H276" s="14"/>
      <c r="I276" s="14"/>
      <c r="J276" s="1" t="str">
        <f t="shared" si="21"/>
        <v/>
      </c>
      <c r="K276" s="159" t="e">
        <f t="shared" si="17"/>
        <v>#VALUE!</v>
      </c>
      <c r="L276" s="14"/>
      <c r="M276" s="14"/>
      <c r="N276" s="1" t="str">
        <f t="shared" si="22"/>
        <v/>
      </c>
      <c r="O276" s="159" t="e">
        <f t="shared" si="23"/>
        <v>#VALUE!</v>
      </c>
      <c r="P276" s="14"/>
      <c r="Q276" s="14"/>
      <c r="R276" s="1" t="str">
        <f t="shared" si="24"/>
        <v/>
      </c>
      <c r="S276" s="159" t="e">
        <f t="shared" si="25"/>
        <v>#VALUE!</v>
      </c>
      <c r="T276" s="14"/>
      <c r="U276" s="14"/>
      <c r="V276" s="1" t="str">
        <f t="shared" si="26"/>
        <v/>
      </c>
      <c r="W276" s="159" t="e">
        <f t="shared" si="27"/>
        <v>#VALUE!</v>
      </c>
      <c r="X276" s="14"/>
      <c r="Y276" s="14"/>
      <c r="Z276" s="1" t="str">
        <f t="shared" si="28"/>
        <v/>
      </c>
      <c r="AA276" s="159" t="e">
        <f t="shared" si="29"/>
        <v>#VALUE!</v>
      </c>
      <c r="AB276" s="14"/>
      <c r="AC276" s="14"/>
      <c r="AD276" s="1" t="str">
        <f t="shared" si="30"/>
        <v/>
      </c>
      <c r="AE276" s="159" t="e">
        <f t="shared" si="18"/>
        <v>#VALUE!</v>
      </c>
      <c r="AF276" s="14"/>
      <c r="AG276" s="14"/>
      <c r="AH276" s="1" t="str">
        <f t="shared" si="31"/>
        <v/>
      </c>
      <c r="AI276" s="159" t="e">
        <f t="shared" si="19"/>
        <v>#VALUE!</v>
      </c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59"/>
      <c r="DD276" s="1"/>
      <c r="DE276" s="1"/>
      <c r="DF276" s="1"/>
      <c r="DG276" s="159"/>
      <c r="DH276" s="1"/>
      <c r="DI276" s="1"/>
      <c r="DJ276" s="1"/>
      <c r="DK276" s="159"/>
      <c r="DL276" s="1"/>
      <c r="DM276" s="1"/>
      <c r="DN276" s="1"/>
      <c r="DO276" s="159"/>
      <c r="DP276" s="1"/>
      <c r="DQ276" s="1"/>
      <c r="DR276" s="1"/>
      <c r="DS276" s="159"/>
      <c r="DT276" s="162"/>
      <c r="DU276" s="162"/>
      <c r="DV276" s="162"/>
      <c r="DW276" s="159"/>
      <c r="DX276" s="1"/>
      <c r="DY276" s="1" t="e">
        <f>VLOOKUP(A276,'ADFLEX lần 1'!A:C,3,0)</f>
        <v>#N/A</v>
      </c>
    </row>
    <row r="277" spans="1:129" ht="15.75" hidden="1" customHeight="1" x14ac:dyDescent="0.25">
      <c r="A277" s="15">
        <v>662</v>
      </c>
      <c r="B277" s="1" t="str">
        <f>VLOOKUP($A277,'Trang tính59'!$G:$J,3,0)</f>
        <v>Đàm Anh Thư</v>
      </c>
      <c r="C277" s="1" t="str">
        <f>VLOOKUP($A277,'Trang tính59'!$G:$J,4,0)</f>
        <v>MO - M1 - Account Manager</v>
      </c>
      <c r="D277" s="169">
        <v>0.36249999999999999</v>
      </c>
      <c r="E277" s="169">
        <v>0.78125</v>
      </c>
      <c r="F277" s="163">
        <f t="shared" si="20"/>
        <v>0.33333333333333331</v>
      </c>
      <c r="G277" s="159">
        <f t="shared" si="16"/>
        <v>8</v>
      </c>
      <c r="H277" s="169">
        <v>0.38819444444444445</v>
      </c>
      <c r="I277" s="169">
        <v>0.38819444444444445</v>
      </c>
      <c r="J277" s="163">
        <f t="shared" si="21"/>
        <v>0.16666666666666666</v>
      </c>
      <c r="K277" s="159">
        <f t="shared" si="17"/>
        <v>4</v>
      </c>
      <c r="L277" s="169">
        <v>0.38611111111111113</v>
      </c>
      <c r="M277" s="169">
        <v>0.79166666666666663</v>
      </c>
      <c r="N277" s="163">
        <f t="shared" si="22"/>
        <v>0.32222222222222224</v>
      </c>
      <c r="O277" s="159">
        <f t="shared" si="23"/>
        <v>7.7</v>
      </c>
      <c r="P277" s="168"/>
      <c r="Q277" s="168"/>
      <c r="R277" s="1" t="str">
        <f t="shared" si="24"/>
        <v/>
      </c>
      <c r="S277" s="159" t="e">
        <f t="shared" si="25"/>
        <v>#VALUE!</v>
      </c>
      <c r="T277" s="168"/>
      <c r="U277" s="168"/>
      <c r="V277" s="1" t="str">
        <f t="shared" si="26"/>
        <v/>
      </c>
      <c r="W277" s="159" t="e">
        <f t="shared" si="27"/>
        <v>#VALUE!</v>
      </c>
      <c r="X277" s="168"/>
      <c r="Y277" s="168"/>
      <c r="Z277" s="1" t="str">
        <f t="shared" si="28"/>
        <v/>
      </c>
      <c r="AA277" s="159" t="e">
        <f t="shared" si="29"/>
        <v>#VALUE!</v>
      </c>
      <c r="AB277" s="169">
        <v>0.55347222222222225</v>
      </c>
      <c r="AC277" s="169">
        <v>0.55347222222222225</v>
      </c>
      <c r="AD277" s="163">
        <f t="shared" si="30"/>
        <v>0.16666666666666666</v>
      </c>
      <c r="AE277" s="159">
        <f t="shared" si="18"/>
        <v>4</v>
      </c>
      <c r="AF277" s="169">
        <v>0.38611111111111113</v>
      </c>
      <c r="AG277" s="169">
        <v>0.7729166666666667</v>
      </c>
      <c r="AH277" s="163">
        <f t="shared" si="31"/>
        <v>0.32222222222222224</v>
      </c>
      <c r="AI277" s="159">
        <f t="shared" si="19"/>
        <v>7.7</v>
      </c>
      <c r="AJ277" s="170"/>
      <c r="AK277" s="170"/>
      <c r="AL277" s="1"/>
      <c r="AM277" s="1"/>
      <c r="AN277" s="162"/>
      <c r="AO277" s="162"/>
      <c r="AP277" s="1"/>
      <c r="AQ277" s="1"/>
      <c r="AR277" s="162"/>
      <c r="AS277" s="162"/>
      <c r="AT277" s="1"/>
      <c r="AU277" s="1"/>
      <c r="AV277" s="170"/>
      <c r="AW277" s="170"/>
      <c r="AX277" s="1"/>
      <c r="AY277" s="1"/>
      <c r="AZ277" s="170"/>
      <c r="BA277" s="170"/>
      <c r="BB277" s="1"/>
      <c r="BC277" s="1"/>
      <c r="BD277" s="162"/>
      <c r="BE277" s="162"/>
      <c r="BF277" s="1"/>
      <c r="BG277" s="1"/>
      <c r="BH277" s="162"/>
      <c r="BI277" s="162"/>
      <c r="BJ277" s="1"/>
      <c r="BK277" s="1"/>
      <c r="BL277" s="170"/>
      <c r="BM277" s="170"/>
      <c r="BN277" s="1"/>
      <c r="BO277" s="1"/>
      <c r="BP277" s="170"/>
      <c r="BQ277" s="170"/>
      <c r="BR277" s="1"/>
      <c r="BS277" s="1"/>
      <c r="BT277" s="162"/>
      <c r="BU277" s="162"/>
      <c r="BV277" s="1"/>
      <c r="BW277" s="1"/>
      <c r="BX277" s="170"/>
      <c r="BY277" s="170"/>
      <c r="BZ277" s="1"/>
      <c r="CA277" s="1"/>
      <c r="CB277" s="170"/>
      <c r="CC277" s="170"/>
      <c r="CD277" s="1"/>
      <c r="CE277" s="1"/>
      <c r="CF277" s="162"/>
      <c r="CG277" s="162"/>
      <c r="CH277" s="1"/>
      <c r="CI277" s="1"/>
      <c r="CJ277" s="162"/>
      <c r="CK277" s="162"/>
      <c r="CL277" s="1"/>
      <c r="CM277" s="1"/>
      <c r="CN277" s="170"/>
      <c r="CO277" s="170"/>
      <c r="CP277" s="1"/>
      <c r="CQ277" s="1"/>
      <c r="CR277" s="170"/>
      <c r="CS277" s="170"/>
      <c r="CT277" s="1"/>
      <c r="CU277" s="1"/>
      <c r="CV277" s="170"/>
      <c r="CW277" s="170"/>
      <c r="CX277" s="1"/>
      <c r="CY277" s="1"/>
      <c r="CZ277" s="160"/>
      <c r="DA277" s="160"/>
      <c r="DB277" s="161"/>
      <c r="DC277" s="159"/>
      <c r="DD277" s="160"/>
      <c r="DE277" s="160"/>
      <c r="DF277" s="160"/>
      <c r="DG277" s="159"/>
      <c r="DH277" s="162"/>
      <c r="DI277" s="162"/>
      <c r="DJ277" s="163"/>
      <c r="DK277" s="159"/>
      <c r="DL277" s="162"/>
      <c r="DM277" s="162"/>
      <c r="DN277" s="163"/>
      <c r="DO277" s="159"/>
      <c r="DP277" s="162"/>
      <c r="DQ277" s="162"/>
      <c r="DR277" s="163"/>
      <c r="DS277" s="159"/>
      <c r="DT277" s="160"/>
      <c r="DU277" s="160"/>
      <c r="DV277" s="161"/>
      <c r="DW277" s="159"/>
      <c r="DX277" s="1"/>
      <c r="DY277" s="1" t="e">
        <f>VLOOKUP(A277,'ADFLEX lần 1'!A:C,3,0)</f>
        <v>#N/A</v>
      </c>
    </row>
    <row r="278" spans="1:129" ht="15.75" hidden="1" customHeight="1" x14ac:dyDescent="0.25">
      <c r="A278" s="15">
        <v>663</v>
      </c>
      <c r="B278" s="1" t="e">
        <f>VLOOKUP($A278,'Trang tính59'!$G:$J,3,0)</f>
        <v>#N/A</v>
      </c>
      <c r="C278" s="1" t="e">
        <f>VLOOKUP($A278,'Trang tính59'!$G:$J,4,0)</f>
        <v>#N/A</v>
      </c>
      <c r="D278" s="14"/>
      <c r="E278" s="14"/>
      <c r="F278" s="1" t="str">
        <f t="shared" si="20"/>
        <v/>
      </c>
      <c r="G278" s="159" t="e">
        <f t="shared" si="16"/>
        <v>#VALUE!</v>
      </c>
      <c r="H278" s="14"/>
      <c r="I278" s="14"/>
      <c r="J278" s="1" t="str">
        <f t="shared" si="21"/>
        <v/>
      </c>
      <c r="K278" s="159" t="e">
        <f t="shared" si="17"/>
        <v>#VALUE!</v>
      </c>
      <c r="L278" s="168"/>
      <c r="M278" s="168"/>
      <c r="N278" s="1" t="str">
        <f t="shared" si="22"/>
        <v/>
      </c>
      <c r="O278" s="159" t="e">
        <f t="shared" si="23"/>
        <v>#VALUE!</v>
      </c>
      <c r="P278" s="168"/>
      <c r="Q278" s="168"/>
      <c r="R278" s="1" t="str">
        <f t="shared" si="24"/>
        <v/>
      </c>
      <c r="S278" s="159" t="e">
        <f t="shared" si="25"/>
        <v>#VALUE!</v>
      </c>
      <c r="T278" s="168"/>
      <c r="U278" s="168"/>
      <c r="V278" s="1" t="str">
        <f t="shared" si="26"/>
        <v/>
      </c>
      <c r="W278" s="159" t="e">
        <f t="shared" si="27"/>
        <v>#VALUE!</v>
      </c>
      <c r="X278" s="14"/>
      <c r="Y278" s="14"/>
      <c r="Z278" s="1" t="str">
        <f t="shared" si="28"/>
        <v/>
      </c>
      <c r="AA278" s="159" t="e">
        <f t="shared" si="29"/>
        <v>#VALUE!</v>
      </c>
      <c r="AB278" s="14"/>
      <c r="AC278" s="14"/>
      <c r="AD278" s="1" t="str">
        <f t="shared" si="30"/>
        <v/>
      </c>
      <c r="AE278" s="159" t="e">
        <f t="shared" si="18"/>
        <v>#VALUE!</v>
      </c>
      <c r="AF278" s="14"/>
      <c r="AG278" s="14"/>
      <c r="AH278" s="1" t="str">
        <f t="shared" si="31"/>
        <v/>
      </c>
      <c r="AI278" s="159" t="e">
        <f t="shared" si="19"/>
        <v>#VALUE!</v>
      </c>
      <c r="AJ278" s="1"/>
      <c r="AK278" s="1"/>
      <c r="AL278" s="1"/>
      <c r="AM278" s="1"/>
      <c r="AN278" s="162"/>
      <c r="AO278" s="162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62"/>
      <c r="DA278" s="162"/>
      <c r="DB278" s="1"/>
      <c r="DC278" s="159"/>
      <c r="DD278" s="1"/>
      <c r="DE278" s="1"/>
      <c r="DF278" s="1"/>
      <c r="DG278" s="159"/>
      <c r="DH278" s="1"/>
      <c r="DI278" s="1"/>
      <c r="DJ278" s="1"/>
      <c r="DK278" s="159"/>
      <c r="DL278" s="1"/>
      <c r="DM278" s="1"/>
      <c r="DN278" s="1"/>
      <c r="DO278" s="159"/>
      <c r="DP278" s="1"/>
      <c r="DQ278" s="1"/>
      <c r="DR278" s="1"/>
      <c r="DS278" s="159"/>
      <c r="DT278" s="162"/>
      <c r="DU278" s="162"/>
      <c r="DV278" s="1"/>
      <c r="DW278" s="159"/>
      <c r="DX278" s="1"/>
      <c r="DY278" s="1" t="e">
        <f>VLOOKUP(A278,'ADFLEX lần 1'!A:C,3,0)</f>
        <v>#N/A</v>
      </c>
    </row>
    <row r="279" spans="1:129" ht="15.75" hidden="1" customHeight="1" x14ac:dyDescent="0.25">
      <c r="A279" s="15">
        <v>664</v>
      </c>
      <c r="B279" s="1" t="str">
        <f>VLOOKUP($A279,'Trang tính59'!$G:$J,3,0)</f>
        <v>Vi Hải Yến</v>
      </c>
      <c r="C279" s="1" t="str">
        <f>VLOOKUP($A279,'Trang tính59'!$G:$J,4,0)</f>
        <v>AdFlex - PingGo</v>
      </c>
      <c r="D279" s="171"/>
      <c r="E279" s="171"/>
      <c r="F279" s="1" t="str">
        <f t="shared" si="20"/>
        <v/>
      </c>
      <c r="G279" s="159" t="e">
        <f t="shared" si="16"/>
        <v>#VALUE!</v>
      </c>
      <c r="H279" s="171"/>
      <c r="I279" s="171"/>
      <c r="J279" s="1" t="str">
        <f t="shared" si="21"/>
        <v/>
      </c>
      <c r="K279" s="159" t="e">
        <f t="shared" si="17"/>
        <v>#VALUE!</v>
      </c>
      <c r="L279" s="14"/>
      <c r="M279" s="14"/>
      <c r="N279" s="1" t="str">
        <f t="shared" si="22"/>
        <v/>
      </c>
      <c r="O279" s="159" t="e">
        <f t="shared" si="23"/>
        <v>#VALUE!</v>
      </c>
      <c r="P279" s="14"/>
      <c r="Q279" s="14"/>
      <c r="R279" s="1" t="str">
        <f t="shared" si="24"/>
        <v/>
      </c>
      <c r="S279" s="159" t="e">
        <f t="shared" si="25"/>
        <v>#VALUE!</v>
      </c>
      <c r="T279" s="171"/>
      <c r="U279" s="171"/>
      <c r="V279" s="1" t="str">
        <f t="shared" si="26"/>
        <v/>
      </c>
      <c r="W279" s="159" t="e">
        <f t="shared" si="27"/>
        <v>#VALUE!</v>
      </c>
      <c r="X279" s="171"/>
      <c r="Y279" s="171"/>
      <c r="Z279" s="1" t="str">
        <f t="shared" si="28"/>
        <v/>
      </c>
      <c r="AA279" s="159" t="e">
        <f t="shared" si="29"/>
        <v>#VALUE!</v>
      </c>
      <c r="AB279" s="171"/>
      <c r="AC279" s="171"/>
      <c r="AD279" s="1" t="str">
        <f t="shared" si="30"/>
        <v/>
      </c>
      <c r="AE279" s="159" t="e">
        <f t="shared" si="18"/>
        <v>#VALUE!</v>
      </c>
      <c r="AF279" s="171"/>
      <c r="AG279" s="171"/>
      <c r="AH279" s="1" t="str">
        <f t="shared" si="31"/>
        <v/>
      </c>
      <c r="AI279" s="159" t="e">
        <f t="shared" si="19"/>
        <v>#VALUE!</v>
      </c>
      <c r="AJ279" s="172"/>
      <c r="AK279" s="172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72"/>
      <c r="AW279" s="172"/>
      <c r="AX279" s="1"/>
      <c r="AY279" s="1"/>
      <c r="AZ279" s="172"/>
      <c r="BA279" s="172"/>
      <c r="BB279" s="1"/>
      <c r="BC279" s="1"/>
      <c r="BD279" s="172"/>
      <c r="BE279" s="172"/>
      <c r="BF279" s="1"/>
      <c r="BG279" s="1"/>
      <c r="BH279" s="172"/>
      <c r="BI279" s="172"/>
      <c r="BJ279" s="1"/>
      <c r="BK279" s="1"/>
      <c r="BL279" s="172"/>
      <c r="BM279" s="172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72"/>
      <c r="BY279" s="172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59"/>
      <c r="DD279" s="1"/>
      <c r="DE279" s="1"/>
      <c r="DF279" s="1"/>
      <c r="DG279" s="159"/>
      <c r="DH279" s="1"/>
      <c r="DI279" s="1"/>
      <c r="DJ279" s="1"/>
      <c r="DK279" s="159"/>
      <c r="DL279" s="1"/>
      <c r="DM279" s="1"/>
      <c r="DN279" s="1"/>
      <c r="DO279" s="159"/>
      <c r="DP279" s="1"/>
      <c r="DQ279" s="1"/>
      <c r="DR279" s="1"/>
      <c r="DS279" s="159"/>
      <c r="DT279" s="1"/>
      <c r="DU279" s="1"/>
      <c r="DV279" s="1"/>
      <c r="DW279" s="159"/>
      <c r="DX279" s="1"/>
      <c r="DY279" s="1" t="e">
        <f>VLOOKUP(A279,'ADFLEX lần 1'!A:C,3,0)</f>
        <v>#N/A</v>
      </c>
    </row>
    <row r="280" spans="1:129" ht="15.75" hidden="1" customHeight="1" x14ac:dyDescent="0.25">
      <c r="A280" s="15">
        <v>665</v>
      </c>
      <c r="B280" s="1" t="str">
        <f>VLOOKUP($A280,'Trang tính59'!$G:$J,3,0)</f>
        <v>Vũ Mạnh Chiến</v>
      </c>
      <c r="C280" s="1" t="str">
        <f>VLOOKUP($A280,'Trang tính59'!$G:$J,4,0)</f>
        <v>PingGo - Product - App</v>
      </c>
      <c r="D280" s="14"/>
      <c r="E280" s="14"/>
      <c r="F280" s="1" t="str">
        <f t="shared" si="20"/>
        <v/>
      </c>
      <c r="G280" s="159" t="e">
        <f t="shared" si="16"/>
        <v>#VALUE!</v>
      </c>
      <c r="H280" s="14"/>
      <c r="I280" s="14"/>
      <c r="J280" s="1" t="str">
        <f t="shared" si="21"/>
        <v/>
      </c>
      <c r="K280" s="159" t="e">
        <f t="shared" si="17"/>
        <v>#VALUE!</v>
      </c>
      <c r="L280" s="14"/>
      <c r="M280" s="14"/>
      <c r="N280" s="1" t="str">
        <f t="shared" si="22"/>
        <v/>
      </c>
      <c r="O280" s="159" t="e">
        <f t="shared" si="23"/>
        <v>#VALUE!</v>
      </c>
      <c r="P280" s="14"/>
      <c r="Q280" s="14"/>
      <c r="R280" s="1" t="str">
        <f t="shared" si="24"/>
        <v/>
      </c>
      <c r="S280" s="159" t="e">
        <f t="shared" si="25"/>
        <v>#VALUE!</v>
      </c>
      <c r="T280" s="14"/>
      <c r="U280" s="14"/>
      <c r="V280" s="1" t="str">
        <f t="shared" si="26"/>
        <v/>
      </c>
      <c r="W280" s="159" t="e">
        <f t="shared" si="27"/>
        <v>#VALUE!</v>
      </c>
      <c r="X280" s="14"/>
      <c r="Y280" s="14"/>
      <c r="Z280" s="1" t="str">
        <f t="shared" si="28"/>
        <v/>
      </c>
      <c r="AA280" s="159" t="e">
        <f t="shared" si="29"/>
        <v>#VALUE!</v>
      </c>
      <c r="AB280" s="14"/>
      <c r="AC280" s="14"/>
      <c r="AD280" s="1" t="str">
        <f t="shared" si="30"/>
        <v/>
      </c>
      <c r="AE280" s="159" t="e">
        <f t="shared" si="18"/>
        <v>#VALUE!</v>
      </c>
      <c r="AF280" s="14"/>
      <c r="AG280" s="14"/>
      <c r="AH280" s="1" t="str">
        <f t="shared" si="31"/>
        <v/>
      </c>
      <c r="AI280" s="159" t="e">
        <f t="shared" si="19"/>
        <v>#VALUE!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59"/>
      <c r="DD280" s="1"/>
      <c r="DE280" s="1"/>
      <c r="DF280" s="1"/>
      <c r="DG280" s="159"/>
      <c r="DH280" s="1"/>
      <c r="DI280" s="1"/>
      <c r="DJ280" s="1"/>
      <c r="DK280" s="159"/>
      <c r="DL280" s="1"/>
      <c r="DM280" s="1"/>
      <c r="DN280" s="1"/>
      <c r="DO280" s="159"/>
      <c r="DP280" s="1"/>
      <c r="DQ280" s="1"/>
      <c r="DR280" s="1"/>
      <c r="DS280" s="159"/>
      <c r="DT280" s="1"/>
      <c r="DU280" s="1"/>
      <c r="DV280" s="1"/>
      <c r="DW280" s="159"/>
      <c r="DX280" s="1"/>
      <c r="DY280" s="1" t="e">
        <f>VLOOKUP(A280,'ADFLEX lần 1'!A:C,3,0)</f>
        <v>#N/A</v>
      </c>
    </row>
    <row r="281" spans="1:129" ht="15.75" hidden="1" customHeight="1" x14ac:dyDescent="0.25">
      <c r="A281" s="15">
        <v>666</v>
      </c>
      <c r="B281" s="1" t="str">
        <f>VLOOKUP($A281,'Trang tính59'!$G:$J,3,0)</f>
        <v>Hoàng Đức Thiện</v>
      </c>
      <c r="C281" s="1" t="str">
        <f>VLOOKUP($A281,'Trang tính59'!$G:$J,4,0)</f>
        <v>AdFlex - CPO - Community</v>
      </c>
      <c r="D281" s="14"/>
      <c r="E281" s="14"/>
      <c r="F281" s="1" t="str">
        <f t="shared" si="20"/>
        <v/>
      </c>
      <c r="G281" s="159" t="e">
        <f t="shared" si="16"/>
        <v>#VALUE!</v>
      </c>
      <c r="H281" s="14"/>
      <c r="I281" s="14"/>
      <c r="J281" s="1" t="str">
        <f t="shared" si="21"/>
        <v/>
      </c>
      <c r="K281" s="159" t="e">
        <f t="shared" si="17"/>
        <v>#VALUE!</v>
      </c>
      <c r="L281" s="14"/>
      <c r="M281" s="14"/>
      <c r="N281" s="1" t="str">
        <f t="shared" si="22"/>
        <v/>
      </c>
      <c r="O281" s="159" t="e">
        <f t="shared" si="23"/>
        <v>#VALUE!</v>
      </c>
      <c r="P281" s="14"/>
      <c r="Q281" s="14"/>
      <c r="R281" s="1" t="str">
        <f t="shared" si="24"/>
        <v/>
      </c>
      <c r="S281" s="159" t="e">
        <f t="shared" si="25"/>
        <v>#VALUE!</v>
      </c>
      <c r="T281" s="14"/>
      <c r="U281" s="14"/>
      <c r="V281" s="1" t="str">
        <f t="shared" si="26"/>
        <v/>
      </c>
      <c r="W281" s="159" t="e">
        <f t="shared" si="27"/>
        <v>#VALUE!</v>
      </c>
      <c r="X281" s="14"/>
      <c r="Y281" s="14"/>
      <c r="Z281" s="1" t="str">
        <f t="shared" si="28"/>
        <v/>
      </c>
      <c r="AA281" s="159" t="e">
        <f t="shared" si="29"/>
        <v>#VALUE!</v>
      </c>
      <c r="AB281" s="14"/>
      <c r="AC281" s="14"/>
      <c r="AD281" s="1" t="str">
        <f t="shared" si="30"/>
        <v/>
      </c>
      <c r="AE281" s="159" t="e">
        <f t="shared" si="18"/>
        <v>#VALUE!</v>
      </c>
      <c r="AF281" s="14"/>
      <c r="AG281" s="14"/>
      <c r="AH281" s="1" t="str">
        <f t="shared" si="31"/>
        <v/>
      </c>
      <c r="AI281" s="159" t="e">
        <f t="shared" si="19"/>
        <v>#VALUE!</v>
      </c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62"/>
      <c r="BI281" s="162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59"/>
      <c r="DD281" s="1"/>
      <c r="DE281" s="1"/>
      <c r="DF281" s="1"/>
      <c r="DG281" s="159"/>
      <c r="DH281" s="1"/>
      <c r="DI281" s="1"/>
      <c r="DJ281" s="1"/>
      <c r="DK281" s="159"/>
      <c r="DL281" s="1"/>
      <c r="DM281" s="1"/>
      <c r="DN281" s="1"/>
      <c r="DO281" s="159"/>
      <c r="DP281" s="1"/>
      <c r="DQ281" s="1"/>
      <c r="DR281" s="1"/>
      <c r="DS281" s="159"/>
      <c r="DT281" s="1"/>
      <c r="DU281" s="1"/>
      <c r="DV281" s="1"/>
      <c r="DW281" s="159"/>
      <c r="DX281" s="1"/>
      <c r="DY281" s="1" t="e">
        <f>VLOOKUP(A281,'ADFLEX lần 1'!A:C,3,0)</f>
        <v>#N/A</v>
      </c>
    </row>
    <row r="282" spans="1:129" ht="15.75" hidden="1" customHeight="1" x14ac:dyDescent="0.25">
      <c r="A282" s="15">
        <v>667</v>
      </c>
      <c r="B282" s="1" t="str">
        <f>VLOOKUP($A282,'Trang tính59'!$G:$J,3,0)</f>
        <v>Trần Minh Anh</v>
      </c>
      <c r="C282" s="1" t="str">
        <f>VLOOKUP($A282,'Trang tính59'!$G:$J,4,0)</f>
        <v>MO - M1 - Bussiness Dept</v>
      </c>
      <c r="D282" s="14"/>
      <c r="E282" s="14"/>
      <c r="F282" s="1" t="str">
        <f t="shared" si="20"/>
        <v/>
      </c>
      <c r="G282" s="159" t="e">
        <f t="shared" si="16"/>
        <v>#VALUE!</v>
      </c>
      <c r="H282" s="14"/>
      <c r="I282" s="14"/>
      <c r="J282" s="1" t="str">
        <f t="shared" si="21"/>
        <v/>
      </c>
      <c r="K282" s="159" t="e">
        <f t="shared" si="17"/>
        <v>#VALUE!</v>
      </c>
      <c r="L282" s="14"/>
      <c r="M282" s="14"/>
      <c r="N282" s="1" t="str">
        <f t="shared" si="22"/>
        <v/>
      </c>
      <c r="O282" s="159" t="e">
        <f t="shared" si="23"/>
        <v>#VALUE!</v>
      </c>
      <c r="P282" s="14"/>
      <c r="Q282" s="14"/>
      <c r="R282" s="1" t="str">
        <f t="shared" si="24"/>
        <v/>
      </c>
      <c r="S282" s="159" t="e">
        <f t="shared" si="25"/>
        <v>#VALUE!</v>
      </c>
      <c r="T282" s="14"/>
      <c r="U282" s="14"/>
      <c r="V282" s="1" t="str">
        <f t="shared" si="26"/>
        <v/>
      </c>
      <c r="W282" s="159" t="e">
        <f t="shared" si="27"/>
        <v>#VALUE!</v>
      </c>
      <c r="X282" s="14"/>
      <c r="Y282" s="14"/>
      <c r="Z282" s="1" t="str">
        <f t="shared" si="28"/>
        <v/>
      </c>
      <c r="AA282" s="159" t="e">
        <f t="shared" si="29"/>
        <v>#VALUE!</v>
      </c>
      <c r="AB282" s="14"/>
      <c r="AC282" s="14"/>
      <c r="AD282" s="1" t="str">
        <f t="shared" si="30"/>
        <v/>
      </c>
      <c r="AE282" s="159" t="e">
        <f t="shared" si="18"/>
        <v>#VALUE!</v>
      </c>
      <c r="AF282" s="14"/>
      <c r="AG282" s="14"/>
      <c r="AH282" s="1" t="str">
        <f t="shared" si="31"/>
        <v/>
      </c>
      <c r="AI282" s="159" t="e">
        <f t="shared" si="19"/>
        <v>#VALUE!</v>
      </c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59"/>
      <c r="DD282" s="1"/>
      <c r="DE282" s="1"/>
      <c r="DF282" s="1"/>
      <c r="DG282" s="159"/>
      <c r="DH282" s="1"/>
      <c r="DI282" s="1"/>
      <c r="DJ282" s="1"/>
      <c r="DK282" s="159"/>
      <c r="DL282" s="1"/>
      <c r="DM282" s="1"/>
      <c r="DN282" s="1"/>
      <c r="DO282" s="159"/>
      <c r="DP282" s="1"/>
      <c r="DQ282" s="1"/>
      <c r="DR282" s="1"/>
      <c r="DS282" s="159"/>
      <c r="DT282" s="1"/>
      <c r="DU282" s="1"/>
      <c r="DV282" s="1"/>
      <c r="DW282" s="159"/>
      <c r="DX282" s="1"/>
      <c r="DY282" s="1" t="e">
        <f>VLOOKUP(A282,'ADFLEX lần 1'!A:C,3,0)</f>
        <v>#N/A</v>
      </c>
    </row>
    <row r="283" spans="1:129" ht="15.75" hidden="1" customHeight="1" x14ac:dyDescent="0.25">
      <c r="A283" s="15">
        <v>668</v>
      </c>
      <c r="B283" s="1" t="str">
        <f>VLOOKUP($A283,'Trang tính59'!$G:$J,3,0)</f>
        <v>Nguyễn Hữu Đức</v>
      </c>
      <c r="C283" s="1" t="str">
        <f>VLOOKUP($A283,'Trang tính59'!$G:$J,4,0)</f>
        <v>AdFlex - Pushtimize</v>
      </c>
      <c r="D283" s="14"/>
      <c r="E283" s="14"/>
      <c r="F283" s="1" t="str">
        <f t="shared" si="20"/>
        <v/>
      </c>
      <c r="G283" s="159" t="e">
        <f t="shared" si="16"/>
        <v>#VALUE!</v>
      </c>
      <c r="H283" s="14"/>
      <c r="I283" s="14"/>
      <c r="J283" s="1" t="str">
        <f t="shared" si="21"/>
        <v/>
      </c>
      <c r="K283" s="159" t="e">
        <f t="shared" si="17"/>
        <v>#VALUE!</v>
      </c>
      <c r="L283" s="14"/>
      <c r="M283" s="14"/>
      <c r="N283" s="1" t="str">
        <f t="shared" si="22"/>
        <v/>
      </c>
      <c r="O283" s="159" t="e">
        <f t="shared" si="23"/>
        <v>#VALUE!</v>
      </c>
      <c r="P283" s="14"/>
      <c r="Q283" s="14"/>
      <c r="R283" s="1" t="str">
        <f t="shared" si="24"/>
        <v/>
      </c>
      <c r="S283" s="159" t="e">
        <f t="shared" si="25"/>
        <v>#VALUE!</v>
      </c>
      <c r="T283" s="14"/>
      <c r="U283" s="14"/>
      <c r="V283" s="1" t="str">
        <f t="shared" si="26"/>
        <v/>
      </c>
      <c r="W283" s="159" t="e">
        <f t="shared" si="27"/>
        <v>#VALUE!</v>
      </c>
      <c r="X283" s="14"/>
      <c r="Y283" s="14"/>
      <c r="Z283" s="1" t="str">
        <f t="shared" si="28"/>
        <v/>
      </c>
      <c r="AA283" s="159" t="e">
        <f t="shared" si="29"/>
        <v>#VALUE!</v>
      </c>
      <c r="AB283" s="14"/>
      <c r="AC283" s="14"/>
      <c r="AD283" s="1" t="str">
        <f t="shared" si="30"/>
        <v/>
      </c>
      <c r="AE283" s="159" t="e">
        <f t="shared" si="18"/>
        <v>#VALUE!</v>
      </c>
      <c r="AF283" s="14"/>
      <c r="AG283" s="14"/>
      <c r="AH283" s="1" t="str">
        <f t="shared" si="31"/>
        <v/>
      </c>
      <c r="AI283" s="159" t="e">
        <f t="shared" si="19"/>
        <v>#VALUE!</v>
      </c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59"/>
      <c r="DD283" s="1"/>
      <c r="DE283" s="1"/>
      <c r="DF283" s="1"/>
      <c r="DG283" s="159"/>
      <c r="DH283" s="1"/>
      <c r="DI283" s="1"/>
      <c r="DJ283" s="1"/>
      <c r="DK283" s="159"/>
      <c r="DL283" s="1"/>
      <c r="DM283" s="1"/>
      <c r="DN283" s="1"/>
      <c r="DO283" s="159"/>
      <c r="DP283" s="1"/>
      <c r="DQ283" s="1"/>
      <c r="DR283" s="1"/>
      <c r="DS283" s="159"/>
      <c r="DT283" s="1"/>
      <c r="DU283" s="1"/>
      <c r="DV283" s="1"/>
      <c r="DW283" s="159"/>
      <c r="DX283" s="1"/>
      <c r="DY283" s="1" t="e">
        <f>VLOOKUP(A283,'ADFLEX lần 1'!A:C,3,0)</f>
        <v>#N/A</v>
      </c>
    </row>
    <row r="284" spans="1:129" ht="15.75" hidden="1" customHeight="1" x14ac:dyDescent="0.25">
      <c r="A284" s="15">
        <v>669</v>
      </c>
      <c r="B284" s="1" t="str">
        <f>VLOOKUP($A284,'Trang tính59'!$G:$J,3,0)</f>
        <v>Hoàng Phạm Thành Đạt</v>
      </c>
      <c r="C284" s="1" t="str">
        <f>VLOOKUP($A284,'Trang tính59'!$G:$J,4,0)</f>
        <v>AdFlex - Support - Profit &amp; Loss</v>
      </c>
      <c r="D284" s="169">
        <v>0.375</v>
      </c>
      <c r="E284" s="169">
        <v>0.76666666666666672</v>
      </c>
      <c r="F284" s="162">
        <f t="shared" si="20"/>
        <v>0.32916666666666672</v>
      </c>
      <c r="G284" s="159">
        <f t="shared" si="16"/>
        <v>7.9</v>
      </c>
      <c r="H284" s="169">
        <v>0.37083333333333335</v>
      </c>
      <c r="I284" s="169">
        <v>0.63263888888888886</v>
      </c>
      <c r="J284" s="162">
        <f t="shared" si="21"/>
        <v>0.19930555555555551</v>
      </c>
      <c r="K284" s="159">
        <f t="shared" si="17"/>
        <v>4.8</v>
      </c>
      <c r="L284" s="169">
        <v>0.37152777777777779</v>
      </c>
      <c r="M284" s="169">
        <v>0.74652777777777779</v>
      </c>
      <c r="N284" s="162">
        <f t="shared" si="22"/>
        <v>0.3125</v>
      </c>
      <c r="O284" s="159">
        <f t="shared" si="23"/>
        <v>7.5</v>
      </c>
      <c r="P284" s="168"/>
      <c r="Q284" s="168"/>
      <c r="R284" s="1" t="str">
        <f t="shared" si="24"/>
        <v/>
      </c>
      <c r="S284" s="159" t="e">
        <f t="shared" si="25"/>
        <v>#VALUE!</v>
      </c>
      <c r="T284" s="168"/>
      <c r="U284" s="168"/>
      <c r="V284" s="1" t="str">
        <f t="shared" si="26"/>
        <v/>
      </c>
      <c r="W284" s="159" t="e">
        <f t="shared" si="27"/>
        <v>#VALUE!</v>
      </c>
      <c r="X284" s="169">
        <v>0.37361111111111112</v>
      </c>
      <c r="Y284" s="169">
        <v>0.37361111111111112</v>
      </c>
      <c r="Z284" s="163">
        <f t="shared" si="28"/>
        <v>0.16666666666666666</v>
      </c>
      <c r="AA284" s="159">
        <f t="shared" si="29"/>
        <v>4</v>
      </c>
      <c r="AB284" s="169">
        <v>0.37847222222222221</v>
      </c>
      <c r="AC284" s="169">
        <v>0.75763888888888886</v>
      </c>
      <c r="AD284" s="162">
        <f t="shared" si="30"/>
        <v>0.31666666666666665</v>
      </c>
      <c r="AE284" s="159">
        <f t="shared" si="18"/>
        <v>7.6</v>
      </c>
      <c r="AF284" s="169">
        <v>0.50972222222222219</v>
      </c>
      <c r="AG284" s="169">
        <v>0.77638888888888891</v>
      </c>
      <c r="AH284" s="163">
        <f t="shared" si="31"/>
        <v>0.20833333333333337</v>
      </c>
      <c r="AI284" s="159">
        <f t="shared" si="19"/>
        <v>5</v>
      </c>
      <c r="AJ284" s="170"/>
      <c r="AK284" s="170"/>
      <c r="AL284" s="1"/>
      <c r="AM284" s="1"/>
      <c r="AN284" s="170"/>
      <c r="AO284" s="170"/>
      <c r="AP284" s="1"/>
      <c r="AQ284" s="1"/>
      <c r="AR284" s="170"/>
      <c r="AS284" s="170"/>
      <c r="AT284" s="1"/>
      <c r="AU284" s="1"/>
      <c r="AV284" s="162"/>
      <c r="AW284" s="162"/>
      <c r="AX284" s="1"/>
      <c r="AY284" s="1"/>
      <c r="AZ284" s="162"/>
      <c r="BA284" s="162"/>
      <c r="BB284" s="1"/>
      <c r="BC284" s="1"/>
      <c r="BD284" s="162"/>
      <c r="BE284" s="162"/>
      <c r="BF284" s="1"/>
      <c r="BG284" s="1"/>
      <c r="BH284" s="162"/>
      <c r="BI284" s="162"/>
      <c r="BJ284" s="1"/>
      <c r="BK284" s="1"/>
      <c r="BL284" s="170"/>
      <c r="BM284" s="170"/>
      <c r="BN284" s="1"/>
      <c r="BO284" s="1"/>
      <c r="BP284" s="170"/>
      <c r="BQ284" s="170"/>
      <c r="BR284" s="1"/>
      <c r="BS284" s="1"/>
      <c r="BT284" s="170"/>
      <c r="BU284" s="170"/>
      <c r="BV284" s="1"/>
      <c r="BW284" s="1"/>
      <c r="BX284" s="170"/>
      <c r="BY284" s="170"/>
      <c r="BZ284" s="1"/>
      <c r="CA284" s="1"/>
      <c r="CB284" s="170"/>
      <c r="CC284" s="170"/>
      <c r="CD284" s="1"/>
      <c r="CE284" s="1"/>
      <c r="CF284" s="162"/>
      <c r="CG284" s="162"/>
      <c r="CH284" s="1"/>
      <c r="CI284" s="1"/>
      <c r="CJ284" s="162"/>
      <c r="CK284" s="162"/>
      <c r="CL284" s="1"/>
      <c r="CM284" s="1"/>
      <c r="CN284" s="170"/>
      <c r="CO284" s="170"/>
      <c r="CP284" s="1"/>
      <c r="CQ284" s="1"/>
      <c r="CR284" s="170"/>
      <c r="CS284" s="170"/>
      <c r="CT284" s="1"/>
      <c r="CU284" s="1"/>
      <c r="CV284" s="170"/>
      <c r="CW284" s="170"/>
      <c r="CX284" s="1"/>
      <c r="CY284" s="1"/>
      <c r="CZ284" s="160"/>
      <c r="DA284" s="160"/>
      <c r="DB284" s="160"/>
      <c r="DC284" s="159"/>
      <c r="DD284" s="160"/>
      <c r="DE284" s="160"/>
      <c r="DF284" s="160"/>
      <c r="DG284" s="159"/>
      <c r="DH284" s="162"/>
      <c r="DI284" s="162"/>
      <c r="DJ284" s="162"/>
      <c r="DK284" s="159"/>
      <c r="DL284" s="162"/>
      <c r="DM284" s="162"/>
      <c r="DN284" s="163"/>
      <c r="DO284" s="159"/>
      <c r="DP284" s="160"/>
      <c r="DQ284" s="160"/>
      <c r="DR284" s="160"/>
      <c r="DS284" s="159"/>
      <c r="DT284" s="160"/>
      <c r="DU284" s="160"/>
      <c r="DV284" s="161"/>
      <c r="DW284" s="159"/>
      <c r="DX284" s="1"/>
      <c r="DY284" s="1" t="e">
        <f>VLOOKUP(A284,'ADFLEX lần 1'!A:C,3,0)</f>
        <v>#N/A</v>
      </c>
    </row>
    <row r="285" spans="1:129" ht="15.75" hidden="1" customHeight="1" x14ac:dyDescent="0.25">
      <c r="A285" s="15">
        <v>670</v>
      </c>
      <c r="B285" s="1" t="str">
        <f>VLOOKUP($A285,'Trang tính59'!$G:$J,3,0)</f>
        <v>Tạ Thị Phương Thúy</v>
      </c>
      <c r="C285" s="1" t="str">
        <f>VLOOKUP($A285,'Trang tính59'!$G:$J,4,0)</f>
        <v>AdFlex - PingGo - Kỹ thuật</v>
      </c>
      <c r="D285" s="14"/>
      <c r="E285" s="14"/>
      <c r="F285" s="1" t="str">
        <f t="shared" si="20"/>
        <v/>
      </c>
      <c r="G285" s="159" t="e">
        <f t="shared" si="16"/>
        <v>#VALUE!</v>
      </c>
      <c r="H285" s="14"/>
      <c r="I285" s="14"/>
      <c r="J285" s="1" t="str">
        <f t="shared" si="21"/>
        <v/>
      </c>
      <c r="K285" s="159" t="e">
        <f t="shared" si="17"/>
        <v>#VALUE!</v>
      </c>
      <c r="L285" s="168"/>
      <c r="M285" s="168"/>
      <c r="N285" s="1" t="str">
        <f t="shared" si="22"/>
        <v/>
      </c>
      <c r="O285" s="159" t="e">
        <f t="shared" si="23"/>
        <v>#VALUE!</v>
      </c>
      <c r="P285" s="168"/>
      <c r="Q285" s="168"/>
      <c r="R285" s="1" t="str">
        <f t="shared" si="24"/>
        <v/>
      </c>
      <c r="S285" s="159" t="e">
        <f t="shared" si="25"/>
        <v>#VALUE!</v>
      </c>
      <c r="T285" s="168"/>
      <c r="U285" s="168"/>
      <c r="V285" s="1" t="str">
        <f t="shared" si="26"/>
        <v/>
      </c>
      <c r="W285" s="159" t="e">
        <f t="shared" si="27"/>
        <v>#VALUE!</v>
      </c>
      <c r="X285" s="14"/>
      <c r="Y285" s="14"/>
      <c r="Z285" s="1" t="str">
        <f t="shared" si="28"/>
        <v/>
      </c>
      <c r="AA285" s="159" t="e">
        <f t="shared" si="29"/>
        <v>#VALUE!</v>
      </c>
      <c r="AB285" s="14"/>
      <c r="AC285" s="14"/>
      <c r="AD285" s="1" t="str">
        <f t="shared" si="30"/>
        <v/>
      </c>
      <c r="AE285" s="159" t="e">
        <f t="shared" si="18"/>
        <v>#VALUE!</v>
      </c>
      <c r="AF285" s="14"/>
      <c r="AG285" s="14"/>
      <c r="AH285" s="1" t="str">
        <f t="shared" si="31"/>
        <v/>
      </c>
      <c r="AI285" s="159" t="e">
        <f t="shared" si="19"/>
        <v>#VALUE!</v>
      </c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59"/>
      <c r="DD285" s="1"/>
      <c r="DE285" s="1"/>
      <c r="DF285" s="1"/>
      <c r="DG285" s="159"/>
      <c r="DH285" s="1"/>
      <c r="DI285" s="1"/>
      <c r="DJ285" s="1"/>
      <c r="DK285" s="159"/>
      <c r="DL285" s="1"/>
      <c r="DM285" s="1"/>
      <c r="DN285" s="1"/>
      <c r="DO285" s="159"/>
      <c r="DP285" s="1"/>
      <c r="DQ285" s="1"/>
      <c r="DR285" s="1"/>
      <c r="DS285" s="159"/>
      <c r="DT285" s="1"/>
      <c r="DU285" s="1"/>
      <c r="DV285" s="1"/>
      <c r="DW285" s="159"/>
      <c r="DX285" s="1"/>
      <c r="DY285" s="1" t="e">
        <f>VLOOKUP(A285,'ADFLEX lần 1'!A:C,3,0)</f>
        <v>#N/A</v>
      </c>
    </row>
    <row r="286" spans="1:129" ht="15.75" hidden="1" customHeight="1" x14ac:dyDescent="0.25">
      <c r="A286" s="15">
        <v>671</v>
      </c>
      <c r="B286" s="1" t="str">
        <f>VLOOKUP($A286,'Trang tính59'!$G:$J,3,0)</f>
        <v>Nguyễn Thị Mai</v>
      </c>
      <c r="C286" s="1">
        <f>VLOOKUP($A286,'Trang tính59'!$G:$J,4,0)</f>
        <v>0</v>
      </c>
      <c r="D286" s="171"/>
      <c r="E286" s="171"/>
      <c r="F286" s="1" t="str">
        <f t="shared" si="20"/>
        <v/>
      </c>
      <c r="G286" s="159" t="e">
        <f t="shared" si="16"/>
        <v>#VALUE!</v>
      </c>
      <c r="H286" s="171"/>
      <c r="I286" s="171"/>
      <c r="J286" s="1" t="str">
        <f t="shared" si="21"/>
        <v/>
      </c>
      <c r="K286" s="159" t="e">
        <f t="shared" si="17"/>
        <v>#VALUE!</v>
      </c>
      <c r="L286" s="168"/>
      <c r="M286" s="168"/>
      <c r="N286" s="1" t="str">
        <f t="shared" si="22"/>
        <v/>
      </c>
      <c r="O286" s="159" t="e">
        <f t="shared" si="23"/>
        <v>#VALUE!</v>
      </c>
      <c r="P286" s="14"/>
      <c r="Q286" s="14"/>
      <c r="R286" s="1" t="str">
        <f t="shared" si="24"/>
        <v/>
      </c>
      <c r="S286" s="159" t="e">
        <f t="shared" si="25"/>
        <v>#VALUE!</v>
      </c>
      <c r="T286" s="171"/>
      <c r="U286" s="171"/>
      <c r="V286" s="1" t="str">
        <f t="shared" si="26"/>
        <v/>
      </c>
      <c r="W286" s="159" t="e">
        <f t="shared" si="27"/>
        <v>#VALUE!</v>
      </c>
      <c r="X286" s="171"/>
      <c r="Y286" s="171"/>
      <c r="Z286" s="1" t="str">
        <f t="shared" si="28"/>
        <v/>
      </c>
      <c r="AA286" s="159" t="e">
        <f t="shared" si="29"/>
        <v>#VALUE!</v>
      </c>
      <c r="AB286" s="171"/>
      <c r="AC286" s="171"/>
      <c r="AD286" s="1" t="str">
        <f t="shared" si="30"/>
        <v/>
      </c>
      <c r="AE286" s="159" t="e">
        <f t="shared" si="18"/>
        <v>#VALUE!</v>
      </c>
      <c r="AF286" s="171"/>
      <c r="AG286" s="171"/>
      <c r="AH286" s="1" t="str">
        <f t="shared" si="31"/>
        <v/>
      </c>
      <c r="AI286" s="159" t="e">
        <f t="shared" si="19"/>
        <v>#VALUE!</v>
      </c>
      <c r="AJ286" s="172"/>
      <c r="AK286" s="172"/>
      <c r="AL286" s="1"/>
      <c r="AM286" s="1"/>
      <c r="AN286" s="162"/>
      <c r="AO286" s="162"/>
      <c r="AP286" s="1"/>
      <c r="AQ286" s="1"/>
      <c r="AR286" s="162"/>
      <c r="AS286" s="162"/>
      <c r="AT286" s="1"/>
      <c r="AU286" s="1"/>
      <c r="AV286" s="172"/>
      <c r="AW286" s="172"/>
      <c r="AX286" s="1"/>
      <c r="AY286" s="1"/>
      <c r="AZ286" s="172"/>
      <c r="BA286" s="172"/>
      <c r="BB286" s="1"/>
      <c r="BC286" s="1"/>
      <c r="BD286" s="172"/>
      <c r="BE286" s="172"/>
      <c r="BF286" s="1"/>
      <c r="BG286" s="1"/>
      <c r="BH286" s="172"/>
      <c r="BI286" s="172"/>
      <c r="BJ286" s="1"/>
      <c r="BK286" s="1"/>
      <c r="BL286" s="172"/>
      <c r="BM286" s="172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72"/>
      <c r="BY286" s="172"/>
      <c r="BZ286" s="1"/>
      <c r="CA286" s="1"/>
      <c r="CB286" s="1"/>
      <c r="CC286" s="1"/>
      <c r="CD286" s="1"/>
      <c r="CE286" s="1"/>
      <c r="CF286" s="162"/>
      <c r="CG286" s="162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59"/>
      <c r="DD286" s="1"/>
      <c r="DE286" s="1"/>
      <c r="DF286" s="1"/>
      <c r="DG286" s="159"/>
      <c r="DH286" s="1"/>
      <c r="DI286" s="1"/>
      <c r="DJ286" s="1"/>
      <c r="DK286" s="159"/>
      <c r="DL286" s="1"/>
      <c r="DM286" s="1"/>
      <c r="DN286" s="1"/>
      <c r="DO286" s="159"/>
      <c r="DP286" s="1"/>
      <c r="DQ286" s="1"/>
      <c r="DR286" s="1"/>
      <c r="DS286" s="159"/>
      <c r="DT286" s="1"/>
      <c r="DU286" s="1"/>
      <c r="DV286" s="1"/>
      <c r="DW286" s="159"/>
      <c r="DX286" s="1"/>
      <c r="DY286" s="1" t="e">
        <f>VLOOKUP(A286,'ADFLEX lần 1'!A:C,3,0)</f>
        <v>#N/A</v>
      </c>
    </row>
    <row r="287" spans="1:129" ht="15.75" hidden="1" customHeight="1" x14ac:dyDescent="0.25">
      <c r="A287" s="15">
        <v>672</v>
      </c>
      <c r="B287" s="1" t="e">
        <f>VLOOKUP($A287,'Trang tính59'!$G:$J,3,0)</f>
        <v>#N/A</v>
      </c>
      <c r="C287" s="1" t="e">
        <f>VLOOKUP($A287,'Trang tính59'!$G:$J,4,0)</f>
        <v>#N/A</v>
      </c>
      <c r="D287" s="14"/>
      <c r="E287" s="14"/>
      <c r="F287" s="1" t="str">
        <f t="shared" si="20"/>
        <v/>
      </c>
      <c r="G287" s="159" t="e">
        <f t="shared" si="16"/>
        <v>#VALUE!</v>
      </c>
      <c r="H287" s="14"/>
      <c r="I287" s="14"/>
      <c r="J287" s="1" t="str">
        <f t="shared" si="21"/>
        <v/>
      </c>
      <c r="K287" s="159" t="e">
        <f t="shared" si="17"/>
        <v>#VALUE!</v>
      </c>
      <c r="L287" s="14"/>
      <c r="M287" s="14"/>
      <c r="N287" s="1" t="str">
        <f t="shared" si="22"/>
        <v/>
      </c>
      <c r="O287" s="159" t="e">
        <f t="shared" si="23"/>
        <v>#VALUE!</v>
      </c>
      <c r="P287" s="14"/>
      <c r="Q287" s="14"/>
      <c r="R287" s="1" t="str">
        <f t="shared" si="24"/>
        <v/>
      </c>
      <c r="S287" s="159" t="e">
        <f t="shared" si="25"/>
        <v>#VALUE!</v>
      </c>
      <c r="T287" s="14"/>
      <c r="U287" s="14"/>
      <c r="V287" s="1" t="str">
        <f t="shared" si="26"/>
        <v/>
      </c>
      <c r="W287" s="159" t="e">
        <f t="shared" si="27"/>
        <v>#VALUE!</v>
      </c>
      <c r="X287" s="14"/>
      <c r="Y287" s="14"/>
      <c r="Z287" s="1" t="str">
        <f t="shared" si="28"/>
        <v/>
      </c>
      <c r="AA287" s="159" t="e">
        <f t="shared" si="29"/>
        <v>#VALUE!</v>
      </c>
      <c r="AB287" s="14"/>
      <c r="AC287" s="14"/>
      <c r="AD287" s="1" t="str">
        <f t="shared" si="30"/>
        <v/>
      </c>
      <c r="AE287" s="159" t="e">
        <f t="shared" si="18"/>
        <v>#VALUE!</v>
      </c>
      <c r="AF287" s="14"/>
      <c r="AG287" s="14"/>
      <c r="AH287" s="1" t="str">
        <f t="shared" si="31"/>
        <v/>
      </c>
      <c r="AI287" s="159" t="e">
        <f t="shared" si="19"/>
        <v>#VALUE!</v>
      </c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59"/>
      <c r="DD287" s="1"/>
      <c r="DE287" s="1"/>
      <c r="DF287" s="1"/>
      <c r="DG287" s="159"/>
      <c r="DH287" s="1"/>
      <c r="DI287" s="1"/>
      <c r="DJ287" s="1"/>
      <c r="DK287" s="159"/>
      <c r="DL287" s="1"/>
      <c r="DM287" s="1"/>
      <c r="DN287" s="1"/>
      <c r="DO287" s="159"/>
      <c r="DP287" s="1"/>
      <c r="DQ287" s="1"/>
      <c r="DR287" s="1"/>
      <c r="DS287" s="159"/>
      <c r="DT287" s="1"/>
      <c r="DU287" s="1"/>
      <c r="DV287" s="1"/>
      <c r="DW287" s="159"/>
      <c r="DX287" s="1"/>
      <c r="DY287" s="1" t="e">
        <f>VLOOKUP(A287,'ADFLEX lần 1'!A:C,3,0)</f>
        <v>#N/A</v>
      </c>
    </row>
    <row r="288" spans="1:129" ht="15.75" hidden="1" customHeight="1" x14ac:dyDescent="0.25">
      <c r="A288" s="15">
        <v>673</v>
      </c>
      <c r="B288" s="1" t="str">
        <f>VLOOKUP($A288,'Trang tính59'!$G:$J,3,0)</f>
        <v>Mai Thị Ngọc Huyền</v>
      </c>
      <c r="C288" s="1" t="str">
        <f>VLOOKUP($A288,'Trang tính59'!$G:$J,4,0)</f>
        <v>AdFlex - CPS - Sale - S1</v>
      </c>
      <c r="D288" s="14"/>
      <c r="E288" s="14"/>
      <c r="F288" s="1" t="str">
        <f t="shared" si="20"/>
        <v/>
      </c>
      <c r="G288" s="159" t="e">
        <f t="shared" si="16"/>
        <v>#VALUE!</v>
      </c>
      <c r="H288" s="14"/>
      <c r="I288" s="14"/>
      <c r="J288" s="1" t="str">
        <f t="shared" si="21"/>
        <v/>
      </c>
      <c r="K288" s="159" t="e">
        <f t="shared" si="17"/>
        <v>#VALUE!</v>
      </c>
      <c r="L288" s="14"/>
      <c r="M288" s="14"/>
      <c r="N288" s="1" t="str">
        <f t="shared" si="22"/>
        <v/>
      </c>
      <c r="O288" s="159" t="e">
        <f t="shared" si="23"/>
        <v>#VALUE!</v>
      </c>
      <c r="P288" s="14"/>
      <c r="Q288" s="14"/>
      <c r="R288" s="1" t="str">
        <f t="shared" si="24"/>
        <v/>
      </c>
      <c r="S288" s="159" t="e">
        <f t="shared" si="25"/>
        <v>#VALUE!</v>
      </c>
      <c r="T288" s="14"/>
      <c r="U288" s="14"/>
      <c r="V288" s="1" t="str">
        <f t="shared" si="26"/>
        <v/>
      </c>
      <c r="W288" s="159" t="e">
        <f t="shared" si="27"/>
        <v>#VALUE!</v>
      </c>
      <c r="X288" s="14"/>
      <c r="Y288" s="14"/>
      <c r="Z288" s="1" t="str">
        <f t="shared" si="28"/>
        <v/>
      </c>
      <c r="AA288" s="159" t="e">
        <f t="shared" si="29"/>
        <v>#VALUE!</v>
      </c>
      <c r="AB288" s="14"/>
      <c r="AC288" s="14"/>
      <c r="AD288" s="1" t="str">
        <f t="shared" si="30"/>
        <v/>
      </c>
      <c r="AE288" s="159" t="e">
        <f t="shared" si="18"/>
        <v>#VALUE!</v>
      </c>
      <c r="AF288" s="14"/>
      <c r="AG288" s="14"/>
      <c r="AH288" s="1" t="str">
        <f t="shared" si="31"/>
        <v/>
      </c>
      <c r="AI288" s="159" t="e">
        <f t="shared" si="19"/>
        <v>#VALUE!</v>
      </c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59"/>
      <c r="DD288" s="1"/>
      <c r="DE288" s="1"/>
      <c r="DF288" s="1"/>
      <c r="DG288" s="159"/>
      <c r="DH288" s="1"/>
      <c r="DI288" s="1"/>
      <c r="DJ288" s="1"/>
      <c r="DK288" s="159"/>
      <c r="DL288" s="1"/>
      <c r="DM288" s="1"/>
      <c r="DN288" s="1"/>
      <c r="DO288" s="159"/>
      <c r="DP288" s="1"/>
      <c r="DQ288" s="1"/>
      <c r="DR288" s="1"/>
      <c r="DS288" s="159"/>
      <c r="DT288" s="1"/>
      <c r="DU288" s="1"/>
      <c r="DV288" s="1"/>
      <c r="DW288" s="159"/>
      <c r="DX288" s="1"/>
      <c r="DY288" s="1" t="e">
        <f>VLOOKUP(A288,'ADFLEX lần 1'!A:C,3,0)</f>
        <v>#N/A</v>
      </c>
    </row>
    <row r="289" spans="1:129" ht="15.75" hidden="1" customHeight="1" x14ac:dyDescent="0.25">
      <c r="A289" s="15">
        <v>674</v>
      </c>
      <c r="B289" s="1" t="str">
        <f>VLOOKUP($A289,'Trang tính59'!$G:$J,3,0)</f>
        <v>Nguyễn Thị Huyền</v>
      </c>
      <c r="C289" s="1" t="str">
        <f>VLOOKUP($A289,'Trang tính59'!$G:$J,4,0)</f>
        <v>AdFlex - PingGo</v>
      </c>
      <c r="D289" s="14"/>
      <c r="E289" s="14"/>
      <c r="F289" s="1" t="str">
        <f t="shared" si="20"/>
        <v/>
      </c>
      <c r="G289" s="159" t="e">
        <f t="shared" si="16"/>
        <v>#VALUE!</v>
      </c>
      <c r="H289" s="14"/>
      <c r="I289" s="14"/>
      <c r="J289" s="1" t="str">
        <f t="shared" si="21"/>
        <v/>
      </c>
      <c r="K289" s="159" t="e">
        <f t="shared" si="17"/>
        <v>#VALUE!</v>
      </c>
      <c r="L289" s="14"/>
      <c r="M289" s="14"/>
      <c r="N289" s="1" t="str">
        <f t="shared" si="22"/>
        <v/>
      </c>
      <c r="O289" s="159" t="e">
        <f t="shared" si="23"/>
        <v>#VALUE!</v>
      </c>
      <c r="P289" s="14"/>
      <c r="Q289" s="14"/>
      <c r="R289" s="1" t="str">
        <f t="shared" si="24"/>
        <v/>
      </c>
      <c r="S289" s="159" t="e">
        <f t="shared" si="25"/>
        <v>#VALUE!</v>
      </c>
      <c r="T289" s="14"/>
      <c r="U289" s="14"/>
      <c r="V289" s="1" t="str">
        <f t="shared" si="26"/>
        <v/>
      </c>
      <c r="W289" s="159" t="e">
        <f t="shared" si="27"/>
        <v>#VALUE!</v>
      </c>
      <c r="X289" s="14"/>
      <c r="Y289" s="14"/>
      <c r="Z289" s="1" t="str">
        <f t="shared" si="28"/>
        <v/>
      </c>
      <c r="AA289" s="159" t="e">
        <f t="shared" si="29"/>
        <v>#VALUE!</v>
      </c>
      <c r="AB289" s="14"/>
      <c r="AC289" s="14"/>
      <c r="AD289" s="1" t="str">
        <f t="shared" si="30"/>
        <v/>
      </c>
      <c r="AE289" s="159" t="e">
        <f t="shared" si="18"/>
        <v>#VALUE!</v>
      </c>
      <c r="AF289" s="14"/>
      <c r="AG289" s="14"/>
      <c r="AH289" s="1" t="str">
        <f t="shared" si="31"/>
        <v/>
      </c>
      <c r="AI289" s="159" t="e">
        <f t="shared" si="19"/>
        <v>#VALUE!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59"/>
      <c r="DD289" s="1"/>
      <c r="DE289" s="1"/>
      <c r="DF289" s="1"/>
      <c r="DG289" s="159"/>
      <c r="DH289" s="1"/>
      <c r="DI289" s="1"/>
      <c r="DJ289" s="1"/>
      <c r="DK289" s="159"/>
      <c r="DL289" s="1"/>
      <c r="DM289" s="1"/>
      <c r="DN289" s="1"/>
      <c r="DO289" s="159"/>
      <c r="DP289" s="1"/>
      <c r="DQ289" s="1"/>
      <c r="DR289" s="1"/>
      <c r="DS289" s="159"/>
      <c r="DT289" s="1"/>
      <c r="DU289" s="1"/>
      <c r="DV289" s="1"/>
      <c r="DW289" s="159"/>
      <c r="DX289" s="1"/>
      <c r="DY289" s="1" t="e">
        <f>VLOOKUP(A289,'ADFLEX lần 1'!A:C,3,0)</f>
        <v>#N/A</v>
      </c>
    </row>
    <row r="290" spans="1:129" ht="15.75" hidden="1" customHeight="1" x14ac:dyDescent="0.25">
      <c r="A290" s="15">
        <v>675</v>
      </c>
      <c r="B290" s="1" t="str">
        <f>VLOOKUP($A290,'Trang tính59'!$G:$J,3,0)</f>
        <v>Vũ Đình Hà</v>
      </c>
      <c r="C290" s="1" t="str">
        <f>VLOOKUP($A290,'Trang tính59'!$G:$J,4,0)</f>
        <v>MO - M2 - Operation</v>
      </c>
      <c r="D290" s="14"/>
      <c r="E290" s="14"/>
      <c r="F290" s="1" t="str">
        <f t="shared" si="20"/>
        <v/>
      </c>
      <c r="G290" s="159" t="e">
        <f t="shared" si="16"/>
        <v>#VALUE!</v>
      </c>
      <c r="H290" s="14"/>
      <c r="I290" s="14"/>
      <c r="J290" s="1" t="str">
        <f t="shared" si="21"/>
        <v/>
      </c>
      <c r="K290" s="159" t="e">
        <f t="shared" si="17"/>
        <v>#VALUE!</v>
      </c>
      <c r="L290" s="14"/>
      <c r="M290" s="14"/>
      <c r="N290" s="1" t="str">
        <f t="shared" si="22"/>
        <v/>
      </c>
      <c r="O290" s="159" t="e">
        <f t="shared" si="23"/>
        <v>#VALUE!</v>
      </c>
      <c r="P290" s="14"/>
      <c r="Q290" s="14"/>
      <c r="R290" s="1" t="str">
        <f t="shared" si="24"/>
        <v/>
      </c>
      <c r="S290" s="159" t="e">
        <f t="shared" si="25"/>
        <v>#VALUE!</v>
      </c>
      <c r="T290" s="14"/>
      <c r="U290" s="14"/>
      <c r="V290" s="1" t="str">
        <f t="shared" si="26"/>
        <v/>
      </c>
      <c r="W290" s="159" t="e">
        <f t="shared" si="27"/>
        <v>#VALUE!</v>
      </c>
      <c r="X290" s="14"/>
      <c r="Y290" s="14"/>
      <c r="Z290" s="1" t="str">
        <f t="shared" si="28"/>
        <v/>
      </c>
      <c r="AA290" s="159" t="e">
        <f t="shared" si="29"/>
        <v>#VALUE!</v>
      </c>
      <c r="AB290" s="14"/>
      <c r="AC290" s="14"/>
      <c r="AD290" s="1" t="str">
        <f t="shared" si="30"/>
        <v/>
      </c>
      <c r="AE290" s="159" t="e">
        <f t="shared" si="18"/>
        <v>#VALUE!</v>
      </c>
      <c r="AF290" s="14"/>
      <c r="AG290" s="14"/>
      <c r="AH290" s="1" t="str">
        <f t="shared" si="31"/>
        <v/>
      </c>
      <c r="AI290" s="159" t="e">
        <f t="shared" si="19"/>
        <v>#VALUE!</v>
      </c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59"/>
      <c r="DD290" s="1"/>
      <c r="DE290" s="1"/>
      <c r="DF290" s="1"/>
      <c r="DG290" s="159"/>
      <c r="DH290" s="1"/>
      <c r="DI290" s="1"/>
      <c r="DJ290" s="1"/>
      <c r="DK290" s="159"/>
      <c r="DL290" s="1"/>
      <c r="DM290" s="1"/>
      <c r="DN290" s="1"/>
      <c r="DO290" s="159"/>
      <c r="DP290" s="1"/>
      <c r="DQ290" s="1"/>
      <c r="DR290" s="1"/>
      <c r="DS290" s="159"/>
      <c r="DT290" s="1"/>
      <c r="DU290" s="1"/>
      <c r="DV290" s="1"/>
      <c r="DW290" s="159"/>
      <c r="DX290" s="1"/>
      <c r="DY290" s="1" t="e">
        <f>VLOOKUP(A290,'ADFLEX lần 1'!A:C,3,0)</f>
        <v>#N/A</v>
      </c>
    </row>
    <row r="291" spans="1:129" ht="15.75" hidden="1" customHeight="1" x14ac:dyDescent="0.25">
      <c r="A291" s="15">
        <v>676</v>
      </c>
      <c r="B291" s="1" t="str">
        <f>VLOOKUP($A291,'Trang tính59'!$G:$J,3,0)</f>
        <v>Nguyễn Thị Ngọc Anh</v>
      </c>
      <c r="C291" s="1" t="str">
        <f>VLOOKUP($A291,'Trang tính59'!$G:$J,4,0)</f>
        <v>MO - M1 - Bussiness Dept</v>
      </c>
      <c r="D291" s="14"/>
      <c r="E291" s="14"/>
      <c r="F291" s="1" t="str">
        <f t="shared" si="20"/>
        <v/>
      </c>
      <c r="G291" s="159" t="e">
        <f t="shared" si="16"/>
        <v>#VALUE!</v>
      </c>
      <c r="H291" s="14"/>
      <c r="I291" s="14"/>
      <c r="J291" s="1" t="str">
        <f t="shared" si="21"/>
        <v/>
      </c>
      <c r="K291" s="159" t="e">
        <f t="shared" si="17"/>
        <v>#VALUE!</v>
      </c>
      <c r="L291" s="14"/>
      <c r="M291" s="14"/>
      <c r="N291" s="1" t="str">
        <f t="shared" si="22"/>
        <v/>
      </c>
      <c r="O291" s="159" t="e">
        <f t="shared" si="23"/>
        <v>#VALUE!</v>
      </c>
      <c r="P291" s="14"/>
      <c r="Q291" s="14"/>
      <c r="R291" s="1" t="str">
        <f t="shared" si="24"/>
        <v/>
      </c>
      <c r="S291" s="159" t="e">
        <f t="shared" si="25"/>
        <v>#VALUE!</v>
      </c>
      <c r="T291" s="14"/>
      <c r="U291" s="14"/>
      <c r="V291" s="1" t="str">
        <f t="shared" si="26"/>
        <v/>
      </c>
      <c r="W291" s="159" t="e">
        <f t="shared" si="27"/>
        <v>#VALUE!</v>
      </c>
      <c r="X291" s="14"/>
      <c r="Y291" s="14"/>
      <c r="Z291" s="1" t="str">
        <f t="shared" si="28"/>
        <v/>
      </c>
      <c r="AA291" s="159" t="e">
        <f t="shared" si="29"/>
        <v>#VALUE!</v>
      </c>
      <c r="AB291" s="14"/>
      <c r="AC291" s="14"/>
      <c r="AD291" s="1" t="str">
        <f t="shared" si="30"/>
        <v/>
      </c>
      <c r="AE291" s="159" t="e">
        <f t="shared" si="18"/>
        <v>#VALUE!</v>
      </c>
      <c r="AF291" s="14"/>
      <c r="AG291" s="14"/>
      <c r="AH291" s="1" t="str">
        <f t="shared" si="31"/>
        <v/>
      </c>
      <c r="AI291" s="159" t="e">
        <f t="shared" si="19"/>
        <v>#VALUE!</v>
      </c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59"/>
      <c r="DD291" s="1"/>
      <c r="DE291" s="1"/>
      <c r="DF291" s="1"/>
      <c r="DG291" s="159"/>
      <c r="DH291" s="1"/>
      <c r="DI291" s="1"/>
      <c r="DJ291" s="1"/>
      <c r="DK291" s="159"/>
      <c r="DL291" s="1"/>
      <c r="DM291" s="1"/>
      <c r="DN291" s="1"/>
      <c r="DO291" s="159"/>
      <c r="DP291" s="1"/>
      <c r="DQ291" s="1"/>
      <c r="DR291" s="1"/>
      <c r="DS291" s="159"/>
      <c r="DT291" s="1"/>
      <c r="DU291" s="1"/>
      <c r="DV291" s="1"/>
      <c r="DW291" s="159"/>
      <c r="DX291" s="1"/>
      <c r="DY291" s="1" t="e">
        <f>VLOOKUP(A291,'ADFLEX lần 1'!A:C,3,0)</f>
        <v>#N/A</v>
      </c>
    </row>
    <row r="292" spans="1:129" ht="15.75" hidden="1" customHeight="1" x14ac:dyDescent="0.25">
      <c r="A292" s="15">
        <v>677</v>
      </c>
      <c r="B292" s="1" t="e">
        <f>VLOOKUP($A292,'Trang tính59'!$G:$J,3,0)</f>
        <v>#N/A</v>
      </c>
      <c r="C292" s="1" t="e">
        <f>VLOOKUP($A292,'Trang tính59'!$G:$J,4,0)</f>
        <v>#N/A</v>
      </c>
      <c r="D292" s="168"/>
      <c r="E292" s="168"/>
      <c r="F292" s="1" t="str">
        <f t="shared" si="20"/>
        <v/>
      </c>
      <c r="G292" s="159" t="e">
        <f t="shared" si="16"/>
        <v>#VALUE!</v>
      </c>
      <c r="H292" s="168"/>
      <c r="I292" s="168"/>
      <c r="J292" s="1" t="str">
        <f t="shared" si="21"/>
        <v/>
      </c>
      <c r="K292" s="159" t="e">
        <f t="shared" si="17"/>
        <v>#VALUE!</v>
      </c>
      <c r="L292" s="168"/>
      <c r="M292" s="168"/>
      <c r="N292" s="1" t="str">
        <f t="shared" si="22"/>
        <v/>
      </c>
      <c r="O292" s="159" t="e">
        <f t="shared" si="23"/>
        <v>#VALUE!</v>
      </c>
      <c r="P292" s="168"/>
      <c r="Q292" s="168"/>
      <c r="R292" s="1" t="str">
        <f t="shared" si="24"/>
        <v/>
      </c>
      <c r="S292" s="159" t="e">
        <f t="shared" si="25"/>
        <v>#VALUE!</v>
      </c>
      <c r="T292" s="168"/>
      <c r="U292" s="168"/>
      <c r="V292" s="1" t="str">
        <f t="shared" si="26"/>
        <v/>
      </c>
      <c r="W292" s="159" t="e">
        <f t="shared" si="27"/>
        <v>#VALUE!</v>
      </c>
      <c r="X292" s="14"/>
      <c r="Y292" s="14"/>
      <c r="Z292" s="1" t="str">
        <f t="shared" si="28"/>
        <v/>
      </c>
      <c r="AA292" s="159" t="e">
        <f t="shared" si="29"/>
        <v>#VALUE!</v>
      </c>
      <c r="AB292" s="14"/>
      <c r="AC292" s="14"/>
      <c r="AD292" s="1" t="str">
        <f t="shared" si="30"/>
        <v/>
      </c>
      <c r="AE292" s="159" t="e">
        <f t="shared" si="18"/>
        <v>#VALUE!</v>
      </c>
      <c r="AF292" s="168"/>
      <c r="AG292" s="168"/>
      <c r="AH292" s="1" t="str">
        <f t="shared" si="31"/>
        <v/>
      </c>
      <c r="AI292" s="159" t="e">
        <f t="shared" si="19"/>
        <v>#VALUE!</v>
      </c>
      <c r="AJ292" s="162"/>
      <c r="AK292" s="162"/>
      <c r="AL292" s="1"/>
      <c r="AM292" s="1"/>
      <c r="AN292" s="162"/>
      <c r="AO292" s="162"/>
      <c r="AP292" s="1"/>
      <c r="AQ292" s="1"/>
      <c r="AR292" s="162"/>
      <c r="AS292" s="162"/>
      <c r="AT292" s="1"/>
      <c r="AU292" s="1"/>
      <c r="AV292" s="162"/>
      <c r="AW292" s="162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62"/>
      <c r="BI292" s="162"/>
      <c r="BJ292" s="1"/>
      <c r="BK292" s="1"/>
      <c r="BL292" s="162"/>
      <c r="BM292" s="162"/>
      <c r="BN292" s="1"/>
      <c r="BO292" s="1"/>
      <c r="BP292" s="162"/>
      <c r="BQ292" s="162"/>
      <c r="BR292" s="1"/>
      <c r="BS292" s="1"/>
      <c r="BT292" s="162"/>
      <c r="BU292" s="162"/>
      <c r="BV292" s="1"/>
      <c r="BW292" s="1"/>
      <c r="BX292" s="162"/>
      <c r="BY292" s="162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62"/>
      <c r="CK292" s="162"/>
      <c r="CL292" s="1"/>
      <c r="CM292" s="1"/>
      <c r="CN292" s="162"/>
      <c r="CO292" s="162"/>
      <c r="CP292" s="1"/>
      <c r="CQ292" s="1"/>
      <c r="CR292" s="162"/>
      <c r="CS292" s="162"/>
      <c r="CT292" s="1"/>
      <c r="CU292" s="1"/>
      <c r="CV292" s="162"/>
      <c r="CW292" s="162"/>
      <c r="CX292" s="1"/>
      <c r="CY292" s="1"/>
      <c r="CZ292" s="162"/>
      <c r="DA292" s="162"/>
      <c r="DB292" s="1"/>
      <c r="DC292" s="159"/>
      <c r="DD292" s="1"/>
      <c r="DE292" s="1"/>
      <c r="DF292" s="1"/>
      <c r="DG292" s="159"/>
      <c r="DH292" s="1"/>
      <c r="DI292" s="1"/>
      <c r="DJ292" s="1"/>
      <c r="DK292" s="159"/>
      <c r="DL292" s="162"/>
      <c r="DM292" s="162"/>
      <c r="DN292" s="1"/>
      <c r="DO292" s="159"/>
      <c r="DP292" s="162"/>
      <c r="DQ292" s="162"/>
      <c r="DR292" s="1"/>
      <c r="DS292" s="159"/>
      <c r="DT292" s="162"/>
      <c r="DU292" s="162"/>
      <c r="DV292" s="1"/>
      <c r="DW292" s="159"/>
      <c r="DX292" s="1"/>
      <c r="DY292" s="1" t="e">
        <f>VLOOKUP(A292,'ADFLEX lần 1'!A:C,3,0)</f>
        <v>#N/A</v>
      </c>
    </row>
    <row r="293" spans="1:129" ht="15.75" hidden="1" customHeight="1" x14ac:dyDescent="0.25">
      <c r="A293" s="15">
        <v>678</v>
      </c>
      <c r="B293" s="1" t="e">
        <f>VLOOKUP($A293,'Trang tính59'!$G:$J,3,0)</f>
        <v>#N/A</v>
      </c>
      <c r="C293" s="1" t="e">
        <f>VLOOKUP($A293,'Trang tính59'!$G:$J,4,0)</f>
        <v>#N/A</v>
      </c>
      <c r="D293" s="14"/>
      <c r="E293" s="14"/>
      <c r="F293" s="1" t="str">
        <f t="shared" si="20"/>
        <v/>
      </c>
      <c r="G293" s="159" t="e">
        <f t="shared" si="16"/>
        <v>#VALUE!</v>
      </c>
      <c r="H293" s="14"/>
      <c r="I293" s="14"/>
      <c r="J293" s="1" t="str">
        <f t="shared" si="21"/>
        <v/>
      </c>
      <c r="K293" s="159" t="e">
        <f t="shared" si="17"/>
        <v>#VALUE!</v>
      </c>
      <c r="L293" s="14"/>
      <c r="M293" s="14"/>
      <c r="N293" s="1" t="str">
        <f t="shared" si="22"/>
        <v/>
      </c>
      <c r="O293" s="159" t="e">
        <f t="shared" si="23"/>
        <v>#VALUE!</v>
      </c>
      <c r="P293" s="14"/>
      <c r="Q293" s="14"/>
      <c r="R293" s="1" t="str">
        <f t="shared" si="24"/>
        <v/>
      </c>
      <c r="S293" s="159" t="e">
        <f t="shared" si="25"/>
        <v>#VALUE!</v>
      </c>
      <c r="T293" s="14"/>
      <c r="U293" s="14"/>
      <c r="V293" s="1" t="str">
        <f t="shared" si="26"/>
        <v/>
      </c>
      <c r="W293" s="159" t="e">
        <f t="shared" si="27"/>
        <v>#VALUE!</v>
      </c>
      <c r="X293" s="14"/>
      <c r="Y293" s="14"/>
      <c r="Z293" s="1" t="str">
        <f t="shared" si="28"/>
        <v/>
      </c>
      <c r="AA293" s="159" t="e">
        <f t="shared" si="29"/>
        <v>#VALUE!</v>
      </c>
      <c r="AB293" s="14"/>
      <c r="AC293" s="14"/>
      <c r="AD293" s="1" t="str">
        <f t="shared" si="30"/>
        <v/>
      </c>
      <c r="AE293" s="159" t="e">
        <f t="shared" si="18"/>
        <v>#VALUE!</v>
      </c>
      <c r="AF293" s="14"/>
      <c r="AG293" s="14"/>
      <c r="AH293" s="1" t="str">
        <f t="shared" si="31"/>
        <v/>
      </c>
      <c r="AI293" s="159" t="e">
        <f t="shared" si="19"/>
        <v>#VALUE!</v>
      </c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59"/>
      <c r="DD293" s="1"/>
      <c r="DE293" s="1"/>
      <c r="DF293" s="1"/>
      <c r="DG293" s="159"/>
      <c r="DH293" s="1"/>
      <c r="DI293" s="1"/>
      <c r="DJ293" s="1"/>
      <c r="DK293" s="159"/>
      <c r="DL293" s="1"/>
      <c r="DM293" s="1"/>
      <c r="DN293" s="1"/>
      <c r="DO293" s="159"/>
      <c r="DP293" s="1"/>
      <c r="DQ293" s="1"/>
      <c r="DR293" s="1"/>
      <c r="DS293" s="159"/>
      <c r="DT293" s="1"/>
      <c r="DU293" s="1"/>
      <c r="DV293" s="1"/>
      <c r="DW293" s="159"/>
      <c r="DX293" s="1"/>
      <c r="DY293" s="1" t="e">
        <f>VLOOKUP(A293,'ADFLEX lần 1'!A:C,3,0)</f>
        <v>#N/A</v>
      </c>
    </row>
    <row r="294" spans="1:129" ht="15.75" hidden="1" customHeight="1" x14ac:dyDescent="0.25">
      <c r="A294" s="15">
        <v>679</v>
      </c>
      <c r="B294" s="1" t="str">
        <f>VLOOKUP($A294,'Trang tính59'!$G:$J,3,0)</f>
        <v>Nguyễn Phú Ngọc</v>
      </c>
      <c r="C294" s="1" t="str">
        <f>VLOOKUP($A294,'Trang tính59'!$G:$J,4,0)</f>
        <v>EWAY - TCKT - Team tài chính</v>
      </c>
      <c r="D294" s="168"/>
      <c r="E294" s="168"/>
      <c r="F294" s="1" t="str">
        <f t="shared" si="20"/>
        <v/>
      </c>
      <c r="G294" s="159" t="e">
        <f t="shared" si="16"/>
        <v>#VALUE!</v>
      </c>
      <c r="H294" s="169">
        <v>0.37638888888888888</v>
      </c>
      <c r="I294" s="169">
        <v>0.81944444444444442</v>
      </c>
      <c r="J294" s="163">
        <f t="shared" si="21"/>
        <v>0.33194444444444449</v>
      </c>
      <c r="K294" s="159">
        <f t="shared" si="17"/>
        <v>8</v>
      </c>
      <c r="L294" s="169">
        <v>0.36388888888888887</v>
      </c>
      <c r="M294" s="169">
        <v>0.75902777777777775</v>
      </c>
      <c r="N294" s="162">
        <f t="shared" si="22"/>
        <v>0.33263888888888887</v>
      </c>
      <c r="O294" s="159">
        <f t="shared" si="23"/>
        <v>8</v>
      </c>
      <c r="P294" s="168"/>
      <c r="Q294" s="168"/>
      <c r="R294" s="1" t="str">
        <f t="shared" si="24"/>
        <v/>
      </c>
      <c r="S294" s="159" t="e">
        <f t="shared" si="25"/>
        <v>#VALUE!</v>
      </c>
      <c r="T294" s="168"/>
      <c r="U294" s="168"/>
      <c r="V294" s="1" t="str">
        <f t="shared" si="26"/>
        <v/>
      </c>
      <c r="W294" s="159" t="e">
        <f t="shared" si="27"/>
        <v>#VALUE!</v>
      </c>
      <c r="X294" s="169">
        <v>0.37083333333333335</v>
      </c>
      <c r="Y294" s="169">
        <v>0.80694444444444446</v>
      </c>
      <c r="Z294" s="163">
        <f t="shared" si="28"/>
        <v>0.33333333333333331</v>
      </c>
      <c r="AA294" s="159">
        <f t="shared" si="29"/>
        <v>8</v>
      </c>
      <c r="AB294" s="169">
        <v>0.36736111111111114</v>
      </c>
      <c r="AC294" s="169">
        <v>0.83958333333333335</v>
      </c>
      <c r="AD294" s="163">
        <f t="shared" si="30"/>
        <v>0.33333333333333331</v>
      </c>
      <c r="AE294" s="159">
        <f t="shared" si="18"/>
        <v>8</v>
      </c>
      <c r="AF294" s="169">
        <v>0.36736111111111114</v>
      </c>
      <c r="AG294" s="169">
        <v>0.76875000000000004</v>
      </c>
      <c r="AH294" s="163">
        <f t="shared" si="31"/>
        <v>0.33333333333333331</v>
      </c>
      <c r="AI294" s="159">
        <f t="shared" si="19"/>
        <v>8</v>
      </c>
      <c r="AJ294" s="1"/>
      <c r="AK294" s="1"/>
      <c r="AL294" s="1"/>
      <c r="AM294" s="1"/>
      <c r="AN294" s="162"/>
      <c r="AO294" s="162"/>
      <c r="AP294" s="1"/>
      <c r="AQ294" s="1"/>
      <c r="AR294" s="170"/>
      <c r="AS294" s="170"/>
      <c r="AT294" s="1"/>
      <c r="AU294" s="1"/>
      <c r="AV294" s="162"/>
      <c r="AW294" s="162"/>
      <c r="AX294" s="1"/>
      <c r="AY294" s="1"/>
      <c r="AZ294" s="162"/>
      <c r="BA294" s="162"/>
      <c r="BB294" s="1"/>
      <c r="BC294" s="1"/>
      <c r="BD294" s="162"/>
      <c r="BE294" s="162"/>
      <c r="BF294" s="1"/>
      <c r="BG294" s="1"/>
      <c r="BH294" s="162"/>
      <c r="BI294" s="162"/>
      <c r="BJ294" s="1"/>
      <c r="BK294" s="1"/>
      <c r="BL294" s="170"/>
      <c r="BM294" s="170"/>
      <c r="BN294" s="1"/>
      <c r="BO294" s="1"/>
      <c r="BP294" s="170"/>
      <c r="BQ294" s="170"/>
      <c r="BR294" s="1"/>
      <c r="BS294" s="1"/>
      <c r="BT294" s="170"/>
      <c r="BU294" s="170"/>
      <c r="BV294" s="1"/>
      <c r="BW294" s="1"/>
      <c r="BX294" s="170"/>
      <c r="BY294" s="170"/>
      <c r="BZ294" s="1"/>
      <c r="CA294" s="1"/>
      <c r="CB294" s="170"/>
      <c r="CC294" s="170"/>
      <c r="CD294" s="1"/>
      <c r="CE294" s="1"/>
      <c r="CF294" s="162"/>
      <c r="CG294" s="162"/>
      <c r="CH294" s="1"/>
      <c r="CI294" s="1"/>
      <c r="CJ294" s="162"/>
      <c r="CK294" s="162"/>
      <c r="CL294" s="1"/>
      <c r="CM294" s="1"/>
      <c r="CN294" s="170"/>
      <c r="CO294" s="170"/>
      <c r="CP294" s="1"/>
      <c r="CQ294" s="1"/>
      <c r="CR294" s="170"/>
      <c r="CS294" s="170"/>
      <c r="CT294" s="1"/>
      <c r="CU294" s="1"/>
      <c r="CV294" s="170"/>
      <c r="CW294" s="170"/>
      <c r="CX294" s="1"/>
      <c r="CY294" s="1"/>
      <c r="CZ294" s="160"/>
      <c r="DA294" s="160"/>
      <c r="DB294" s="160"/>
      <c r="DC294" s="159"/>
      <c r="DD294" s="160"/>
      <c r="DE294" s="160"/>
      <c r="DF294" s="160"/>
      <c r="DG294" s="159"/>
      <c r="DH294" s="162"/>
      <c r="DI294" s="162"/>
      <c r="DJ294" s="163"/>
      <c r="DK294" s="159"/>
      <c r="DL294" s="162"/>
      <c r="DM294" s="162"/>
      <c r="DN294" s="163"/>
      <c r="DO294" s="159"/>
      <c r="DP294" s="160"/>
      <c r="DQ294" s="160"/>
      <c r="DR294" s="161"/>
      <c r="DS294" s="159"/>
      <c r="DT294" s="160"/>
      <c r="DU294" s="160"/>
      <c r="DV294" s="160"/>
      <c r="DW294" s="159"/>
      <c r="DX294" s="1"/>
      <c r="DY294" s="1" t="e">
        <f>VLOOKUP(A294,'ADFLEX lần 1'!A:C,3,0)</f>
        <v>#N/A</v>
      </c>
    </row>
    <row r="295" spans="1:129" ht="15.75" hidden="1" customHeight="1" x14ac:dyDescent="0.25">
      <c r="A295" s="15">
        <v>680</v>
      </c>
      <c r="B295" s="1" t="str">
        <f>VLOOKUP($A295,'Trang tính59'!$G:$J,3,0)</f>
        <v>Vũ Thảo Phương</v>
      </c>
      <c r="C295" s="1">
        <f>VLOOKUP($A295,'Trang tính59'!$G:$J,4,0)</f>
        <v>0</v>
      </c>
      <c r="D295" s="168"/>
      <c r="E295" s="168"/>
      <c r="F295" s="1" t="str">
        <f t="shared" si="20"/>
        <v/>
      </c>
      <c r="G295" s="159" t="e">
        <f t="shared" si="16"/>
        <v>#VALUE!</v>
      </c>
      <c r="H295" s="14"/>
      <c r="I295" s="14"/>
      <c r="J295" s="1" t="str">
        <f t="shared" si="21"/>
        <v/>
      </c>
      <c r="K295" s="159" t="e">
        <f t="shared" si="17"/>
        <v>#VALUE!</v>
      </c>
      <c r="L295" s="168"/>
      <c r="M295" s="168"/>
      <c r="N295" s="1" t="str">
        <f t="shared" si="22"/>
        <v/>
      </c>
      <c r="O295" s="159" t="e">
        <f t="shared" si="23"/>
        <v>#VALUE!</v>
      </c>
      <c r="P295" s="168"/>
      <c r="Q295" s="168"/>
      <c r="R295" s="1" t="str">
        <f t="shared" si="24"/>
        <v/>
      </c>
      <c r="S295" s="159" t="e">
        <f t="shared" si="25"/>
        <v>#VALUE!</v>
      </c>
      <c r="T295" s="168"/>
      <c r="U295" s="168"/>
      <c r="V295" s="1" t="str">
        <f t="shared" si="26"/>
        <v/>
      </c>
      <c r="W295" s="159" t="e">
        <f t="shared" si="27"/>
        <v>#VALUE!</v>
      </c>
      <c r="X295" s="168"/>
      <c r="Y295" s="168"/>
      <c r="Z295" s="1" t="str">
        <f t="shared" si="28"/>
        <v/>
      </c>
      <c r="AA295" s="159" t="e">
        <f t="shared" si="29"/>
        <v>#VALUE!</v>
      </c>
      <c r="AB295" s="168"/>
      <c r="AC295" s="168"/>
      <c r="AD295" s="1" t="str">
        <f t="shared" si="30"/>
        <v/>
      </c>
      <c r="AE295" s="159" t="e">
        <f t="shared" si="18"/>
        <v>#VALUE!</v>
      </c>
      <c r="AF295" s="168"/>
      <c r="AG295" s="168"/>
      <c r="AH295" s="1" t="str">
        <f t="shared" si="31"/>
        <v/>
      </c>
      <c r="AI295" s="159" t="e">
        <f t="shared" si="19"/>
        <v>#VALUE!</v>
      </c>
      <c r="AJ295" s="1"/>
      <c r="AK295" s="1"/>
      <c r="AL295" s="1"/>
      <c r="AM295" s="1"/>
      <c r="AN295" s="162"/>
      <c r="AO295" s="162"/>
      <c r="AP295" s="1"/>
      <c r="AQ295" s="1"/>
      <c r="AR295" s="162"/>
      <c r="AS295" s="162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59"/>
      <c r="DD295" s="1"/>
      <c r="DE295" s="1"/>
      <c r="DF295" s="1"/>
      <c r="DG295" s="159"/>
      <c r="DH295" s="1"/>
      <c r="DI295" s="1"/>
      <c r="DJ295" s="1"/>
      <c r="DK295" s="159"/>
      <c r="DL295" s="1"/>
      <c r="DM295" s="1"/>
      <c r="DN295" s="1"/>
      <c r="DO295" s="159"/>
      <c r="DP295" s="1"/>
      <c r="DQ295" s="1"/>
      <c r="DR295" s="1"/>
      <c r="DS295" s="159"/>
      <c r="DT295" s="1"/>
      <c r="DU295" s="1"/>
      <c r="DV295" s="1"/>
      <c r="DW295" s="159"/>
      <c r="DX295" s="1"/>
      <c r="DY295" s="1" t="e">
        <f>VLOOKUP(A295,'ADFLEX lần 1'!A:C,3,0)</f>
        <v>#N/A</v>
      </c>
    </row>
    <row r="296" spans="1:129" ht="15.75" hidden="1" customHeight="1" x14ac:dyDescent="0.25">
      <c r="A296" s="15">
        <v>681</v>
      </c>
      <c r="B296" s="1" t="str">
        <f>VLOOKUP($A296,'Trang tính59'!$G:$J,3,0)</f>
        <v>Đoàn Thị Bích Ngọc</v>
      </c>
      <c r="C296" s="1" t="str">
        <f>VLOOKUP($A296,'Trang tính59'!$G:$J,4,0)</f>
        <v>AdFlex - CPS - Sale - S2</v>
      </c>
      <c r="D296" s="171"/>
      <c r="E296" s="171"/>
      <c r="F296" s="1" t="str">
        <f t="shared" si="20"/>
        <v/>
      </c>
      <c r="G296" s="159" t="e">
        <f t="shared" si="16"/>
        <v>#VALUE!</v>
      </c>
      <c r="H296" s="171"/>
      <c r="I296" s="171"/>
      <c r="J296" s="1" t="str">
        <f t="shared" si="21"/>
        <v/>
      </c>
      <c r="K296" s="159" t="e">
        <f t="shared" si="17"/>
        <v>#VALUE!</v>
      </c>
      <c r="L296" s="14"/>
      <c r="M296" s="14"/>
      <c r="N296" s="1" t="str">
        <f t="shared" si="22"/>
        <v/>
      </c>
      <c r="O296" s="159" t="e">
        <f t="shared" si="23"/>
        <v>#VALUE!</v>
      </c>
      <c r="P296" s="14"/>
      <c r="Q296" s="14"/>
      <c r="R296" s="1" t="str">
        <f t="shared" si="24"/>
        <v/>
      </c>
      <c r="S296" s="159" t="e">
        <f t="shared" si="25"/>
        <v>#VALUE!</v>
      </c>
      <c r="T296" s="171"/>
      <c r="U296" s="171"/>
      <c r="V296" s="1" t="str">
        <f t="shared" si="26"/>
        <v/>
      </c>
      <c r="W296" s="159" t="e">
        <f t="shared" si="27"/>
        <v>#VALUE!</v>
      </c>
      <c r="X296" s="171"/>
      <c r="Y296" s="171"/>
      <c r="Z296" s="1" t="str">
        <f t="shared" si="28"/>
        <v/>
      </c>
      <c r="AA296" s="159" t="e">
        <f t="shared" si="29"/>
        <v>#VALUE!</v>
      </c>
      <c r="AB296" s="171"/>
      <c r="AC296" s="171"/>
      <c r="AD296" s="1" t="str">
        <f t="shared" si="30"/>
        <v/>
      </c>
      <c r="AE296" s="159" t="e">
        <f t="shared" si="18"/>
        <v>#VALUE!</v>
      </c>
      <c r="AF296" s="171"/>
      <c r="AG296" s="171"/>
      <c r="AH296" s="1" t="str">
        <f t="shared" si="31"/>
        <v/>
      </c>
      <c r="AI296" s="159" t="e">
        <f t="shared" si="19"/>
        <v>#VALUE!</v>
      </c>
      <c r="AJ296" s="172"/>
      <c r="AK296" s="172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72"/>
      <c r="AW296" s="172"/>
      <c r="AX296" s="1"/>
      <c r="AY296" s="1"/>
      <c r="AZ296" s="172"/>
      <c r="BA296" s="172"/>
      <c r="BB296" s="1"/>
      <c r="BC296" s="1"/>
      <c r="BD296" s="172"/>
      <c r="BE296" s="172"/>
      <c r="BF296" s="1"/>
      <c r="BG296" s="1"/>
      <c r="BH296" s="172"/>
      <c r="BI296" s="172"/>
      <c r="BJ296" s="1"/>
      <c r="BK296" s="1"/>
      <c r="BL296" s="172"/>
      <c r="BM296" s="172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72"/>
      <c r="BY296" s="172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59"/>
      <c r="DD296" s="1"/>
      <c r="DE296" s="1"/>
      <c r="DF296" s="1"/>
      <c r="DG296" s="159"/>
      <c r="DH296" s="1"/>
      <c r="DI296" s="1"/>
      <c r="DJ296" s="1"/>
      <c r="DK296" s="159"/>
      <c r="DL296" s="1"/>
      <c r="DM296" s="1"/>
      <c r="DN296" s="1"/>
      <c r="DO296" s="159"/>
      <c r="DP296" s="1"/>
      <c r="DQ296" s="1"/>
      <c r="DR296" s="1"/>
      <c r="DS296" s="159"/>
      <c r="DT296" s="1"/>
      <c r="DU296" s="1"/>
      <c r="DV296" s="1"/>
      <c r="DW296" s="159"/>
      <c r="DX296" s="1"/>
      <c r="DY296" s="1" t="e">
        <f>VLOOKUP(A296,'ADFLEX lần 1'!A:C,3,0)</f>
        <v>#N/A</v>
      </c>
    </row>
    <row r="297" spans="1:129" ht="15.75" hidden="1" customHeight="1" x14ac:dyDescent="0.25">
      <c r="A297" s="15">
        <v>682</v>
      </c>
      <c r="B297" s="1" t="str">
        <f>VLOOKUP($A297,'Trang tính59'!$G:$J,3,0)</f>
        <v>Nguyễn Thị Ngọc</v>
      </c>
      <c r="C297" s="1" t="str">
        <f>VLOOKUP($A297,'Trang tính59'!$G:$J,4,0)</f>
        <v>AdFlex - CPS - Sale - S2</v>
      </c>
      <c r="D297" s="14"/>
      <c r="E297" s="14"/>
      <c r="F297" s="1" t="str">
        <f t="shared" si="20"/>
        <v/>
      </c>
      <c r="G297" s="159" t="e">
        <f t="shared" si="16"/>
        <v>#VALUE!</v>
      </c>
      <c r="H297" s="168"/>
      <c r="I297" s="168"/>
      <c r="J297" s="1" t="str">
        <f t="shared" si="21"/>
        <v/>
      </c>
      <c r="K297" s="159" t="e">
        <f t="shared" si="17"/>
        <v>#VALUE!</v>
      </c>
      <c r="L297" s="168"/>
      <c r="M297" s="168"/>
      <c r="N297" s="1" t="str">
        <f t="shared" si="22"/>
        <v/>
      </c>
      <c r="O297" s="159" t="e">
        <f t="shared" si="23"/>
        <v>#VALUE!</v>
      </c>
      <c r="P297" s="168"/>
      <c r="Q297" s="168"/>
      <c r="R297" s="1" t="str">
        <f t="shared" si="24"/>
        <v/>
      </c>
      <c r="S297" s="159" t="e">
        <f t="shared" si="25"/>
        <v>#VALUE!</v>
      </c>
      <c r="T297" s="14"/>
      <c r="U297" s="14"/>
      <c r="V297" s="1" t="str">
        <f t="shared" si="26"/>
        <v/>
      </c>
      <c r="W297" s="159" t="e">
        <f t="shared" si="27"/>
        <v>#VALUE!</v>
      </c>
      <c r="X297" s="14"/>
      <c r="Y297" s="14"/>
      <c r="Z297" s="1" t="str">
        <f t="shared" si="28"/>
        <v/>
      </c>
      <c r="AA297" s="159" t="e">
        <f t="shared" si="29"/>
        <v>#VALUE!</v>
      </c>
      <c r="AB297" s="14"/>
      <c r="AC297" s="14"/>
      <c r="AD297" s="1" t="str">
        <f t="shared" si="30"/>
        <v/>
      </c>
      <c r="AE297" s="159" t="e">
        <f t="shared" si="18"/>
        <v>#VALUE!</v>
      </c>
      <c r="AF297" s="168"/>
      <c r="AG297" s="168"/>
      <c r="AH297" s="1" t="str">
        <f t="shared" si="31"/>
        <v/>
      </c>
      <c r="AI297" s="159" t="e">
        <f t="shared" si="19"/>
        <v>#VALUE!</v>
      </c>
      <c r="AJ297" s="162"/>
      <c r="AK297" s="162"/>
      <c r="AL297" s="1"/>
      <c r="AM297" s="1"/>
      <c r="AN297" s="162"/>
      <c r="AO297" s="162"/>
      <c r="AP297" s="1"/>
      <c r="AQ297" s="1"/>
      <c r="AR297" s="1"/>
      <c r="AS297" s="1"/>
      <c r="AT297" s="1"/>
      <c r="AU297" s="1"/>
      <c r="AV297" s="162"/>
      <c r="AW297" s="162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62"/>
      <c r="BM297" s="162"/>
      <c r="BN297" s="1"/>
      <c r="BO297" s="1"/>
      <c r="BP297" s="162"/>
      <c r="BQ297" s="162"/>
      <c r="BR297" s="1"/>
      <c r="BS297" s="1"/>
      <c r="BT297" s="162"/>
      <c r="BU297" s="162"/>
      <c r="BV297" s="1"/>
      <c r="BW297" s="1"/>
      <c r="BX297" s="162"/>
      <c r="BY297" s="162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62"/>
      <c r="CK297" s="162"/>
      <c r="CL297" s="1"/>
      <c r="CM297" s="1"/>
      <c r="CN297" s="162"/>
      <c r="CO297" s="162"/>
      <c r="CP297" s="1"/>
      <c r="CQ297" s="1"/>
      <c r="CR297" s="162"/>
      <c r="CS297" s="162"/>
      <c r="CT297" s="1"/>
      <c r="CU297" s="1"/>
      <c r="CV297" s="162"/>
      <c r="CW297" s="162"/>
      <c r="CX297" s="1"/>
      <c r="CY297" s="1"/>
      <c r="CZ297" s="162"/>
      <c r="DA297" s="162"/>
      <c r="DB297" s="1"/>
      <c r="DC297" s="159"/>
      <c r="DD297" s="1"/>
      <c r="DE297" s="1"/>
      <c r="DF297" s="1"/>
      <c r="DG297" s="159"/>
      <c r="DH297" s="1"/>
      <c r="DI297" s="1"/>
      <c r="DJ297" s="1"/>
      <c r="DK297" s="159"/>
      <c r="DL297" s="162"/>
      <c r="DM297" s="162"/>
      <c r="DN297" s="1"/>
      <c r="DO297" s="159"/>
      <c r="DP297" s="1"/>
      <c r="DQ297" s="1"/>
      <c r="DR297" s="1"/>
      <c r="DS297" s="159"/>
      <c r="DT297" s="162"/>
      <c r="DU297" s="162"/>
      <c r="DV297" s="1"/>
      <c r="DW297" s="159"/>
      <c r="DX297" s="1"/>
      <c r="DY297" s="1" t="e">
        <f>VLOOKUP(A297,'ADFLEX lần 1'!A:C,3,0)</f>
        <v>#N/A</v>
      </c>
    </row>
    <row r="298" spans="1:129" ht="15.75" hidden="1" customHeight="1" x14ac:dyDescent="0.25">
      <c r="A298" s="15">
        <v>683</v>
      </c>
      <c r="B298" s="1" t="str">
        <f>VLOOKUP($A298,'Trang tính59'!$G:$J,3,0)</f>
        <v>Hoàng Duy Hưng</v>
      </c>
      <c r="C298" s="1" t="str">
        <f>VLOOKUP($A298,'Trang tính59'!$G:$J,4,0)</f>
        <v>PingGo - Kỹ thuật</v>
      </c>
      <c r="D298" s="14"/>
      <c r="E298" s="14"/>
      <c r="F298" s="1" t="str">
        <f t="shared" si="20"/>
        <v/>
      </c>
      <c r="G298" s="159" t="e">
        <f t="shared" si="16"/>
        <v>#VALUE!</v>
      </c>
      <c r="H298" s="14"/>
      <c r="I298" s="14"/>
      <c r="J298" s="1" t="str">
        <f t="shared" si="21"/>
        <v/>
      </c>
      <c r="K298" s="159" t="e">
        <f t="shared" si="17"/>
        <v>#VALUE!</v>
      </c>
      <c r="L298" s="14"/>
      <c r="M298" s="14"/>
      <c r="N298" s="1" t="str">
        <f t="shared" si="22"/>
        <v/>
      </c>
      <c r="O298" s="159" t="e">
        <f t="shared" si="23"/>
        <v>#VALUE!</v>
      </c>
      <c r="P298" s="14"/>
      <c r="Q298" s="14"/>
      <c r="R298" s="1" t="str">
        <f t="shared" si="24"/>
        <v/>
      </c>
      <c r="S298" s="159" t="e">
        <f t="shared" si="25"/>
        <v>#VALUE!</v>
      </c>
      <c r="T298" s="14"/>
      <c r="U298" s="14"/>
      <c r="V298" s="1" t="str">
        <f t="shared" si="26"/>
        <v/>
      </c>
      <c r="W298" s="159" t="e">
        <f t="shared" si="27"/>
        <v>#VALUE!</v>
      </c>
      <c r="X298" s="14"/>
      <c r="Y298" s="14"/>
      <c r="Z298" s="1" t="str">
        <f t="shared" si="28"/>
        <v/>
      </c>
      <c r="AA298" s="159" t="e">
        <f t="shared" si="29"/>
        <v>#VALUE!</v>
      </c>
      <c r="AB298" s="14"/>
      <c r="AC298" s="14"/>
      <c r="AD298" s="1" t="str">
        <f t="shared" si="30"/>
        <v/>
      </c>
      <c r="AE298" s="159" t="e">
        <f t="shared" si="18"/>
        <v>#VALUE!</v>
      </c>
      <c r="AF298" s="14"/>
      <c r="AG298" s="14"/>
      <c r="AH298" s="1" t="str">
        <f t="shared" si="31"/>
        <v/>
      </c>
      <c r="AI298" s="159" t="e">
        <f t="shared" si="19"/>
        <v>#VALUE!</v>
      </c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59"/>
      <c r="DD298" s="1"/>
      <c r="DE298" s="1"/>
      <c r="DF298" s="1"/>
      <c r="DG298" s="159"/>
      <c r="DH298" s="1"/>
      <c r="DI298" s="1"/>
      <c r="DJ298" s="1"/>
      <c r="DK298" s="159"/>
      <c r="DL298" s="1"/>
      <c r="DM298" s="1"/>
      <c r="DN298" s="1"/>
      <c r="DO298" s="159"/>
      <c r="DP298" s="1"/>
      <c r="DQ298" s="1"/>
      <c r="DR298" s="1"/>
      <c r="DS298" s="159"/>
      <c r="DT298" s="1"/>
      <c r="DU298" s="1"/>
      <c r="DV298" s="1"/>
      <c r="DW298" s="159"/>
      <c r="DX298" s="1"/>
      <c r="DY298" s="1" t="e">
        <f>VLOOKUP(A298,'ADFLEX lần 1'!A:C,3,0)</f>
        <v>#N/A</v>
      </c>
    </row>
    <row r="299" spans="1:129" ht="15.75" customHeight="1" x14ac:dyDescent="0.25">
      <c r="A299" s="15">
        <v>684</v>
      </c>
      <c r="B299" s="1" t="str">
        <f>VLOOKUP($A299,'Trang tính59'!$G:$J,3,0)</f>
        <v>Nguyễn Đại Toàn</v>
      </c>
      <c r="C299" s="1" t="str">
        <f>VLOOKUP($A299,'Trang tính59'!$G:$J,4,0)</f>
        <v>AdFlex - Pushtimize - Kỹ thuật</v>
      </c>
      <c r="D299" s="169">
        <v>0.37916666666666665</v>
      </c>
      <c r="E299" s="169">
        <v>0.77708333333333335</v>
      </c>
      <c r="F299" s="163">
        <f t="shared" si="20"/>
        <v>0.32916666666666672</v>
      </c>
      <c r="G299" s="159">
        <f t="shared" si="16"/>
        <v>7.9</v>
      </c>
      <c r="H299" s="169">
        <v>0.36458333333333331</v>
      </c>
      <c r="I299" s="169">
        <v>0.79166666666666663</v>
      </c>
      <c r="J299" s="163">
        <f t="shared" si="21"/>
        <v>0.33333333333333331</v>
      </c>
      <c r="K299" s="159">
        <f t="shared" si="17"/>
        <v>8</v>
      </c>
      <c r="L299" s="169">
        <v>0.35416666666666669</v>
      </c>
      <c r="M299" s="169">
        <v>0.75694444444444442</v>
      </c>
      <c r="N299" s="163">
        <f t="shared" si="22"/>
        <v>0.33333333333333331</v>
      </c>
      <c r="O299" s="159">
        <f t="shared" si="23"/>
        <v>8</v>
      </c>
      <c r="P299" s="168"/>
      <c r="Q299" s="168"/>
      <c r="R299" s="1" t="str">
        <f t="shared" si="24"/>
        <v/>
      </c>
      <c r="S299" s="159" t="e">
        <f t="shared" si="25"/>
        <v>#VALUE!</v>
      </c>
      <c r="T299" s="168"/>
      <c r="U299" s="168"/>
      <c r="V299" s="1" t="str">
        <f t="shared" si="26"/>
        <v/>
      </c>
      <c r="W299" s="159" t="e">
        <f t="shared" si="27"/>
        <v>#VALUE!</v>
      </c>
      <c r="X299" s="169">
        <v>0.375</v>
      </c>
      <c r="Y299" s="169">
        <v>0.80555555555555558</v>
      </c>
      <c r="Z299" s="163">
        <f t="shared" si="28"/>
        <v>0.33333333333333331</v>
      </c>
      <c r="AA299" s="159">
        <f t="shared" si="29"/>
        <v>8</v>
      </c>
      <c r="AB299" s="169">
        <v>0.37777777777777777</v>
      </c>
      <c r="AC299" s="169">
        <v>0.78402777777777777</v>
      </c>
      <c r="AD299" s="163">
        <f t="shared" si="30"/>
        <v>0.3305555555555556</v>
      </c>
      <c r="AE299" s="159">
        <f t="shared" si="18"/>
        <v>7.9</v>
      </c>
      <c r="AF299" s="169">
        <v>0.39027777777777778</v>
      </c>
      <c r="AG299" s="169">
        <v>0.77916666666666667</v>
      </c>
      <c r="AH299" s="163">
        <f t="shared" si="31"/>
        <v>0.31805555555555559</v>
      </c>
      <c r="AI299" s="159">
        <f t="shared" si="19"/>
        <v>7.6</v>
      </c>
      <c r="AJ299" s="170"/>
      <c r="AK299" s="170"/>
      <c r="AL299" s="1"/>
      <c r="AM299" s="1"/>
      <c r="AN299" s="170"/>
      <c r="AO299" s="170"/>
      <c r="AP299" s="1"/>
      <c r="AQ299" s="1"/>
      <c r="AR299" s="170"/>
      <c r="AS299" s="170"/>
      <c r="AT299" s="1"/>
      <c r="AU299" s="1"/>
      <c r="AV299" s="170"/>
      <c r="AW299" s="170"/>
      <c r="AX299" s="1"/>
      <c r="AY299" s="1"/>
      <c r="AZ299" s="170"/>
      <c r="BA299" s="170"/>
      <c r="BB299" s="1"/>
      <c r="BC299" s="1"/>
      <c r="BD299" s="162"/>
      <c r="BE299" s="162"/>
      <c r="BF299" s="1"/>
      <c r="BG299" s="1"/>
      <c r="BH299" s="162"/>
      <c r="BI299" s="162"/>
      <c r="BJ299" s="1"/>
      <c r="BK299" s="1"/>
      <c r="BL299" s="170"/>
      <c r="BM299" s="170"/>
      <c r="BN299" s="1"/>
      <c r="BO299" s="1"/>
      <c r="BP299" s="170"/>
      <c r="BQ299" s="170"/>
      <c r="BR299" s="1"/>
      <c r="BS299" s="1"/>
      <c r="BT299" s="170"/>
      <c r="BU299" s="170"/>
      <c r="BV299" s="1"/>
      <c r="BW299" s="1"/>
      <c r="BX299" s="170"/>
      <c r="BY299" s="170"/>
      <c r="BZ299" s="1"/>
      <c r="CA299" s="1"/>
      <c r="CB299" s="170"/>
      <c r="CC299" s="170"/>
      <c r="CD299" s="1"/>
      <c r="CE299" s="1"/>
      <c r="CF299" s="170"/>
      <c r="CG299" s="170"/>
      <c r="CH299" s="1"/>
      <c r="CI299" s="1"/>
      <c r="CJ299" s="162"/>
      <c r="CK299" s="162"/>
      <c r="CL299" s="1"/>
      <c r="CM299" s="1"/>
      <c r="CN299" s="170"/>
      <c r="CO299" s="170"/>
      <c r="CP299" s="1"/>
      <c r="CQ299" s="1"/>
      <c r="CR299" s="170"/>
      <c r="CS299" s="170"/>
      <c r="CT299" s="1"/>
      <c r="CU299" s="1"/>
      <c r="CV299" s="170"/>
      <c r="CW299" s="170"/>
      <c r="CX299" s="1"/>
      <c r="CY299" s="1"/>
      <c r="CZ299" s="160"/>
      <c r="DA299" s="160"/>
      <c r="DB299" s="161"/>
      <c r="DC299" s="159"/>
      <c r="DD299" s="160"/>
      <c r="DE299" s="160"/>
      <c r="DF299" s="160"/>
      <c r="DG299" s="159"/>
      <c r="DH299" s="162"/>
      <c r="DI299" s="162"/>
      <c r="DJ299" s="163"/>
      <c r="DK299" s="159"/>
      <c r="DL299" s="162"/>
      <c r="DM299" s="162"/>
      <c r="DN299" s="163"/>
      <c r="DO299" s="159"/>
      <c r="DP299" s="160"/>
      <c r="DQ299" s="160"/>
      <c r="DR299" s="161"/>
      <c r="DS299" s="159"/>
      <c r="DT299" s="160"/>
      <c r="DU299" s="160"/>
      <c r="DV299" s="161"/>
      <c r="DW299" s="159"/>
      <c r="DX299" s="1"/>
      <c r="DY299" s="1" t="str">
        <f>VLOOKUP(A299,'ADFLEX lần 1'!A:C,3,0)</f>
        <v>Nguyễn Đại Toàn</v>
      </c>
    </row>
    <row r="300" spans="1:129" ht="15.75" hidden="1" customHeight="1" x14ac:dyDescent="0.25">
      <c r="A300" s="15">
        <v>685</v>
      </c>
      <c r="B300" s="1" t="str">
        <f>VLOOKUP($A300,'Trang tính59'!$G:$J,3,0)</f>
        <v>Nguyễn Nhật Anh</v>
      </c>
      <c r="C300" s="1" t="str">
        <f>VLOOKUP($A300,'Trang tính59'!$G:$J,4,0)</f>
        <v>AdFlex - PingGo</v>
      </c>
      <c r="D300" s="14"/>
      <c r="E300" s="14"/>
      <c r="F300" s="1" t="str">
        <f t="shared" si="20"/>
        <v/>
      </c>
      <c r="G300" s="159" t="e">
        <f t="shared" si="16"/>
        <v>#VALUE!</v>
      </c>
      <c r="H300" s="14"/>
      <c r="I300" s="14"/>
      <c r="J300" s="1" t="str">
        <f t="shared" si="21"/>
        <v/>
      </c>
      <c r="K300" s="159" t="e">
        <f t="shared" si="17"/>
        <v>#VALUE!</v>
      </c>
      <c r="L300" s="168"/>
      <c r="M300" s="168"/>
      <c r="N300" s="1" t="str">
        <f t="shared" si="22"/>
        <v/>
      </c>
      <c r="O300" s="159" t="e">
        <f t="shared" si="23"/>
        <v>#VALUE!</v>
      </c>
      <c r="P300" s="168"/>
      <c r="Q300" s="168"/>
      <c r="R300" s="1" t="str">
        <f t="shared" si="24"/>
        <v/>
      </c>
      <c r="S300" s="159" t="e">
        <f t="shared" si="25"/>
        <v>#VALUE!</v>
      </c>
      <c r="T300" s="168"/>
      <c r="U300" s="168"/>
      <c r="V300" s="1" t="str">
        <f t="shared" si="26"/>
        <v/>
      </c>
      <c r="W300" s="159" t="e">
        <f t="shared" si="27"/>
        <v>#VALUE!</v>
      </c>
      <c r="X300" s="14"/>
      <c r="Y300" s="14"/>
      <c r="Z300" s="1" t="str">
        <f t="shared" si="28"/>
        <v/>
      </c>
      <c r="AA300" s="159" t="e">
        <f t="shared" si="29"/>
        <v>#VALUE!</v>
      </c>
      <c r="AB300" s="14"/>
      <c r="AC300" s="14"/>
      <c r="AD300" s="1" t="str">
        <f t="shared" si="30"/>
        <v/>
      </c>
      <c r="AE300" s="159" t="e">
        <f t="shared" si="18"/>
        <v>#VALUE!</v>
      </c>
      <c r="AF300" s="14"/>
      <c r="AG300" s="14"/>
      <c r="AH300" s="1" t="str">
        <f t="shared" si="31"/>
        <v/>
      </c>
      <c r="AI300" s="159" t="e">
        <f t="shared" si="19"/>
        <v>#VALUE!</v>
      </c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62"/>
      <c r="DA300" s="162"/>
      <c r="DB300" s="1"/>
      <c r="DC300" s="159"/>
      <c r="DD300" s="1"/>
      <c r="DE300" s="1"/>
      <c r="DF300" s="1"/>
      <c r="DG300" s="159"/>
      <c r="DH300" s="1"/>
      <c r="DI300" s="1"/>
      <c r="DJ300" s="1"/>
      <c r="DK300" s="159"/>
      <c r="DL300" s="1"/>
      <c r="DM300" s="1"/>
      <c r="DN300" s="1"/>
      <c r="DO300" s="159"/>
      <c r="DP300" s="1"/>
      <c r="DQ300" s="1"/>
      <c r="DR300" s="1"/>
      <c r="DS300" s="159"/>
      <c r="DT300" s="162"/>
      <c r="DU300" s="162"/>
      <c r="DV300" s="1"/>
      <c r="DW300" s="159"/>
      <c r="DX300" s="1"/>
      <c r="DY300" s="1" t="e">
        <f>VLOOKUP(A300,'ADFLEX lần 1'!A:C,3,0)</f>
        <v>#N/A</v>
      </c>
    </row>
    <row r="301" spans="1:129" ht="15.75" hidden="1" customHeight="1" x14ac:dyDescent="0.25">
      <c r="A301" s="15">
        <v>686</v>
      </c>
      <c r="B301" s="1" t="str">
        <f>VLOOKUP($A301,'Trang tính59'!$G:$J,3,0)</f>
        <v>Nguyễn Thu Thủy</v>
      </c>
      <c r="C301" s="1" t="str">
        <f>VLOOKUP($A301,'Trang tính59'!$G:$J,4,0)</f>
        <v>AdFlex - Dropship - Inhouse</v>
      </c>
      <c r="D301" s="171"/>
      <c r="E301" s="171"/>
      <c r="F301" s="1" t="str">
        <f t="shared" si="20"/>
        <v/>
      </c>
      <c r="G301" s="159" t="e">
        <f t="shared" si="16"/>
        <v>#VALUE!</v>
      </c>
      <c r="H301" s="171"/>
      <c r="I301" s="171"/>
      <c r="J301" s="1" t="str">
        <f t="shared" si="21"/>
        <v/>
      </c>
      <c r="K301" s="159" t="e">
        <f t="shared" si="17"/>
        <v>#VALUE!</v>
      </c>
      <c r="L301" s="14"/>
      <c r="M301" s="14"/>
      <c r="N301" s="1" t="str">
        <f t="shared" si="22"/>
        <v/>
      </c>
      <c r="O301" s="159" t="e">
        <f t="shared" si="23"/>
        <v>#VALUE!</v>
      </c>
      <c r="P301" s="14"/>
      <c r="Q301" s="14"/>
      <c r="R301" s="1" t="str">
        <f t="shared" si="24"/>
        <v/>
      </c>
      <c r="S301" s="159" t="e">
        <f t="shared" si="25"/>
        <v>#VALUE!</v>
      </c>
      <c r="T301" s="171"/>
      <c r="U301" s="171"/>
      <c r="V301" s="1" t="str">
        <f t="shared" si="26"/>
        <v/>
      </c>
      <c r="W301" s="159" t="e">
        <f t="shared" si="27"/>
        <v>#VALUE!</v>
      </c>
      <c r="X301" s="171"/>
      <c r="Y301" s="171"/>
      <c r="Z301" s="1" t="str">
        <f t="shared" si="28"/>
        <v/>
      </c>
      <c r="AA301" s="159" t="e">
        <f t="shared" si="29"/>
        <v>#VALUE!</v>
      </c>
      <c r="AB301" s="171"/>
      <c r="AC301" s="171"/>
      <c r="AD301" s="1" t="str">
        <f t="shared" si="30"/>
        <v/>
      </c>
      <c r="AE301" s="159" t="e">
        <f t="shared" si="18"/>
        <v>#VALUE!</v>
      </c>
      <c r="AF301" s="171"/>
      <c r="AG301" s="171"/>
      <c r="AH301" s="1" t="str">
        <f t="shared" si="31"/>
        <v/>
      </c>
      <c r="AI301" s="159" t="e">
        <f t="shared" si="19"/>
        <v>#VALUE!</v>
      </c>
      <c r="AJ301" s="172"/>
      <c r="AK301" s="172"/>
      <c r="AL301" s="1"/>
      <c r="AM301" s="1"/>
      <c r="AN301" s="172"/>
      <c r="AO301" s="172"/>
      <c r="AP301" s="1"/>
      <c r="AQ301" s="1"/>
      <c r="AR301" s="1"/>
      <c r="AS301" s="1"/>
      <c r="AT301" s="1"/>
      <c r="AU301" s="1"/>
      <c r="AV301" s="172"/>
      <c r="AW301" s="172"/>
      <c r="AX301" s="1"/>
      <c r="AY301" s="1"/>
      <c r="AZ301" s="172"/>
      <c r="BA301" s="172"/>
      <c r="BB301" s="1"/>
      <c r="BC301" s="1"/>
      <c r="BD301" s="1"/>
      <c r="BE301" s="1"/>
      <c r="BF301" s="1"/>
      <c r="BG301" s="1"/>
      <c r="BH301" s="162"/>
      <c r="BI301" s="162"/>
      <c r="BJ301" s="1"/>
      <c r="BK301" s="1"/>
      <c r="BL301" s="172"/>
      <c r="BM301" s="172"/>
      <c r="BN301" s="1"/>
      <c r="BO301" s="1"/>
      <c r="BP301" s="162"/>
      <c r="BQ301" s="162"/>
      <c r="BR301" s="1"/>
      <c r="BS301" s="1"/>
      <c r="BT301" s="1"/>
      <c r="BU301" s="1"/>
      <c r="BV301" s="1"/>
      <c r="BW301" s="1"/>
      <c r="BX301" s="172"/>
      <c r="BY301" s="172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62"/>
      <c r="CK301" s="162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59"/>
      <c r="DD301" s="1"/>
      <c r="DE301" s="1"/>
      <c r="DF301" s="1"/>
      <c r="DG301" s="159"/>
      <c r="DH301" s="1"/>
      <c r="DI301" s="1"/>
      <c r="DJ301" s="1"/>
      <c r="DK301" s="159"/>
      <c r="DL301" s="162"/>
      <c r="DM301" s="162"/>
      <c r="DN301" s="1"/>
      <c r="DO301" s="159"/>
      <c r="DP301" s="1"/>
      <c r="DQ301" s="1"/>
      <c r="DR301" s="1"/>
      <c r="DS301" s="159"/>
      <c r="DT301" s="1"/>
      <c r="DU301" s="1"/>
      <c r="DV301" s="1"/>
      <c r="DW301" s="159"/>
      <c r="DX301" s="1"/>
      <c r="DY301" s="1" t="e">
        <f>VLOOKUP(A301,'ADFLEX lần 1'!A:C,3,0)</f>
        <v>#N/A</v>
      </c>
    </row>
    <row r="302" spans="1:129" ht="15.75" hidden="1" customHeight="1" x14ac:dyDescent="0.25">
      <c r="A302" s="15">
        <v>687</v>
      </c>
      <c r="B302" s="1" t="str">
        <f>VLOOKUP($A302,'Trang tính59'!$G:$J,3,0)</f>
        <v>Đỗ Tự Bình</v>
      </c>
      <c r="C302" s="1" t="str">
        <f>VLOOKUP($A302,'Trang tính59'!$G:$J,4,0)</f>
        <v>AdFlex - POD - Inhouse</v>
      </c>
      <c r="D302" s="14"/>
      <c r="E302" s="14"/>
      <c r="F302" s="1" t="str">
        <f t="shared" si="20"/>
        <v/>
      </c>
      <c r="G302" s="159" t="e">
        <f t="shared" si="16"/>
        <v>#VALUE!</v>
      </c>
      <c r="H302" s="14"/>
      <c r="I302" s="14"/>
      <c r="J302" s="1" t="str">
        <f t="shared" si="21"/>
        <v/>
      </c>
      <c r="K302" s="159" t="e">
        <f t="shared" si="17"/>
        <v>#VALUE!</v>
      </c>
      <c r="L302" s="14"/>
      <c r="M302" s="14"/>
      <c r="N302" s="1" t="str">
        <f t="shared" si="22"/>
        <v/>
      </c>
      <c r="O302" s="159" t="e">
        <f t="shared" si="23"/>
        <v>#VALUE!</v>
      </c>
      <c r="P302" s="14"/>
      <c r="Q302" s="14"/>
      <c r="R302" s="1" t="str">
        <f t="shared" si="24"/>
        <v/>
      </c>
      <c r="S302" s="159" t="e">
        <f t="shared" si="25"/>
        <v>#VALUE!</v>
      </c>
      <c r="T302" s="14"/>
      <c r="U302" s="14"/>
      <c r="V302" s="1" t="str">
        <f t="shared" si="26"/>
        <v/>
      </c>
      <c r="W302" s="159" t="e">
        <f t="shared" si="27"/>
        <v>#VALUE!</v>
      </c>
      <c r="X302" s="14"/>
      <c r="Y302" s="14"/>
      <c r="Z302" s="1" t="str">
        <f t="shared" si="28"/>
        <v/>
      </c>
      <c r="AA302" s="159" t="e">
        <f t="shared" si="29"/>
        <v>#VALUE!</v>
      </c>
      <c r="AB302" s="14"/>
      <c r="AC302" s="14"/>
      <c r="AD302" s="1" t="str">
        <f t="shared" si="30"/>
        <v/>
      </c>
      <c r="AE302" s="159" t="e">
        <f t="shared" si="18"/>
        <v>#VALUE!</v>
      </c>
      <c r="AF302" s="14"/>
      <c r="AG302" s="14"/>
      <c r="AH302" s="1" t="str">
        <f t="shared" si="31"/>
        <v/>
      </c>
      <c r="AI302" s="159" t="e">
        <f t="shared" si="19"/>
        <v>#VALUE!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59"/>
      <c r="DD302" s="1"/>
      <c r="DE302" s="1"/>
      <c r="DF302" s="1"/>
      <c r="DG302" s="159"/>
      <c r="DH302" s="1"/>
      <c r="DI302" s="1"/>
      <c r="DJ302" s="1"/>
      <c r="DK302" s="159"/>
      <c r="DL302" s="1"/>
      <c r="DM302" s="1"/>
      <c r="DN302" s="1"/>
      <c r="DO302" s="159"/>
      <c r="DP302" s="1"/>
      <c r="DQ302" s="1"/>
      <c r="DR302" s="1"/>
      <c r="DS302" s="159"/>
      <c r="DT302" s="1"/>
      <c r="DU302" s="1"/>
      <c r="DV302" s="1"/>
      <c r="DW302" s="159"/>
      <c r="DX302" s="1"/>
      <c r="DY302" s="1" t="e">
        <f>VLOOKUP(A302,'ADFLEX lần 1'!A:C,3,0)</f>
        <v>#N/A</v>
      </c>
    </row>
    <row r="303" spans="1:129" ht="15.75" hidden="1" customHeight="1" x14ac:dyDescent="0.25">
      <c r="A303" s="15">
        <v>688</v>
      </c>
      <c r="B303" s="1" t="str">
        <f>VLOOKUP($A303,'Trang tính59'!$G:$J,3,0)</f>
        <v>Đoàn Linh Chi</v>
      </c>
      <c r="C303" s="1" t="str">
        <f>VLOOKUP($A303,'Trang tính59'!$G:$J,4,0)</f>
        <v>MO - Tech - QA</v>
      </c>
      <c r="D303" s="14"/>
      <c r="E303" s="14"/>
      <c r="F303" s="1" t="str">
        <f t="shared" si="20"/>
        <v/>
      </c>
      <c r="G303" s="159" t="e">
        <f t="shared" si="16"/>
        <v>#VALUE!</v>
      </c>
      <c r="H303" s="14"/>
      <c r="I303" s="14"/>
      <c r="J303" s="1" t="str">
        <f t="shared" si="21"/>
        <v/>
      </c>
      <c r="K303" s="159" t="e">
        <f t="shared" si="17"/>
        <v>#VALUE!</v>
      </c>
      <c r="L303" s="14"/>
      <c r="M303" s="14"/>
      <c r="N303" s="1" t="str">
        <f t="shared" si="22"/>
        <v/>
      </c>
      <c r="O303" s="159" t="e">
        <f t="shared" si="23"/>
        <v>#VALUE!</v>
      </c>
      <c r="P303" s="14"/>
      <c r="Q303" s="14"/>
      <c r="R303" s="1" t="str">
        <f t="shared" si="24"/>
        <v/>
      </c>
      <c r="S303" s="159" t="e">
        <f t="shared" si="25"/>
        <v>#VALUE!</v>
      </c>
      <c r="T303" s="14"/>
      <c r="U303" s="14"/>
      <c r="V303" s="1" t="str">
        <f t="shared" si="26"/>
        <v/>
      </c>
      <c r="W303" s="159" t="e">
        <f t="shared" si="27"/>
        <v>#VALUE!</v>
      </c>
      <c r="X303" s="14"/>
      <c r="Y303" s="14"/>
      <c r="Z303" s="1" t="str">
        <f t="shared" si="28"/>
        <v/>
      </c>
      <c r="AA303" s="159" t="e">
        <f t="shared" si="29"/>
        <v>#VALUE!</v>
      </c>
      <c r="AB303" s="14"/>
      <c r="AC303" s="14"/>
      <c r="AD303" s="1" t="str">
        <f t="shared" si="30"/>
        <v/>
      </c>
      <c r="AE303" s="159" t="e">
        <f t="shared" si="18"/>
        <v>#VALUE!</v>
      </c>
      <c r="AF303" s="14"/>
      <c r="AG303" s="14"/>
      <c r="AH303" s="1" t="str">
        <f t="shared" si="31"/>
        <v/>
      </c>
      <c r="AI303" s="159" t="e">
        <f t="shared" si="19"/>
        <v>#VALUE!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59"/>
      <c r="DD303" s="1"/>
      <c r="DE303" s="1"/>
      <c r="DF303" s="1"/>
      <c r="DG303" s="159"/>
      <c r="DH303" s="1"/>
      <c r="DI303" s="1"/>
      <c r="DJ303" s="1"/>
      <c r="DK303" s="159"/>
      <c r="DL303" s="1"/>
      <c r="DM303" s="1"/>
      <c r="DN303" s="1"/>
      <c r="DO303" s="159"/>
      <c r="DP303" s="1"/>
      <c r="DQ303" s="1"/>
      <c r="DR303" s="1"/>
      <c r="DS303" s="159"/>
      <c r="DT303" s="1"/>
      <c r="DU303" s="1"/>
      <c r="DV303" s="1"/>
      <c r="DW303" s="159"/>
      <c r="DX303" s="1"/>
      <c r="DY303" s="1" t="e">
        <f>VLOOKUP(A303,'ADFLEX lần 1'!A:C,3,0)</f>
        <v>#N/A</v>
      </c>
    </row>
    <row r="304" spans="1:129" ht="15.75" hidden="1" customHeight="1" x14ac:dyDescent="0.25">
      <c r="A304" s="15">
        <v>689</v>
      </c>
      <c r="B304" s="1" t="str">
        <f>VLOOKUP($A304,'Trang tính59'!$G:$J,3,0)</f>
        <v>Nguyễn Thị Vân</v>
      </c>
      <c r="C304" s="1" t="str">
        <f>VLOOKUP($A304,'Trang tính59'!$G:$J,4,0)</f>
        <v>AdFlex - CPS - Sale - Retention</v>
      </c>
      <c r="D304" s="14"/>
      <c r="E304" s="14"/>
      <c r="F304" s="1" t="str">
        <f t="shared" si="20"/>
        <v/>
      </c>
      <c r="G304" s="159" t="e">
        <f t="shared" si="16"/>
        <v>#VALUE!</v>
      </c>
      <c r="H304" s="14"/>
      <c r="I304" s="14"/>
      <c r="J304" s="1" t="str">
        <f t="shared" si="21"/>
        <v/>
      </c>
      <c r="K304" s="159" t="e">
        <f t="shared" si="17"/>
        <v>#VALUE!</v>
      </c>
      <c r="L304" s="14"/>
      <c r="M304" s="14"/>
      <c r="N304" s="1" t="str">
        <f t="shared" si="22"/>
        <v/>
      </c>
      <c r="O304" s="159" t="e">
        <f t="shared" si="23"/>
        <v>#VALUE!</v>
      </c>
      <c r="P304" s="14"/>
      <c r="Q304" s="14"/>
      <c r="R304" s="1" t="str">
        <f t="shared" si="24"/>
        <v/>
      </c>
      <c r="S304" s="159" t="e">
        <f t="shared" si="25"/>
        <v>#VALUE!</v>
      </c>
      <c r="T304" s="14"/>
      <c r="U304" s="14"/>
      <c r="V304" s="1" t="str">
        <f t="shared" si="26"/>
        <v/>
      </c>
      <c r="W304" s="159" t="e">
        <f t="shared" si="27"/>
        <v>#VALUE!</v>
      </c>
      <c r="X304" s="14"/>
      <c r="Y304" s="14"/>
      <c r="Z304" s="1" t="str">
        <f t="shared" si="28"/>
        <v/>
      </c>
      <c r="AA304" s="159" t="e">
        <f t="shared" si="29"/>
        <v>#VALUE!</v>
      </c>
      <c r="AB304" s="14"/>
      <c r="AC304" s="14"/>
      <c r="AD304" s="1" t="str">
        <f t="shared" si="30"/>
        <v/>
      </c>
      <c r="AE304" s="159" t="e">
        <f t="shared" si="18"/>
        <v>#VALUE!</v>
      </c>
      <c r="AF304" s="14"/>
      <c r="AG304" s="14"/>
      <c r="AH304" s="1" t="str">
        <f t="shared" si="31"/>
        <v/>
      </c>
      <c r="AI304" s="159" t="e">
        <f t="shared" si="19"/>
        <v>#VALUE!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59"/>
      <c r="DD304" s="1"/>
      <c r="DE304" s="1"/>
      <c r="DF304" s="1"/>
      <c r="DG304" s="159"/>
      <c r="DH304" s="1"/>
      <c r="DI304" s="1"/>
      <c r="DJ304" s="1"/>
      <c r="DK304" s="159"/>
      <c r="DL304" s="1"/>
      <c r="DM304" s="1"/>
      <c r="DN304" s="1"/>
      <c r="DO304" s="159"/>
      <c r="DP304" s="1"/>
      <c r="DQ304" s="1"/>
      <c r="DR304" s="1"/>
      <c r="DS304" s="159"/>
      <c r="DT304" s="1"/>
      <c r="DU304" s="1"/>
      <c r="DV304" s="1"/>
      <c r="DW304" s="159"/>
      <c r="DX304" s="1"/>
      <c r="DY304" s="1" t="e">
        <f>VLOOKUP(A304,'ADFLEX lần 1'!A:C,3,0)</f>
        <v>#N/A</v>
      </c>
    </row>
    <row r="305" spans="1:129" ht="15.75" hidden="1" customHeight="1" x14ac:dyDescent="0.25">
      <c r="A305" s="15">
        <v>690</v>
      </c>
      <c r="B305" s="1" t="str">
        <f>VLOOKUP($A305,'Trang tính59'!$G:$J,3,0)</f>
        <v>Chu Thị Hồng Huế</v>
      </c>
      <c r="C305" s="1" t="str">
        <f>VLOOKUP($A305,'Trang tính59'!$G:$J,4,0)</f>
        <v>AdFlex - CPO - Inhouse</v>
      </c>
      <c r="D305" s="168"/>
      <c r="E305" s="168"/>
      <c r="F305" s="1" t="str">
        <f t="shared" si="20"/>
        <v/>
      </c>
      <c r="G305" s="159" t="e">
        <f t="shared" si="16"/>
        <v>#VALUE!</v>
      </c>
      <c r="H305" s="168"/>
      <c r="I305" s="168"/>
      <c r="J305" s="1" t="str">
        <f t="shared" si="21"/>
        <v/>
      </c>
      <c r="K305" s="159" t="e">
        <f t="shared" si="17"/>
        <v>#VALUE!</v>
      </c>
      <c r="L305" s="168"/>
      <c r="M305" s="168"/>
      <c r="N305" s="1" t="str">
        <f t="shared" si="22"/>
        <v/>
      </c>
      <c r="O305" s="159" t="e">
        <f t="shared" si="23"/>
        <v>#VALUE!</v>
      </c>
      <c r="P305" s="168"/>
      <c r="Q305" s="168"/>
      <c r="R305" s="1" t="str">
        <f t="shared" si="24"/>
        <v/>
      </c>
      <c r="S305" s="159" t="e">
        <f t="shared" si="25"/>
        <v>#VALUE!</v>
      </c>
      <c r="T305" s="168"/>
      <c r="U305" s="168"/>
      <c r="V305" s="1" t="str">
        <f t="shared" si="26"/>
        <v/>
      </c>
      <c r="W305" s="159" t="e">
        <f t="shared" si="27"/>
        <v>#VALUE!</v>
      </c>
      <c r="X305" s="14"/>
      <c r="Y305" s="14"/>
      <c r="Z305" s="1" t="str">
        <f t="shared" si="28"/>
        <v/>
      </c>
      <c r="AA305" s="159" t="e">
        <f t="shared" si="29"/>
        <v>#VALUE!</v>
      </c>
      <c r="AB305" s="14"/>
      <c r="AC305" s="14"/>
      <c r="AD305" s="1" t="str">
        <f t="shared" si="30"/>
        <v/>
      </c>
      <c r="AE305" s="159" t="e">
        <f t="shared" si="18"/>
        <v>#VALUE!</v>
      </c>
      <c r="AF305" s="14"/>
      <c r="AG305" s="14"/>
      <c r="AH305" s="1" t="str">
        <f t="shared" si="31"/>
        <v/>
      </c>
      <c r="AI305" s="159" t="e">
        <f t="shared" si="19"/>
        <v>#VALUE!</v>
      </c>
      <c r="AJ305" s="1"/>
      <c r="AK305" s="1"/>
      <c r="AL305" s="1"/>
      <c r="AM305" s="1"/>
      <c r="AN305" s="162"/>
      <c r="AO305" s="162"/>
      <c r="AP305" s="1"/>
      <c r="AQ305" s="1"/>
      <c r="AR305" s="162"/>
      <c r="AS305" s="162"/>
      <c r="AT305" s="1"/>
      <c r="AU305" s="1"/>
      <c r="AV305" s="162"/>
      <c r="AW305" s="162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62"/>
      <c r="BI305" s="162"/>
      <c r="BJ305" s="1"/>
      <c r="BK305" s="1"/>
      <c r="BL305" s="162"/>
      <c r="BM305" s="162"/>
      <c r="BN305" s="1"/>
      <c r="BO305" s="1"/>
      <c r="BP305" s="1"/>
      <c r="BQ305" s="1"/>
      <c r="BR305" s="1"/>
      <c r="BS305" s="1"/>
      <c r="BT305" s="162"/>
      <c r="BU305" s="162"/>
      <c r="BV305" s="1"/>
      <c r="BW305" s="1"/>
      <c r="BX305" s="162"/>
      <c r="BY305" s="162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59"/>
      <c r="DD305" s="1"/>
      <c r="DE305" s="1"/>
      <c r="DF305" s="1"/>
      <c r="DG305" s="159"/>
      <c r="DH305" s="1"/>
      <c r="DI305" s="1"/>
      <c r="DJ305" s="1"/>
      <c r="DK305" s="159"/>
      <c r="DL305" s="1"/>
      <c r="DM305" s="1"/>
      <c r="DN305" s="1"/>
      <c r="DO305" s="159"/>
      <c r="DP305" s="1"/>
      <c r="DQ305" s="1"/>
      <c r="DR305" s="1"/>
      <c r="DS305" s="159"/>
      <c r="DT305" s="1"/>
      <c r="DU305" s="1"/>
      <c r="DV305" s="1"/>
      <c r="DW305" s="159"/>
      <c r="DX305" s="1"/>
      <c r="DY305" s="1" t="e">
        <f>VLOOKUP(A305,'ADFLEX lần 1'!A:C,3,0)</f>
        <v>#N/A</v>
      </c>
    </row>
    <row r="306" spans="1:129" ht="15.75" hidden="1" customHeight="1" x14ac:dyDescent="0.25">
      <c r="A306" s="15">
        <v>691</v>
      </c>
      <c r="B306" s="1" t="str">
        <f>VLOOKUP($A306,'Trang tính59'!$G:$J,3,0)</f>
        <v>Hoàng Thanh Loan</v>
      </c>
      <c r="C306" s="1" t="str">
        <f>VLOOKUP($A306,'Trang tính59'!$G:$J,4,0)</f>
        <v>AdFlex - CPS - Sale - S1</v>
      </c>
      <c r="D306" s="14"/>
      <c r="E306" s="14"/>
      <c r="F306" s="1" t="str">
        <f t="shared" si="20"/>
        <v/>
      </c>
      <c r="G306" s="159" t="e">
        <f t="shared" si="16"/>
        <v>#VALUE!</v>
      </c>
      <c r="H306" s="14"/>
      <c r="I306" s="14"/>
      <c r="J306" s="1" t="str">
        <f t="shared" si="21"/>
        <v/>
      </c>
      <c r="K306" s="159" t="e">
        <f t="shared" si="17"/>
        <v>#VALUE!</v>
      </c>
      <c r="L306" s="14"/>
      <c r="M306" s="14"/>
      <c r="N306" s="1" t="str">
        <f t="shared" si="22"/>
        <v/>
      </c>
      <c r="O306" s="159" t="e">
        <f t="shared" si="23"/>
        <v>#VALUE!</v>
      </c>
      <c r="P306" s="14"/>
      <c r="Q306" s="14"/>
      <c r="R306" s="1" t="str">
        <f t="shared" si="24"/>
        <v/>
      </c>
      <c r="S306" s="159" t="e">
        <f t="shared" si="25"/>
        <v>#VALUE!</v>
      </c>
      <c r="T306" s="14"/>
      <c r="U306" s="14"/>
      <c r="V306" s="1" t="str">
        <f t="shared" si="26"/>
        <v/>
      </c>
      <c r="W306" s="159" t="e">
        <f t="shared" si="27"/>
        <v>#VALUE!</v>
      </c>
      <c r="X306" s="14"/>
      <c r="Y306" s="14"/>
      <c r="Z306" s="1" t="str">
        <f t="shared" si="28"/>
        <v/>
      </c>
      <c r="AA306" s="159" t="e">
        <f t="shared" si="29"/>
        <v>#VALUE!</v>
      </c>
      <c r="AB306" s="14"/>
      <c r="AC306" s="14"/>
      <c r="AD306" s="1" t="str">
        <f t="shared" si="30"/>
        <v/>
      </c>
      <c r="AE306" s="159" t="e">
        <f t="shared" si="18"/>
        <v>#VALUE!</v>
      </c>
      <c r="AF306" s="14"/>
      <c r="AG306" s="14"/>
      <c r="AH306" s="1" t="str">
        <f t="shared" si="31"/>
        <v/>
      </c>
      <c r="AI306" s="159" t="e">
        <f t="shared" si="19"/>
        <v>#VALUE!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59"/>
      <c r="DD306" s="1"/>
      <c r="DE306" s="1"/>
      <c r="DF306" s="1"/>
      <c r="DG306" s="159"/>
      <c r="DH306" s="1"/>
      <c r="DI306" s="1"/>
      <c r="DJ306" s="1"/>
      <c r="DK306" s="159"/>
      <c r="DL306" s="1"/>
      <c r="DM306" s="1"/>
      <c r="DN306" s="1"/>
      <c r="DO306" s="159"/>
      <c r="DP306" s="1"/>
      <c r="DQ306" s="1"/>
      <c r="DR306" s="1"/>
      <c r="DS306" s="159"/>
      <c r="DT306" s="1"/>
      <c r="DU306" s="1"/>
      <c r="DV306" s="1"/>
      <c r="DW306" s="159"/>
      <c r="DX306" s="1"/>
      <c r="DY306" s="1" t="e">
        <f>VLOOKUP(A306,'ADFLEX lần 1'!A:C,3,0)</f>
        <v>#N/A</v>
      </c>
    </row>
    <row r="307" spans="1:129" ht="15.75" hidden="1" customHeight="1" x14ac:dyDescent="0.25">
      <c r="A307" s="15">
        <v>692</v>
      </c>
      <c r="B307" s="1" t="str">
        <f>VLOOKUP($A307,'Trang tính59'!$G:$J,3,0)</f>
        <v>Nguyễn Xuân Khánh</v>
      </c>
      <c r="C307" s="1" t="str">
        <f>VLOOKUP($A307,'Trang tính59'!$G:$J,4,0)</f>
        <v>AdFlex - CPO - Inhouse - MNG</v>
      </c>
      <c r="D307" s="14"/>
      <c r="E307" s="14"/>
      <c r="F307" s="1" t="str">
        <f t="shared" si="20"/>
        <v/>
      </c>
      <c r="G307" s="159" t="e">
        <f t="shared" si="16"/>
        <v>#VALUE!</v>
      </c>
      <c r="H307" s="14"/>
      <c r="I307" s="14"/>
      <c r="J307" s="1" t="str">
        <f t="shared" si="21"/>
        <v/>
      </c>
      <c r="K307" s="159" t="e">
        <f t="shared" si="17"/>
        <v>#VALUE!</v>
      </c>
      <c r="L307" s="14"/>
      <c r="M307" s="14"/>
      <c r="N307" s="1" t="str">
        <f t="shared" si="22"/>
        <v/>
      </c>
      <c r="O307" s="159" t="e">
        <f t="shared" si="23"/>
        <v>#VALUE!</v>
      </c>
      <c r="P307" s="14"/>
      <c r="Q307" s="14"/>
      <c r="R307" s="1" t="str">
        <f t="shared" si="24"/>
        <v/>
      </c>
      <c r="S307" s="159" t="e">
        <f t="shared" si="25"/>
        <v>#VALUE!</v>
      </c>
      <c r="T307" s="14"/>
      <c r="U307" s="14"/>
      <c r="V307" s="1" t="str">
        <f t="shared" si="26"/>
        <v/>
      </c>
      <c r="W307" s="159" t="e">
        <f t="shared" si="27"/>
        <v>#VALUE!</v>
      </c>
      <c r="X307" s="14"/>
      <c r="Y307" s="14"/>
      <c r="Z307" s="1" t="str">
        <f t="shared" si="28"/>
        <v/>
      </c>
      <c r="AA307" s="159" t="e">
        <f t="shared" si="29"/>
        <v>#VALUE!</v>
      </c>
      <c r="AB307" s="14"/>
      <c r="AC307" s="14"/>
      <c r="AD307" s="1" t="str">
        <f t="shared" si="30"/>
        <v/>
      </c>
      <c r="AE307" s="159" t="e">
        <f t="shared" si="18"/>
        <v>#VALUE!</v>
      </c>
      <c r="AF307" s="14"/>
      <c r="AG307" s="14"/>
      <c r="AH307" s="1" t="str">
        <f t="shared" si="31"/>
        <v/>
      </c>
      <c r="AI307" s="159" t="e">
        <f t="shared" si="19"/>
        <v>#VALUE!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59"/>
      <c r="DD307" s="1"/>
      <c r="DE307" s="1"/>
      <c r="DF307" s="1"/>
      <c r="DG307" s="159"/>
      <c r="DH307" s="1"/>
      <c r="DI307" s="1"/>
      <c r="DJ307" s="1"/>
      <c r="DK307" s="159"/>
      <c r="DL307" s="1"/>
      <c r="DM307" s="1"/>
      <c r="DN307" s="1"/>
      <c r="DO307" s="159"/>
      <c r="DP307" s="1"/>
      <c r="DQ307" s="1"/>
      <c r="DR307" s="1"/>
      <c r="DS307" s="159"/>
      <c r="DT307" s="1"/>
      <c r="DU307" s="1"/>
      <c r="DV307" s="1"/>
      <c r="DW307" s="159"/>
      <c r="DX307" s="1"/>
      <c r="DY307" s="1" t="e">
        <f>VLOOKUP(A307,'ADFLEX lần 1'!A:C,3,0)</f>
        <v>#N/A</v>
      </c>
    </row>
    <row r="308" spans="1:129" ht="15.75" hidden="1" customHeight="1" x14ac:dyDescent="0.25">
      <c r="A308" s="15">
        <v>693</v>
      </c>
      <c r="B308" s="1" t="str">
        <f>VLOOKUP($A308,'Trang tính59'!$G:$J,3,0)</f>
        <v>Nguyễn Thuỳ Linh</v>
      </c>
      <c r="C308" s="1" t="str">
        <f>VLOOKUP($A308,'Trang tính59'!$G:$J,4,0)</f>
        <v>AdFlex - CPS - Sale - Customer Relationship</v>
      </c>
      <c r="D308" s="168"/>
      <c r="E308" s="168"/>
      <c r="F308" s="1" t="str">
        <f t="shared" si="20"/>
        <v/>
      </c>
      <c r="G308" s="159" t="e">
        <f t="shared" si="16"/>
        <v>#VALUE!</v>
      </c>
      <c r="H308" s="168"/>
      <c r="I308" s="168"/>
      <c r="J308" s="1" t="str">
        <f t="shared" si="21"/>
        <v/>
      </c>
      <c r="K308" s="159" t="e">
        <f t="shared" si="17"/>
        <v>#VALUE!</v>
      </c>
      <c r="L308" s="168"/>
      <c r="M308" s="168"/>
      <c r="N308" s="1" t="str">
        <f t="shared" si="22"/>
        <v/>
      </c>
      <c r="O308" s="159" t="e">
        <f t="shared" si="23"/>
        <v>#VALUE!</v>
      </c>
      <c r="P308" s="168"/>
      <c r="Q308" s="168"/>
      <c r="R308" s="1" t="str">
        <f t="shared" si="24"/>
        <v/>
      </c>
      <c r="S308" s="159" t="e">
        <f t="shared" si="25"/>
        <v>#VALUE!</v>
      </c>
      <c r="T308" s="168"/>
      <c r="U308" s="168"/>
      <c r="V308" s="1" t="str">
        <f t="shared" si="26"/>
        <v/>
      </c>
      <c r="W308" s="159" t="e">
        <f t="shared" si="27"/>
        <v>#VALUE!</v>
      </c>
      <c r="X308" s="14"/>
      <c r="Y308" s="14"/>
      <c r="Z308" s="1" t="str">
        <f t="shared" si="28"/>
        <v/>
      </c>
      <c r="AA308" s="159" t="e">
        <f t="shared" si="29"/>
        <v>#VALUE!</v>
      </c>
      <c r="AB308" s="14"/>
      <c r="AC308" s="14"/>
      <c r="AD308" s="1" t="str">
        <f t="shared" si="30"/>
        <v/>
      </c>
      <c r="AE308" s="159" t="e">
        <f t="shared" si="18"/>
        <v>#VALUE!</v>
      </c>
      <c r="AF308" s="168"/>
      <c r="AG308" s="168"/>
      <c r="AH308" s="1" t="str">
        <f t="shared" si="31"/>
        <v/>
      </c>
      <c r="AI308" s="159" t="e">
        <f t="shared" si="19"/>
        <v>#VALUE!</v>
      </c>
      <c r="AJ308" s="162"/>
      <c r="AK308" s="162"/>
      <c r="AL308" s="1"/>
      <c r="AM308" s="1"/>
      <c r="AN308" s="162"/>
      <c r="AO308" s="162"/>
      <c r="AP308" s="1"/>
      <c r="AQ308" s="1"/>
      <c r="AR308" s="162"/>
      <c r="AS308" s="162"/>
      <c r="AT308" s="1"/>
      <c r="AU308" s="1"/>
      <c r="AV308" s="162"/>
      <c r="AW308" s="162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62"/>
      <c r="BI308" s="162"/>
      <c r="BJ308" s="1"/>
      <c r="BK308" s="1"/>
      <c r="BL308" s="162"/>
      <c r="BM308" s="162"/>
      <c r="BN308" s="1"/>
      <c r="BO308" s="1"/>
      <c r="BP308" s="162"/>
      <c r="BQ308" s="162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62"/>
      <c r="CK308" s="162"/>
      <c r="CL308" s="1"/>
      <c r="CM308" s="1"/>
      <c r="CN308" s="162"/>
      <c r="CO308" s="162"/>
      <c r="CP308" s="1"/>
      <c r="CQ308" s="1"/>
      <c r="CR308" s="162"/>
      <c r="CS308" s="162"/>
      <c r="CT308" s="1"/>
      <c r="CU308" s="1"/>
      <c r="CV308" s="162"/>
      <c r="CW308" s="162"/>
      <c r="CX308" s="1"/>
      <c r="CY308" s="1"/>
      <c r="CZ308" s="1"/>
      <c r="DA308" s="1"/>
      <c r="DB308" s="1"/>
      <c r="DC308" s="159"/>
      <c r="DD308" s="1"/>
      <c r="DE308" s="1"/>
      <c r="DF308" s="1"/>
      <c r="DG308" s="159"/>
      <c r="DH308" s="1"/>
      <c r="DI308" s="1"/>
      <c r="DJ308" s="1"/>
      <c r="DK308" s="159"/>
      <c r="DL308" s="1"/>
      <c r="DM308" s="1"/>
      <c r="DN308" s="1"/>
      <c r="DO308" s="159"/>
      <c r="DP308" s="1"/>
      <c r="DQ308" s="1"/>
      <c r="DR308" s="1"/>
      <c r="DS308" s="159"/>
      <c r="DT308" s="1"/>
      <c r="DU308" s="1"/>
      <c r="DV308" s="1"/>
      <c r="DW308" s="159"/>
      <c r="DX308" s="1"/>
      <c r="DY308" s="1" t="e">
        <f>VLOOKUP(A308,'ADFLEX lần 1'!A:C,3,0)</f>
        <v>#N/A</v>
      </c>
    </row>
    <row r="309" spans="1:129" ht="15.75" hidden="1" customHeight="1" x14ac:dyDescent="0.25">
      <c r="A309" s="15">
        <v>694</v>
      </c>
      <c r="B309" s="1" t="str">
        <f>VLOOKUP($A309,'Trang tính59'!$G:$J,3,0)</f>
        <v>Nguyễn Thành An</v>
      </c>
      <c r="C309" s="1" t="str">
        <f>VLOOKUP($A309,'Trang tính59'!$G:$J,4,0)</f>
        <v>AdFlex - Tech - Product - FlexSale</v>
      </c>
      <c r="D309" s="14"/>
      <c r="E309" s="14"/>
      <c r="F309" s="1" t="str">
        <f t="shared" si="20"/>
        <v/>
      </c>
      <c r="G309" s="159" t="e">
        <f t="shared" si="16"/>
        <v>#VALUE!</v>
      </c>
      <c r="H309" s="14"/>
      <c r="I309" s="14"/>
      <c r="J309" s="1" t="str">
        <f t="shared" si="21"/>
        <v/>
      </c>
      <c r="K309" s="159" t="e">
        <f t="shared" si="17"/>
        <v>#VALUE!</v>
      </c>
      <c r="L309" s="14"/>
      <c r="M309" s="14"/>
      <c r="N309" s="1" t="str">
        <f t="shared" si="22"/>
        <v/>
      </c>
      <c r="O309" s="159" t="e">
        <f t="shared" si="23"/>
        <v>#VALUE!</v>
      </c>
      <c r="P309" s="14"/>
      <c r="Q309" s="14"/>
      <c r="R309" s="1" t="str">
        <f t="shared" si="24"/>
        <v/>
      </c>
      <c r="S309" s="159" t="e">
        <f t="shared" si="25"/>
        <v>#VALUE!</v>
      </c>
      <c r="T309" s="14"/>
      <c r="U309" s="14"/>
      <c r="V309" s="1" t="str">
        <f t="shared" si="26"/>
        <v/>
      </c>
      <c r="W309" s="159" t="e">
        <f t="shared" si="27"/>
        <v>#VALUE!</v>
      </c>
      <c r="X309" s="14"/>
      <c r="Y309" s="14"/>
      <c r="Z309" s="1" t="str">
        <f t="shared" si="28"/>
        <v/>
      </c>
      <c r="AA309" s="159" t="e">
        <f t="shared" si="29"/>
        <v>#VALUE!</v>
      </c>
      <c r="AB309" s="14"/>
      <c r="AC309" s="14"/>
      <c r="AD309" s="1" t="str">
        <f t="shared" si="30"/>
        <v/>
      </c>
      <c r="AE309" s="159" t="e">
        <f t="shared" si="18"/>
        <v>#VALUE!</v>
      </c>
      <c r="AF309" s="14"/>
      <c r="AG309" s="14"/>
      <c r="AH309" s="1" t="str">
        <f t="shared" si="31"/>
        <v/>
      </c>
      <c r="AI309" s="159" t="e">
        <f t="shared" si="19"/>
        <v>#VALUE!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59"/>
      <c r="DD309" s="1"/>
      <c r="DE309" s="1"/>
      <c r="DF309" s="1"/>
      <c r="DG309" s="159"/>
      <c r="DH309" s="1"/>
      <c r="DI309" s="1"/>
      <c r="DJ309" s="1"/>
      <c r="DK309" s="159"/>
      <c r="DL309" s="1"/>
      <c r="DM309" s="1"/>
      <c r="DN309" s="1"/>
      <c r="DO309" s="159"/>
      <c r="DP309" s="1"/>
      <c r="DQ309" s="1"/>
      <c r="DR309" s="1"/>
      <c r="DS309" s="159"/>
      <c r="DT309" s="1"/>
      <c r="DU309" s="1"/>
      <c r="DV309" s="1"/>
      <c r="DW309" s="159"/>
      <c r="DX309" s="1"/>
      <c r="DY309" s="1" t="e">
        <f>VLOOKUP(A309,'ADFLEX lần 1'!A:C,3,0)</f>
        <v>#N/A</v>
      </c>
    </row>
    <row r="310" spans="1:129" ht="15.75" hidden="1" customHeight="1" x14ac:dyDescent="0.25">
      <c r="A310" s="15">
        <v>695</v>
      </c>
      <c r="B310" s="1" t="str">
        <f>VLOOKUP($A310,'Trang tính59'!$G:$J,3,0)</f>
        <v>Phan Huệ Anh</v>
      </c>
      <c r="C310" s="1" t="str">
        <f>VLOOKUP($A310,'Trang tính59'!$G:$J,4,0)</f>
        <v>PingGo - Purchasing</v>
      </c>
      <c r="D310" s="14"/>
      <c r="E310" s="14"/>
      <c r="F310" s="1" t="str">
        <f t="shared" si="20"/>
        <v/>
      </c>
      <c r="G310" s="159" t="e">
        <f t="shared" si="16"/>
        <v>#VALUE!</v>
      </c>
      <c r="H310" s="14"/>
      <c r="I310" s="14"/>
      <c r="J310" s="1" t="str">
        <f t="shared" si="21"/>
        <v/>
      </c>
      <c r="K310" s="159" t="e">
        <f t="shared" si="17"/>
        <v>#VALUE!</v>
      </c>
      <c r="L310" s="168"/>
      <c r="M310" s="168"/>
      <c r="N310" s="1" t="str">
        <f t="shared" si="22"/>
        <v/>
      </c>
      <c r="O310" s="159" t="e">
        <f t="shared" si="23"/>
        <v>#VALUE!</v>
      </c>
      <c r="P310" s="168"/>
      <c r="Q310" s="168"/>
      <c r="R310" s="1" t="str">
        <f t="shared" si="24"/>
        <v/>
      </c>
      <c r="S310" s="159" t="e">
        <f t="shared" si="25"/>
        <v>#VALUE!</v>
      </c>
      <c r="T310" s="14"/>
      <c r="U310" s="14"/>
      <c r="V310" s="1" t="str">
        <f t="shared" si="26"/>
        <v/>
      </c>
      <c r="W310" s="159" t="e">
        <f t="shared" si="27"/>
        <v>#VALUE!</v>
      </c>
      <c r="X310" s="168"/>
      <c r="Y310" s="168"/>
      <c r="Z310" s="1" t="str">
        <f t="shared" si="28"/>
        <v/>
      </c>
      <c r="AA310" s="159" t="e">
        <f t="shared" si="29"/>
        <v>#VALUE!</v>
      </c>
      <c r="AB310" s="168"/>
      <c r="AC310" s="168"/>
      <c r="AD310" s="1" t="str">
        <f t="shared" si="30"/>
        <v/>
      </c>
      <c r="AE310" s="159" t="e">
        <f t="shared" si="18"/>
        <v>#VALUE!</v>
      </c>
      <c r="AF310" s="14"/>
      <c r="AG310" s="14"/>
      <c r="AH310" s="1" t="str">
        <f t="shared" si="31"/>
        <v/>
      </c>
      <c r="AI310" s="159" t="e">
        <f t="shared" si="19"/>
        <v>#VALUE!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59"/>
      <c r="DD310" s="1"/>
      <c r="DE310" s="1"/>
      <c r="DF310" s="1"/>
      <c r="DG310" s="159"/>
      <c r="DH310" s="1"/>
      <c r="DI310" s="1"/>
      <c r="DJ310" s="1"/>
      <c r="DK310" s="159"/>
      <c r="DL310" s="1"/>
      <c r="DM310" s="1"/>
      <c r="DN310" s="1"/>
      <c r="DO310" s="159"/>
      <c r="DP310" s="1"/>
      <c r="DQ310" s="1"/>
      <c r="DR310" s="1"/>
      <c r="DS310" s="159"/>
      <c r="DT310" s="1"/>
      <c r="DU310" s="1"/>
      <c r="DV310" s="1"/>
      <c r="DW310" s="159"/>
      <c r="DX310" s="1"/>
      <c r="DY310" s="1" t="e">
        <f>VLOOKUP(A310,'ADFLEX lần 1'!A:C,3,0)</f>
        <v>#N/A</v>
      </c>
    </row>
    <row r="311" spans="1:129" ht="15.75" hidden="1" customHeight="1" x14ac:dyDescent="0.25">
      <c r="A311" s="15">
        <v>696</v>
      </c>
      <c r="B311" s="1" t="str">
        <f>VLOOKUP($A311,'Trang tính59'!$G:$J,3,0)</f>
        <v>Lương Đình Ngọc</v>
      </c>
      <c r="C311" s="1" t="str">
        <f>VLOOKUP($A311,'Trang tính59'!$G:$J,4,0)</f>
        <v>AdFlex - AdDrop - Inhouse</v>
      </c>
      <c r="D311" s="14"/>
      <c r="E311" s="14"/>
      <c r="F311" s="1" t="str">
        <f t="shared" si="20"/>
        <v/>
      </c>
      <c r="G311" s="159" t="e">
        <f t="shared" si="16"/>
        <v>#VALUE!</v>
      </c>
      <c r="H311" s="14"/>
      <c r="I311" s="14"/>
      <c r="J311" s="1" t="str">
        <f t="shared" si="21"/>
        <v/>
      </c>
      <c r="K311" s="159" t="e">
        <f t="shared" si="17"/>
        <v>#VALUE!</v>
      </c>
      <c r="L311" s="168"/>
      <c r="M311" s="168"/>
      <c r="N311" s="1" t="str">
        <f t="shared" si="22"/>
        <v/>
      </c>
      <c r="O311" s="159" t="e">
        <f t="shared" si="23"/>
        <v>#VALUE!</v>
      </c>
      <c r="P311" s="168"/>
      <c r="Q311" s="168"/>
      <c r="R311" s="1" t="str">
        <f t="shared" si="24"/>
        <v/>
      </c>
      <c r="S311" s="159" t="e">
        <f t="shared" si="25"/>
        <v>#VALUE!</v>
      </c>
      <c r="T311" s="14"/>
      <c r="U311" s="14"/>
      <c r="V311" s="1" t="str">
        <f t="shared" si="26"/>
        <v/>
      </c>
      <c r="W311" s="159" t="e">
        <f t="shared" si="27"/>
        <v>#VALUE!</v>
      </c>
      <c r="X311" s="168"/>
      <c r="Y311" s="168"/>
      <c r="Z311" s="1" t="str">
        <f t="shared" si="28"/>
        <v/>
      </c>
      <c r="AA311" s="159" t="e">
        <f t="shared" si="29"/>
        <v>#VALUE!</v>
      </c>
      <c r="AB311" s="168"/>
      <c r="AC311" s="168"/>
      <c r="AD311" s="1" t="str">
        <f t="shared" si="30"/>
        <v/>
      </c>
      <c r="AE311" s="159" t="e">
        <f t="shared" si="18"/>
        <v>#VALUE!</v>
      </c>
      <c r="AF311" s="14"/>
      <c r="AG311" s="14"/>
      <c r="AH311" s="1" t="str">
        <f t="shared" si="31"/>
        <v/>
      </c>
      <c r="AI311" s="159" t="e">
        <f t="shared" si="19"/>
        <v>#VALUE!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59"/>
      <c r="DD311" s="1"/>
      <c r="DE311" s="1"/>
      <c r="DF311" s="1"/>
      <c r="DG311" s="159"/>
      <c r="DH311" s="1"/>
      <c r="DI311" s="1"/>
      <c r="DJ311" s="1"/>
      <c r="DK311" s="159"/>
      <c r="DL311" s="1"/>
      <c r="DM311" s="1"/>
      <c r="DN311" s="1"/>
      <c r="DO311" s="159"/>
      <c r="DP311" s="1"/>
      <c r="DQ311" s="1"/>
      <c r="DR311" s="1"/>
      <c r="DS311" s="159"/>
      <c r="DT311" s="1"/>
      <c r="DU311" s="1"/>
      <c r="DV311" s="1"/>
      <c r="DW311" s="159"/>
      <c r="DX311" s="1"/>
      <c r="DY311" s="1" t="e">
        <f>VLOOKUP(A311,'ADFLEX lần 1'!A:C,3,0)</f>
        <v>#N/A</v>
      </c>
    </row>
    <row r="312" spans="1:129" ht="15.75" hidden="1" customHeight="1" x14ac:dyDescent="0.25">
      <c r="A312" s="15">
        <v>697</v>
      </c>
      <c r="B312" s="1" t="str">
        <f>VLOOKUP($A312,'Trang tính59'!$G:$J,3,0)</f>
        <v>Vũ Anh Bình</v>
      </c>
      <c r="C312" s="1" t="str">
        <f>VLOOKUP($A312,'Trang tính59'!$G:$J,4,0)</f>
        <v>AdFlex - POD</v>
      </c>
      <c r="D312" s="14"/>
      <c r="E312" s="14"/>
      <c r="F312" s="1" t="str">
        <f t="shared" si="20"/>
        <v/>
      </c>
      <c r="G312" s="159" t="e">
        <f t="shared" si="16"/>
        <v>#VALUE!</v>
      </c>
      <c r="H312" s="14"/>
      <c r="I312" s="14"/>
      <c r="J312" s="1" t="str">
        <f t="shared" si="21"/>
        <v/>
      </c>
      <c r="K312" s="159" t="e">
        <f t="shared" si="17"/>
        <v>#VALUE!</v>
      </c>
      <c r="L312" s="14"/>
      <c r="M312" s="14"/>
      <c r="N312" s="1" t="str">
        <f t="shared" si="22"/>
        <v/>
      </c>
      <c r="O312" s="159" t="e">
        <f t="shared" si="23"/>
        <v>#VALUE!</v>
      </c>
      <c r="P312" s="14"/>
      <c r="Q312" s="14"/>
      <c r="R312" s="1" t="str">
        <f t="shared" si="24"/>
        <v/>
      </c>
      <c r="S312" s="159" t="e">
        <f t="shared" si="25"/>
        <v>#VALUE!</v>
      </c>
      <c r="T312" s="171"/>
      <c r="U312" s="171"/>
      <c r="V312" s="1" t="str">
        <f t="shared" si="26"/>
        <v/>
      </c>
      <c r="W312" s="159" t="e">
        <f t="shared" si="27"/>
        <v>#VALUE!</v>
      </c>
      <c r="X312" s="171"/>
      <c r="Y312" s="171"/>
      <c r="Z312" s="1" t="str">
        <f t="shared" si="28"/>
        <v/>
      </c>
      <c r="AA312" s="159" t="e">
        <f t="shared" si="29"/>
        <v>#VALUE!</v>
      </c>
      <c r="AB312" s="171"/>
      <c r="AC312" s="171"/>
      <c r="AD312" s="1" t="str">
        <f t="shared" si="30"/>
        <v/>
      </c>
      <c r="AE312" s="159" t="e">
        <f t="shared" si="18"/>
        <v>#VALUE!</v>
      </c>
      <c r="AF312" s="171"/>
      <c r="AG312" s="171"/>
      <c r="AH312" s="1" t="str">
        <f t="shared" si="31"/>
        <v/>
      </c>
      <c r="AI312" s="159" t="e">
        <f t="shared" si="19"/>
        <v>#VALUE!</v>
      </c>
      <c r="AJ312" s="172"/>
      <c r="AK312" s="172"/>
      <c r="AL312" s="1"/>
      <c r="AM312" s="1"/>
      <c r="AN312" s="1"/>
      <c r="AO312" s="1"/>
      <c r="AP312" s="1"/>
      <c r="AQ312" s="1"/>
      <c r="AR312" s="172"/>
      <c r="AS312" s="172"/>
      <c r="AT312" s="1"/>
      <c r="AU312" s="1"/>
      <c r="AV312" s="172"/>
      <c r="AW312" s="172"/>
      <c r="AX312" s="1"/>
      <c r="AY312" s="1"/>
      <c r="AZ312" s="172"/>
      <c r="BA312" s="172"/>
      <c r="BB312" s="1"/>
      <c r="BC312" s="1"/>
      <c r="BD312" s="172"/>
      <c r="BE312" s="172"/>
      <c r="BF312" s="1"/>
      <c r="BG312" s="1"/>
      <c r="BH312" s="172"/>
      <c r="BI312" s="172"/>
      <c r="BJ312" s="1"/>
      <c r="BK312" s="1"/>
      <c r="BL312" s="172"/>
      <c r="BM312" s="172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59"/>
      <c r="DD312" s="1"/>
      <c r="DE312" s="1"/>
      <c r="DF312" s="1"/>
      <c r="DG312" s="159"/>
      <c r="DH312" s="1"/>
      <c r="DI312" s="1"/>
      <c r="DJ312" s="1"/>
      <c r="DK312" s="159"/>
      <c r="DL312" s="1"/>
      <c r="DM312" s="1"/>
      <c r="DN312" s="1"/>
      <c r="DO312" s="159"/>
      <c r="DP312" s="1"/>
      <c r="DQ312" s="1"/>
      <c r="DR312" s="1"/>
      <c r="DS312" s="159"/>
      <c r="DT312" s="1"/>
      <c r="DU312" s="1"/>
      <c r="DV312" s="1"/>
      <c r="DW312" s="159"/>
      <c r="DX312" s="1"/>
      <c r="DY312" s="1" t="e">
        <f>VLOOKUP(A312,'ADFLEX lần 1'!A:C,3,0)</f>
        <v>#N/A</v>
      </c>
    </row>
    <row r="313" spans="1:129" ht="15.75" hidden="1" customHeight="1" x14ac:dyDescent="0.25">
      <c r="A313" s="15">
        <v>698</v>
      </c>
      <c r="B313" s="1" t="str">
        <f>VLOOKUP($A313,'Trang tính59'!$G:$J,3,0)</f>
        <v>Đinh Thị Mai Hương</v>
      </c>
      <c r="C313" s="1" t="str">
        <f>VLOOKUP($A313,'Trang tính59'!$G:$J,4,0)</f>
        <v>AdFlex - Dropship - Inhouse</v>
      </c>
      <c r="D313" s="14"/>
      <c r="E313" s="14"/>
      <c r="F313" s="1" t="str">
        <f t="shared" si="20"/>
        <v/>
      </c>
      <c r="G313" s="159" t="e">
        <f t="shared" si="16"/>
        <v>#VALUE!</v>
      </c>
      <c r="H313" s="14"/>
      <c r="I313" s="14"/>
      <c r="J313" s="1" t="str">
        <f t="shared" si="21"/>
        <v/>
      </c>
      <c r="K313" s="159" t="e">
        <f t="shared" si="17"/>
        <v>#VALUE!</v>
      </c>
      <c r="L313" s="14"/>
      <c r="M313" s="14"/>
      <c r="N313" s="1" t="str">
        <f t="shared" si="22"/>
        <v/>
      </c>
      <c r="O313" s="159" t="e">
        <f t="shared" si="23"/>
        <v>#VALUE!</v>
      </c>
      <c r="P313" s="14"/>
      <c r="Q313" s="14"/>
      <c r="R313" s="1" t="str">
        <f t="shared" si="24"/>
        <v/>
      </c>
      <c r="S313" s="159" t="e">
        <f t="shared" si="25"/>
        <v>#VALUE!</v>
      </c>
      <c r="T313" s="14"/>
      <c r="U313" s="14"/>
      <c r="V313" s="1" t="str">
        <f t="shared" si="26"/>
        <v/>
      </c>
      <c r="W313" s="159" t="e">
        <f t="shared" si="27"/>
        <v>#VALUE!</v>
      </c>
      <c r="X313" s="14"/>
      <c r="Y313" s="14"/>
      <c r="Z313" s="1" t="str">
        <f t="shared" si="28"/>
        <v/>
      </c>
      <c r="AA313" s="159" t="e">
        <f t="shared" si="29"/>
        <v>#VALUE!</v>
      </c>
      <c r="AB313" s="14"/>
      <c r="AC313" s="14"/>
      <c r="AD313" s="1" t="str">
        <f t="shared" si="30"/>
        <v/>
      </c>
      <c r="AE313" s="159" t="e">
        <f t="shared" si="18"/>
        <v>#VALUE!</v>
      </c>
      <c r="AF313" s="14"/>
      <c r="AG313" s="14"/>
      <c r="AH313" s="1" t="str">
        <f t="shared" si="31"/>
        <v/>
      </c>
      <c r="AI313" s="159" t="e">
        <f t="shared" si="19"/>
        <v>#VALUE!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59"/>
      <c r="DD313" s="1"/>
      <c r="DE313" s="1"/>
      <c r="DF313" s="1"/>
      <c r="DG313" s="159"/>
      <c r="DH313" s="1"/>
      <c r="DI313" s="1"/>
      <c r="DJ313" s="1"/>
      <c r="DK313" s="159"/>
      <c r="DL313" s="1"/>
      <c r="DM313" s="1"/>
      <c r="DN313" s="1"/>
      <c r="DO313" s="159"/>
      <c r="DP313" s="1"/>
      <c r="DQ313" s="1"/>
      <c r="DR313" s="1"/>
      <c r="DS313" s="159"/>
      <c r="DT313" s="1"/>
      <c r="DU313" s="1"/>
      <c r="DV313" s="1"/>
      <c r="DW313" s="159"/>
      <c r="DX313" s="1"/>
      <c r="DY313" s="1" t="e">
        <f>VLOOKUP(A313,'ADFLEX lần 1'!A:C,3,0)</f>
        <v>#N/A</v>
      </c>
    </row>
    <row r="314" spans="1:129" ht="15.75" hidden="1" customHeight="1" x14ac:dyDescent="0.25">
      <c r="A314" s="15">
        <v>699</v>
      </c>
      <c r="B314" s="1" t="str">
        <f>VLOOKUP($A314,'Trang tính59'!$G:$J,3,0)</f>
        <v>Trần Thu Hoài</v>
      </c>
      <c r="C314" s="1" t="str">
        <f>VLOOKUP($A314,'Trang tính59'!$G:$J,4,0)</f>
        <v>AdFlex - Support - Profit &amp; Loss</v>
      </c>
      <c r="D314" s="168"/>
      <c r="E314" s="168"/>
      <c r="F314" s="1" t="str">
        <f t="shared" si="20"/>
        <v/>
      </c>
      <c r="G314" s="159" t="e">
        <f t="shared" si="16"/>
        <v>#VALUE!</v>
      </c>
      <c r="H314" s="168"/>
      <c r="I314" s="168"/>
      <c r="J314" s="1" t="str">
        <f t="shared" si="21"/>
        <v/>
      </c>
      <c r="K314" s="159" t="e">
        <f t="shared" si="17"/>
        <v>#VALUE!</v>
      </c>
      <c r="L314" s="168"/>
      <c r="M314" s="168"/>
      <c r="N314" s="1" t="str">
        <f t="shared" si="22"/>
        <v/>
      </c>
      <c r="O314" s="159" t="e">
        <f t="shared" si="23"/>
        <v>#VALUE!</v>
      </c>
      <c r="P314" s="168"/>
      <c r="Q314" s="168"/>
      <c r="R314" s="1" t="str">
        <f t="shared" si="24"/>
        <v/>
      </c>
      <c r="S314" s="159" t="e">
        <f t="shared" si="25"/>
        <v>#VALUE!</v>
      </c>
      <c r="T314" s="168"/>
      <c r="U314" s="168"/>
      <c r="V314" s="1" t="str">
        <f t="shared" si="26"/>
        <v/>
      </c>
      <c r="W314" s="159" t="e">
        <f t="shared" si="27"/>
        <v>#VALUE!</v>
      </c>
      <c r="X314" s="14"/>
      <c r="Y314" s="14"/>
      <c r="Z314" s="1" t="str">
        <f t="shared" si="28"/>
        <v/>
      </c>
      <c r="AA314" s="159" t="e">
        <f t="shared" si="29"/>
        <v>#VALUE!</v>
      </c>
      <c r="AB314" s="14"/>
      <c r="AC314" s="14"/>
      <c r="AD314" s="1" t="str">
        <f t="shared" si="30"/>
        <v/>
      </c>
      <c r="AE314" s="159" t="e">
        <f t="shared" si="18"/>
        <v>#VALUE!</v>
      </c>
      <c r="AF314" s="14"/>
      <c r="AG314" s="14"/>
      <c r="AH314" s="1" t="str">
        <f t="shared" si="31"/>
        <v/>
      </c>
      <c r="AI314" s="159" t="e">
        <f t="shared" si="19"/>
        <v>#VALUE!</v>
      </c>
      <c r="AJ314" s="162"/>
      <c r="AK314" s="162"/>
      <c r="AL314" s="1"/>
      <c r="AM314" s="1"/>
      <c r="AN314" s="162"/>
      <c r="AO314" s="162"/>
      <c r="AP314" s="1"/>
      <c r="AQ314" s="1"/>
      <c r="AR314" s="162"/>
      <c r="AS314" s="162"/>
      <c r="AT314" s="1"/>
      <c r="AU314" s="1"/>
      <c r="AV314" s="162"/>
      <c r="AW314" s="162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62"/>
      <c r="BI314" s="162"/>
      <c r="BJ314" s="1"/>
      <c r="BK314" s="1"/>
      <c r="BL314" s="162"/>
      <c r="BM314" s="162"/>
      <c r="BN314" s="1"/>
      <c r="BO314" s="1"/>
      <c r="BP314" s="162"/>
      <c r="BQ314" s="162"/>
      <c r="BR314" s="1"/>
      <c r="BS314" s="1"/>
      <c r="BT314" s="162"/>
      <c r="BU314" s="162"/>
      <c r="BV314" s="1"/>
      <c r="BW314" s="1"/>
      <c r="BX314" s="162"/>
      <c r="BY314" s="162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59"/>
      <c r="DD314" s="1"/>
      <c r="DE314" s="1"/>
      <c r="DF314" s="1"/>
      <c r="DG314" s="159"/>
      <c r="DH314" s="1"/>
      <c r="DI314" s="1"/>
      <c r="DJ314" s="1"/>
      <c r="DK314" s="159"/>
      <c r="DL314" s="1"/>
      <c r="DM314" s="1"/>
      <c r="DN314" s="1"/>
      <c r="DO314" s="159"/>
      <c r="DP314" s="1"/>
      <c r="DQ314" s="1"/>
      <c r="DR314" s="1"/>
      <c r="DS314" s="159"/>
      <c r="DT314" s="1"/>
      <c r="DU314" s="1"/>
      <c r="DV314" s="1"/>
      <c r="DW314" s="159"/>
      <c r="DX314" s="1"/>
      <c r="DY314" s="1" t="e">
        <f>VLOOKUP(A314,'ADFLEX lần 1'!A:C,3,0)</f>
        <v>#N/A</v>
      </c>
    </row>
    <row r="315" spans="1:129" ht="15.75" hidden="1" customHeight="1" x14ac:dyDescent="0.25">
      <c r="A315" s="15">
        <v>700</v>
      </c>
      <c r="B315" s="1" t="str">
        <f>VLOOKUP($A315,'Trang tính59'!$G:$J,3,0)</f>
        <v>Nguyễn Thị Nhật Hồng</v>
      </c>
      <c r="C315" s="1" t="str">
        <f>VLOOKUP($A315,'Trang tính59'!$G:$J,4,0)</f>
        <v>AdFlex - CPO - Inhouse</v>
      </c>
      <c r="D315" s="14"/>
      <c r="E315" s="14"/>
      <c r="F315" s="1" t="str">
        <f t="shared" si="20"/>
        <v/>
      </c>
      <c r="G315" s="159" t="e">
        <f t="shared" si="16"/>
        <v>#VALUE!</v>
      </c>
      <c r="H315" s="14"/>
      <c r="I315" s="14"/>
      <c r="J315" s="1" t="str">
        <f t="shared" si="21"/>
        <v/>
      </c>
      <c r="K315" s="159" t="e">
        <f t="shared" si="17"/>
        <v>#VALUE!</v>
      </c>
      <c r="L315" s="14"/>
      <c r="M315" s="14"/>
      <c r="N315" s="1" t="str">
        <f t="shared" si="22"/>
        <v/>
      </c>
      <c r="O315" s="159" t="e">
        <f t="shared" si="23"/>
        <v>#VALUE!</v>
      </c>
      <c r="P315" s="14"/>
      <c r="Q315" s="14"/>
      <c r="R315" s="1" t="str">
        <f t="shared" si="24"/>
        <v/>
      </c>
      <c r="S315" s="159" t="e">
        <f t="shared" si="25"/>
        <v>#VALUE!</v>
      </c>
      <c r="T315" s="14"/>
      <c r="U315" s="14"/>
      <c r="V315" s="1" t="str">
        <f t="shared" si="26"/>
        <v/>
      </c>
      <c r="W315" s="159" t="e">
        <f t="shared" si="27"/>
        <v>#VALUE!</v>
      </c>
      <c r="X315" s="14"/>
      <c r="Y315" s="14"/>
      <c r="Z315" s="1" t="str">
        <f t="shared" si="28"/>
        <v/>
      </c>
      <c r="AA315" s="159" t="e">
        <f t="shared" si="29"/>
        <v>#VALUE!</v>
      </c>
      <c r="AB315" s="14"/>
      <c r="AC315" s="14"/>
      <c r="AD315" s="1" t="str">
        <f t="shared" si="30"/>
        <v/>
      </c>
      <c r="AE315" s="159" t="e">
        <f t="shared" si="18"/>
        <v>#VALUE!</v>
      </c>
      <c r="AF315" s="14"/>
      <c r="AG315" s="14"/>
      <c r="AH315" s="1" t="str">
        <f t="shared" si="31"/>
        <v/>
      </c>
      <c r="AI315" s="159" t="e">
        <f t="shared" si="19"/>
        <v>#VALUE!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59"/>
      <c r="DD315" s="1"/>
      <c r="DE315" s="1"/>
      <c r="DF315" s="1"/>
      <c r="DG315" s="159"/>
      <c r="DH315" s="1"/>
      <c r="DI315" s="1"/>
      <c r="DJ315" s="1"/>
      <c r="DK315" s="159"/>
      <c r="DL315" s="1"/>
      <c r="DM315" s="1"/>
      <c r="DN315" s="1"/>
      <c r="DO315" s="159"/>
      <c r="DP315" s="1"/>
      <c r="DQ315" s="1"/>
      <c r="DR315" s="1"/>
      <c r="DS315" s="159"/>
      <c r="DT315" s="1"/>
      <c r="DU315" s="1"/>
      <c r="DV315" s="1"/>
      <c r="DW315" s="159"/>
      <c r="DX315" s="1"/>
      <c r="DY315" s="1" t="e">
        <f>VLOOKUP(A315,'ADFLEX lần 1'!A:C,3,0)</f>
        <v>#N/A</v>
      </c>
    </row>
    <row r="316" spans="1:129" ht="15.75" hidden="1" customHeight="1" x14ac:dyDescent="0.25">
      <c r="A316" s="15">
        <v>701</v>
      </c>
      <c r="B316" s="1" t="str">
        <f>VLOOKUP($A316,'Trang tính59'!$G:$J,3,0)</f>
        <v>Phạm Văn Đức</v>
      </c>
      <c r="C316" s="1" t="str">
        <f>VLOOKUP($A316,'Trang tính59'!$G:$J,4,0)</f>
        <v>AdFlex - Support - Profit &amp; Loss</v>
      </c>
      <c r="D316" s="14"/>
      <c r="E316" s="14"/>
      <c r="F316" s="1" t="str">
        <f t="shared" si="20"/>
        <v/>
      </c>
      <c r="G316" s="159" t="e">
        <f t="shared" si="16"/>
        <v>#VALUE!</v>
      </c>
      <c r="H316" s="14"/>
      <c r="I316" s="14"/>
      <c r="J316" s="1" t="str">
        <f t="shared" si="21"/>
        <v/>
      </c>
      <c r="K316" s="159" t="e">
        <f t="shared" si="17"/>
        <v>#VALUE!</v>
      </c>
      <c r="L316" s="14"/>
      <c r="M316" s="14"/>
      <c r="N316" s="1" t="str">
        <f t="shared" si="22"/>
        <v/>
      </c>
      <c r="O316" s="159" t="e">
        <f t="shared" si="23"/>
        <v>#VALUE!</v>
      </c>
      <c r="P316" s="14"/>
      <c r="Q316" s="14"/>
      <c r="R316" s="1" t="str">
        <f t="shared" si="24"/>
        <v/>
      </c>
      <c r="S316" s="159" t="e">
        <f t="shared" si="25"/>
        <v>#VALUE!</v>
      </c>
      <c r="T316" s="14"/>
      <c r="U316" s="14"/>
      <c r="V316" s="1" t="str">
        <f t="shared" si="26"/>
        <v/>
      </c>
      <c r="W316" s="159" t="e">
        <f t="shared" si="27"/>
        <v>#VALUE!</v>
      </c>
      <c r="X316" s="14"/>
      <c r="Y316" s="14"/>
      <c r="Z316" s="1" t="str">
        <f t="shared" si="28"/>
        <v/>
      </c>
      <c r="AA316" s="159" t="e">
        <f t="shared" si="29"/>
        <v>#VALUE!</v>
      </c>
      <c r="AB316" s="14"/>
      <c r="AC316" s="14"/>
      <c r="AD316" s="1" t="str">
        <f t="shared" si="30"/>
        <v/>
      </c>
      <c r="AE316" s="159" t="e">
        <f t="shared" si="18"/>
        <v>#VALUE!</v>
      </c>
      <c r="AF316" s="14"/>
      <c r="AG316" s="14"/>
      <c r="AH316" s="1" t="str">
        <f t="shared" si="31"/>
        <v/>
      </c>
      <c r="AI316" s="159" t="e">
        <f t="shared" si="19"/>
        <v>#VALUE!</v>
      </c>
      <c r="AJ316" s="162"/>
      <c r="AK316" s="162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59"/>
      <c r="DD316" s="1"/>
      <c r="DE316" s="1"/>
      <c r="DF316" s="1"/>
      <c r="DG316" s="159"/>
      <c r="DH316" s="1"/>
      <c r="DI316" s="1"/>
      <c r="DJ316" s="1"/>
      <c r="DK316" s="159"/>
      <c r="DL316" s="1"/>
      <c r="DM316" s="1"/>
      <c r="DN316" s="1"/>
      <c r="DO316" s="159"/>
      <c r="DP316" s="1"/>
      <c r="DQ316" s="1"/>
      <c r="DR316" s="1"/>
      <c r="DS316" s="159"/>
      <c r="DT316" s="1"/>
      <c r="DU316" s="1"/>
      <c r="DV316" s="1"/>
      <c r="DW316" s="159"/>
      <c r="DX316" s="1"/>
      <c r="DY316" s="1" t="e">
        <f>VLOOKUP(A316,'ADFLEX lần 1'!A:C,3,0)</f>
        <v>#N/A</v>
      </c>
    </row>
    <row r="317" spans="1:129" ht="15.75" hidden="1" customHeight="1" x14ac:dyDescent="0.25">
      <c r="A317" s="15">
        <v>702</v>
      </c>
      <c r="B317" s="1" t="e">
        <f>VLOOKUP($A317,'Trang tính59'!$G:$J,3,0)</f>
        <v>#N/A</v>
      </c>
      <c r="C317" s="1" t="e">
        <f>VLOOKUP($A317,'Trang tính59'!$G:$J,4,0)</f>
        <v>#N/A</v>
      </c>
      <c r="D317" s="168"/>
      <c r="E317" s="168"/>
      <c r="F317" s="1" t="str">
        <f t="shared" si="20"/>
        <v/>
      </c>
      <c r="G317" s="159" t="e">
        <f t="shared" si="16"/>
        <v>#VALUE!</v>
      </c>
      <c r="H317" s="14"/>
      <c r="I317" s="14"/>
      <c r="J317" s="1" t="str">
        <f t="shared" si="21"/>
        <v/>
      </c>
      <c r="K317" s="159" t="e">
        <f t="shared" si="17"/>
        <v>#VALUE!</v>
      </c>
      <c r="L317" s="14"/>
      <c r="M317" s="14"/>
      <c r="N317" s="1" t="str">
        <f t="shared" si="22"/>
        <v/>
      </c>
      <c r="O317" s="159" t="e">
        <f t="shared" si="23"/>
        <v>#VALUE!</v>
      </c>
      <c r="P317" s="168"/>
      <c r="Q317" s="168"/>
      <c r="R317" s="1" t="str">
        <f t="shared" si="24"/>
        <v/>
      </c>
      <c r="S317" s="159" t="e">
        <f t="shared" si="25"/>
        <v>#VALUE!</v>
      </c>
      <c r="T317" s="168"/>
      <c r="U317" s="168"/>
      <c r="V317" s="1" t="str">
        <f t="shared" si="26"/>
        <v/>
      </c>
      <c r="W317" s="159" t="e">
        <f t="shared" si="27"/>
        <v>#VALUE!</v>
      </c>
      <c r="X317" s="14"/>
      <c r="Y317" s="14"/>
      <c r="Z317" s="1" t="str">
        <f t="shared" si="28"/>
        <v/>
      </c>
      <c r="AA317" s="159" t="e">
        <f t="shared" si="29"/>
        <v>#VALUE!</v>
      </c>
      <c r="AB317" s="14"/>
      <c r="AC317" s="14"/>
      <c r="AD317" s="1" t="str">
        <f t="shared" si="30"/>
        <v/>
      </c>
      <c r="AE317" s="159" t="e">
        <f t="shared" si="18"/>
        <v>#VALUE!</v>
      </c>
      <c r="AF317" s="168"/>
      <c r="AG317" s="168"/>
      <c r="AH317" s="1" t="str">
        <f t="shared" si="31"/>
        <v/>
      </c>
      <c r="AI317" s="159" t="e">
        <f t="shared" si="19"/>
        <v>#VALUE!</v>
      </c>
      <c r="AJ317" s="162"/>
      <c r="AK317" s="162"/>
      <c r="AL317" s="1"/>
      <c r="AM317" s="1"/>
      <c r="AN317" s="162"/>
      <c r="AO317" s="162"/>
      <c r="AP317" s="1"/>
      <c r="AQ317" s="1"/>
      <c r="AR317" s="162"/>
      <c r="AS317" s="162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62"/>
      <c r="BI317" s="162"/>
      <c r="BJ317" s="1"/>
      <c r="BK317" s="1"/>
      <c r="BL317" s="162"/>
      <c r="BM317" s="162"/>
      <c r="BN317" s="1"/>
      <c r="BO317" s="1"/>
      <c r="BP317" s="162"/>
      <c r="BQ317" s="162"/>
      <c r="BR317" s="1"/>
      <c r="BS317" s="1"/>
      <c r="BT317" s="162"/>
      <c r="BU317" s="162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59"/>
      <c r="DD317" s="1"/>
      <c r="DE317" s="1"/>
      <c r="DF317" s="1"/>
      <c r="DG317" s="159"/>
      <c r="DH317" s="1"/>
      <c r="DI317" s="1"/>
      <c r="DJ317" s="1"/>
      <c r="DK317" s="159"/>
      <c r="DL317" s="1"/>
      <c r="DM317" s="1"/>
      <c r="DN317" s="1"/>
      <c r="DO317" s="159"/>
      <c r="DP317" s="1"/>
      <c r="DQ317" s="1"/>
      <c r="DR317" s="1"/>
      <c r="DS317" s="159"/>
      <c r="DT317" s="1"/>
      <c r="DU317" s="1"/>
      <c r="DV317" s="1"/>
      <c r="DW317" s="159"/>
      <c r="DX317" s="1"/>
      <c r="DY317" s="1" t="e">
        <f>VLOOKUP(A317,'ADFLEX lần 1'!A:C,3,0)</f>
        <v>#N/A</v>
      </c>
    </row>
    <row r="318" spans="1:129" ht="15.75" hidden="1" customHeight="1" x14ac:dyDescent="0.25">
      <c r="A318" s="15">
        <v>703</v>
      </c>
      <c r="B318" s="1" t="str">
        <f>VLOOKUP($A318,'Trang tính59'!$G:$J,3,0)</f>
        <v>Lê Thành Minh</v>
      </c>
      <c r="C318" s="1" t="str">
        <f>VLOOKUP($A318,'Trang tính59'!$G:$J,4,0)</f>
        <v>EWAY - BOD</v>
      </c>
      <c r="D318" s="14"/>
      <c r="E318" s="14"/>
      <c r="F318" s="1" t="str">
        <f t="shared" si="20"/>
        <v/>
      </c>
      <c r="G318" s="159" t="e">
        <f t="shared" si="16"/>
        <v>#VALUE!</v>
      </c>
      <c r="H318" s="14"/>
      <c r="I318" s="14"/>
      <c r="J318" s="1" t="str">
        <f t="shared" si="21"/>
        <v/>
      </c>
      <c r="K318" s="159" t="e">
        <f t="shared" si="17"/>
        <v>#VALUE!</v>
      </c>
      <c r="L318" s="14"/>
      <c r="M318" s="14"/>
      <c r="N318" s="1" t="str">
        <f t="shared" si="22"/>
        <v/>
      </c>
      <c r="O318" s="159" t="e">
        <f t="shared" si="23"/>
        <v>#VALUE!</v>
      </c>
      <c r="P318" s="14"/>
      <c r="Q318" s="14"/>
      <c r="R318" s="1" t="str">
        <f t="shared" si="24"/>
        <v/>
      </c>
      <c r="S318" s="159" t="e">
        <f t="shared" si="25"/>
        <v>#VALUE!</v>
      </c>
      <c r="T318" s="14"/>
      <c r="U318" s="14"/>
      <c r="V318" s="1" t="str">
        <f t="shared" si="26"/>
        <v/>
      </c>
      <c r="W318" s="159" t="e">
        <f t="shared" si="27"/>
        <v>#VALUE!</v>
      </c>
      <c r="X318" s="14"/>
      <c r="Y318" s="14"/>
      <c r="Z318" s="1" t="str">
        <f t="shared" si="28"/>
        <v/>
      </c>
      <c r="AA318" s="159" t="e">
        <f t="shared" si="29"/>
        <v>#VALUE!</v>
      </c>
      <c r="AB318" s="168"/>
      <c r="AC318" s="168"/>
      <c r="AD318" s="1" t="str">
        <f t="shared" si="30"/>
        <v/>
      </c>
      <c r="AE318" s="159" t="e">
        <f t="shared" si="18"/>
        <v>#VALUE!</v>
      </c>
      <c r="AF318" s="14"/>
      <c r="AG318" s="14"/>
      <c r="AH318" s="1" t="str">
        <f t="shared" si="31"/>
        <v/>
      </c>
      <c r="AI318" s="159" t="e">
        <f t="shared" si="19"/>
        <v>#VALUE!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62"/>
      <c r="BE318" s="162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59"/>
      <c r="DD318" s="1"/>
      <c r="DE318" s="1"/>
      <c r="DF318" s="1"/>
      <c r="DG318" s="159"/>
      <c r="DH318" s="1"/>
      <c r="DI318" s="1"/>
      <c r="DJ318" s="1"/>
      <c r="DK318" s="159"/>
      <c r="DL318" s="1"/>
      <c r="DM318" s="1"/>
      <c r="DN318" s="1"/>
      <c r="DO318" s="159"/>
      <c r="DP318" s="1"/>
      <c r="DQ318" s="1"/>
      <c r="DR318" s="1"/>
      <c r="DS318" s="159"/>
      <c r="DT318" s="1"/>
      <c r="DU318" s="1"/>
      <c r="DV318" s="1"/>
      <c r="DW318" s="159"/>
      <c r="DX318" s="1"/>
      <c r="DY318" s="1" t="e">
        <f>VLOOKUP(A318,'ADFLEX lần 1'!A:C,3,0)</f>
        <v>#N/A</v>
      </c>
    </row>
    <row r="319" spans="1:129" ht="15.75" hidden="1" customHeight="1" x14ac:dyDescent="0.25">
      <c r="A319" s="15">
        <v>704</v>
      </c>
      <c r="B319" s="1" t="str">
        <f>VLOOKUP($A319,'Trang tính59'!$G:$J,3,0)</f>
        <v>Lê Tuấn Tú</v>
      </c>
      <c r="C319" s="1" t="str">
        <f>VLOOKUP($A319,'Trang tính59'!$G:$J,4,0)</f>
        <v>AdFlex - Pushtimize - BD</v>
      </c>
      <c r="D319" s="14"/>
      <c r="E319" s="14"/>
      <c r="F319" s="1" t="str">
        <f t="shared" si="20"/>
        <v/>
      </c>
      <c r="G319" s="159" t="e">
        <f t="shared" si="16"/>
        <v>#VALUE!</v>
      </c>
      <c r="H319" s="14"/>
      <c r="I319" s="14"/>
      <c r="J319" s="1" t="str">
        <f t="shared" si="21"/>
        <v/>
      </c>
      <c r="K319" s="159" t="e">
        <f t="shared" si="17"/>
        <v>#VALUE!</v>
      </c>
      <c r="L319" s="14"/>
      <c r="M319" s="14"/>
      <c r="N319" s="1" t="str">
        <f t="shared" si="22"/>
        <v/>
      </c>
      <c r="O319" s="159" t="e">
        <f t="shared" si="23"/>
        <v>#VALUE!</v>
      </c>
      <c r="P319" s="14"/>
      <c r="Q319" s="14"/>
      <c r="R319" s="1" t="str">
        <f t="shared" si="24"/>
        <v/>
      </c>
      <c r="S319" s="159" t="e">
        <f t="shared" si="25"/>
        <v>#VALUE!</v>
      </c>
      <c r="T319" s="14"/>
      <c r="U319" s="14"/>
      <c r="V319" s="1" t="str">
        <f t="shared" si="26"/>
        <v/>
      </c>
      <c r="W319" s="159" t="e">
        <f t="shared" si="27"/>
        <v>#VALUE!</v>
      </c>
      <c r="X319" s="14"/>
      <c r="Y319" s="14"/>
      <c r="Z319" s="1" t="str">
        <f t="shared" si="28"/>
        <v/>
      </c>
      <c r="AA319" s="159" t="e">
        <f t="shared" si="29"/>
        <v>#VALUE!</v>
      </c>
      <c r="AB319" s="14"/>
      <c r="AC319" s="14"/>
      <c r="AD319" s="1" t="str">
        <f t="shared" si="30"/>
        <v/>
      </c>
      <c r="AE319" s="159" t="e">
        <f t="shared" si="18"/>
        <v>#VALUE!</v>
      </c>
      <c r="AF319" s="14"/>
      <c r="AG319" s="14"/>
      <c r="AH319" s="1" t="str">
        <f t="shared" si="31"/>
        <v/>
      </c>
      <c r="AI319" s="159" t="e">
        <f t="shared" si="19"/>
        <v>#VALUE!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59"/>
      <c r="DD319" s="1"/>
      <c r="DE319" s="1"/>
      <c r="DF319" s="1"/>
      <c r="DG319" s="159"/>
      <c r="DH319" s="1"/>
      <c r="DI319" s="1"/>
      <c r="DJ319" s="1"/>
      <c r="DK319" s="159"/>
      <c r="DL319" s="1"/>
      <c r="DM319" s="1"/>
      <c r="DN319" s="1"/>
      <c r="DO319" s="159"/>
      <c r="DP319" s="1"/>
      <c r="DQ319" s="1"/>
      <c r="DR319" s="1"/>
      <c r="DS319" s="159"/>
      <c r="DT319" s="1"/>
      <c r="DU319" s="1"/>
      <c r="DV319" s="1"/>
      <c r="DW319" s="159"/>
      <c r="DX319" s="1"/>
      <c r="DY319" s="1" t="e">
        <f>VLOOKUP(A319,'ADFLEX lần 1'!A:C,3,0)</f>
        <v>#N/A</v>
      </c>
    </row>
    <row r="320" spans="1:129" ht="15.75" hidden="1" customHeight="1" x14ac:dyDescent="0.25">
      <c r="A320" s="15">
        <v>705</v>
      </c>
      <c r="B320" s="1" t="str">
        <f>VLOOKUP($A320,'Trang tính59'!$G:$J,3,0)</f>
        <v>Đỗ Thị Huế</v>
      </c>
      <c r="C320" s="1" t="str">
        <f>VLOOKUP($A320,'Trang tính59'!$G:$J,4,0)</f>
        <v>AdFlex - Pushtimize - BD</v>
      </c>
      <c r="D320" s="14"/>
      <c r="E320" s="14"/>
      <c r="F320" s="1" t="str">
        <f t="shared" si="20"/>
        <v/>
      </c>
      <c r="G320" s="159" t="e">
        <f t="shared" si="16"/>
        <v>#VALUE!</v>
      </c>
      <c r="H320" s="14"/>
      <c r="I320" s="14"/>
      <c r="J320" s="1" t="str">
        <f t="shared" si="21"/>
        <v/>
      </c>
      <c r="K320" s="159" t="e">
        <f t="shared" si="17"/>
        <v>#VALUE!</v>
      </c>
      <c r="L320" s="14"/>
      <c r="M320" s="14"/>
      <c r="N320" s="1" t="str">
        <f t="shared" si="22"/>
        <v/>
      </c>
      <c r="O320" s="159" t="e">
        <f t="shared" si="23"/>
        <v>#VALUE!</v>
      </c>
      <c r="P320" s="14"/>
      <c r="Q320" s="14"/>
      <c r="R320" s="1" t="str">
        <f t="shared" si="24"/>
        <v/>
      </c>
      <c r="S320" s="159" t="e">
        <f t="shared" si="25"/>
        <v>#VALUE!</v>
      </c>
      <c r="T320" s="14"/>
      <c r="U320" s="14"/>
      <c r="V320" s="1" t="str">
        <f t="shared" si="26"/>
        <v/>
      </c>
      <c r="W320" s="159" t="e">
        <f t="shared" si="27"/>
        <v>#VALUE!</v>
      </c>
      <c r="X320" s="14"/>
      <c r="Y320" s="14"/>
      <c r="Z320" s="1" t="str">
        <f t="shared" si="28"/>
        <v/>
      </c>
      <c r="AA320" s="159" t="e">
        <f t="shared" si="29"/>
        <v>#VALUE!</v>
      </c>
      <c r="AB320" s="14"/>
      <c r="AC320" s="14"/>
      <c r="AD320" s="1" t="str">
        <f t="shared" si="30"/>
        <v/>
      </c>
      <c r="AE320" s="159" t="e">
        <f t="shared" si="18"/>
        <v>#VALUE!</v>
      </c>
      <c r="AF320" s="14"/>
      <c r="AG320" s="14"/>
      <c r="AH320" s="1" t="str">
        <f t="shared" si="31"/>
        <v/>
      </c>
      <c r="AI320" s="159" t="e">
        <f t="shared" si="19"/>
        <v>#VALUE!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59"/>
      <c r="DD320" s="1"/>
      <c r="DE320" s="1"/>
      <c r="DF320" s="1"/>
      <c r="DG320" s="159"/>
      <c r="DH320" s="1"/>
      <c r="DI320" s="1"/>
      <c r="DJ320" s="1"/>
      <c r="DK320" s="159"/>
      <c r="DL320" s="1"/>
      <c r="DM320" s="1"/>
      <c r="DN320" s="1"/>
      <c r="DO320" s="159"/>
      <c r="DP320" s="1"/>
      <c r="DQ320" s="1"/>
      <c r="DR320" s="1"/>
      <c r="DS320" s="159"/>
      <c r="DT320" s="1"/>
      <c r="DU320" s="1"/>
      <c r="DV320" s="1"/>
      <c r="DW320" s="159"/>
      <c r="DX320" s="1"/>
      <c r="DY320" s="1" t="e">
        <f>VLOOKUP(A320,'ADFLEX lần 1'!A:C,3,0)</f>
        <v>#N/A</v>
      </c>
    </row>
    <row r="321" spans="1:129" ht="15.75" hidden="1" customHeight="1" x14ac:dyDescent="0.25">
      <c r="A321" s="15">
        <v>706</v>
      </c>
      <c r="B321" s="1" t="str">
        <f>VLOOKUP($A321,'Trang tính59'!$G:$J,3,0)</f>
        <v>Trần Thị Hương</v>
      </c>
      <c r="C321" s="1" t="str">
        <f>VLOOKUP($A321,'Trang tính59'!$G:$J,4,0)</f>
        <v>AdFlex - CPS - Sale - LC1</v>
      </c>
      <c r="D321" s="14"/>
      <c r="E321" s="14"/>
      <c r="F321" s="1" t="str">
        <f t="shared" si="20"/>
        <v/>
      </c>
      <c r="G321" s="159" t="e">
        <f t="shared" si="16"/>
        <v>#VALUE!</v>
      </c>
      <c r="H321" s="14"/>
      <c r="I321" s="14"/>
      <c r="J321" s="1" t="str">
        <f t="shared" si="21"/>
        <v/>
      </c>
      <c r="K321" s="159" t="e">
        <f t="shared" si="17"/>
        <v>#VALUE!</v>
      </c>
      <c r="L321" s="14"/>
      <c r="M321" s="14"/>
      <c r="N321" s="1" t="str">
        <f t="shared" si="22"/>
        <v/>
      </c>
      <c r="O321" s="159" t="e">
        <f t="shared" si="23"/>
        <v>#VALUE!</v>
      </c>
      <c r="P321" s="14"/>
      <c r="Q321" s="14"/>
      <c r="R321" s="1" t="str">
        <f t="shared" si="24"/>
        <v/>
      </c>
      <c r="S321" s="159" t="e">
        <f t="shared" si="25"/>
        <v>#VALUE!</v>
      </c>
      <c r="T321" s="14"/>
      <c r="U321" s="14"/>
      <c r="V321" s="1" t="str">
        <f t="shared" si="26"/>
        <v/>
      </c>
      <c r="W321" s="159" t="e">
        <f t="shared" si="27"/>
        <v>#VALUE!</v>
      </c>
      <c r="X321" s="14"/>
      <c r="Y321" s="14"/>
      <c r="Z321" s="1" t="str">
        <f t="shared" si="28"/>
        <v/>
      </c>
      <c r="AA321" s="159" t="e">
        <f t="shared" si="29"/>
        <v>#VALUE!</v>
      </c>
      <c r="AB321" s="14"/>
      <c r="AC321" s="14"/>
      <c r="AD321" s="1" t="str">
        <f t="shared" si="30"/>
        <v/>
      </c>
      <c r="AE321" s="159" t="e">
        <f t="shared" si="18"/>
        <v>#VALUE!</v>
      </c>
      <c r="AF321" s="14"/>
      <c r="AG321" s="14"/>
      <c r="AH321" s="1" t="str">
        <f t="shared" si="31"/>
        <v/>
      </c>
      <c r="AI321" s="159" t="e">
        <f t="shared" si="19"/>
        <v>#VALUE!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59"/>
      <c r="DD321" s="1"/>
      <c r="DE321" s="1"/>
      <c r="DF321" s="1"/>
      <c r="DG321" s="159"/>
      <c r="DH321" s="1"/>
      <c r="DI321" s="1"/>
      <c r="DJ321" s="1"/>
      <c r="DK321" s="159"/>
      <c r="DL321" s="1"/>
      <c r="DM321" s="1"/>
      <c r="DN321" s="1"/>
      <c r="DO321" s="159"/>
      <c r="DP321" s="1"/>
      <c r="DQ321" s="1"/>
      <c r="DR321" s="1"/>
      <c r="DS321" s="159"/>
      <c r="DT321" s="1"/>
      <c r="DU321" s="1"/>
      <c r="DV321" s="1"/>
      <c r="DW321" s="159"/>
      <c r="DX321" s="1"/>
      <c r="DY321" s="1" t="e">
        <f>VLOOKUP(A321,'ADFLEX lần 1'!A:C,3,0)</f>
        <v>#N/A</v>
      </c>
    </row>
    <row r="322" spans="1:129" ht="15.75" hidden="1" customHeight="1" x14ac:dyDescent="0.25">
      <c r="A322" s="15">
        <v>707</v>
      </c>
      <c r="B322" s="1" t="str">
        <f>VLOOKUP($A322,'Trang tính59'!$G:$J,3,0)</f>
        <v>Ngô Văn Đình Phát</v>
      </c>
      <c r="C322" s="1" t="str">
        <f>VLOOKUP($A322,'Trang tính59'!$G:$J,4,0)</f>
        <v>AdFlex - CPS - Sale - Customer Relationship</v>
      </c>
      <c r="D322" s="14"/>
      <c r="E322" s="14"/>
      <c r="F322" s="1" t="str">
        <f t="shared" si="20"/>
        <v/>
      </c>
      <c r="G322" s="159" t="e">
        <f t="shared" si="16"/>
        <v>#VALUE!</v>
      </c>
      <c r="H322" s="14"/>
      <c r="I322" s="14"/>
      <c r="J322" s="1" t="str">
        <f t="shared" si="21"/>
        <v/>
      </c>
      <c r="K322" s="159" t="e">
        <f t="shared" si="17"/>
        <v>#VALUE!</v>
      </c>
      <c r="L322" s="14"/>
      <c r="M322" s="14"/>
      <c r="N322" s="1" t="str">
        <f t="shared" si="22"/>
        <v/>
      </c>
      <c r="O322" s="159" t="e">
        <f t="shared" si="23"/>
        <v>#VALUE!</v>
      </c>
      <c r="P322" s="14"/>
      <c r="Q322" s="14"/>
      <c r="R322" s="1" t="str">
        <f t="shared" si="24"/>
        <v/>
      </c>
      <c r="S322" s="159" t="e">
        <f t="shared" si="25"/>
        <v>#VALUE!</v>
      </c>
      <c r="T322" s="14"/>
      <c r="U322" s="14"/>
      <c r="V322" s="1" t="str">
        <f t="shared" si="26"/>
        <v/>
      </c>
      <c r="W322" s="159" t="e">
        <f t="shared" si="27"/>
        <v>#VALUE!</v>
      </c>
      <c r="X322" s="14"/>
      <c r="Y322" s="14"/>
      <c r="Z322" s="1" t="str">
        <f t="shared" si="28"/>
        <v/>
      </c>
      <c r="AA322" s="159" t="e">
        <f t="shared" si="29"/>
        <v>#VALUE!</v>
      </c>
      <c r="AB322" s="14"/>
      <c r="AC322" s="14"/>
      <c r="AD322" s="1" t="str">
        <f t="shared" si="30"/>
        <v/>
      </c>
      <c r="AE322" s="159" t="e">
        <f t="shared" si="18"/>
        <v>#VALUE!</v>
      </c>
      <c r="AF322" s="14"/>
      <c r="AG322" s="14"/>
      <c r="AH322" s="1" t="str">
        <f t="shared" si="31"/>
        <v/>
      </c>
      <c r="AI322" s="159" t="e">
        <f t="shared" si="19"/>
        <v>#VALUE!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59"/>
      <c r="DD322" s="1"/>
      <c r="DE322" s="1"/>
      <c r="DF322" s="1"/>
      <c r="DG322" s="159"/>
      <c r="DH322" s="1"/>
      <c r="DI322" s="1"/>
      <c r="DJ322" s="1"/>
      <c r="DK322" s="159"/>
      <c r="DL322" s="1"/>
      <c r="DM322" s="1"/>
      <c r="DN322" s="1"/>
      <c r="DO322" s="159"/>
      <c r="DP322" s="1"/>
      <c r="DQ322" s="1"/>
      <c r="DR322" s="1"/>
      <c r="DS322" s="159"/>
      <c r="DT322" s="1"/>
      <c r="DU322" s="1"/>
      <c r="DV322" s="1"/>
      <c r="DW322" s="159"/>
      <c r="DX322" s="1"/>
      <c r="DY322" s="1" t="e">
        <f>VLOOKUP(A322,'ADFLEX lần 1'!A:C,3,0)</f>
        <v>#N/A</v>
      </c>
    </row>
    <row r="323" spans="1:129" ht="15.75" hidden="1" customHeight="1" x14ac:dyDescent="0.25">
      <c r="A323" s="15">
        <v>708</v>
      </c>
      <c r="B323" s="1" t="str">
        <f>VLOOKUP($A323,'Trang tính59'!$G:$J,3,0)</f>
        <v>Nguyễn Thị Thu Thảo</v>
      </c>
      <c r="C323" s="1" t="str">
        <f>VLOOKUP($A323,'Trang tính59'!$G:$J,4,0)</f>
        <v>AdFlex - CPS - Sale - S1</v>
      </c>
      <c r="D323" s="14"/>
      <c r="E323" s="14"/>
      <c r="F323" s="1" t="str">
        <f t="shared" si="20"/>
        <v/>
      </c>
      <c r="G323" s="159" t="e">
        <f t="shared" si="16"/>
        <v>#VALUE!</v>
      </c>
      <c r="H323" s="14"/>
      <c r="I323" s="14"/>
      <c r="J323" s="1" t="str">
        <f t="shared" si="21"/>
        <v/>
      </c>
      <c r="K323" s="159" t="e">
        <f t="shared" si="17"/>
        <v>#VALUE!</v>
      </c>
      <c r="L323" s="14"/>
      <c r="M323" s="14"/>
      <c r="N323" s="1" t="str">
        <f t="shared" si="22"/>
        <v/>
      </c>
      <c r="O323" s="159" t="e">
        <f t="shared" si="23"/>
        <v>#VALUE!</v>
      </c>
      <c r="P323" s="14"/>
      <c r="Q323" s="14"/>
      <c r="R323" s="1" t="str">
        <f t="shared" si="24"/>
        <v/>
      </c>
      <c r="S323" s="159" t="e">
        <f t="shared" si="25"/>
        <v>#VALUE!</v>
      </c>
      <c r="T323" s="14"/>
      <c r="U323" s="14"/>
      <c r="V323" s="1" t="str">
        <f t="shared" si="26"/>
        <v/>
      </c>
      <c r="W323" s="159" t="e">
        <f t="shared" si="27"/>
        <v>#VALUE!</v>
      </c>
      <c r="X323" s="14"/>
      <c r="Y323" s="14"/>
      <c r="Z323" s="1" t="str">
        <f t="shared" si="28"/>
        <v/>
      </c>
      <c r="AA323" s="159" t="e">
        <f t="shared" si="29"/>
        <v>#VALUE!</v>
      </c>
      <c r="AB323" s="14"/>
      <c r="AC323" s="14"/>
      <c r="AD323" s="1" t="str">
        <f t="shared" si="30"/>
        <v/>
      </c>
      <c r="AE323" s="159" t="e">
        <f t="shared" si="18"/>
        <v>#VALUE!</v>
      </c>
      <c r="AF323" s="14"/>
      <c r="AG323" s="14"/>
      <c r="AH323" s="1" t="str">
        <f t="shared" si="31"/>
        <v/>
      </c>
      <c r="AI323" s="159" t="e">
        <f t="shared" si="19"/>
        <v>#VALUE!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59"/>
      <c r="DD323" s="1"/>
      <c r="DE323" s="1"/>
      <c r="DF323" s="1"/>
      <c r="DG323" s="159"/>
      <c r="DH323" s="1"/>
      <c r="DI323" s="1"/>
      <c r="DJ323" s="1"/>
      <c r="DK323" s="159"/>
      <c r="DL323" s="1"/>
      <c r="DM323" s="1"/>
      <c r="DN323" s="1"/>
      <c r="DO323" s="159"/>
      <c r="DP323" s="1"/>
      <c r="DQ323" s="1"/>
      <c r="DR323" s="1"/>
      <c r="DS323" s="159"/>
      <c r="DT323" s="1"/>
      <c r="DU323" s="1"/>
      <c r="DV323" s="1"/>
      <c r="DW323" s="159"/>
      <c r="DX323" s="1"/>
      <c r="DY323" s="1" t="e">
        <f>VLOOKUP(A323,'ADFLEX lần 1'!A:C,3,0)</f>
        <v>#N/A</v>
      </c>
    </row>
    <row r="324" spans="1:129" ht="15.75" hidden="1" customHeight="1" x14ac:dyDescent="0.25">
      <c r="A324" s="15">
        <v>710</v>
      </c>
      <c r="B324" s="1" t="str">
        <f>VLOOKUP($A324,'Trang tính59'!$G:$J,3,0)</f>
        <v>Trần Thu Phương</v>
      </c>
      <c r="C324" s="1" t="str">
        <f>VLOOKUP($A324,'Trang tính59'!$G:$J,4,0)</f>
        <v>AdFlex - CPO - Inhouse</v>
      </c>
      <c r="D324" s="14"/>
      <c r="E324" s="14"/>
      <c r="F324" s="1" t="str">
        <f t="shared" si="20"/>
        <v/>
      </c>
      <c r="G324" s="159" t="e">
        <f t="shared" si="16"/>
        <v>#VALUE!</v>
      </c>
      <c r="H324" s="14"/>
      <c r="I324" s="14"/>
      <c r="J324" s="1" t="str">
        <f t="shared" si="21"/>
        <v/>
      </c>
      <c r="K324" s="159" t="e">
        <f t="shared" si="17"/>
        <v>#VALUE!</v>
      </c>
      <c r="L324" s="14"/>
      <c r="M324" s="14"/>
      <c r="N324" s="1" t="str">
        <f t="shared" si="22"/>
        <v/>
      </c>
      <c r="O324" s="159" t="e">
        <f t="shared" si="23"/>
        <v>#VALUE!</v>
      </c>
      <c r="P324" s="14"/>
      <c r="Q324" s="14"/>
      <c r="R324" s="1" t="str">
        <f t="shared" si="24"/>
        <v/>
      </c>
      <c r="S324" s="159" t="e">
        <f t="shared" si="25"/>
        <v>#VALUE!</v>
      </c>
      <c r="T324" s="14"/>
      <c r="U324" s="14"/>
      <c r="V324" s="1" t="str">
        <f t="shared" si="26"/>
        <v/>
      </c>
      <c r="W324" s="159" t="e">
        <f t="shared" si="27"/>
        <v>#VALUE!</v>
      </c>
      <c r="X324" s="14"/>
      <c r="Y324" s="14"/>
      <c r="Z324" s="1" t="str">
        <f t="shared" si="28"/>
        <v/>
      </c>
      <c r="AA324" s="159" t="e">
        <f t="shared" si="29"/>
        <v>#VALUE!</v>
      </c>
      <c r="AB324" s="14"/>
      <c r="AC324" s="14"/>
      <c r="AD324" s="1" t="str">
        <f t="shared" si="30"/>
        <v/>
      </c>
      <c r="AE324" s="159" t="e">
        <f t="shared" si="18"/>
        <v>#VALUE!</v>
      </c>
      <c r="AF324" s="14"/>
      <c r="AG324" s="14"/>
      <c r="AH324" s="1" t="str">
        <f t="shared" si="31"/>
        <v/>
      </c>
      <c r="AI324" s="159" t="e">
        <f t="shared" si="19"/>
        <v>#VALUE!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59"/>
      <c r="DD324" s="1"/>
      <c r="DE324" s="1"/>
      <c r="DF324" s="1"/>
      <c r="DG324" s="159"/>
      <c r="DH324" s="1"/>
      <c r="DI324" s="1"/>
      <c r="DJ324" s="1"/>
      <c r="DK324" s="159"/>
      <c r="DL324" s="1"/>
      <c r="DM324" s="1"/>
      <c r="DN324" s="1"/>
      <c r="DO324" s="159"/>
      <c r="DP324" s="1"/>
      <c r="DQ324" s="1"/>
      <c r="DR324" s="1"/>
      <c r="DS324" s="159"/>
      <c r="DT324" s="1"/>
      <c r="DU324" s="1"/>
      <c r="DV324" s="1"/>
      <c r="DW324" s="159"/>
      <c r="DX324" s="1"/>
      <c r="DY324" s="1" t="e">
        <f>VLOOKUP(A324,'ADFLEX lần 1'!A:C,3,0)</f>
        <v>#N/A</v>
      </c>
    </row>
    <row r="325" spans="1:129" ht="15.75" hidden="1" customHeight="1" x14ac:dyDescent="0.25">
      <c r="A325" s="15">
        <v>711</v>
      </c>
      <c r="B325" s="1" t="str">
        <f>VLOOKUP($A325,'Trang tính59'!$G:$J,3,0)</f>
        <v>Lê Cảnh Tiêu</v>
      </c>
      <c r="C325" s="1" t="str">
        <f>VLOOKUP($A325,'Trang tính59'!$G:$J,4,0)</f>
        <v>AdFlex - Tech - Platform - CPO</v>
      </c>
      <c r="D325" s="14"/>
      <c r="E325" s="14"/>
      <c r="F325" s="1" t="str">
        <f t="shared" si="20"/>
        <v/>
      </c>
      <c r="G325" s="159" t="e">
        <f t="shared" si="16"/>
        <v>#VALUE!</v>
      </c>
      <c r="H325" s="14"/>
      <c r="I325" s="14"/>
      <c r="J325" s="1" t="str">
        <f t="shared" si="21"/>
        <v/>
      </c>
      <c r="K325" s="159" t="e">
        <f t="shared" si="17"/>
        <v>#VALUE!</v>
      </c>
      <c r="L325" s="14"/>
      <c r="M325" s="14"/>
      <c r="N325" s="1" t="str">
        <f t="shared" si="22"/>
        <v/>
      </c>
      <c r="O325" s="159" t="e">
        <f t="shared" si="23"/>
        <v>#VALUE!</v>
      </c>
      <c r="P325" s="14"/>
      <c r="Q325" s="14"/>
      <c r="R325" s="1" t="str">
        <f t="shared" si="24"/>
        <v/>
      </c>
      <c r="S325" s="159" t="e">
        <f t="shared" si="25"/>
        <v>#VALUE!</v>
      </c>
      <c r="T325" s="14"/>
      <c r="U325" s="14"/>
      <c r="V325" s="1" t="str">
        <f t="shared" si="26"/>
        <v/>
      </c>
      <c r="W325" s="159" t="e">
        <f t="shared" si="27"/>
        <v>#VALUE!</v>
      </c>
      <c r="X325" s="14"/>
      <c r="Y325" s="14"/>
      <c r="Z325" s="1" t="str">
        <f t="shared" si="28"/>
        <v/>
      </c>
      <c r="AA325" s="159" t="e">
        <f t="shared" si="29"/>
        <v>#VALUE!</v>
      </c>
      <c r="AB325" s="14"/>
      <c r="AC325" s="14"/>
      <c r="AD325" s="1" t="str">
        <f t="shared" si="30"/>
        <v/>
      </c>
      <c r="AE325" s="159" t="e">
        <f t="shared" si="18"/>
        <v>#VALUE!</v>
      </c>
      <c r="AF325" s="14"/>
      <c r="AG325" s="14"/>
      <c r="AH325" s="1" t="str">
        <f t="shared" si="31"/>
        <v/>
      </c>
      <c r="AI325" s="159" t="e">
        <f t="shared" si="19"/>
        <v>#VALUE!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59"/>
      <c r="DD325" s="1"/>
      <c r="DE325" s="1"/>
      <c r="DF325" s="1"/>
      <c r="DG325" s="159"/>
      <c r="DH325" s="1"/>
      <c r="DI325" s="1"/>
      <c r="DJ325" s="1"/>
      <c r="DK325" s="159"/>
      <c r="DL325" s="1"/>
      <c r="DM325" s="1"/>
      <c r="DN325" s="1"/>
      <c r="DO325" s="159"/>
      <c r="DP325" s="1"/>
      <c r="DQ325" s="1"/>
      <c r="DR325" s="1"/>
      <c r="DS325" s="159"/>
      <c r="DT325" s="1"/>
      <c r="DU325" s="1"/>
      <c r="DV325" s="1"/>
      <c r="DW325" s="159"/>
      <c r="DX325" s="1"/>
      <c r="DY325" s="1" t="e">
        <f>VLOOKUP(A325,'ADFLEX lần 1'!A:C,3,0)</f>
        <v>#N/A</v>
      </c>
    </row>
    <row r="326" spans="1:129" ht="15.75" hidden="1" customHeight="1" x14ac:dyDescent="0.25">
      <c r="A326" s="15">
        <v>712</v>
      </c>
      <c r="B326" s="1" t="str">
        <f>VLOOKUP($A326,'Trang tính59'!$G:$J,3,0)</f>
        <v>Nguyễn Văn Đỏ</v>
      </c>
      <c r="C326" s="1" t="str">
        <f>VLOOKUP($A326,'Trang tính59'!$G:$J,4,0)</f>
        <v>AdFlex - Tech - Platform - CPO</v>
      </c>
      <c r="D326" s="14"/>
      <c r="E326" s="14"/>
      <c r="F326" s="1" t="str">
        <f t="shared" si="20"/>
        <v/>
      </c>
      <c r="G326" s="159" t="e">
        <f t="shared" si="16"/>
        <v>#VALUE!</v>
      </c>
      <c r="H326" s="14"/>
      <c r="I326" s="14"/>
      <c r="J326" s="1" t="str">
        <f t="shared" si="21"/>
        <v/>
      </c>
      <c r="K326" s="159" t="e">
        <f t="shared" si="17"/>
        <v>#VALUE!</v>
      </c>
      <c r="L326" s="14"/>
      <c r="M326" s="14"/>
      <c r="N326" s="1" t="str">
        <f t="shared" si="22"/>
        <v/>
      </c>
      <c r="O326" s="159" t="e">
        <f t="shared" si="23"/>
        <v>#VALUE!</v>
      </c>
      <c r="P326" s="14"/>
      <c r="Q326" s="14"/>
      <c r="R326" s="1" t="str">
        <f t="shared" si="24"/>
        <v/>
      </c>
      <c r="S326" s="159" t="e">
        <f t="shared" si="25"/>
        <v>#VALUE!</v>
      </c>
      <c r="T326" s="14"/>
      <c r="U326" s="14"/>
      <c r="V326" s="1" t="str">
        <f t="shared" si="26"/>
        <v/>
      </c>
      <c r="W326" s="159" t="e">
        <f t="shared" si="27"/>
        <v>#VALUE!</v>
      </c>
      <c r="X326" s="14"/>
      <c r="Y326" s="14"/>
      <c r="Z326" s="1" t="str">
        <f t="shared" si="28"/>
        <v/>
      </c>
      <c r="AA326" s="159" t="e">
        <f t="shared" si="29"/>
        <v>#VALUE!</v>
      </c>
      <c r="AB326" s="14"/>
      <c r="AC326" s="14"/>
      <c r="AD326" s="1" t="str">
        <f t="shared" si="30"/>
        <v/>
      </c>
      <c r="AE326" s="159" t="e">
        <f t="shared" si="18"/>
        <v>#VALUE!</v>
      </c>
      <c r="AF326" s="14"/>
      <c r="AG326" s="14"/>
      <c r="AH326" s="1" t="str">
        <f t="shared" si="31"/>
        <v/>
      </c>
      <c r="AI326" s="159" t="e">
        <f t="shared" si="19"/>
        <v>#VALUE!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59"/>
      <c r="DD326" s="1"/>
      <c r="DE326" s="1"/>
      <c r="DF326" s="1"/>
      <c r="DG326" s="159"/>
      <c r="DH326" s="1"/>
      <c r="DI326" s="1"/>
      <c r="DJ326" s="1"/>
      <c r="DK326" s="159"/>
      <c r="DL326" s="1"/>
      <c r="DM326" s="1"/>
      <c r="DN326" s="1"/>
      <c r="DO326" s="159"/>
      <c r="DP326" s="1"/>
      <c r="DQ326" s="1"/>
      <c r="DR326" s="1"/>
      <c r="DS326" s="159"/>
      <c r="DT326" s="1"/>
      <c r="DU326" s="1"/>
      <c r="DV326" s="1"/>
      <c r="DW326" s="159"/>
      <c r="DX326" s="1"/>
      <c r="DY326" s="1" t="e">
        <f>VLOOKUP(A326,'ADFLEX lần 1'!A:C,3,0)</f>
        <v>#N/A</v>
      </c>
    </row>
    <row r="327" spans="1:129" ht="15.75" hidden="1" customHeight="1" x14ac:dyDescent="0.25">
      <c r="A327" s="15">
        <v>713</v>
      </c>
      <c r="B327" s="1" t="str">
        <f>VLOOKUP($A327,'Trang tính59'!$G:$J,3,0)</f>
        <v>Nguyễn Ngọc Lâm</v>
      </c>
      <c r="C327" s="1" t="str">
        <f>VLOOKUP($A327,'Trang tính59'!$G:$J,4,0)</f>
        <v>AdFlex - POD - Inhouse</v>
      </c>
      <c r="D327" s="14"/>
      <c r="E327" s="14"/>
      <c r="F327" s="1" t="str">
        <f t="shared" si="20"/>
        <v/>
      </c>
      <c r="G327" s="159" t="e">
        <f t="shared" si="16"/>
        <v>#VALUE!</v>
      </c>
      <c r="H327" s="14"/>
      <c r="I327" s="14"/>
      <c r="J327" s="1" t="str">
        <f t="shared" si="21"/>
        <v/>
      </c>
      <c r="K327" s="159" t="e">
        <f t="shared" si="17"/>
        <v>#VALUE!</v>
      </c>
      <c r="L327" s="14"/>
      <c r="M327" s="14"/>
      <c r="N327" s="1" t="str">
        <f t="shared" si="22"/>
        <v/>
      </c>
      <c r="O327" s="159" t="e">
        <f t="shared" si="23"/>
        <v>#VALUE!</v>
      </c>
      <c r="P327" s="14"/>
      <c r="Q327" s="14"/>
      <c r="R327" s="1" t="str">
        <f t="shared" si="24"/>
        <v/>
      </c>
      <c r="S327" s="159" t="e">
        <f t="shared" si="25"/>
        <v>#VALUE!</v>
      </c>
      <c r="T327" s="14"/>
      <c r="U327" s="14"/>
      <c r="V327" s="1" t="str">
        <f t="shared" si="26"/>
        <v/>
      </c>
      <c r="W327" s="159" t="e">
        <f t="shared" si="27"/>
        <v>#VALUE!</v>
      </c>
      <c r="X327" s="14"/>
      <c r="Y327" s="14"/>
      <c r="Z327" s="1" t="str">
        <f t="shared" si="28"/>
        <v/>
      </c>
      <c r="AA327" s="159" t="e">
        <f t="shared" si="29"/>
        <v>#VALUE!</v>
      </c>
      <c r="AB327" s="14"/>
      <c r="AC327" s="14"/>
      <c r="AD327" s="1" t="str">
        <f t="shared" si="30"/>
        <v/>
      </c>
      <c r="AE327" s="159" t="e">
        <f t="shared" si="18"/>
        <v>#VALUE!</v>
      </c>
      <c r="AF327" s="14"/>
      <c r="AG327" s="14"/>
      <c r="AH327" s="1" t="str">
        <f t="shared" si="31"/>
        <v/>
      </c>
      <c r="AI327" s="159" t="e">
        <f t="shared" si="19"/>
        <v>#VALUE!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59"/>
      <c r="DD327" s="1"/>
      <c r="DE327" s="1"/>
      <c r="DF327" s="1"/>
      <c r="DG327" s="159"/>
      <c r="DH327" s="1"/>
      <c r="DI327" s="1"/>
      <c r="DJ327" s="1"/>
      <c r="DK327" s="159"/>
      <c r="DL327" s="1"/>
      <c r="DM327" s="1"/>
      <c r="DN327" s="1"/>
      <c r="DO327" s="159"/>
      <c r="DP327" s="1"/>
      <c r="DQ327" s="1"/>
      <c r="DR327" s="1"/>
      <c r="DS327" s="159"/>
      <c r="DT327" s="1"/>
      <c r="DU327" s="1"/>
      <c r="DV327" s="1"/>
      <c r="DW327" s="159"/>
      <c r="DX327" s="1"/>
      <c r="DY327" s="1" t="e">
        <f>VLOOKUP(A327,'ADFLEX lần 1'!A:C,3,0)</f>
        <v>#N/A</v>
      </c>
    </row>
    <row r="328" spans="1:129" ht="15.75" hidden="1" customHeight="1" x14ac:dyDescent="0.25">
      <c r="A328" s="15">
        <v>714</v>
      </c>
      <c r="B328" s="1" t="str">
        <f>VLOOKUP($A328,'Trang tính59'!$G:$J,3,0)</f>
        <v>Phương Thị Phượng</v>
      </c>
      <c r="C328" s="1" t="str">
        <f>VLOOKUP($A328,'Trang tính59'!$G:$J,4,0)</f>
        <v>AdFlex - POD - Inhouse</v>
      </c>
      <c r="D328" s="14"/>
      <c r="E328" s="14"/>
      <c r="F328" s="1" t="str">
        <f t="shared" si="20"/>
        <v/>
      </c>
      <c r="G328" s="159" t="e">
        <f t="shared" si="16"/>
        <v>#VALUE!</v>
      </c>
      <c r="H328" s="14"/>
      <c r="I328" s="14"/>
      <c r="J328" s="1" t="str">
        <f t="shared" si="21"/>
        <v/>
      </c>
      <c r="K328" s="159" t="e">
        <f t="shared" si="17"/>
        <v>#VALUE!</v>
      </c>
      <c r="L328" s="14"/>
      <c r="M328" s="14"/>
      <c r="N328" s="1" t="str">
        <f t="shared" si="22"/>
        <v/>
      </c>
      <c r="O328" s="159" t="e">
        <f t="shared" si="23"/>
        <v>#VALUE!</v>
      </c>
      <c r="P328" s="14"/>
      <c r="Q328" s="14"/>
      <c r="R328" s="1" t="str">
        <f t="shared" si="24"/>
        <v/>
      </c>
      <c r="S328" s="159" t="e">
        <f t="shared" si="25"/>
        <v>#VALUE!</v>
      </c>
      <c r="T328" s="14"/>
      <c r="U328" s="14"/>
      <c r="V328" s="1" t="str">
        <f t="shared" si="26"/>
        <v/>
      </c>
      <c r="W328" s="159" t="e">
        <f t="shared" si="27"/>
        <v>#VALUE!</v>
      </c>
      <c r="X328" s="14"/>
      <c r="Y328" s="14"/>
      <c r="Z328" s="1" t="str">
        <f t="shared" si="28"/>
        <v/>
      </c>
      <c r="AA328" s="159" t="e">
        <f t="shared" si="29"/>
        <v>#VALUE!</v>
      </c>
      <c r="AB328" s="14"/>
      <c r="AC328" s="14"/>
      <c r="AD328" s="1" t="str">
        <f t="shared" si="30"/>
        <v/>
      </c>
      <c r="AE328" s="159" t="e">
        <f t="shared" si="18"/>
        <v>#VALUE!</v>
      </c>
      <c r="AF328" s="14"/>
      <c r="AG328" s="14"/>
      <c r="AH328" s="1" t="str">
        <f t="shared" si="31"/>
        <v/>
      </c>
      <c r="AI328" s="159" t="e">
        <f t="shared" si="19"/>
        <v>#VALUE!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59"/>
      <c r="DD328" s="1"/>
      <c r="DE328" s="1"/>
      <c r="DF328" s="1"/>
      <c r="DG328" s="159"/>
      <c r="DH328" s="1"/>
      <c r="DI328" s="1"/>
      <c r="DJ328" s="1"/>
      <c r="DK328" s="159"/>
      <c r="DL328" s="1"/>
      <c r="DM328" s="1"/>
      <c r="DN328" s="1"/>
      <c r="DO328" s="159"/>
      <c r="DP328" s="1"/>
      <c r="DQ328" s="1"/>
      <c r="DR328" s="1"/>
      <c r="DS328" s="159"/>
      <c r="DT328" s="1"/>
      <c r="DU328" s="1"/>
      <c r="DV328" s="1"/>
      <c r="DW328" s="159"/>
      <c r="DX328" s="1"/>
      <c r="DY328" s="1" t="e">
        <f>VLOOKUP(A328,'ADFLEX lần 1'!A:C,3,0)</f>
        <v>#N/A</v>
      </c>
    </row>
    <row r="329" spans="1:129" ht="15.75" hidden="1" customHeight="1" x14ac:dyDescent="0.25">
      <c r="A329" s="15">
        <v>715</v>
      </c>
      <c r="B329" s="1" t="str">
        <f>VLOOKUP($A329,'Trang tính59'!$G:$J,3,0)</f>
        <v>Lê Thị Tuyết Mai</v>
      </c>
      <c r="C329" s="1" t="str">
        <f>VLOOKUP($A329,'Trang tính59'!$G:$J,4,0)</f>
        <v>AdFlex - POD - Inhouse</v>
      </c>
      <c r="D329" s="168"/>
      <c r="E329" s="168"/>
      <c r="F329" s="1" t="str">
        <f t="shared" si="20"/>
        <v/>
      </c>
      <c r="G329" s="159" t="e">
        <f t="shared" si="16"/>
        <v>#VALUE!</v>
      </c>
      <c r="H329" s="168"/>
      <c r="I329" s="168"/>
      <c r="J329" s="1" t="str">
        <f t="shared" si="21"/>
        <v/>
      </c>
      <c r="K329" s="159" t="e">
        <f t="shared" si="17"/>
        <v>#VALUE!</v>
      </c>
      <c r="L329" s="168"/>
      <c r="M329" s="168"/>
      <c r="N329" s="1" t="str">
        <f t="shared" si="22"/>
        <v/>
      </c>
      <c r="O329" s="159" t="e">
        <f t="shared" si="23"/>
        <v>#VALUE!</v>
      </c>
      <c r="P329" s="168"/>
      <c r="Q329" s="168"/>
      <c r="R329" s="1" t="str">
        <f t="shared" si="24"/>
        <v/>
      </c>
      <c r="S329" s="159" t="e">
        <f t="shared" si="25"/>
        <v>#VALUE!</v>
      </c>
      <c r="T329" s="168"/>
      <c r="U329" s="168"/>
      <c r="V329" s="1" t="str">
        <f t="shared" si="26"/>
        <v/>
      </c>
      <c r="W329" s="159" t="e">
        <f t="shared" si="27"/>
        <v>#VALUE!</v>
      </c>
      <c r="X329" s="14"/>
      <c r="Y329" s="14"/>
      <c r="Z329" s="1" t="str">
        <f t="shared" si="28"/>
        <v/>
      </c>
      <c r="AA329" s="159" t="e">
        <f t="shared" si="29"/>
        <v>#VALUE!</v>
      </c>
      <c r="AB329" s="14"/>
      <c r="AC329" s="14"/>
      <c r="AD329" s="1" t="str">
        <f t="shared" si="30"/>
        <v/>
      </c>
      <c r="AE329" s="159" t="e">
        <f t="shared" si="18"/>
        <v>#VALUE!</v>
      </c>
      <c r="AF329" s="14"/>
      <c r="AG329" s="14"/>
      <c r="AH329" s="1" t="str">
        <f t="shared" si="31"/>
        <v/>
      </c>
      <c r="AI329" s="159" t="e">
        <f t="shared" si="19"/>
        <v>#VALUE!</v>
      </c>
      <c r="AJ329" s="1"/>
      <c r="AK329" s="1"/>
      <c r="AL329" s="1"/>
      <c r="AM329" s="1"/>
      <c r="AN329" s="162"/>
      <c r="AO329" s="162"/>
      <c r="AP329" s="1"/>
      <c r="AQ329" s="1"/>
      <c r="AR329" s="162"/>
      <c r="AS329" s="162"/>
      <c r="AT329" s="1"/>
      <c r="AU329" s="1"/>
      <c r="AV329" s="162"/>
      <c r="AW329" s="162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62"/>
      <c r="BI329" s="162"/>
      <c r="BJ329" s="1"/>
      <c r="BK329" s="1"/>
      <c r="BL329" s="162"/>
      <c r="BM329" s="162"/>
      <c r="BN329" s="1"/>
      <c r="BO329" s="1"/>
      <c r="BP329" s="1"/>
      <c r="BQ329" s="1"/>
      <c r="BR329" s="1"/>
      <c r="BS329" s="1"/>
      <c r="BT329" s="162"/>
      <c r="BU329" s="162"/>
      <c r="BV329" s="1"/>
      <c r="BW329" s="1"/>
      <c r="BX329" s="162"/>
      <c r="BY329" s="162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62"/>
      <c r="CK329" s="162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59"/>
      <c r="DD329" s="1"/>
      <c r="DE329" s="1"/>
      <c r="DF329" s="1"/>
      <c r="DG329" s="159"/>
      <c r="DH329" s="1"/>
      <c r="DI329" s="1"/>
      <c r="DJ329" s="1"/>
      <c r="DK329" s="159"/>
      <c r="DL329" s="162"/>
      <c r="DM329" s="162"/>
      <c r="DN329" s="1"/>
      <c r="DO329" s="159"/>
      <c r="DP329" s="162"/>
      <c r="DQ329" s="162"/>
      <c r="DR329" s="1"/>
      <c r="DS329" s="159"/>
      <c r="DT329" s="162"/>
      <c r="DU329" s="162"/>
      <c r="DV329" s="1"/>
      <c r="DW329" s="159"/>
      <c r="DX329" s="1"/>
      <c r="DY329" s="1" t="e">
        <f>VLOOKUP(A329,'ADFLEX lần 1'!A:C,3,0)</f>
        <v>#N/A</v>
      </c>
    </row>
    <row r="330" spans="1:129" ht="15.75" hidden="1" customHeight="1" x14ac:dyDescent="0.25">
      <c r="A330" s="15">
        <v>716</v>
      </c>
      <c r="B330" s="1" t="e">
        <f>VLOOKUP($A330,'Trang tính59'!$G:$J,3,0)</f>
        <v>#N/A</v>
      </c>
      <c r="C330" s="1" t="e">
        <f>VLOOKUP($A330,'Trang tính59'!$G:$J,4,0)</f>
        <v>#N/A</v>
      </c>
      <c r="D330" s="14"/>
      <c r="E330" s="14"/>
      <c r="F330" s="1" t="str">
        <f t="shared" si="20"/>
        <v/>
      </c>
      <c r="G330" s="159" t="e">
        <f t="shared" si="16"/>
        <v>#VALUE!</v>
      </c>
      <c r="H330" s="14"/>
      <c r="I330" s="14"/>
      <c r="J330" s="1" t="str">
        <f t="shared" si="21"/>
        <v/>
      </c>
      <c r="K330" s="159" t="e">
        <f t="shared" si="17"/>
        <v>#VALUE!</v>
      </c>
      <c r="L330" s="14"/>
      <c r="M330" s="14"/>
      <c r="N330" s="1" t="str">
        <f t="shared" si="22"/>
        <v/>
      </c>
      <c r="O330" s="159" t="e">
        <f t="shared" si="23"/>
        <v>#VALUE!</v>
      </c>
      <c r="P330" s="14"/>
      <c r="Q330" s="14"/>
      <c r="R330" s="1" t="str">
        <f t="shared" si="24"/>
        <v/>
      </c>
      <c r="S330" s="159" t="e">
        <f t="shared" si="25"/>
        <v>#VALUE!</v>
      </c>
      <c r="T330" s="14"/>
      <c r="U330" s="14"/>
      <c r="V330" s="1" t="str">
        <f t="shared" si="26"/>
        <v/>
      </c>
      <c r="W330" s="159" t="e">
        <f t="shared" si="27"/>
        <v>#VALUE!</v>
      </c>
      <c r="X330" s="14"/>
      <c r="Y330" s="14"/>
      <c r="Z330" s="1" t="str">
        <f t="shared" si="28"/>
        <v/>
      </c>
      <c r="AA330" s="159" t="e">
        <f t="shared" si="29"/>
        <v>#VALUE!</v>
      </c>
      <c r="AB330" s="14"/>
      <c r="AC330" s="14"/>
      <c r="AD330" s="1" t="str">
        <f t="shared" si="30"/>
        <v/>
      </c>
      <c r="AE330" s="159" t="e">
        <f t="shared" si="18"/>
        <v>#VALUE!</v>
      </c>
      <c r="AF330" s="14"/>
      <c r="AG330" s="14"/>
      <c r="AH330" s="1" t="str">
        <f t="shared" si="31"/>
        <v/>
      </c>
      <c r="AI330" s="159" t="e">
        <f t="shared" si="19"/>
        <v>#VALUE!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59"/>
      <c r="DD330" s="1"/>
      <c r="DE330" s="1"/>
      <c r="DF330" s="1"/>
      <c r="DG330" s="159"/>
      <c r="DH330" s="1"/>
      <c r="DI330" s="1"/>
      <c r="DJ330" s="1"/>
      <c r="DK330" s="159"/>
      <c r="DL330" s="1"/>
      <c r="DM330" s="1"/>
      <c r="DN330" s="1"/>
      <c r="DO330" s="159"/>
      <c r="DP330" s="1"/>
      <c r="DQ330" s="1"/>
      <c r="DR330" s="1"/>
      <c r="DS330" s="159"/>
      <c r="DT330" s="1"/>
      <c r="DU330" s="1"/>
      <c r="DV330" s="1"/>
      <c r="DW330" s="159"/>
      <c r="DX330" s="1"/>
      <c r="DY330" s="1" t="e">
        <f>VLOOKUP(A330,'ADFLEX lần 1'!A:C,3,0)</f>
        <v>#N/A</v>
      </c>
    </row>
    <row r="331" spans="1:129" ht="15.75" hidden="1" customHeight="1" x14ac:dyDescent="0.25">
      <c r="A331" s="15">
        <v>717</v>
      </c>
      <c r="B331" s="1" t="str">
        <f>VLOOKUP($A331,'Trang tính59'!$G:$J,3,0)</f>
        <v>Chu Ngọc Ánh</v>
      </c>
      <c r="C331" s="1" t="str">
        <f>VLOOKUP($A331,'Trang tính59'!$G:$J,4,0)</f>
        <v>AdFlex - Support - HRBP</v>
      </c>
      <c r="D331" s="168"/>
      <c r="E331" s="168"/>
      <c r="F331" s="1" t="str">
        <f t="shared" si="20"/>
        <v/>
      </c>
      <c r="G331" s="159" t="e">
        <f t="shared" si="16"/>
        <v>#VALUE!</v>
      </c>
      <c r="H331" s="168"/>
      <c r="I331" s="168"/>
      <c r="J331" s="1" t="str">
        <f t="shared" si="21"/>
        <v/>
      </c>
      <c r="K331" s="159" t="e">
        <f t="shared" si="17"/>
        <v>#VALUE!</v>
      </c>
      <c r="L331" s="168"/>
      <c r="M331" s="168"/>
      <c r="N331" s="1" t="str">
        <f t="shared" si="22"/>
        <v/>
      </c>
      <c r="O331" s="159" t="e">
        <f t="shared" si="23"/>
        <v>#VALUE!</v>
      </c>
      <c r="P331" s="168"/>
      <c r="Q331" s="168"/>
      <c r="R331" s="1" t="str">
        <f t="shared" si="24"/>
        <v/>
      </c>
      <c r="S331" s="159" t="e">
        <f t="shared" si="25"/>
        <v>#VALUE!</v>
      </c>
      <c r="T331" s="168"/>
      <c r="U331" s="168"/>
      <c r="V331" s="1" t="str">
        <f t="shared" si="26"/>
        <v/>
      </c>
      <c r="W331" s="159" t="e">
        <f t="shared" si="27"/>
        <v>#VALUE!</v>
      </c>
      <c r="X331" s="168"/>
      <c r="Y331" s="168"/>
      <c r="Z331" s="1" t="str">
        <f t="shared" si="28"/>
        <v/>
      </c>
      <c r="AA331" s="159" t="e">
        <f t="shared" si="29"/>
        <v>#VALUE!</v>
      </c>
      <c r="AB331" s="168"/>
      <c r="AC331" s="168"/>
      <c r="AD331" s="1" t="str">
        <f t="shared" si="30"/>
        <v/>
      </c>
      <c r="AE331" s="159" t="e">
        <f t="shared" si="18"/>
        <v>#VALUE!</v>
      </c>
      <c r="AF331" s="14"/>
      <c r="AG331" s="14"/>
      <c r="AH331" s="1" t="str">
        <f t="shared" si="31"/>
        <v/>
      </c>
      <c r="AI331" s="159" t="e">
        <f t="shared" si="19"/>
        <v>#VALUE!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62"/>
      <c r="BA331" s="162"/>
      <c r="BB331" s="1"/>
      <c r="BC331" s="1"/>
      <c r="BD331" s="162"/>
      <c r="BE331" s="162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62"/>
      <c r="BQ331" s="162"/>
      <c r="BR331" s="1"/>
      <c r="BS331" s="1"/>
      <c r="BT331" s="1"/>
      <c r="BU331" s="1"/>
      <c r="BV331" s="1"/>
      <c r="BW331" s="1"/>
      <c r="BX331" s="162"/>
      <c r="BY331" s="162"/>
      <c r="BZ331" s="1"/>
      <c r="CA331" s="1"/>
      <c r="CB331" s="162"/>
      <c r="CC331" s="162"/>
      <c r="CD331" s="1"/>
      <c r="CE331" s="1"/>
      <c r="CF331" s="162"/>
      <c r="CG331" s="162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59"/>
      <c r="DD331" s="162"/>
      <c r="DE331" s="162"/>
      <c r="DF331" s="1"/>
      <c r="DG331" s="159"/>
      <c r="DH331" s="162"/>
      <c r="DI331" s="162"/>
      <c r="DJ331" s="1"/>
      <c r="DK331" s="159"/>
      <c r="DL331" s="1"/>
      <c r="DM331" s="1"/>
      <c r="DN331" s="1"/>
      <c r="DO331" s="159"/>
      <c r="DP331" s="1"/>
      <c r="DQ331" s="1"/>
      <c r="DR331" s="1"/>
      <c r="DS331" s="159"/>
      <c r="DT331" s="162"/>
      <c r="DU331" s="162"/>
      <c r="DV331" s="1"/>
      <c r="DW331" s="159"/>
      <c r="DX331" s="1"/>
      <c r="DY331" s="1" t="e">
        <f>VLOOKUP(A331,'ADFLEX lần 1'!A:C,3,0)</f>
        <v>#N/A</v>
      </c>
    </row>
    <row r="332" spans="1:129" ht="15.75" hidden="1" customHeight="1" x14ac:dyDescent="0.25">
      <c r="A332" s="15">
        <v>718</v>
      </c>
      <c r="B332" s="1" t="str">
        <f>VLOOKUP($A332,'Trang tính59'!$G:$J,3,0)</f>
        <v>Nguyễn Đắc Quỳnh Anh</v>
      </c>
      <c r="C332" s="1" t="str">
        <f>VLOOKUP($A332,'Trang tính59'!$G:$J,4,0)</f>
        <v>AdFlex - POD - Inhouse</v>
      </c>
      <c r="D332" s="14"/>
      <c r="E332" s="14"/>
      <c r="F332" s="1" t="str">
        <f t="shared" si="20"/>
        <v/>
      </c>
      <c r="G332" s="159" t="e">
        <f t="shared" si="16"/>
        <v>#VALUE!</v>
      </c>
      <c r="H332" s="14"/>
      <c r="I332" s="14"/>
      <c r="J332" s="1" t="str">
        <f t="shared" si="21"/>
        <v/>
      </c>
      <c r="K332" s="159" t="e">
        <f t="shared" si="17"/>
        <v>#VALUE!</v>
      </c>
      <c r="L332" s="168"/>
      <c r="M332" s="168"/>
      <c r="N332" s="1" t="str">
        <f t="shared" si="22"/>
        <v/>
      </c>
      <c r="O332" s="159" t="e">
        <f t="shared" si="23"/>
        <v>#VALUE!</v>
      </c>
      <c r="P332" s="168"/>
      <c r="Q332" s="168"/>
      <c r="R332" s="1" t="str">
        <f t="shared" si="24"/>
        <v/>
      </c>
      <c r="S332" s="159" t="e">
        <f t="shared" si="25"/>
        <v>#VALUE!</v>
      </c>
      <c r="T332" s="168"/>
      <c r="U332" s="168"/>
      <c r="V332" s="1" t="str">
        <f t="shared" si="26"/>
        <v/>
      </c>
      <c r="W332" s="159" t="e">
        <f t="shared" si="27"/>
        <v>#VALUE!</v>
      </c>
      <c r="X332" s="14"/>
      <c r="Y332" s="14"/>
      <c r="Z332" s="1" t="str">
        <f t="shared" si="28"/>
        <v/>
      </c>
      <c r="AA332" s="159" t="e">
        <f t="shared" si="29"/>
        <v>#VALUE!</v>
      </c>
      <c r="AB332" s="14"/>
      <c r="AC332" s="14"/>
      <c r="AD332" s="1" t="str">
        <f t="shared" si="30"/>
        <v/>
      </c>
      <c r="AE332" s="159" t="e">
        <f t="shared" si="18"/>
        <v>#VALUE!</v>
      </c>
      <c r="AF332" s="14"/>
      <c r="AG332" s="14"/>
      <c r="AH332" s="1" t="str">
        <f t="shared" si="31"/>
        <v/>
      </c>
      <c r="AI332" s="159" t="e">
        <f t="shared" si="19"/>
        <v>#VALUE!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59"/>
      <c r="DD332" s="1"/>
      <c r="DE332" s="1"/>
      <c r="DF332" s="1"/>
      <c r="DG332" s="159"/>
      <c r="DH332" s="1"/>
      <c r="DI332" s="1"/>
      <c r="DJ332" s="1"/>
      <c r="DK332" s="159"/>
      <c r="DL332" s="1"/>
      <c r="DM332" s="1"/>
      <c r="DN332" s="1"/>
      <c r="DO332" s="159"/>
      <c r="DP332" s="1"/>
      <c r="DQ332" s="1"/>
      <c r="DR332" s="1"/>
      <c r="DS332" s="159"/>
      <c r="DT332" s="1"/>
      <c r="DU332" s="1"/>
      <c r="DV332" s="1"/>
      <c r="DW332" s="159"/>
      <c r="DX332" s="1"/>
      <c r="DY332" s="1" t="e">
        <f>VLOOKUP(A332,'ADFLEX lần 1'!A:C,3,0)</f>
        <v>#N/A</v>
      </c>
    </row>
    <row r="333" spans="1:129" ht="15.75" hidden="1" customHeight="1" x14ac:dyDescent="0.25">
      <c r="A333" s="15">
        <v>719</v>
      </c>
      <c r="B333" s="1" t="e">
        <f>VLOOKUP($A333,'Trang tính59'!$G:$J,3,0)</f>
        <v>#N/A</v>
      </c>
      <c r="C333" s="1" t="e">
        <f>VLOOKUP($A333,'Trang tính59'!$G:$J,4,0)</f>
        <v>#N/A</v>
      </c>
      <c r="D333" s="171"/>
      <c r="E333" s="171"/>
      <c r="F333" s="1" t="str">
        <f t="shared" si="20"/>
        <v/>
      </c>
      <c r="G333" s="159" t="e">
        <f t="shared" si="16"/>
        <v>#VALUE!</v>
      </c>
      <c r="H333" s="171"/>
      <c r="I333" s="171"/>
      <c r="J333" s="1" t="str">
        <f t="shared" si="21"/>
        <v/>
      </c>
      <c r="K333" s="159" t="e">
        <f t="shared" si="17"/>
        <v>#VALUE!</v>
      </c>
      <c r="L333" s="14"/>
      <c r="M333" s="14"/>
      <c r="N333" s="1" t="str">
        <f t="shared" si="22"/>
        <v/>
      </c>
      <c r="O333" s="159" t="e">
        <f t="shared" si="23"/>
        <v>#VALUE!</v>
      </c>
      <c r="P333" s="14"/>
      <c r="Q333" s="14"/>
      <c r="R333" s="1" t="str">
        <f t="shared" si="24"/>
        <v/>
      </c>
      <c r="S333" s="159" t="e">
        <f t="shared" si="25"/>
        <v>#VALUE!</v>
      </c>
      <c r="T333" s="171"/>
      <c r="U333" s="171"/>
      <c r="V333" s="1" t="str">
        <f t="shared" si="26"/>
        <v/>
      </c>
      <c r="W333" s="159" t="e">
        <f t="shared" si="27"/>
        <v>#VALUE!</v>
      </c>
      <c r="X333" s="171"/>
      <c r="Y333" s="171"/>
      <c r="Z333" s="1" t="str">
        <f t="shared" si="28"/>
        <v/>
      </c>
      <c r="AA333" s="159" t="e">
        <f t="shared" si="29"/>
        <v>#VALUE!</v>
      </c>
      <c r="AB333" s="14"/>
      <c r="AC333" s="14"/>
      <c r="AD333" s="1" t="str">
        <f t="shared" si="30"/>
        <v/>
      </c>
      <c r="AE333" s="159" t="e">
        <f t="shared" si="18"/>
        <v>#VALUE!</v>
      </c>
      <c r="AF333" s="171"/>
      <c r="AG333" s="171"/>
      <c r="AH333" s="1" t="str">
        <f t="shared" si="31"/>
        <v/>
      </c>
      <c r="AI333" s="159" t="e">
        <f t="shared" si="19"/>
        <v>#VALUE!</v>
      </c>
      <c r="AJ333" s="172"/>
      <c r="AK333" s="172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72"/>
      <c r="AW333" s="172"/>
      <c r="AX333" s="1"/>
      <c r="AY333" s="1"/>
      <c r="AZ333" s="172"/>
      <c r="BA333" s="172"/>
      <c r="BB333" s="1"/>
      <c r="BC333" s="1"/>
      <c r="BD333" s="172"/>
      <c r="BE333" s="172"/>
      <c r="BF333" s="1"/>
      <c r="BG333" s="1"/>
      <c r="BH333" s="172"/>
      <c r="BI333" s="172"/>
      <c r="BJ333" s="1"/>
      <c r="BK333" s="1"/>
      <c r="BL333" s="172"/>
      <c r="BM333" s="172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72"/>
      <c r="BY333" s="172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59"/>
      <c r="DD333" s="1"/>
      <c r="DE333" s="1"/>
      <c r="DF333" s="1"/>
      <c r="DG333" s="159"/>
      <c r="DH333" s="1"/>
      <c r="DI333" s="1"/>
      <c r="DJ333" s="1"/>
      <c r="DK333" s="159"/>
      <c r="DL333" s="1"/>
      <c r="DM333" s="1"/>
      <c r="DN333" s="1"/>
      <c r="DO333" s="159"/>
      <c r="DP333" s="1"/>
      <c r="DQ333" s="1"/>
      <c r="DR333" s="1"/>
      <c r="DS333" s="159"/>
      <c r="DT333" s="1"/>
      <c r="DU333" s="1"/>
      <c r="DV333" s="1"/>
      <c r="DW333" s="159"/>
      <c r="DX333" s="1"/>
      <c r="DY333" s="1" t="e">
        <f>VLOOKUP(A333,'ADFLEX lần 1'!A:C,3,0)</f>
        <v>#N/A</v>
      </c>
    </row>
    <row r="334" spans="1:129" ht="15.75" hidden="1" customHeight="1" x14ac:dyDescent="0.25">
      <c r="A334" s="15">
        <v>721</v>
      </c>
      <c r="B334" s="1" t="str">
        <f>VLOOKUP($A334,'Trang tính59'!$G:$J,3,0)</f>
        <v>Phạm Thị Hương</v>
      </c>
      <c r="C334" s="1" t="str">
        <f>VLOOKUP($A334,'Trang tính59'!$G:$J,4,0)</f>
        <v>AdFlex - CPS - Sale - S1</v>
      </c>
      <c r="D334" s="168"/>
      <c r="E334" s="168"/>
      <c r="F334" s="1" t="str">
        <f t="shared" si="20"/>
        <v/>
      </c>
      <c r="G334" s="159" t="e">
        <f t="shared" si="16"/>
        <v>#VALUE!</v>
      </c>
      <c r="H334" s="168"/>
      <c r="I334" s="168"/>
      <c r="J334" s="1" t="str">
        <f t="shared" si="21"/>
        <v/>
      </c>
      <c r="K334" s="159" t="e">
        <f t="shared" si="17"/>
        <v>#VALUE!</v>
      </c>
      <c r="L334" s="14"/>
      <c r="M334" s="14"/>
      <c r="N334" s="1" t="str">
        <f t="shared" si="22"/>
        <v/>
      </c>
      <c r="O334" s="159" t="e">
        <f t="shared" si="23"/>
        <v>#VALUE!</v>
      </c>
      <c r="P334" s="14"/>
      <c r="Q334" s="14"/>
      <c r="R334" s="1" t="str">
        <f t="shared" si="24"/>
        <v/>
      </c>
      <c r="S334" s="159" t="e">
        <f t="shared" si="25"/>
        <v>#VALUE!</v>
      </c>
      <c r="T334" s="168"/>
      <c r="U334" s="168"/>
      <c r="V334" s="1" t="str">
        <f t="shared" si="26"/>
        <v/>
      </c>
      <c r="W334" s="159" t="e">
        <f t="shared" si="27"/>
        <v>#VALUE!</v>
      </c>
      <c r="X334" s="14"/>
      <c r="Y334" s="14"/>
      <c r="Z334" s="1" t="str">
        <f t="shared" si="28"/>
        <v/>
      </c>
      <c r="AA334" s="159" t="e">
        <f t="shared" si="29"/>
        <v>#VALUE!</v>
      </c>
      <c r="AB334" s="14"/>
      <c r="AC334" s="14"/>
      <c r="AD334" s="1" t="str">
        <f t="shared" si="30"/>
        <v/>
      </c>
      <c r="AE334" s="159" t="e">
        <f t="shared" si="18"/>
        <v>#VALUE!</v>
      </c>
      <c r="AF334" s="14"/>
      <c r="AG334" s="14"/>
      <c r="AH334" s="1" t="str">
        <f t="shared" si="31"/>
        <v/>
      </c>
      <c r="AI334" s="159" t="e">
        <f t="shared" si="19"/>
        <v>#VALUE!</v>
      </c>
      <c r="AJ334" s="1"/>
      <c r="AK334" s="1"/>
      <c r="AL334" s="1"/>
      <c r="AM334" s="1"/>
      <c r="AN334" s="162"/>
      <c r="AO334" s="162"/>
      <c r="AP334" s="1"/>
      <c r="AQ334" s="1"/>
      <c r="AR334" s="162"/>
      <c r="AS334" s="162"/>
      <c r="AT334" s="1"/>
      <c r="AU334" s="1"/>
      <c r="AV334" s="162"/>
      <c r="AW334" s="162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62"/>
      <c r="BM334" s="162"/>
      <c r="BN334" s="1"/>
      <c r="BO334" s="1"/>
      <c r="BP334" s="162"/>
      <c r="BQ334" s="162"/>
      <c r="BR334" s="1"/>
      <c r="BS334" s="1"/>
      <c r="BT334" s="162"/>
      <c r="BU334" s="162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59"/>
      <c r="DD334" s="1"/>
      <c r="DE334" s="1"/>
      <c r="DF334" s="1"/>
      <c r="DG334" s="159"/>
      <c r="DH334" s="1"/>
      <c r="DI334" s="1"/>
      <c r="DJ334" s="1"/>
      <c r="DK334" s="159"/>
      <c r="DL334" s="1"/>
      <c r="DM334" s="1"/>
      <c r="DN334" s="1"/>
      <c r="DO334" s="159"/>
      <c r="DP334" s="1"/>
      <c r="DQ334" s="1"/>
      <c r="DR334" s="1"/>
      <c r="DS334" s="159"/>
      <c r="DT334" s="1"/>
      <c r="DU334" s="1"/>
      <c r="DV334" s="1"/>
      <c r="DW334" s="159"/>
      <c r="DX334" s="1"/>
      <c r="DY334" s="1" t="e">
        <f>VLOOKUP(A334,'ADFLEX lần 1'!A:C,3,0)</f>
        <v>#N/A</v>
      </c>
    </row>
    <row r="335" spans="1:129" ht="15.75" hidden="1" customHeight="1" x14ac:dyDescent="0.25">
      <c r="A335" s="15">
        <v>722</v>
      </c>
      <c r="B335" s="1" t="str">
        <f>VLOOKUP($A335,'Trang tính59'!$G:$J,3,0)</f>
        <v>Nguyễn Quang Huy</v>
      </c>
      <c r="C335" s="1" t="str">
        <f>VLOOKUP($A335,'Trang tính59'!$G:$J,4,0)</f>
        <v>DYNO - Kỹ thuật</v>
      </c>
      <c r="D335" s="14"/>
      <c r="E335" s="14"/>
      <c r="F335" s="1" t="str">
        <f t="shared" si="20"/>
        <v/>
      </c>
      <c r="G335" s="159" t="e">
        <f t="shared" si="16"/>
        <v>#VALUE!</v>
      </c>
      <c r="H335" s="14"/>
      <c r="I335" s="14"/>
      <c r="J335" s="1" t="str">
        <f t="shared" si="21"/>
        <v/>
      </c>
      <c r="K335" s="159" t="e">
        <f t="shared" si="17"/>
        <v>#VALUE!</v>
      </c>
      <c r="L335" s="14"/>
      <c r="M335" s="14"/>
      <c r="N335" s="1" t="str">
        <f t="shared" si="22"/>
        <v/>
      </c>
      <c r="O335" s="159" t="e">
        <f t="shared" si="23"/>
        <v>#VALUE!</v>
      </c>
      <c r="P335" s="14"/>
      <c r="Q335" s="14"/>
      <c r="R335" s="1" t="str">
        <f t="shared" si="24"/>
        <v/>
      </c>
      <c r="S335" s="159" t="e">
        <f t="shared" si="25"/>
        <v>#VALUE!</v>
      </c>
      <c r="T335" s="14"/>
      <c r="U335" s="14"/>
      <c r="V335" s="1" t="str">
        <f t="shared" si="26"/>
        <v/>
      </c>
      <c r="W335" s="159" t="e">
        <f t="shared" si="27"/>
        <v>#VALUE!</v>
      </c>
      <c r="X335" s="14"/>
      <c r="Y335" s="14"/>
      <c r="Z335" s="1" t="str">
        <f t="shared" si="28"/>
        <v/>
      </c>
      <c r="AA335" s="159" t="e">
        <f t="shared" si="29"/>
        <v>#VALUE!</v>
      </c>
      <c r="AB335" s="14"/>
      <c r="AC335" s="14"/>
      <c r="AD335" s="1" t="str">
        <f t="shared" si="30"/>
        <v/>
      </c>
      <c r="AE335" s="159" t="e">
        <f t="shared" si="18"/>
        <v>#VALUE!</v>
      </c>
      <c r="AF335" s="14"/>
      <c r="AG335" s="14"/>
      <c r="AH335" s="1" t="str">
        <f t="shared" si="31"/>
        <v/>
      </c>
      <c r="AI335" s="159" t="e">
        <f t="shared" si="19"/>
        <v>#VALUE!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59"/>
      <c r="DD335" s="1"/>
      <c r="DE335" s="1"/>
      <c r="DF335" s="1"/>
      <c r="DG335" s="159"/>
      <c r="DH335" s="1"/>
      <c r="DI335" s="1"/>
      <c r="DJ335" s="1"/>
      <c r="DK335" s="159"/>
      <c r="DL335" s="1"/>
      <c r="DM335" s="1"/>
      <c r="DN335" s="1"/>
      <c r="DO335" s="159"/>
      <c r="DP335" s="1"/>
      <c r="DQ335" s="1"/>
      <c r="DR335" s="1"/>
      <c r="DS335" s="159"/>
      <c r="DT335" s="1"/>
      <c r="DU335" s="1"/>
      <c r="DV335" s="1"/>
      <c r="DW335" s="159"/>
      <c r="DX335" s="1"/>
      <c r="DY335" s="1" t="e">
        <f>VLOOKUP(A335,'ADFLEX lần 1'!A:C,3,0)</f>
        <v>#N/A</v>
      </c>
    </row>
    <row r="336" spans="1:129" ht="15.75" hidden="1" customHeight="1" x14ac:dyDescent="0.25">
      <c r="A336" s="15">
        <v>723</v>
      </c>
      <c r="B336" s="1" t="str">
        <f>VLOOKUP($A336,'Trang tính59'!$G:$J,3,0)</f>
        <v>Trần Việt Huy</v>
      </c>
      <c r="C336" s="1" t="str">
        <f>VLOOKUP($A336,'Trang tính59'!$G:$J,4,0)</f>
        <v>DYNO - Kỹ thuật</v>
      </c>
      <c r="D336" s="14"/>
      <c r="E336" s="14"/>
      <c r="F336" s="1" t="str">
        <f t="shared" si="20"/>
        <v/>
      </c>
      <c r="G336" s="159" t="e">
        <f t="shared" si="16"/>
        <v>#VALUE!</v>
      </c>
      <c r="H336" s="14"/>
      <c r="I336" s="14"/>
      <c r="J336" s="1" t="str">
        <f t="shared" si="21"/>
        <v/>
      </c>
      <c r="K336" s="159" t="e">
        <f t="shared" si="17"/>
        <v>#VALUE!</v>
      </c>
      <c r="L336" s="14"/>
      <c r="M336" s="14"/>
      <c r="N336" s="1" t="str">
        <f t="shared" si="22"/>
        <v/>
      </c>
      <c r="O336" s="159" t="e">
        <f t="shared" si="23"/>
        <v>#VALUE!</v>
      </c>
      <c r="P336" s="14"/>
      <c r="Q336" s="14"/>
      <c r="R336" s="1" t="str">
        <f t="shared" si="24"/>
        <v/>
      </c>
      <c r="S336" s="159" t="e">
        <f t="shared" si="25"/>
        <v>#VALUE!</v>
      </c>
      <c r="T336" s="14"/>
      <c r="U336" s="14"/>
      <c r="V336" s="1" t="str">
        <f t="shared" si="26"/>
        <v/>
      </c>
      <c r="W336" s="159" t="e">
        <f t="shared" si="27"/>
        <v>#VALUE!</v>
      </c>
      <c r="X336" s="14"/>
      <c r="Y336" s="14"/>
      <c r="Z336" s="1" t="str">
        <f t="shared" si="28"/>
        <v/>
      </c>
      <c r="AA336" s="159" t="e">
        <f t="shared" si="29"/>
        <v>#VALUE!</v>
      </c>
      <c r="AB336" s="14"/>
      <c r="AC336" s="14"/>
      <c r="AD336" s="1" t="str">
        <f t="shared" si="30"/>
        <v/>
      </c>
      <c r="AE336" s="159" t="e">
        <f t="shared" si="18"/>
        <v>#VALUE!</v>
      </c>
      <c r="AF336" s="14"/>
      <c r="AG336" s="14"/>
      <c r="AH336" s="1" t="str">
        <f t="shared" si="31"/>
        <v/>
      </c>
      <c r="AI336" s="159" t="e">
        <f t="shared" si="19"/>
        <v>#VALUE!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59"/>
      <c r="DD336" s="1"/>
      <c r="DE336" s="1"/>
      <c r="DF336" s="1"/>
      <c r="DG336" s="159"/>
      <c r="DH336" s="1"/>
      <c r="DI336" s="1"/>
      <c r="DJ336" s="1"/>
      <c r="DK336" s="159"/>
      <c r="DL336" s="1"/>
      <c r="DM336" s="1"/>
      <c r="DN336" s="1"/>
      <c r="DO336" s="159"/>
      <c r="DP336" s="1"/>
      <c r="DQ336" s="1"/>
      <c r="DR336" s="1"/>
      <c r="DS336" s="159"/>
      <c r="DT336" s="1"/>
      <c r="DU336" s="1"/>
      <c r="DV336" s="1"/>
      <c r="DW336" s="159"/>
      <c r="DX336" s="1"/>
      <c r="DY336" s="1" t="e">
        <f>VLOOKUP(A336,'ADFLEX lần 1'!A:C,3,0)</f>
        <v>#N/A</v>
      </c>
    </row>
    <row r="337" spans="1:129" ht="15.75" hidden="1" customHeight="1" x14ac:dyDescent="0.25">
      <c r="A337" s="15">
        <v>724</v>
      </c>
      <c r="B337" s="1" t="str">
        <f>VLOOKUP($A337,'Trang tính59'!$G:$J,3,0)</f>
        <v>Đặng Quỳnh Anh</v>
      </c>
      <c r="C337" s="1">
        <f>VLOOKUP($A337,'Trang tính59'!$G:$J,4,0)</f>
        <v>0</v>
      </c>
      <c r="D337" s="14"/>
      <c r="E337" s="14"/>
      <c r="F337" s="1" t="str">
        <f t="shared" si="20"/>
        <v/>
      </c>
      <c r="G337" s="159" t="e">
        <f t="shared" si="16"/>
        <v>#VALUE!</v>
      </c>
      <c r="H337" s="14"/>
      <c r="I337" s="14"/>
      <c r="J337" s="1" t="str">
        <f t="shared" si="21"/>
        <v/>
      </c>
      <c r="K337" s="159" t="e">
        <f t="shared" si="17"/>
        <v>#VALUE!</v>
      </c>
      <c r="L337" s="14"/>
      <c r="M337" s="14"/>
      <c r="N337" s="1" t="str">
        <f t="shared" si="22"/>
        <v/>
      </c>
      <c r="O337" s="159" t="e">
        <f t="shared" si="23"/>
        <v>#VALUE!</v>
      </c>
      <c r="P337" s="14"/>
      <c r="Q337" s="14"/>
      <c r="R337" s="1" t="str">
        <f t="shared" si="24"/>
        <v/>
      </c>
      <c r="S337" s="159" t="e">
        <f t="shared" si="25"/>
        <v>#VALUE!</v>
      </c>
      <c r="T337" s="14"/>
      <c r="U337" s="14"/>
      <c r="V337" s="1" t="str">
        <f t="shared" si="26"/>
        <v/>
      </c>
      <c r="W337" s="159" t="e">
        <f t="shared" si="27"/>
        <v>#VALUE!</v>
      </c>
      <c r="X337" s="14"/>
      <c r="Y337" s="14"/>
      <c r="Z337" s="1" t="str">
        <f t="shared" si="28"/>
        <v/>
      </c>
      <c r="AA337" s="159" t="e">
        <f t="shared" si="29"/>
        <v>#VALUE!</v>
      </c>
      <c r="AB337" s="14"/>
      <c r="AC337" s="14"/>
      <c r="AD337" s="1" t="str">
        <f t="shared" si="30"/>
        <v/>
      </c>
      <c r="AE337" s="159" t="e">
        <f t="shared" si="18"/>
        <v>#VALUE!</v>
      </c>
      <c r="AF337" s="14"/>
      <c r="AG337" s="14"/>
      <c r="AH337" s="1" t="str">
        <f t="shared" si="31"/>
        <v/>
      </c>
      <c r="AI337" s="159" t="e">
        <f t="shared" si="19"/>
        <v>#VALUE!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59"/>
      <c r="DD337" s="1"/>
      <c r="DE337" s="1"/>
      <c r="DF337" s="1"/>
      <c r="DG337" s="159"/>
      <c r="DH337" s="1"/>
      <c r="DI337" s="1"/>
      <c r="DJ337" s="1"/>
      <c r="DK337" s="159"/>
      <c r="DL337" s="1"/>
      <c r="DM337" s="1"/>
      <c r="DN337" s="1"/>
      <c r="DO337" s="159"/>
      <c r="DP337" s="1"/>
      <c r="DQ337" s="1"/>
      <c r="DR337" s="1"/>
      <c r="DS337" s="159"/>
      <c r="DT337" s="1"/>
      <c r="DU337" s="1"/>
      <c r="DV337" s="1"/>
      <c r="DW337" s="159"/>
      <c r="DX337" s="1"/>
      <c r="DY337" s="1" t="e">
        <f>VLOOKUP(A337,'ADFLEX lần 1'!A:C,3,0)</f>
        <v>#N/A</v>
      </c>
    </row>
    <row r="338" spans="1:129" ht="15.75" hidden="1" customHeight="1" x14ac:dyDescent="0.25">
      <c r="A338" s="15">
        <v>725</v>
      </c>
      <c r="B338" s="1" t="str">
        <f>VLOOKUP($A338,'Trang tính59'!$G:$J,3,0)</f>
        <v>Nghê Quyết Tiến</v>
      </c>
      <c r="C338" s="1" t="str">
        <f>VLOOKUP($A338,'Trang tính59'!$G:$J,4,0)</f>
        <v>MO - Tech - FE</v>
      </c>
      <c r="D338" s="168"/>
      <c r="E338" s="168"/>
      <c r="F338" s="1" t="str">
        <f t="shared" si="20"/>
        <v/>
      </c>
      <c r="G338" s="159" t="e">
        <f t="shared" si="16"/>
        <v>#VALUE!</v>
      </c>
      <c r="H338" s="168"/>
      <c r="I338" s="168"/>
      <c r="J338" s="1" t="str">
        <f t="shared" si="21"/>
        <v/>
      </c>
      <c r="K338" s="159" t="e">
        <f t="shared" si="17"/>
        <v>#VALUE!</v>
      </c>
      <c r="L338" s="168"/>
      <c r="M338" s="168"/>
      <c r="N338" s="1" t="str">
        <f t="shared" si="22"/>
        <v/>
      </c>
      <c r="O338" s="159" t="e">
        <f t="shared" si="23"/>
        <v>#VALUE!</v>
      </c>
      <c r="P338" s="168"/>
      <c r="Q338" s="168"/>
      <c r="R338" s="1" t="str">
        <f t="shared" si="24"/>
        <v/>
      </c>
      <c r="S338" s="159" t="e">
        <f t="shared" si="25"/>
        <v>#VALUE!</v>
      </c>
      <c r="T338" s="168"/>
      <c r="U338" s="168"/>
      <c r="V338" s="1" t="str">
        <f t="shared" si="26"/>
        <v/>
      </c>
      <c r="W338" s="159" t="e">
        <f t="shared" si="27"/>
        <v>#VALUE!</v>
      </c>
      <c r="X338" s="14"/>
      <c r="Y338" s="14"/>
      <c r="Z338" s="1" t="str">
        <f t="shared" si="28"/>
        <v/>
      </c>
      <c r="AA338" s="159" t="e">
        <f t="shared" si="29"/>
        <v>#VALUE!</v>
      </c>
      <c r="AB338" s="14"/>
      <c r="AC338" s="14"/>
      <c r="AD338" s="1" t="str">
        <f t="shared" si="30"/>
        <v/>
      </c>
      <c r="AE338" s="159" t="e">
        <f t="shared" si="18"/>
        <v>#VALUE!</v>
      </c>
      <c r="AF338" s="14"/>
      <c r="AG338" s="14"/>
      <c r="AH338" s="1" t="str">
        <f t="shared" si="31"/>
        <v/>
      </c>
      <c r="AI338" s="159" t="e">
        <f t="shared" si="19"/>
        <v>#VALUE!</v>
      </c>
      <c r="AJ338" s="162"/>
      <c r="AK338" s="162"/>
      <c r="AL338" s="1"/>
      <c r="AM338" s="1"/>
      <c r="AN338" s="162"/>
      <c r="AO338" s="162"/>
      <c r="AP338" s="1"/>
      <c r="AQ338" s="1"/>
      <c r="AR338" s="162"/>
      <c r="AS338" s="162"/>
      <c r="AT338" s="1"/>
      <c r="AU338" s="1"/>
      <c r="AV338" s="162"/>
      <c r="AW338" s="162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62"/>
      <c r="BI338" s="162"/>
      <c r="BJ338" s="1"/>
      <c r="BK338" s="1"/>
      <c r="BL338" s="162"/>
      <c r="BM338" s="162"/>
      <c r="BN338" s="1"/>
      <c r="BO338" s="1"/>
      <c r="BP338" s="162"/>
      <c r="BQ338" s="162"/>
      <c r="BR338" s="1"/>
      <c r="BS338" s="1"/>
      <c r="BT338" s="162"/>
      <c r="BU338" s="162"/>
      <c r="BV338" s="1"/>
      <c r="BW338" s="1"/>
      <c r="BX338" s="162"/>
      <c r="BY338" s="162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62"/>
      <c r="CK338" s="162"/>
      <c r="CL338" s="1"/>
      <c r="CM338" s="1"/>
      <c r="CN338" s="162"/>
      <c r="CO338" s="162"/>
      <c r="CP338" s="1"/>
      <c r="CQ338" s="1"/>
      <c r="CR338" s="162"/>
      <c r="CS338" s="162"/>
      <c r="CT338" s="1"/>
      <c r="CU338" s="1"/>
      <c r="CV338" s="162"/>
      <c r="CW338" s="162"/>
      <c r="CX338" s="1"/>
      <c r="CY338" s="1"/>
      <c r="CZ338" s="162"/>
      <c r="DA338" s="162"/>
      <c r="DB338" s="1"/>
      <c r="DC338" s="159"/>
      <c r="DD338" s="1"/>
      <c r="DE338" s="1"/>
      <c r="DF338" s="1"/>
      <c r="DG338" s="159"/>
      <c r="DH338" s="1"/>
      <c r="DI338" s="1"/>
      <c r="DJ338" s="1"/>
      <c r="DK338" s="159"/>
      <c r="DL338" s="162"/>
      <c r="DM338" s="162"/>
      <c r="DN338" s="1"/>
      <c r="DO338" s="159"/>
      <c r="DP338" s="162"/>
      <c r="DQ338" s="162"/>
      <c r="DR338" s="1"/>
      <c r="DS338" s="159"/>
      <c r="DT338" s="162"/>
      <c r="DU338" s="162"/>
      <c r="DV338" s="1"/>
      <c r="DW338" s="159"/>
      <c r="DX338" s="1"/>
      <c r="DY338" s="1" t="e">
        <f>VLOOKUP(A338,'ADFLEX lần 1'!A:C,3,0)</f>
        <v>#N/A</v>
      </c>
    </row>
    <row r="339" spans="1:129" ht="15.75" hidden="1" customHeight="1" x14ac:dyDescent="0.25">
      <c r="A339" s="15">
        <v>726</v>
      </c>
      <c r="B339" s="1" t="str">
        <f>VLOOKUP($A339,'Trang tính59'!$G:$J,3,0)</f>
        <v>Phùng Ngọc Quang Huy</v>
      </c>
      <c r="C339" s="1" t="str">
        <f>VLOOKUP($A339,'Trang tính59'!$G:$J,4,0)</f>
        <v>AdFlex - Tech - Platform - POD</v>
      </c>
      <c r="D339" s="14"/>
      <c r="E339" s="14"/>
      <c r="F339" s="1" t="str">
        <f t="shared" si="20"/>
        <v/>
      </c>
      <c r="G339" s="159" t="e">
        <f t="shared" si="16"/>
        <v>#VALUE!</v>
      </c>
      <c r="H339" s="14"/>
      <c r="I339" s="14"/>
      <c r="J339" s="1" t="str">
        <f t="shared" si="21"/>
        <v/>
      </c>
      <c r="K339" s="159" t="e">
        <f t="shared" si="17"/>
        <v>#VALUE!</v>
      </c>
      <c r="L339" s="14"/>
      <c r="M339" s="14"/>
      <c r="N339" s="1" t="str">
        <f t="shared" si="22"/>
        <v/>
      </c>
      <c r="O339" s="159" t="e">
        <f t="shared" si="23"/>
        <v>#VALUE!</v>
      </c>
      <c r="P339" s="14"/>
      <c r="Q339" s="14"/>
      <c r="R339" s="1" t="str">
        <f t="shared" si="24"/>
        <v/>
      </c>
      <c r="S339" s="159" t="e">
        <f t="shared" si="25"/>
        <v>#VALUE!</v>
      </c>
      <c r="T339" s="14"/>
      <c r="U339" s="14"/>
      <c r="V339" s="1" t="str">
        <f t="shared" si="26"/>
        <v/>
      </c>
      <c r="W339" s="159" t="e">
        <f t="shared" si="27"/>
        <v>#VALUE!</v>
      </c>
      <c r="X339" s="14"/>
      <c r="Y339" s="14"/>
      <c r="Z339" s="1" t="str">
        <f t="shared" si="28"/>
        <v/>
      </c>
      <c r="AA339" s="159" t="e">
        <f t="shared" si="29"/>
        <v>#VALUE!</v>
      </c>
      <c r="AB339" s="14"/>
      <c r="AC339" s="14"/>
      <c r="AD339" s="1" t="str">
        <f t="shared" si="30"/>
        <v/>
      </c>
      <c r="AE339" s="159" t="e">
        <f t="shared" si="18"/>
        <v>#VALUE!</v>
      </c>
      <c r="AF339" s="14"/>
      <c r="AG339" s="14"/>
      <c r="AH339" s="1" t="str">
        <f t="shared" si="31"/>
        <v/>
      </c>
      <c r="AI339" s="159" t="e">
        <f t="shared" si="19"/>
        <v>#VALUE!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59"/>
      <c r="DD339" s="1"/>
      <c r="DE339" s="1"/>
      <c r="DF339" s="1"/>
      <c r="DG339" s="159"/>
      <c r="DH339" s="1"/>
      <c r="DI339" s="1"/>
      <c r="DJ339" s="1"/>
      <c r="DK339" s="159"/>
      <c r="DL339" s="1"/>
      <c r="DM339" s="1"/>
      <c r="DN339" s="1"/>
      <c r="DO339" s="159"/>
      <c r="DP339" s="1"/>
      <c r="DQ339" s="1"/>
      <c r="DR339" s="1"/>
      <c r="DS339" s="159"/>
      <c r="DT339" s="1"/>
      <c r="DU339" s="1"/>
      <c r="DV339" s="1"/>
      <c r="DW339" s="159"/>
      <c r="DX339" s="1"/>
      <c r="DY339" s="1" t="e">
        <f>VLOOKUP(A339,'ADFLEX lần 1'!A:C,3,0)</f>
        <v>#N/A</v>
      </c>
    </row>
    <row r="340" spans="1:129" ht="15.75" hidden="1" customHeight="1" x14ac:dyDescent="0.25">
      <c r="A340" s="15">
        <v>727</v>
      </c>
      <c r="B340" s="1" t="str">
        <f>VLOOKUP($A340,'Trang tính59'!$G:$J,3,0)</f>
        <v>Lê Thị Hiền</v>
      </c>
      <c r="C340" s="1" t="str">
        <f>VLOOKUP($A340,'Trang tính59'!$G:$J,4,0)</f>
        <v>PingGo - TCKT</v>
      </c>
      <c r="D340" s="14"/>
      <c r="E340" s="14"/>
      <c r="F340" s="1" t="str">
        <f t="shared" si="20"/>
        <v/>
      </c>
      <c r="G340" s="159" t="e">
        <f t="shared" si="16"/>
        <v>#VALUE!</v>
      </c>
      <c r="H340" s="14"/>
      <c r="I340" s="14"/>
      <c r="J340" s="1" t="str">
        <f t="shared" si="21"/>
        <v/>
      </c>
      <c r="K340" s="159" t="e">
        <f t="shared" si="17"/>
        <v>#VALUE!</v>
      </c>
      <c r="L340" s="168"/>
      <c r="M340" s="168"/>
      <c r="N340" s="1" t="str">
        <f t="shared" si="22"/>
        <v/>
      </c>
      <c r="O340" s="159" t="e">
        <f t="shared" si="23"/>
        <v>#VALUE!</v>
      </c>
      <c r="P340" s="168"/>
      <c r="Q340" s="168"/>
      <c r="R340" s="1" t="str">
        <f t="shared" si="24"/>
        <v/>
      </c>
      <c r="S340" s="159" t="e">
        <f t="shared" si="25"/>
        <v>#VALUE!</v>
      </c>
      <c r="T340" s="168"/>
      <c r="U340" s="168"/>
      <c r="V340" s="1" t="str">
        <f t="shared" si="26"/>
        <v/>
      </c>
      <c r="W340" s="159" t="e">
        <f t="shared" si="27"/>
        <v>#VALUE!</v>
      </c>
      <c r="X340" s="168"/>
      <c r="Y340" s="168"/>
      <c r="Z340" s="1" t="str">
        <f t="shared" si="28"/>
        <v/>
      </c>
      <c r="AA340" s="159" t="e">
        <f t="shared" si="29"/>
        <v>#VALUE!</v>
      </c>
      <c r="AB340" s="168"/>
      <c r="AC340" s="168"/>
      <c r="AD340" s="1" t="str">
        <f t="shared" si="30"/>
        <v/>
      </c>
      <c r="AE340" s="159" t="e">
        <f t="shared" si="18"/>
        <v>#VALUE!</v>
      </c>
      <c r="AF340" s="168"/>
      <c r="AG340" s="168"/>
      <c r="AH340" s="1" t="str">
        <f t="shared" si="31"/>
        <v/>
      </c>
      <c r="AI340" s="159" t="e">
        <f t="shared" si="19"/>
        <v>#VALUE!</v>
      </c>
      <c r="AJ340" s="1"/>
      <c r="AK340" s="1"/>
      <c r="AL340" s="1"/>
      <c r="AM340" s="1"/>
      <c r="AN340" s="162"/>
      <c r="AO340" s="162"/>
      <c r="AP340" s="1"/>
      <c r="AQ340" s="1"/>
      <c r="AR340" s="162"/>
      <c r="AS340" s="162"/>
      <c r="AT340" s="1"/>
      <c r="AU340" s="1"/>
      <c r="AV340" s="162"/>
      <c r="AW340" s="162"/>
      <c r="AX340" s="1"/>
      <c r="AY340" s="1"/>
      <c r="AZ340" s="162"/>
      <c r="BA340" s="162"/>
      <c r="BB340" s="1"/>
      <c r="BC340" s="1"/>
      <c r="BD340" s="162"/>
      <c r="BE340" s="162"/>
      <c r="BF340" s="1"/>
      <c r="BG340" s="1"/>
      <c r="BH340" s="162"/>
      <c r="BI340" s="162"/>
      <c r="BJ340" s="1"/>
      <c r="BK340" s="1"/>
      <c r="BL340" s="1"/>
      <c r="BM340" s="1"/>
      <c r="BN340" s="1"/>
      <c r="BO340" s="1"/>
      <c r="BP340" s="162"/>
      <c r="BQ340" s="162"/>
      <c r="BR340" s="1"/>
      <c r="BS340" s="1"/>
      <c r="BT340" s="162"/>
      <c r="BU340" s="162"/>
      <c r="BV340" s="1"/>
      <c r="BW340" s="1"/>
      <c r="BX340" s="162"/>
      <c r="BY340" s="162"/>
      <c r="BZ340" s="1"/>
      <c r="CA340" s="1"/>
      <c r="CB340" s="162"/>
      <c r="CC340" s="162"/>
      <c r="CD340" s="1"/>
      <c r="CE340" s="1"/>
      <c r="CF340" s="162"/>
      <c r="CG340" s="162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62"/>
      <c r="CS340" s="162"/>
      <c r="CT340" s="1"/>
      <c r="CU340" s="1"/>
      <c r="CV340" s="162"/>
      <c r="CW340" s="162"/>
      <c r="CX340" s="1"/>
      <c r="CY340" s="1"/>
      <c r="CZ340" s="1"/>
      <c r="DA340" s="1"/>
      <c r="DB340" s="1"/>
      <c r="DC340" s="159"/>
      <c r="DD340" s="1"/>
      <c r="DE340" s="1"/>
      <c r="DF340" s="1"/>
      <c r="DG340" s="159"/>
      <c r="DH340" s="1"/>
      <c r="DI340" s="1"/>
      <c r="DJ340" s="1"/>
      <c r="DK340" s="159"/>
      <c r="DL340" s="1"/>
      <c r="DM340" s="1"/>
      <c r="DN340" s="1"/>
      <c r="DO340" s="159"/>
      <c r="DP340" s="1"/>
      <c r="DQ340" s="1"/>
      <c r="DR340" s="1"/>
      <c r="DS340" s="159"/>
      <c r="DT340" s="1"/>
      <c r="DU340" s="1"/>
      <c r="DV340" s="1"/>
      <c r="DW340" s="159"/>
      <c r="DX340" s="1"/>
      <c r="DY340" s="1" t="e">
        <f>VLOOKUP(A340,'ADFLEX lần 1'!A:C,3,0)</f>
        <v>#N/A</v>
      </c>
    </row>
    <row r="341" spans="1:129" ht="15.75" customHeight="1" x14ac:dyDescent="0.25">
      <c r="A341" s="15">
        <v>728</v>
      </c>
      <c r="B341" s="1" t="str">
        <f>VLOOKUP($A341,'Trang tính59'!$G:$J,3,0)</f>
        <v>Hoàng Thu Ngọc</v>
      </c>
      <c r="C341" s="1" t="str">
        <f>VLOOKUP($A341,'Trang tính59'!$G:$J,4,0)</f>
        <v>AdFlex - CPI - Sale</v>
      </c>
      <c r="D341" s="168"/>
      <c r="E341" s="168"/>
      <c r="F341" s="1" t="str">
        <f t="shared" si="20"/>
        <v/>
      </c>
      <c r="G341" s="159" t="e">
        <f t="shared" si="16"/>
        <v>#VALUE!</v>
      </c>
      <c r="H341" s="14"/>
      <c r="I341" s="14"/>
      <c r="J341" s="1" t="str">
        <f t="shared" si="21"/>
        <v/>
      </c>
      <c r="K341" s="159" t="e">
        <f t="shared" si="17"/>
        <v>#VALUE!</v>
      </c>
      <c r="L341" s="168"/>
      <c r="M341" s="168"/>
      <c r="N341" s="1" t="str">
        <f t="shared" si="22"/>
        <v/>
      </c>
      <c r="O341" s="159" t="e">
        <f t="shared" si="23"/>
        <v>#VALUE!</v>
      </c>
      <c r="P341" s="168"/>
      <c r="Q341" s="168"/>
      <c r="R341" s="1" t="str">
        <f t="shared" si="24"/>
        <v/>
      </c>
      <c r="S341" s="159" t="e">
        <f t="shared" si="25"/>
        <v>#VALUE!</v>
      </c>
      <c r="T341" s="168"/>
      <c r="U341" s="168"/>
      <c r="V341" s="1" t="str">
        <f t="shared" si="26"/>
        <v/>
      </c>
      <c r="W341" s="159" t="e">
        <f t="shared" si="27"/>
        <v>#VALUE!</v>
      </c>
      <c r="X341" s="168"/>
      <c r="Y341" s="168"/>
      <c r="Z341" s="1" t="str">
        <f t="shared" si="28"/>
        <v/>
      </c>
      <c r="AA341" s="159" t="e">
        <f t="shared" si="29"/>
        <v>#VALUE!</v>
      </c>
      <c r="AB341" s="168"/>
      <c r="AC341" s="168"/>
      <c r="AD341" s="1" t="str">
        <f t="shared" si="30"/>
        <v/>
      </c>
      <c r="AE341" s="159" t="e">
        <f t="shared" si="18"/>
        <v>#VALUE!</v>
      </c>
      <c r="AF341" s="168"/>
      <c r="AG341" s="168"/>
      <c r="AH341" s="1" t="str">
        <f t="shared" si="31"/>
        <v/>
      </c>
      <c r="AI341" s="159" t="e">
        <f t="shared" si="19"/>
        <v>#VALUE!</v>
      </c>
      <c r="AJ341" s="162"/>
      <c r="AK341" s="162"/>
      <c r="AL341" s="1"/>
      <c r="AM341" s="1"/>
      <c r="AN341" s="162"/>
      <c r="AO341" s="162"/>
      <c r="AP341" s="1"/>
      <c r="AQ341" s="1"/>
      <c r="AR341" s="170"/>
      <c r="AS341" s="170"/>
      <c r="AT341" s="1"/>
      <c r="AU341" s="1"/>
      <c r="AV341" s="170"/>
      <c r="AW341" s="170"/>
      <c r="AX341" s="1"/>
      <c r="AY341" s="1"/>
      <c r="AZ341" s="170"/>
      <c r="BA341" s="170"/>
      <c r="BB341" s="1"/>
      <c r="BC341" s="1"/>
      <c r="BD341" s="170"/>
      <c r="BE341" s="170"/>
      <c r="BF341" s="1"/>
      <c r="BG341" s="1"/>
      <c r="BH341" s="162"/>
      <c r="BI341" s="162"/>
      <c r="BJ341" s="1"/>
      <c r="BK341" s="1"/>
      <c r="BL341" s="170"/>
      <c r="BM341" s="170"/>
      <c r="BN341" s="1"/>
      <c r="BO341" s="1"/>
      <c r="BP341" s="162"/>
      <c r="BQ341" s="162"/>
      <c r="BR341" s="1"/>
      <c r="BS341" s="1"/>
      <c r="BT341" s="162"/>
      <c r="BU341" s="162"/>
      <c r="BV341" s="1"/>
      <c r="BW341" s="1"/>
      <c r="BX341" s="162"/>
      <c r="BY341" s="162"/>
      <c r="BZ341" s="1"/>
      <c r="CA341" s="1"/>
      <c r="CB341" s="162"/>
      <c r="CC341" s="162"/>
      <c r="CD341" s="1"/>
      <c r="CE341" s="1"/>
      <c r="CF341" s="162"/>
      <c r="CG341" s="162"/>
      <c r="CH341" s="1"/>
      <c r="CI341" s="1"/>
      <c r="CJ341" s="162"/>
      <c r="CK341" s="162"/>
      <c r="CL341" s="1"/>
      <c r="CM341" s="1"/>
      <c r="CN341" s="162"/>
      <c r="CO341" s="162"/>
      <c r="CP341" s="1"/>
      <c r="CQ341" s="1"/>
      <c r="CR341" s="162"/>
      <c r="CS341" s="162"/>
      <c r="CT341" s="1"/>
      <c r="CU341" s="1"/>
      <c r="CV341" s="162"/>
      <c r="CW341" s="162"/>
      <c r="CX341" s="1"/>
      <c r="CY341" s="1"/>
      <c r="CZ341" s="162"/>
      <c r="DA341" s="162"/>
      <c r="DB341" s="1"/>
      <c r="DC341" s="159"/>
      <c r="DD341" s="1"/>
      <c r="DE341" s="1"/>
      <c r="DF341" s="1"/>
      <c r="DG341" s="159"/>
      <c r="DH341" s="1"/>
      <c r="DI341" s="1"/>
      <c r="DJ341" s="1"/>
      <c r="DK341" s="159"/>
      <c r="DL341" s="162"/>
      <c r="DM341" s="162"/>
      <c r="DN341" s="1"/>
      <c r="DO341" s="159"/>
      <c r="DP341" s="162"/>
      <c r="DQ341" s="162"/>
      <c r="DR341" s="1"/>
      <c r="DS341" s="159"/>
      <c r="DT341" s="162"/>
      <c r="DU341" s="162"/>
      <c r="DV341" s="1"/>
      <c r="DW341" s="159"/>
      <c r="DX341" s="1"/>
      <c r="DY341" s="1" t="str">
        <f>VLOOKUP(A341,'ADFLEX lần 1'!A:C,3,0)</f>
        <v>Hoàng Thu Ngọc</v>
      </c>
    </row>
    <row r="342" spans="1:129" ht="15.75" hidden="1" customHeight="1" x14ac:dyDescent="0.25">
      <c r="A342" s="15">
        <v>729</v>
      </c>
      <c r="B342" s="1" t="str">
        <f>VLOOKUP($A342,'Trang tính59'!$G:$J,3,0)</f>
        <v>Bùi Thị Kim Hoa</v>
      </c>
      <c r="C342" s="1" t="str">
        <f>VLOOKUP($A342,'Trang tính59'!$G:$J,4,0)</f>
        <v>AdFlex - CPS - Sale - Retention</v>
      </c>
      <c r="D342" s="171"/>
      <c r="E342" s="171"/>
      <c r="F342" s="1" t="str">
        <f t="shared" si="20"/>
        <v/>
      </c>
      <c r="G342" s="159" t="e">
        <f t="shared" si="16"/>
        <v>#VALUE!</v>
      </c>
      <c r="H342" s="171"/>
      <c r="I342" s="171"/>
      <c r="J342" s="1" t="str">
        <f t="shared" si="21"/>
        <v/>
      </c>
      <c r="K342" s="159" t="e">
        <f t="shared" si="17"/>
        <v>#VALUE!</v>
      </c>
      <c r="L342" s="14"/>
      <c r="M342" s="14"/>
      <c r="N342" s="1" t="str">
        <f t="shared" si="22"/>
        <v/>
      </c>
      <c r="O342" s="159" t="e">
        <f t="shared" si="23"/>
        <v>#VALUE!</v>
      </c>
      <c r="P342" s="14"/>
      <c r="Q342" s="14"/>
      <c r="R342" s="1" t="str">
        <f t="shared" si="24"/>
        <v/>
      </c>
      <c r="S342" s="159" t="e">
        <f t="shared" si="25"/>
        <v>#VALUE!</v>
      </c>
      <c r="T342" s="171"/>
      <c r="U342" s="171"/>
      <c r="V342" s="1" t="str">
        <f t="shared" si="26"/>
        <v/>
      </c>
      <c r="W342" s="159" t="e">
        <f t="shared" si="27"/>
        <v>#VALUE!</v>
      </c>
      <c r="X342" s="171"/>
      <c r="Y342" s="171"/>
      <c r="Z342" s="1" t="str">
        <f t="shared" si="28"/>
        <v/>
      </c>
      <c r="AA342" s="159" t="e">
        <f t="shared" si="29"/>
        <v>#VALUE!</v>
      </c>
      <c r="AB342" s="171"/>
      <c r="AC342" s="171"/>
      <c r="AD342" s="1" t="str">
        <f t="shared" si="30"/>
        <v/>
      </c>
      <c r="AE342" s="159" t="e">
        <f t="shared" si="18"/>
        <v>#VALUE!</v>
      </c>
      <c r="AF342" s="14"/>
      <c r="AG342" s="14"/>
      <c r="AH342" s="1" t="str">
        <f t="shared" si="31"/>
        <v/>
      </c>
      <c r="AI342" s="159" t="e">
        <f t="shared" si="19"/>
        <v>#VALUE!</v>
      </c>
      <c r="AJ342" s="172"/>
      <c r="AK342" s="172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72"/>
      <c r="BA342" s="172"/>
      <c r="BB342" s="1"/>
      <c r="BC342" s="1"/>
      <c r="BD342" s="172"/>
      <c r="BE342" s="172"/>
      <c r="BF342" s="1"/>
      <c r="BG342" s="1"/>
      <c r="BH342" s="172"/>
      <c r="BI342" s="172"/>
      <c r="BJ342" s="1"/>
      <c r="BK342" s="1"/>
      <c r="BL342" s="172"/>
      <c r="BM342" s="172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72"/>
      <c r="BY342" s="172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59"/>
      <c r="DD342" s="1"/>
      <c r="DE342" s="1"/>
      <c r="DF342" s="1"/>
      <c r="DG342" s="159"/>
      <c r="DH342" s="1"/>
      <c r="DI342" s="1"/>
      <c r="DJ342" s="1"/>
      <c r="DK342" s="159"/>
      <c r="DL342" s="1"/>
      <c r="DM342" s="1"/>
      <c r="DN342" s="1"/>
      <c r="DO342" s="159"/>
      <c r="DP342" s="1"/>
      <c r="DQ342" s="1"/>
      <c r="DR342" s="1"/>
      <c r="DS342" s="159"/>
      <c r="DT342" s="1"/>
      <c r="DU342" s="1"/>
      <c r="DV342" s="1"/>
      <c r="DW342" s="159"/>
      <c r="DX342" s="1"/>
      <c r="DY342" s="1" t="e">
        <f>VLOOKUP(A342,'ADFLEX lần 1'!A:C,3,0)</f>
        <v>#N/A</v>
      </c>
    </row>
    <row r="343" spans="1:129" ht="15.75" customHeight="1" x14ac:dyDescent="0.25">
      <c r="A343" s="15">
        <v>731</v>
      </c>
      <c r="B343" s="1" t="str">
        <f>VLOOKUP($A343,'Trang tính59'!$G:$J,3,0)</f>
        <v>Nguyễn Công Thuận</v>
      </c>
      <c r="C343" s="1" t="str">
        <f>VLOOKUP($A343,'Trang tính59'!$G:$J,4,0)</f>
        <v>AdFlex - CPI - Traffic</v>
      </c>
      <c r="D343" s="168"/>
      <c r="E343" s="168"/>
      <c r="F343" s="1" t="str">
        <f t="shared" si="20"/>
        <v/>
      </c>
      <c r="G343" s="159" t="e">
        <f t="shared" si="16"/>
        <v>#VALUE!</v>
      </c>
      <c r="H343" s="168"/>
      <c r="I343" s="168"/>
      <c r="J343" s="1" t="str">
        <f t="shared" si="21"/>
        <v/>
      </c>
      <c r="K343" s="159" t="e">
        <f t="shared" si="17"/>
        <v>#VALUE!</v>
      </c>
      <c r="L343" s="168"/>
      <c r="M343" s="168"/>
      <c r="N343" s="1" t="str">
        <f t="shared" si="22"/>
        <v/>
      </c>
      <c r="O343" s="159" t="e">
        <f t="shared" si="23"/>
        <v>#VALUE!</v>
      </c>
      <c r="P343" s="168"/>
      <c r="Q343" s="168"/>
      <c r="R343" s="1" t="str">
        <f t="shared" si="24"/>
        <v/>
      </c>
      <c r="S343" s="159" t="e">
        <f t="shared" si="25"/>
        <v>#VALUE!</v>
      </c>
      <c r="T343" s="168"/>
      <c r="U343" s="168"/>
      <c r="V343" s="1" t="str">
        <f t="shared" si="26"/>
        <v/>
      </c>
      <c r="W343" s="159" t="e">
        <f t="shared" si="27"/>
        <v>#VALUE!</v>
      </c>
      <c r="X343" s="169">
        <v>0.37430555555555556</v>
      </c>
      <c r="Y343" s="169">
        <v>0.79097222222222219</v>
      </c>
      <c r="Z343" s="163">
        <f t="shared" si="28"/>
        <v>0.33333333333333331</v>
      </c>
      <c r="AA343" s="159">
        <f t="shared" si="29"/>
        <v>8</v>
      </c>
      <c r="AB343" s="169">
        <v>0.4284722222222222</v>
      </c>
      <c r="AC343" s="169">
        <v>0.79166666666666663</v>
      </c>
      <c r="AD343" s="163">
        <f t="shared" si="30"/>
        <v>0.27986111111111117</v>
      </c>
      <c r="AE343" s="159">
        <f t="shared" si="18"/>
        <v>6.7</v>
      </c>
      <c r="AF343" s="169">
        <v>0.40208333333333335</v>
      </c>
      <c r="AG343" s="169">
        <v>0.79722222222222228</v>
      </c>
      <c r="AH343" s="163">
        <f t="shared" si="31"/>
        <v>0.30625000000000002</v>
      </c>
      <c r="AI343" s="159">
        <f t="shared" si="19"/>
        <v>7.4</v>
      </c>
      <c r="AJ343" s="170"/>
      <c r="AK343" s="170"/>
      <c r="AL343" s="1"/>
      <c r="AM343" s="1"/>
      <c r="AN343" s="170"/>
      <c r="AO343" s="170"/>
      <c r="AP343" s="1"/>
      <c r="AQ343" s="1"/>
      <c r="AR343" s="170"/>
      <c r="AS343" s="170"/>
      <c r="AT343" s="1"/>
      <c r="AU343" s="1"/>
      <c r="AV343" s="170"/>
      <c r="AW343" s="170"/>
      <c r="AX343" s="1"/>
      <c r="AY343" s="1"/>
      <c r="AZ343" s="170"/>
      <c r="BA343" s="170"/>
      <c r="BB343" s="1"/>
      <c r="BC343" s="1"/>
      <c r="BD343" s="162"/>
      <c r="BE343" s="162"/>
      <c r="BF343" s="1"/>
      <c r="BG343" s="1"/>
      <c r="BH343" s="162"/>
      <c r="BI343" s="162"/>
      <c r="BJ343" s="1"/>
      <c r="BK343" s="1"/>
      <c r="BL343" s="170"/>
      <c r="BM343" s="170"/>
      <c r="BN343" s="1"/>
      <c r="BO343" s="1"/>
      <c r="BP343" s="170"/>
      <c r="BQ343" s="170"/>
      <c r="BR343" s="1"/>
      <c r="BS343" s="1"/>
      <c r="BT343" s="170"/>
      <c r="BU343" s="170"/>
      <c r="BV343" s="1"/>
      <c r="BW343" s="1"/>
      <c r="BX343" s="170"/>
      <c r="BY343" s="170"/>
      <c r="BZ343" s="1"/>
      <c r="CA343" s="1"/>
      <c r="CB343" s="170"/>
      <c r="CC343" s="170"/>
      <c r="CD343" s="1"/>
      <c r="CE343" s="1"/>
      <c r="CF343" s="170"/>
      <c r="CG343" s="170"/>
      <c r="CH343" s="1"/>
      <c r="CI343" s="1"/>
      <c r="CJ343" s="162"/>
      <c r="CK343" s="162"/>
      <c r="CL343" s="1"/>
      <c r="CM343" s="1"/>
      <c r="CN343" s="170"/>
      <c r="CO343" s="170"/>
      <c r="CP343" s="1"/>
      <c r="CQ343" s="1"/>
      <c r="CR343" s="170"/>
      <c r="CS343" s="170"/>
      <c r="CT343" s="1"/>
      <c r="CU343" s="1"/>
      <c r="CV343" s="170"/>
      <c r="CW343" s="170"/>
      <c r="CX343" s="1"/>
      <c r="CY343" s="1"/>
      <c r="CZ343" s="160"/>
      <c r="DA343" s="160"/>
      <c r="DB343" s="161"/>
      <c r="DC343" s="159"/>
      <c r="DD343" s="160"/>
      <c r="DE343" s="160"/>
      <c r="DF343" s="160"/>
      <c r="DG343" s="159"/>
      <c r="DH343" s="162"/>
      <c r="DI343" s="162"/>
      <c r="DJ343" s="163"/>
      <c r="DK343" s="159"/>
      <c r="DL343" s="162"/>
      <c r="DM343" s="162"/>
      <c r="DN343" s="163"/>
      <c r="DO343" s="159"/>
      <c r="DP343" s="160"/>
      <c r="DQ343" s="160"/>
      <c r="DR343" s="161"/>
      <c r="DS343" s="159"/>
      <c r="DT343" s="160"/>
      <c r="DU343" s="160"/>
      <c r="DV343" s="161"/>
      <c r="DW343" s="159"/>
      <c r="DX343" s="1"/>
      <c r="DY343" s="1" t="str">
        <f>VLOOKUP(A343,'ADFLEX lần 1'!A:C,3,0)</f>
        <v>Nguyễn Công Thuận</v>
      </c>
    </row>
    <row r="344" spans="1:129" ht="15.75" hidden="1" customHeight="1" x14ac:dyDescent="0.25">
      <c r="A344" s="15">
        <v>732</v>
      </c>
      <c r="B344" s="1" t="str">
        <f>VLOOKUP($A344,'Trang tính59'!$G:$J,3,0)</f>
        <v>Nguyễn Tuấn Anh</v>
      </c>
      <c r="C344" s="1" t="str">
        <f>VLOOKUP($A344,'Trang tính59'!$G:$J,4,0)</f>
        <v>AdFlex - CPS - Sale - S1</v>
      </c>
      <c r="D344" s="14"/>
      <c r="E344" s="14"/>
      <c r="F344" s="1" t="str">
        <f t="shared" si="20"/>
        <v/>
      </c>
      <c r="G344" s="159" t="e">
        <f t="shared" si="16"/>
        <v>#VALUE!</v>
      </c>
      <c r="H344" s="14"/>
      <c r="I344" s="14"/>
      <c r="J344" s="1" t="str">
        <f t="shared" si="21"/>
        <v/>
      </c>
      <c r="K344" s="159" t="e">
        <f t="shared" si="17"/>
        <v>#VALUE!</v>
      </c>
      <c r="L344" s="168"/>
      <c r="M344" s="168"/>
      <c r="N344" s="1" t="str">
        <f t="shared" si="22"/>
        <v/>
      </c>
      <c r="O344" s="159" t="e">
        <f t="shared" si="23"/>
        <v>#VALUE!</v>
      </c>
      <c r="P344" s="168"/>
      <c r="Q344" s="168"/>
      <c r="R344" s="1" t="str">
        <f t="shared" si="24"/>
        <v/>
      </c>
      <c r="S344" s="159" t="e">
        <f t="shared" si="25"/>
        <v>#VALUE!</v>
      </c>
      <c r="T344" s="168"/>
      <c r="U344" s="168"/>
      <c r="V344" s="1" t="str">
        <f t="shared" si="26"/>
        <v/>
      </c>
      <c r="W344" s="159" t="e">
        <f t="shared" si="27"/>
        <v>#VALUE!</v>
      </c>
      <c r="X344" s="14"/>
      <c r="Y344" s="14"/>
      <c r="Z344" s="1" t="str">
        <f t="shared" si="28"/>
        <v/>
      </c>
      <c r="AA344" s="159" t="e">
        <f t="shared" si="29"/>
        <v>#VALUE!</v>
      </c>
      <c r="AB344" s="14"/>
      <c r="AC344" s="14"/>
      <c r="AD344" s="1" t="str">
        <f t="shared" si="30"/>
        <v/>
      </c>
      <c r="AE344" s="159" t="e">
        <f t="shared" si="18"/>
        <v>#VALUE!</v>
      </c>
      <c r="AF344" s="14"/>
      <c r="AG344" s="14"/>
      <c r="AH344" s="1" t="str">
        <f t="shared" si="31"/>
        <v/>
      </c>
      <c r="AI344" s="159" t="e">
        <f t="shared" si="19"/>
        <v>#VALUE!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62"/>
      <c r="DA344" s="162"/>
      <c r="DB344" s="1"/>
      <c r="DC344" s="159"/>
      <c r="DD344" s="1"/>
      <c r="DE344" s="1"/>
      <c r="DF344" s="1"/>
      <c r="DG344" s="159"/>
      <c r="DH344" s="1"/>
      <c r="DI344" s="1"/>
      <c r="DJ344" s="1"/>
      <c r="DK344" s="159"/>
      <c r="DL344" s="1"/>
      <c r="DM344" s="1"/>
      <c r="DN344" s="1"/>
      <c r="DO344" s="159"/>
      <c r="DP344" s="1"/>
      <c r="DQ344" s="1"/>
      <c r="DR344" s="1"/>
      <c r="DS344" s="159"/>
      <c r="DT344" s="1"/>
      <c r="DU344" s="1"/>
      <c r="DV344" s="1"/>
      <c r="DW344" s="159"/>
      <c r="DX344" s="1"/>
      <c r="DY344" s="1" t="e">
        <f>VLOOKUP(A344,'ADFLEX lần 1'!A:C,3,0)</f>
        <v>#N/A</v>
      </c>
    </row>
    <row r="345" spans="1:129" ht="15.75" hidden="1" customHeight="1" x14ac:dyDescent="0.25">
      <c r="A345" s="15">
        <v>733</v>
      </c>
      <c r="B345" s="1" t="str">
        <f>VLOOKUP($A345,'Trang tính59'!$G:$J,3,0)</f>
        <v>Nguyễn Trí Sơn</v>
      </c>
      <c r="C345" s="1" t="str">
        <f>VLOOKUP($A345,'Trang tính59'!$G:$J,4,0)</f>
        <v>MO - Tech - FE</v>
      </c>
      <c r="D345" s="171"/>
      <c r="E345" s="171"/>
      <c r="F345" s="1" t="str">
        <f t="shared" si="20"/>
        <v/>
      </c>
      <c r="G345" s="159" t="e">
        <f t="shared" si="16"/>
        <v>#VALUE!</v>
      </c>
      <c r="H345" s="171"/>
      <c r="I345" s="171"/>
      <c r="J345" s="1" t="str">
        <f t="shared" si="21"/>
        <v/>
      </c>
      <c r="K345" s="159" t="e">
        <f t="shared" si="17"/>
        <v>#VALUE!</v>
      </c>
      <c r="L345" s="168"/>
      <c r="M345" s="168"/>
      <c r="N345" s="1" t="str">
        <f t="shared" si="22"/>
        <v/>
      </c>
      <c r="O345" s="159" t="e">
        <f t="shared" si="23"/>
        <v>#VALUE!</v>
      </c>
      <c r="P345" s="168"/>
      <c r="Q345" s="168"/>
      <c r="R345" s="1" t="str">
        <f t="shared" si="24"/>
        <v/>
      </c>
      <c r="S345" s="159" t="e">
        <f t="shared" si="25"/>
        <v>#VALUE!</v>
      </c>
      <c r="T345" s="171"/>
      <c r="U345" s="171"/>
      <c r="V345" s="1" t="str">
        <f t="shared" si="26"/>
        <v/>
      </c>
      <c r="W345" s="159" t="e">
        <f t="shared" si="27"/>
        <v>#VALUE!</v>
      </c>
      <c r="X345" s="171"/>
      <c r="Y345" s="171"/>
      <c r="Z345" s="1" t="str">
        <f t="shared" si="28"/>
        <v/>
      </c>
      <c r="AA345" s="159" t="e">
        <f t="shared" si="29"/>
        <v>#VALUE!</v>
      </c>
      <c r="AB345" s="171"/>
      <c r="AC345" s="171"/>
      <c r="AD345" s="1" t="str">
        <f t="shared" si="30"/>
        <v/>
      </c>
      <c r="AE345" s="159" t="e">
        <f t="shared" si="18"/>
        <v>#VALUE!</v>
      </c>
      <c r="AF345" s="171"/>
      <c r="AG345" s="171"/>
      <c r="AH345" s="1" t="str">
        <f t="shared" si="31"/>
        <v/>
      </c>
      <c r="AI345" s="159" t="e">
        <f t="shared" si="19"/>
        <v>#VALUE!</v>
      </c>
      <c r="AJ345" s="172"/>
      <c r="AK345" s="172"/>
      <c r="AL345" s="1"/>
      <c r="AM345" s="1"/>
      <c r="AN345" s="162"/>
      <c r="AO345" s="162"/>
      <c r="AP345" s="1"/>
      <c r="AQ345" s="1"/>
      <c r="AR345" s="162"/>
      <c r="AS345" s="162"/>
      <c r="AT345" s="1"/>
      <c r="AU345" s="1"/>
      <c r="AV345" s="172"/>
      <c r="AW345" s="172"/>
      <c r="AX345" s="1"/>
      <c r="AY345" s="1"/>
      <c r="AZ345" s="172"/>
      <c r="BA345" s="172"/>
      <c r="BB345" s="1"/>
      <c r="BC345" s="1"/>
      <c r="BD345" s="172"/>
      <c r="BE345" s="172"/>
      <c r="BF345" s="1"/>
      <c r="BG345" s="1"/>
      <c r="BH345" s="172"/>
      <c r="BI345" s="172"/>
      <c r="BJ345" s="1"/>
      <c r="BK345" s="1"/>
      <c r="BL345" s="172"/>
      <c r="BM345" s="172"/>
      <c r="BN345" s="1"/>
      <c r="BO345" s="1"/>
      <c r="BP345" s="162"/>
      <c r="BQ345" s="162"/>
      <c r="BR345" s="1"/>
      <c r="BS345" s="1"/>
      <c r="BT345" s="162"/>
      <c r="BU345" s="162"/>
      <c r="BV345" s="1"/>
      <c r="BW345" s="1"/>
      <c r="BX345" s="172"/>
      <c r="BY345" s="172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62"/>
      <c r="CK345" s="162"/>
      <c r="CL345" s="1"/>
      <c r="CM345" s="1"/>
      <c r="CN345" s="162"/>
      <c r="CO345" s="162"/>
      <c r="CP345" s="1"/>
      <c r="CQ345" s="1"/>
      <c r="CR345" s="162"/>
      <c r="CS345" s="162"/>
      <c r="CT345" s="1"/>
      <c r="CU345" s="1"/>
      <c r="CV345" s="162"/>
      <c r="CW345" s="162"/>
      <c r="CX345" s="1"/>
      <c r="CY345" s="1"/>
      <c r="CZ345" s="162"/>
      <c r="DA345" s="162"/>
      <c r="DB345" s="1"/>
      <c r="DC345" s="159"/>
      <c r="DD345" s="1"/>
      <c r="DE345" s="1"/>
      <c r="DF345" s="1"/>
      <c r="DG345" s="159"/>
      <c r="DH345" s="1"/>
      <c r="DI345" s="1"/>
      <c r="DJ345" s="1"/>
      <c r="DK345" s="159"/>
      <c r="DL345" s="162"/>
      <c r="DM345" s="162"/>
      <c r="DN345" s="1"/>
      <c r="DO345" s="159"/>
      <c r="DP345" s="162"/>
      <c r="DQ345" s="162"/>
      <c r="DR345" s="1"/>
      <c r="DS345" s="159"/>
      <c r="DT345" s="162"/>
      <c r="DU345" s="162"/>
      <c r="DV345" s="1"/>
      <c r="DW345" s="159"/>
      <c r="DX345" s="1"/>
      <c r="DY345" s="1" t="e">
        <f>VLOOKUP(A345,'ADFLEX lần 1'!A:C,3,0)</f>
        <v>#N/A</v>
      </c>
    </row>
    <row r="346" spans="1:129" ht="15.75" hidden="1" customHeight="1" x14ac:dyDescent="0.25">
      <c r="A346" s="15">
        <v>734</v>
      </c>
      <c r="B346" s="1" t="str">
        <f>VLOOKUP($A346,'Trang tính59'!$G:$J,3,0)</f>
        <v>Đặng Quang Anh</v>
      </c>
      <c r="C346" s="1">
        <f>VLOOKUP($A346,'Trang tính59'!$G:$J,4,0)</f>
        <v>0</v>
      </c>
      <c r="D346" s="14"/>
      <c r="E346" s="14"/>
      <c r="F346" s="1" t="str">
        <f t="shared" si="20"/>
        <v/>
      </c>
      <c r="G346" s="159" t="e">
        <f t="shared" si="16"/>
        <v>#VALUE!</v>
      </c>
      <c r="H346" s="14"/>
      <c r="I346" s="14"/>
      <c r="J346" s="1" t="str">
        <f t="shared" si="21"/>
        <v/>
      </c>
      <c r="K346" s="159" t="e">
        <f t="shared" si="17"/>
        <v>#VALUE!</v>
      </c>
      <c r="L346" s="14"/>
      <c r="M346" s="14"/>
      <c r="N346" s="1" t="str">
        <f t="shared" si="22"/>
        <v/>
      </c>
      <c r="O346" s="159" t="e">
        <f t="shared" si="23"/>
        <v>#VALUE!</v>
      </c>
      <c r="P346" s="14"/>
      <c r="Q346" s="14"/>
      <c r="R346" s="1" t="str">
        <f t="shared" si="24"/>
        <v/>
      </c>
      <c r="S346" s="159" t="e">
        <f t="shared" si="25"/>
        <v>#VALUE!</v>
      </c>
      <c r="T346" s="14"/>
      <c r="U346" s="14"/>
      <c r="V346" s="1" t="str">
        <f t="shared" si="26"/>
        <v/>
      </c>
      <c r="W346" s="159" t="e">
        <f t="shared" si="27"/>
        <v>#VALUE!</v>
      </c>
      <c r="X346" s="14"/>
      <c r="Y346" s="14"/>
      <c r="Z346" s="1" t="str">
        <f t="shared" si="28"/>
        <v/>
      </c>
      <c r="AA346" s="159" t="e">
        <f t="shared" si="29"/>
        <v>#VALUE!</v>
      </c>
      <c r="AB346" s="14"/>
      <c r="AC346" s="14"/>
      <c r="AD346" s="1" t="str">
        <f t="shared" si="30"/>
        <v/>
      </c>
      <c r="AE346" s="159" t="e">
        <f t="shared" si="18"/>
        <v>#VALUE!</v>
      </c>
      <c r="AF346" s="14"/>
      <c r="AG346" s="14"/>
      <c r="AH346" s="1" t="str">
        <f t="shared" si="31"/>
        <v/>
      </c>
      <c r="AI346" s="159" t="e">
        <f t="shared" si="19"/>
        <v>#VALUE!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59"/>
      <c r="DD346" s="1"/>
      <c r="DE346" s="1"/>
      <c r="DF346" s="1"/>
      <c r="DG346" s="159"/>
      <c r="DH346" s="1"/>
      <c r="DI346" s="1"/>
      <c r="DJ346" s="1"/>
      <c r="DK346" s="159"/>
      <c r="DL346" s="1"/>
      <c r="DM346" s="1"/>
      <c r="DN346" s="1"/>
      <c r="DO346" s="159"/>
      <c r="DP346" s="1"/>
      <c r="DQ346" s="1"/>
      <c r="DR346" s="1"/>
      <c r="DS346" s="159"/>
      <c r="DT346" s="1"/>
      <c r="DU346" s="1"/>
      <c r="DV346" s="1"/>
      <c r="DW346" s="159"/>
      <c r="DX346" s="1"/>
      <c r="DY346" s="1" t="e">
        <f>VLOOKUP(A346,'ADFLEX lần 1'!A:C,3,0)</f>
        <v>#N/A</v>
      </c>
    </row>
    <row r="347" spans="1:129" ht="15.75" hidden="1" customHeight="1" x14ac:dyDescent="0.25">
      <c r="A347" s="15">
        <v>735</v>
      </c>
      <c r="B347" s="1" t="e">
        <f>VLOOKUP($A347,'Trang tính59'!$G:$J,3,0)</f>
        <v>#N/A</v>
      </c>
      <c r="C347" s="1" t="e">
        <f>VLOOKUP($A347,'Trang tính59'!$G:$J,4,0)</f>
        <v>#N/A</v>
      </c>
      <c r="D347" s="14"/>
      <c r="E347" s="14"/>
      <c r="F347" s="1" t="str">
        <f t="shared" si="20"/>
        <v/>
      </c>
      <c r="G347" s="159" t="e">
        <f t="shared" si="16"/>
        <v>#VALUE!</v>
      </c>
      <c r="H347" s="14"/>
      <c r="I347" s="14"/>
      <c r="J347" s="1" t="str">
        <f t="shared" si="21"/>
        <v/>
      </c>
      <c r="K347" s="159" t="e">
        <f t="shared" si="17"/>
        <v>#VALUE!</v>
      </c>
      <c r="L347" s="14"/>
      <c r="M347" s="14"/>
      <c r="N347" s="1" t="str">
        <f t="shared" si="22"/>
        <v/>
      </c>
      <c r="O347" s="159" t="e">
        <f t="shared" si="23"/>
        <v>#VALUE!</v>
      </c>
      <c r="P347" s="14"/>
      <c r="Q347" s="14"/>
      <c r="R347" s="1" t="str">
        <f t="shared" si="24"/>
        <v/>
      </c>
      <c r="S347" s="159" t="e">
        <f t="shared" si="25"/>
        <v>#VALUE!</v>
      </c>
      <c r="T347" s="14"/>
      <c r="U347" s="14"/>
      <c r="V347" s="1" t="str">
        <f t="shared" si="26"/>
        <v/>
      </c>
      <c r="W347" s="159" t="e">
        <f t="shared" si="27"/>
        <v>#VALUE!</v>
      </c>
      <c r="X347" s="14"/>
      <c r="Y347" s="14"/>
      <c r="Z347" s="1" t="str">
        <f t="shared" si="28"/>
        <v/>
      </c>
      <c r="AA347" s="159" t="e">
        <f t="shared" si="29"/>
        <v>#VALUE!</v>
      </c>
      <c r="AB347" s="14"/>
      <c r="AC347" s="14"/>
      <c r="AD347" s="1" t="str">
        <f t="shared" si="30"/>
        <v/>
      </c>
      <c r="AE347" s="159" t="e">
        <f t="shared" si="18"/>
        <v>#VALUE!</v>
      </c>
      <c r="AF347" s="14"/>
      <c r="AG347" s="14"/>
      <c r="AH347" s="1" t="str">
        <f t="shared" si="31"/>
        <v/>
      </c>
      <c r="AI347" s="159" t="e">
        <f t="shared" si="19"/>
        <v>#VALUE!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59"/>
      <c r="DD347" s="1"/>
      <c r="DE347" s="1"/>
      <c r="DF347" s="1"/>
      <c r="DG347" s="159"/>
      <c r="DH347" s="1"/>
      <c r="DI347" s="1"/>
      <c r="DJ347" s="1"/>
      <c r="DK347" s="159"/>
      <c r="DL347" s="1"/>
      <c r="DM347" s="1"/>
      <c r="DN347" s="1"/>
      <c r="DO347" s="159"/>
      <c r="DP347" s="1"/>
      <c r="DQ347" s="1"/>
      <c r="DR347" s="1"/>
      <c r="DS347" s="159"/>
      <c r="DT347" s="1"/>
      <c r="DU347" s="1"/>
      <c r="DV347" s="1"/>
      <c r="DW347" s="159"/>
      <c r="DX347" s="1"/>
      <c r="DY347" s="1" t="e">
        <f>VLOOKUP(A347,'ADFLEX lần 1'!A:C,3,0)</f>
        <v>#N/A</v>
      </c>
    </row>
    <row r="348" spans="1:129" ht="15.75" hidden="1" customHeight="1" x14ac:dyDescent="0.25">
      <c r="A348" s="15">
        <v>736</v>
      </c>
      <c r="B348" s="1" t="str">
        <f>VLOOKUP($A348,'Trang tính59'!$G:$J,3,0)</f>
        <v>Đỗ Thị Hương Quỳnh</v>
      </c>
      <c r="C348" s="1" t="str">
        <f>VLOOKUP($A348,'Trang tính59'!$G:$J,4,0)</f>
        <v>AdFlex - Tech - QA - Tester</v>
      </c>
      <c r="D348" s="14"/>
      <c r="E348" s="14"/>
      <c r="F348" s="1" t="str">
        <f t="shared" si="20"/>
        <v/>
      </c>
      <c r="G348" s="159" t="e">
        <f t="shared" si="16"/>
        <v>#VALUE!</v>
      </c>
      <c r="H348" s="14"/>
      <c r="I348" s="14"/>
      <c r="J348" s="1" t="str">
        <f t="shared" si="21"/>
        <v/>
      </c>
      <c r="K348" s="159" t="e">
        <f t="shared" si="17"/>
        <v>#VALUE!</v>
      </c>
      <c r="L348" s="14"/>
      <c r="M348" s="14"/>
      <c r="N348" s="1" t="str">
        <f t="shared" si="22"/>
        <v/>
      </c>
      <c r="O348" s="159" t="e">
        <f t="shared" si="23"/>
        <v>#VALUE!</v>
      </c>
      <c r="P348" s="14"/>
      <c r="Q348" s="14"/>
      <c r="R348" s="1" t="str">
        <f t="shared" si="24"/>
        <v/>
      </c>
      <c r="S348" s="159" t="e">
        <f t="shared" si="25"/>
        <v>#VALUE!</v>
      </c>
      <c r="T348" s="14"/>
      <c r="U348" s="14"/>
      <c r="V348" s="1" t="str">
        <f t="shared" si="26"/>
        <v/>
      </c>
      <c r="W348" s="159" t="e">
        <f t="shared" si="27"/>
        <v>#VALUE!</v>
      </c>
      <c r="X348" s="14"/>
      <c r="Y348" s="14"/>
      <c r="Z348" s="1" t="str">
        <f t="shared" si="28"/>
        <v/>
      </c>
      <c r="AA348" s="159" t="e">
        <f t="shared" si="29"/>
        <v>#VALUE!</v>
      </c>
      <c r="AB348" s="14"/>
      <c r="AC348" s="14"/>
      <c r="AD348" s="1" t="str">
        <f t="shared" si="30"/>
        <v/>
      </c>
      <c r="AE348" s="159" t="e">
        <f t="shared" si="18"/>
        <v>#VALUE!</v>
      </c>
      <c r="AF348" s="14"/>
      <c r="AG348" s="14"/>
      <c r="AH348" s="1" t="str">
        <f t="shared" si="31"/>
        <v/>
      </c>
      <c r="AI348" s="159" t="e">
        <f t="shared" si="19"/>
        <v>#VALUE!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59"/>
      <c r="DD348" s="1"/>
      <c r="DE348" s="1"/>
      <c r="DF348" s="1"/>
      <c r="DG348" s="159"/>
      <c r="DH348" s="1"/>
      <c r="DI348" s="1"/>
      <c r="DJ348" s="1"/>
      <c r="DK348" s="159"/>
      <c r="DL348" s="1"/>
      <c r="DM348" s="1"/>
      <c r="DN348" s="1"/>
      <c r="DO348" s="159"/>
      <c r="DP348" s="1"/>
      <c r="DQ348" s="1"/>
      <c r="DR348" s="1"/>
      <c r="DS348" s="159"/>
      <c r="DT348" s="1"/>
      <c r="DU348" s="1"/>
      <c r="DV348" s="1"/>
      <c r="DW348" s="159"/>
      <c r="DX348" s="1"/>
      <c r="DY348" s="1" t="e">
        <f>VLOOKUP(A348,'ADFLEX lần 1'!A:C,3,0)</f>
        <v>#N/A</v>
      </c>
    </row>
    <row r="349" spans="1:129" ht="15.75" hidden="1" customHeight="1" x14ac:dyDescent="0.25">
      <c r="A349" s="15">
        <v>737</v>
      </c>
      <c r="B349" s="1" t="str">
        <f>VLOOKUP($A349,'Trang tính59'!$G:$J,3,0)</f>
        <v>Ngô Văn Phiên</v>
      </c>
      <c r="C349" s="1" t="str">
        <f>VLOOKUP($A349,'Trang tính59'!$G:$J,4,0)</f>
        <v>MO - Tech - BE</v>
      </c>
      <c r="D349" s="14"/>
      <c r="E349" s="14"/>
      <c r="F349" s="1" t="str">
        <f t="shared" si="20"/>
        <v/>
      </c>
      <c r="G349" s="159" t="e">
        <f t="shared" si="16"/>
        <v>#VALUE!</v>
      </c>
      <c r="H349" s="14"/>
      <c r="I349" s="14"/>
      <c r="J349" s="1" t="str">
        <f t="shared" si="21"/>
        <v/>
      </c>
      <c r="K349" s="159" t="e">
        <f t="shared" si="17"/>
        <v>#VALUE!</v>
      </c>
      <c r="L349" s="14"/>
      <c r="M349" s="14"/>
      <c r="N349" s="1" t="str">
        <f t="shared" si="22"/>
        <v/>
      </c>
      <c r="O349" s="159" t="e">
        <f t="shared" si="23"/>
        <v>#VALUE!</v>
      </c>
      <c r="P349" s="14"/>
      <c r="Q349" s="14"/>
      <c r="R349" s="1" t="str">
        <f t="shared" si="24"/>
        <v/>
      </c>
      <c r="S349" s="159" t="e">
        <f t="shared" si="25"/>
        <v>#VALUE!</v>
      </c>
      <c r="T349" s="14"/>
      <c r="U349" s="14"/>
      <c r="V349" s="1" t="str">
        <f t="shared" si="26"/>
        <v/>
      </c>
      <c r="W349" s="159" t="e">
        <f t="shared" si="27"/>
        <v>#VALUE!</v>
      </c>
      <c r="X349" s="14"/>
      <c r="Y349" s="14"/>
      <c r="Z349" s="1" t="str">
        <f t="shared" si="28"/>
        <v/>
      </c>
      <c r="AA349" s="159" t="e">
        <f t="shared" si="29"/>
        <v>#VALUE!</v>
      </c>
      <c r="AB349" s="14"/>
      <c r="AC349" s="14"/>
      <c r="AD349" s="1" t="str">
        <f t="shared" si="30"/>
        <v/>
      </c>
      <c r="AE349" s="159" t="e">
        <f t="shared" si="18"/>
        <v>#VALUE!</v>
      </c>
      <c r="AF349" s="14"/>
      <c r="AG349" s="14"/>
      <c r="AH349" s="1" t="str">
        <f t="shared" si="31"/>
        <v/>
      </c>
      <c r="AI349" s="159" t="e">
        <f t="shared" si="19"/>
        <v>#VALUE!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59"/>
      <c r="DD349" s="1"/>
      <c r="DE349" s="1"/>
      <c r="DF349" s="1"/>
      <c r="DG349" s="159"/>
      <c r="DH349" s="1"/>
      <c r="DI349" s="1"/>
      <c r="DJ349" s="1"/>
      <c r="DK349" s="159"/>
      <c r="DL349" s="1"/>
      <c r="DM349" s="1"/>
      <c r="DN349" s="1"/>
      <c r="DO349" s="159"/>
      <c r="DP349" s="1"/>
      <c r="DQ349" s="1"/>
      <c r="DR349" s="1"/>
      <c r="DS349" s="159"/>
      <c r="DT349" s="1"/>
      <c r="DU349" s="1"/>
      <c r="DV349" s="1"/>
      <c r="DW349" s="159"/>
      <c r="DX349" s="1"/>
      <c r="DY349" s="1" t="e">
        <f>VLOOKUP(A349,'ADFLEX lần 1'!A:C,3,0)</f>
        <v>#N/A</v>
      </c>
    </row>
    <row r="350" spans="1:129" ht="15.75" hidden="1" customHeight="1" x14ac:dyDescent="0.25">
      <c r="A350" s="15">
        <v>738</v>
      </c>
      <c r="B350" s="1" t="str">
        <f>VLOOKUP($A350,'Trang tính59'!$G:$J,3,0)</f>
        <v>Phạm Quốc Hưng</v>
      </c>
      <c r="C350" s="1" t="str">
        <f>VLOOKUP($A350,'Trang tính59'!$G:$J,4,0)</f>
        <v>MO - Tech - BE</v>
      </c>
      <c r="D350" s="14"/>
      <c r="E350" s="14"/>
      <c r="F350" s="1" t="str">
        <f t="shared" si="20"/>
        <v/>
      </c>
      <c r="G350" s="159" t="e">
        <f t="shared" si="16"/>
        <v>#VALUE!</v>
      </c>
      <c r="H350" s="14"/>
      <c r="I350" s="14"/>
      <c r="J350" s="1" t="str">
        <f t="shared" si="21"/>
        <v/>
      </c>
      <c r="K350" s="159" t="e">
        <f t="shared" si="17"/>
        <v>#VALUE!</v>
      </c>
      <c r="L350" s="14"/>
      <c r="M350" s="14"/>
      <c r="N350" s="1" t="str">
        <f t="shared" si="22"/>
        <v/>
      </c>
      <c r="O350" s="159" t="e">
        <f t="shared" si="23"/>
        <v>#VALUE!</v>
      </c>
      <c r="P350" s="14"/>
      <c r="Q350" s="14"/>
      <c r="R350" s="1" t="str">
        <f t="shared" si="24"/>
        <v/>
      </c>
      <c r="S350" s="159" t="e">
        <f t="shared" si="25"/>
        <v>#VALUE!</v>
      </c>
      <c r="T350" s="14"/>
      <c r="U350" s="14"/>
      <c r="V350" s="1" t="str">
        <f t="shared" si="26"/>
        <v/>
      </c>
      <c r="W350" s="159" t="e">
        <f t="shared" si="27"/>
        <v>#VALUE!</v>
      </c>
      <c r="X350" s="14"/>
      <c r="Y350" s="14"/>
      <c r="Z350" s="1" t="str">
        <f t="shared" si="28"/>
        <v/>
      </c>
      <c r="AA350" s="159" t="e">
        <f t="shared" si="29"/>
        <v>#VALUE!</v>
      </c>
      <c r="AB350" s="14"/>
      <c r="AC350" s="14"/>
      <c r="AD350" s="1" t="str">
        <f t="shared" si="30"/>
        <v/>
      </c>
      <c r="AE350" s="159" t="e">
        <f t="shared" si="18"/>
        <v>#VALUE!</v>
      </c>
      <c r="AF350" s="14"/>
      <c r="AG350" s="14"/>
      <c r="AH350" s="1" t="str">
        <f t="shared" si="31"/>
        <v/>
      </c>
      <c r="AI350" s="159" t="e">
        <f t="shared" si="19"/>
        <v>#VALUE!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59"/>
      <c r="DD350" s="1"/>
      <c r="DE350" s="1"/>
      <c r="DF350" s="1"/>
      <c r="DG350" s="159"/>
      <c r="DH350" s="1"/>
      <c r="DI350" s="1"/>
      <c r="DJ350" s="1"/>
      <c r="DK350" s="159"/>
      <c r="DL350" s="1"/>
      <c r="DM350" s="1"/>
      <c r="DN350" s="1"/>
      <c r="DO350" s="159"/>
      <c r="DP350" s="1"/>
      <c r="DQ350" s="1"/>
      <c r="DR350" s="1"/>
      <c r="DS350" s="159"/>
      <c r="DT350" s="1"/>
      <c r="DU350" s="1"/>
      <c r="DV350" s="1"/>
      <c r="DW350" s="159"/>
      <c r="DX350" s="1"/>
      <c r="DY350" s="1" t="e">
        <f>VLOOKUP(A350,'ADFLEX lần 1'!A:C,3,0)</f>
        <v>#N/A</v>
      </c>
    </row>
    <row r="351" spans="1:129" ht="15.75" hidden="1" customHeight="1" x14ac:dyDescent="0.25">
      <c r="A351" s="15">
        <v>739</v>
      </c>
      <c r="B351" s="1" t="str">
        <f>VLOOKUP($A351,'Trang tính59'!$G:$J,3,0)</f>
        <v>Phạm Tuấn Phong</v>
      </c>
      <c r="C351" s="1" t="str">
        <f>VLOOKUP($A351,'Trang tính59'!$G:$J,4,0)</f>
        <v>AdFlex - Tech - Platform</v>
      </c>
      <c r="D351" s="14"/>
      <c r="E351" s="14"/>
      <c r="F351" s="1" t="str">
        <f t="shared" si="20"/>
        <v/>
      </c>
      <c r="G351" s="159" t="e">
        <f t="shared" si="16"/>
        <v>#VALUE!</v>
      </c>
      <c r="H351" s="14"/>
      <c r="I351" s="14"/>
      <c r="J351" s="1" t="str">
        <f t="shared" si="21"/>
        <v/>
      </c>
      <c r="K351" s="159" t="e">
        <f t="shared" si="17"/>
        <v>#VALUE!</v>
      </c>
      <c r="L351" s="14"/>
      <c r="M351" s="14"/>
      <c r="N351" s="1" t="str">
        <f t="shared" si="22"/>
        <v/>
      </c>
      <c r="O351" s="159" t="e">
        <f t="shared" si="23"/>
        <v>#VALUE!</v>
      </c>
      <c r="P351" s="14"/>
      <c r="Q351" s="14"/>
      <c r="R351" s="1" t="str">
        <f t="shared" si="24"/>
        <v/>
      </c>
      <c r="S351" s="159" t="e">
        <f t="shared" si="25"/>
        <v>#VALUE!</v>
      </c>
      <c r="T351" s="14"/>
      <c r="U351" s="14"/>
      <c r="V351" s="1" t="str">
        <f t="shared" si="26"/>
        <v/>
      </c>
      <c r="W351" s="159" t="e">
        <f t="shared" si="27"/>
        <v>#VALUE!</v>
      </c>
      <c r="X351" s="14"/>
      <c r="Y351" s="14"/>
      <c r="Z351" s="1" t="str">
        <f t="shared" si="28"/>
        <v/>
      </c>
      <c r="AA351" s="159" t="e">
        <f t="shared" si="29"/>
        <v>#VALUE!</v>
      </c>
      <c r="AB351" s="14"/>
      <c r="AC351" s="14"/>
      <c r="AD351" s="1" t="str">
        <f t="shared" si="30"/>
        <v/>
      </c>
      <c r="AE351" s="159" t="e">
        <f t="shared" si="18"/>
        <v>#VALUE!</v>
      </c>
      <c r="AF351" s="14"/>
      <c r="AG351" s="14"/>
      <c r="AH351" s="1" t="str">
        <f t="shared" si="31"/>
        <v/>
      </c>
      <c r="AI351" s="159" t="e">
        <f t="shared" si="19"/>
        <v>#VALUE!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59"/>
      <c r="DD351" s="1"/>
      <c r="DE351" s="1"/>
      <c r="DF351" s="1"/>
      <c r="DG351" s="159"/>
      <c r="DH351" s="1"/>
      <c r="DI351" s="1"/>
      <c r="DJ351" s="1"/>
      <c r="DK351" s="159"/>
      <c r="DL351" s="1"/>
      <c r="DM351" s="1"/>
      <c r="DN351" s="1"/>
      <c r="DO351" s="159"/>
      <c r="DP351" s="1"/>
      <c r="DQ351" s="1"/>
      <c r="DR351" s="1"/>
      <c r="DS351" s="159"/>
      <c r="DT351" s="1"/>
      <c r="DU351" s="1"/>
      <c r="DV351" s="1"/>
      <c r="DW351" s="159"/>
      <c r="DX351" s="1"/>
      <c r="DY351" s="1" t="e">
        <f>VLOOKUP(A351,'ADFLEX lần 1'!A:C,3,0)</f>
        <v>#N/A</v>
      </c>
    </row>
    <row r="352" spans="1:129" ht="15.75" hidden="1" customHeight="1" x14ac:dyDescent="0.25">
      <c r="A352" s="15">
        <v>740</v>
      </c>
      <c r="B352" s="1" t="str">
        <f>VLOOKUP($A352,'Trang tính59'!$G:$J,3,0)</f>
        <v>Tô Anh Tú</v>
      </c>
      <c r="C352" s="1">
        <f>VLOOKUP($A352,'Trang tính59'!$G:$J,4,0)</f>
        <v>0</v>
      </c>
      <c r="D352" s="14"/>
      <c r="E352" s="14"/>
      <c r="F352" s="1" t="str">
        <f t="shared" si="20"/>
        <v/>
      </c>
      <c r="G352" s="159" t="e">
        <f t="shared" si="16"/>
        <v>#VALUE!</v>
      </c>
      <c r="H352" s="14"/>
      <c r="I352" s="14"/>
      <c r="J352" s="1" t="str">
        <f t="shared" si="21"/>
        <v/>
      </c>
      <c r="K352" s="159" t="e">
        <f t="shared" si="17"/>
        <v>#VALUE!</v>
      </c>
      <c r="L352" s="14"/>
      <c r="M352" s="14"/>
      <c r="N352" s="1" t="str">
        <f t="shared" si="22"/>
        <v/>
      </c>
      <c r="O352" s="159" t="e">
        <f t="shared" si="23"/>
        <v>#VALUE!</v>
      </c>
      <c r="P352" s="14"/>
      <c r="Q352" s="14"/>
      <c r="R352" s="1" t="str">
        <f t="shared" si="24"/>
        <v/>
      </c>
      <c r="S352" s="159" t="e">
        <f t="shared" si="25"/>
        <v>#VALUE!</v>
      </c>
      <c r="T352" s="14"/>
      <c r="U352" s="14"/>
      <c r="V352" s="1" t="str">
        <f t="shared" si="26"/>
        <v/>
      </c>
      <c r="W352" s="159" t="e">
        <f t="shared" si="27"/>
        <v>#VALUE!</v>
      </c>
      <c r="X352" s="14"/>
      <c r="Y352" s="14"/>
      <c r="Z352" s="1" t="str">
        <f t="shared" si="28"/>
        <v/>
      </c>
      <c r="AA352" s="159" t="e">
        <f t="shared" si="29"/>
        <v>#VALUE!</v>
      </c>
      <c r="AB352" s="14"/>
      <c r="AC352" s="14"/>
      <c r="AD352" s="1" t="str">
        <f t="shared" si="30"/>
        <v/>
      </c>
      <c r="AE352" s="159" t="e">
        <f t="shared" si="18"/>
        <v>#VALUE!</v>
      </c>
      <c r="AF352" s="14"/>
      <c r="AG352" s="14"/>
      <c r="AH352" s="1" t="str">
        <f t="shared" si="31"/>
        <v/>
      </c>
      <c r="AI352" s="159" t="e">
        <f t="shared" si="19"/>
        <v>#VALUE!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59"/>
      <c r="DD352" s="1"/>
      <c r="DE352" s="1"/>
      <c r="DF352" s="1"/>
      <c r="DG352" s="159"/>
      <c r="DH352" s="1"/>
      <c r="DI352" s="1"/>
      <c r="DJ352" s="1"/>
      <c r="DK352" s="159"/>
      <c r="DL352" s="1"/>
      <c r="DM352" s="1"/>
      <c r="DN352" s="1"/>
      <c r="DO352" s="159"/>
      <c r="DP352" s="1"/>
      <c r="DQ352" s="1"/>
      <c r="DR352" s="1"/>
      <c r="DS352" s="159"/>
      <c r="DT352" s="1"/>
      <c r="DU352" s="1"/>
      <c r="DV352" s="1"/>
      <c r="DW352" s="159"/>
      <c r="DX352" s="1"/>
      <c r="DY352" s="1" t="e">
        <f>VLOOKUP(A352,'ADFLEX lần 1'!A:C,3,0)</f>
        <v>#N/A</v>
      </c>
    </row>
    <row r="353" spans="1:129" ht="15.75" hidden="1" customHeight="1" x14ac:dyDescent="0.25">
      <c r="A353" s="15">
        <v>741</v>
      </c>
      <c r="B353" s="1" t="str">
        <f>VLOOKUP($A353,'Trang tính59'!$G:$J,3,0)</f>
        <v>Vũ Hồng Anh</v>
      </c>
      <c r="C353" s="1" t="str">
        <f>VLOOKUP($A353,'Trang tính59'!$G:$J,4,0)</f>
        <v>AdFlex - PingGo</v>
      </c>
      <c r="D353" s="168"/>
      <c r="E353" s="168"/>
      <c r="F353" s="1" t="str">
        <f t="shared" si="20"/>
        <v/>
      </c>
      <c r="G353" s="159" t="e">
        <f t="shared" si="16"/>
        <v>#VALUE!</v>
      </c>
      <c r="H353" s="168"/>
      <c r="I353" s="168"/>
      <c r="J353" s="1" t="str">
        <f t="shared" si="21"/>
        <v/>
      </c>
      <c r="K353" s="159" t="e">
        <f t="shared" si="17"/>
        <v>#VALUE!</v>
      </c>
      <c r="L353" s="168"/>
      <c r="M353" s="168"/>
      <c r="N353" s="1" t="str">
        <f t="shared" si="22"/>
        <v/>
      </c>
      <c r="O353" s="159" t="e">
        <f t="shared" si="23"/>
        <v>#VALUE!</v>
      </c>
      <c r="P353" s="168"/>
      <c r="Q353" s="168"/>
      <c r="R353" s="1" t="str">
        <f t="shared" si="24"/>
        <v/>
      </c>
      <c r="S353" s="159" t="e">
        <f t="shared" si="25"/>
        <v>#VALUE!</v>
      </c>
      <c r="T353" s="168"/>
      <c r="U353" s="168"/>
      <c r="V353" s="1" t="str">
        <f t="shared" si="26"/>
        <v/>
      </c>
      <c r="W353" s="159" t="e">
        <f t="shared" si="27"/>
        <v>#VALUE!</v>
      </c>
      <c r="X353" s="14"/>
      <c r="Y353" s="14"/>
      <c r="Z353" s="1" t="str">
        <f t="shared" si="28"/>
        <v/>
      </c>
      <c r="AA353" s="159" t="e">
        <f t="shared" si="29"/>
        <v>#VALUE!</v>
      </c>
      <c r="AB353" s="14"/>
      <c r="AC353" s="14"/>
      <c r="AD353" s="1" t="str">
        <f t="shared" si="30"/>
        <v/>
      </c>
      <c r="AE353" s="159" t="e">
        <f t="shared" si="18"/>
        <v>#VALUE!</v>
      </c>
      <c r="AF353" s="168"/>
      <c r="AG353" s="168"/>
      <c r="AH353" s="1" t="str">
        <f t="shared" si="31"/>
        <v/>
      </c>
      <c r="AI353" s="159" t="e">
        <f t="shared" si="19"/>
        <v>#VALUE!</v>
      </c>
      <c r="AJ353" s="162"/>
      <c r="AK353" s="162"/>
      <c r="AL353" s="1"/>
      <c r="AM353" s="1"/>
      <c r="AN353" s="162"/>
      <c r="AO353" s="162"/>
      <c r="AP353" s="1"/>
      <c r="AQ353" s="1"/>
      <c r="AR353" s="162"/>
      <c r="AS353" s="162"/>
      <c r="AT353" s="1"/>
      <c r="AU353" s="1"/>
      <c r="AV353" s="162"/>
      <c r="AW353" s="162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62"/>
      <c r="BI353" s="162"/>
      <c r="BJ353" s="1"/>
      <c r="BK353" s="1"/>
      <c r="BL353" s="1"/>
      <c r="BM353" s="1"/>
      <c r="BN353" s="1"/>
      <c r="BO353" s="1"/>
      <c r="BP353" s="162"/>
      <c r="BQ353" s="162"/>
      <c r="BR353" s="1"/>
      <c r="BS353" s="1"/>
      <c r="BT353" s="162"/>
      <c r="BU353" s="162"/>
      <c r="BV353" s="1"/>
      <c r="BW353" s="1"/>
      <c r="BX353" s="162"/>
      <c r="BY353" s="162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59"/>
      <c r="DD353" s="1"/>
      <c r="DE353" s="1"/>
      <c r="DF353" s="1"/>
      <c r="DG353" s="159"/>
      <c r="DH353" s="1"/>
      <c r="DI353" s="1"/>
      <c r="DJ353" s="1"/>
      <c r="DK353" s="159"/>
      <c r="DL353" s="1"/>
      <c r="DM353" s="1"/>
      <c r="DN353" s="1"/>
      <c r="DO353" s="159"/>
      <c r="DP353" s="1"/>
      <c r="DQ353" s="1"/>
      <c r="DR353" s="1"/>
      <c r="DS353" s="159"/>
      <c r="DT353" s="1"/>
      <c r="DU353" s="1"/>
      <c r="DV353" s="1"/>
      <c r="DW353" s="159"/>
      <c r="DX353" s="1"/>
      <c r="DY353" s="1" t="e">
        <f>VLOOKUP(A353,'ADFLEX lần 1'!A:C,3,0)</f>
        <v>#N/A</v>
      </c>
    </row>
    <row r="354" spans="1:129" ht="15.75" hidden="1" customHeight="1" x14ac:dyDescent="0.25">
      <c r="A354" s="15">
        <v>742</v>
      </c>
      <c r="B354" s="1" t="str">
        <f>VLOOKUP($A354,'Trang tính59'!$G:$J,3,0)</f>
        <v>Trần Hoàng Anh</v>
      </c>
      <c r="C354" s="1" t="str">
        <f>VLOOKUP($A354,'Trang tính59'!$G:$J,4,0)</f>
        <v>PingGo - Seller Development</v>
      </c>
      <c r="D354" s="14"/>
      <c r="E354" s="14"/>
      <c r="F354" s="1" t="str">
        <f t="shared" si="20"/>
        <v/>
      </c>
      <c r="G354" s="159" t="e">
        <f t="shared" si="16"/>
        <v>#VALUE!</v>
      </c>
      <c r="H354" s="14"/>
      <c r="I354" s="14"/>
      <c r="J354" s="1" t="str">
        <f t="shared" si="21"/>
        <v/>
      </c>
      <c r="K354" s="159" t="e">
        <f t="shared" si="17"/>
        <v>#VALUE!</v>
      </c>
      <c r="L354" s="14"/>
      <c r="M354" s="14"/>
      <c r="N354" s="1" t="str">
        <f t="shared" si="22"/>
        <v/>
      </c>
      <c r="O354" s="159" t="e">
        <f t="shared" si="23"/>
        <v>#VALUE!</v>
      </c>
      <c r="P354" s="14"/>
      <c r="Q354" s="14"/>
      <c r="R354" s="1" t="str">
        <f t="shared" si="24"/>
        <v/>
      </c>
      <c r="S354" s="159" t="e">
        <f t="shared" si="25"/>
        <v>#VALUE!</v>
      </c>
      <c r="T354" s="14"/>
      <c r="U354" s="14"/>
      <c r="V354" s="1" t="str">
        <f t="shared" si="26"/>
        <v/>
      </c>
      <c r="W354" s="159" t="e">
        <f t="shared" si="27"/>
        <v>#VALUE!</v>
      </c>
      <c r="X354" s="14"/>
      <c r="Y354" s="14"/>
      <c r="Z354" s="1" t="str">
        <f t="shared" si="28"/>
        <v/>
      </c>
      <c r="AA354" s="159" t="e">
        <f t="shared" si="29"/>
        <v>#VALUE!</v>
      </c>
      <c r="AB354" s="14"/>
      <c r="AC354" s="14"/>
      <c r="AD354" s="1" t="str">
        <f t="shared" si="30"/>
        <v/>
      </c>
      <c r="AE354" s="159" t="e">
        <f t="shared" si="18"/>
        <v>#VALUE!</v>
      </c>
      <c r="AF354" s="14"/>
      <c r="AG354" s="14"/>
      <c r="AH354" s="1" t="str">
        <f t="shared" si="31"/>
        <v/>
      </c>
      <c r="AI354" s="159" t="e">
        <f t="shared" si="19"/>
        <v>#VALUE!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59"/>
      <c r="DD354" s="1"/>
      <c r="DE354" s="1"/>
      <c r="DF354" s="1"/>
      <c r="DG354" s="159"/>
      <c r="DH354" s="1"/>
      <c r="DI354" s="1"/>
      <c r="DJ354" s="1"/>
      <c r="DK354" s="159"/>
      <c r="DL354" s="1"/>
      <c r="DM354" s="1"/>
      <c r="DN354" s="1"/>
      <c r="DO354" s="159"/>
      <c r="DP354" s="1"/>
      <c r="DQ354" s="1"/>
      <c r="DR354" s="1"/>
      <c r="DS354" s="159"/>
      <c r="DT354" s="1"/>
      <c r="DU354" s="1"/>
      <c r="DV354" s="1"/>
      <c r="DW354" s="159"/>
      <c r="DX354" s="1"/>
      <c r="DY354" s="1" t="e">
        <f>VLOOKUP(A354,'ADFLEX lần 1'!A:C,3,0)</f>
        <v>#N/A</v>
      </c>
    </row>
    <row r="355" spans="1:129" ht="15.75" hidden="1" customHeight="1" x14ac:dyDescent="0.25">
      <c r="A355" s="15">
        <v>743</v>
      </c>
      <c r="B355" s="1" t="str">
        <f>VLOOKUP($A355,'Trang tính59'!$G:$J,3,0)</f>
        <v>Cao Công Minh</v>
      </c>
      <c r="C355" s="1" t="str">
        <f>VLOOKUP($A355,'Trang tính59'!$G:$J,4,0)</f>
        <v>AdFlex - BOD</v>
      </c>
      <c r="D355" s="14"/>
      <c r="E355" s="14"/>
      <c r="F355" s="1" t="str">
        <f t="shared" si="20"/>
        <v/>
      </c>
      <c r="G355" s="159" t="e">
        <f t="shared" si="16"/>
        <v>#VALUE!</v>
      </c>
      <c r="H355" s="14"/>
      <c r="I355" s="14"/>
      <c r="J355" s="1" t="str">
        <f t="shared" si="21"/>
        <v/>
      </c>
      <c r="K355" s="159" t="e">
        <f t="shared" si="17"/>
        <v>#VALUE!</v>
      </c>
      <c r="L355" s="14"/>
      <c r="M355" s="14"/>
      <c r="N355" s="1" t="str">
        <f t="shared" si="22"/>
        <v/>
      </c>
      <c r="O355" s="159" t="e">
        <f t="shared" si="23"/>
        <v>#VALUE!</v>
      </c>
      <c r="P355" s="14"/>
      <c r="Q355" s="14"/>
      <c r="R355" s="1" t="str">
        <f t="shared" si="24"/>
        <v/>
      </c>
      <c r="S355" s="159" t="e">
        <f t="shared" si="25"/>
        <v>#VALUE!</v>
      </c>
      <c r="T355" s="14"/>
      <c r="U355" s="14"/>
      <c r="V355" s="1" t="str">
        <f t="shared" si="26"/>
        <v/>
      </c>
      <c r="W355" s="159" t="e">
        <f t="shared" si="27"/>
        <v>#VALUE!</v>
      </c>
      <c r="X355" s="14"/>
      <c r="Y355" s="14"/>
      <c r="Z355" s="1" t="str">
        <f t="shared" si="28"/>
        <v/>
      </c>
      <c r="AA355" s="159" t="e">
        <f t="shared" si="29"/>
        <v>#VALUE!</v>
      </c>
      <c r="AB355" s="14"/>
      <c r="AC355" s="14"/>
      <c r="AD355" s="1" t="str">
        <f t="shared" si="30"/>
        <v/>
      </c>
      <c r="AE355" s="159" t="e">
        <f t="shared" si="18"/>
        <v>#VALUE!</v>
      </c>
      <c r="AF355" s="14"/>
      <c r="AG355" s="14"/>
      <c r="AH355" s="1" t="str">
        <f t="shared" si="31"/>
        <v/>
      </c>
      <c r="AI355" s="159" t="e">
        <f t="shared" si="19"/>
        <v>#VALUE!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59"/>
      <c r="DD355" s="1"/>
      <c r="DE355" s="1"/>
      <c r="DF355" s="1"/>
      <c r="DG355" s="159"/>
      <c r="DH355" s="1"/>
      <c r="DI355" s="1"/>
      <c r="DJ355" s="1"/>
      <c r="DK355" s="159"/>
      <c r="DL355" s="1"/>
      <c r="DM355" s="1"/>
      <c r="DN355" s="1"/>
      <c r="DO355" s="159"/>
      <c r="DP355" s="1"/>
      <c r="DQ355" s="1"/>
      <c r="DR355" s="1"/>
      <c r="DS355" s="159"/>
      <c r="DT355" s="1"/>
      <c r="DU355" s="1"/>
      <c r="DV355" s="1"/>
      <c r="DW355" s="159"/>
      <c r="DX355" s="1"/>
      <c r="DY355" s="1" t="e">
        <f>VLOOKUP(A355,'ADFLEX lần 1'!A:C,3,0)</f>
        <v>#N/A</v>
      </c>
    </row>
    <row r="356" spans="1:129" ht="15.75" hidden="1" customHeight="1" x14ac:dyDescent="0.25">
      <c r="A356" s="15">
        <v>744</v>
      </c>
      <c r="B356" s="1" t="str">
        <f>VLOOKUP($A356,'Trang tính59'!$G:$J,3,0)</f>
        <v>Đỗ Thị Thu Loan</v>
      </c>
      <c r="C356" s="1" t="str">
        <f>VLOOKUP($A356,'Trang tính59'!$G:$J,4,0)</f>
        <v>AdFlex - CPS - Sale - Retention</v>
      </c>
      <c r="D356" s="14"/>
      <c r="E356" s="14"/>
      <c r="F356" s="1" t="str">
        <f t="shared" si="20"/>
        <v/>
      </c>
      <c r="G356" s="159" t="e">
        <f t="shared" si="16"/>
        <v>#VALUE!</v>
      </c>
      <c r="H356" s="14"/>
      <c r="I356" s="14"/>
      <c r="J356" s="1" t="str">
        <f t="shared" si="21"/>
        <v/>
      </c>
      <c r="K356" s="159" t="e">
        <f t="shared" si="17"/>
        <v>#VALUE!</v>
      </c>
      <c r="L356" s="14"/>
      <c r="M356" s="14"/>
      <c r="N356" s="1" t="str">
        <f t="shared" si="22"/>
        <v/>
      </c>
      <c r="O356" s="159" t="e">
        <f t="shared" si="23"/>
        <v>#VALUE!</v>
      </c>
      <c r="P356" s="14"/>
      <c r="Q356" s="14"/>
      <c r="R356" s="1" t="str">
        <f t="shared" si="24"/>
        <v/>
      </c>
      <c r="S356" s="159" t="e">
        <f t="shared" si="25"/>
        <v>#VALUE!</v>
      </c>
      <c r="T356" s="14"/>
      <c r="U356" s="14"/>
      <c r="V356" s="1" t="str">
        <f t="shared" si="26"/>
        <v/>
      </c>
      <c r="W356" s="159" t="e">
        <f t="shared" si="27"/>
        <v>#VALUE!</v>
      </c>
      <c r="X356" s="14"/>
      <c r="Y356" s="14"/>
      <c r="Z356" s="1" t="str">
        <f t="shared" si="28"/>
        <v/>
      </c>
      <c r="AA356" s="159" t="e">
        <f t="shared" si="29"/>
        <v>#VALUE!</v>
      </c>
      <c r="AB356" s="14"/>
      <c r="AC356" s="14"/>
      <c r="AD356" s="1" t="str">
        <f t="shared" si="30"/>
        <v/>
      </c>
      <c r="AE356" s="159" t="e">
        <f t="shared" si="18"/>
        <v>#VALUE!</v>
      </c>
      <c r="AF356" s="14"/>
      <c r="AG356" s="14"/>
      <c r="AH356" s="1" t="str">
        <f t="shared" si="31"/>
        <v/>
      </c>
      <c r="AI356" s="159" t="e">
        <f t="shared" si="19"/>
        <v>#VALUE!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59"/>
      <c r="DD356" s="1"/>
      <c r="DE356" s="1"/>
      <c r="DF356" s="1"/>
      <c r="DG356" s="159"/>
      <c r="DH356" s="1"/>
      <c r="DI356" s="1"/>
      <c r="DJ356" s="1"/>
      <c r="DK356" s="159"/>
      <c r="DL356" s="1"/>
      <c r="DM356" s="1"/>
      <c r="DN356" s="1"/>
      <c r="DO356" s="159"/>
      <c r="DP356" s="1"/>
      <c r="DQ356" s="1"/>
      <c r="DR356" s="1"/>
      <c r="DS356" s="159"/>
      <c r="DT356" s="1"/>
      <c r="DU356" s="1"/>
      <c r="DV356" s="1"/>
      <c r="DW356" s="159"/>
      <c r="DX356" s="1"/>
      <c r="DY356" s="1" t="e">
        <f>VLOOKUP(A356,'ADFLEX lần 1'!A:C,3,0)</f>
        <v>#N/A</v>
      </c>
    </row>
    <row r="357" spans="1:129" ht="15.75" hidden="1" customHeight="1" x14ac:dyDescent="0.25">
      <c r="A357" s="15">
        <v>745</v>
      </c>
      <c r="B357" s="1" t="str">
        <f>VLOOKUP($A357,'Trang tính59'!$G:$J,3,0)</f>
        <v>Phùng Thị Oanh</v>
      </c>
      <c r="C357" s="1" t="str">
        <f>VLOOKUP($A357,'Trang tính59'!$G:$J,4,0)</f>
        <v>AdFlex - CPS - Sale - S1</v>
      </c>
      <c r="D357" s="14"/>
      <c r="E357" s="14"/>
      <c r="F357" s="1" t="str">
        <f t="shared" si="20"/>
        <v/>
      </c>
      <c r="G357" s="159" t="e">
        <f t="shared" si="16"/>
        <v>#VALUE!</v>
      </c>
      <c r="H357" s="14"/>
      <c r="I357" s="14"/>
      <c r="J357" s="1" t="str">
        <f t="shared" si="21"/>
        <v/>
      </c>
      <c r="K357" s="159" t="e">
        <f t="shared" si="17"/>
        <v>#VALUE!</v>
      </c>
      <c r="L357" s="14"/>
      <c r="M357" s="14"/>
      <c r="N357" s="1" t="str">
        <f t="shared" si="22"/>
        <v/>
      </c>
      <c r="O357" s="159" t="e">
        <f t="shared" si="23"/>
        <v>#VALUE!</v>
      </c>
      <c r="P357" s="14"/>
      <c r="Q357" s="14"/>
      <c r="R357" s="1" t="str">
        <f t="shared" si="24"/>
        <v/>
      </c>
      <c r="S357" s="159" t="e">
        <f t="shared" si="25"/>
        <v>#VALUE!</v>
      </c>
      <c r="T357" s="14"/>
      <c r="U357" s="14"/>
      <c r="V357" s="1" t="str">
        <f t="shared" si="26"/>
        <v/>
      </c>
      <c r="W357" s="159" t="e">
        <f t="shared" si="27"/>
        <v>#VALUE!</v>
      </c>
      <c r="X357" s="14"/>
      <c r="Y357" s="14"/>
      <c r="Z357" s="1" t="str">
        <f t="shared" si="28"/>
        <v/>
      </c>
      <c r="AA357" s="159" t="e">
        <f t="shared" si="29"/>
        <v>#VALUE!</v>
      </c>
      <c r="AB357" s="14"/>
      <c r="AC357" s="14"/>
      <c r="AD357" s="1" t="str">
        <f t="shared" si="30"/>
        <v/>
      </c>
      <c r="AE357" s="159" t="e">
        <f t="shared" si="18"/>
        <v>#VALUE!</v>
      </c>
      <c r="AF357" s="14"/>
      <c r="AG357" s="14"/>
      <c r="AH357" s="1" t="str">
        <f t="shared" si="31"/>
        <v/>
      </c>
      <c r="AI357" s="159" t="e">
        <f t="shared" si="19"/>
        <v>#VALUE!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59"/>
      <c r="DD357" s="1"/>
      <c r="DE357" s="1"/>
      <c r="DF357" s="1"/>
      <c r="DG357" s="159"/>
      <c r="DH357" s="1"/>
      <c r="DI357" s="1"/>
      <c r="DJ357" s="1"/>
      <c r="DK357" s="159"/>
      <c r="DL357" s="1"/>
      <c r="DM357" s="1"/>
      <c r="DN357" s="1"/>
      <c r="DO357" s="159"/>
      <c r="DP357" s="1"/>
      <c r="DQ357" s="1"/>
      <c r="DR357" s="1"/>
      <c r="DS357" s="159"/>
      <c r="DT357" s="1"/>
      <c r="DU357" s="1"/>
      <c r="DV357" s="1"/>
      <c r="DW357" s="159"/>
      <c r="DX357" s="1"/>
      <c r="DY357" s="1" t="e">
        <f>VLOOKUP(A357,'ADFLEX lần 1'!A:C,3,0)</f>
        <v>#N/A</v>
      </c>
    </row>
    <row r="358" spans="1:129" ht="15.75" hidden="1" customHeight="1" x14ac:dyDescent="0.25">
      <c r="A358" s="15">
        <v>746</v>
      </c>
      <c r="B358" s="1" t="str">
        <f>VLOOKUP($A358,'Trang tính59'!$G:$J,3,0)</f>
        <v>Văn Mạnh Tuấn</v>
      </c>
      <c r="C358" s="1" t="str">
        <f>VLOOKUP($A358,'Trang tính59'!$G:$J,4,0)</f>
        <v>AdFlex - CPS - Sale - Customer Relationship</v>
      </c>
      <c r="D358" s="168"/>
      <c r="E358" s="168"/>
      <c r="F358" s="1" t="str">
        <f t="shared" si="20"/>
        <v/>
      </c>
      <c r="G358" s="159" t="e">
        <f t="shared" si="16"/>
        <v>#VALUE!</v>
      </c>
      <c r="H358" s="168"/>
      <c r="I358" s="168"/>
      <c r="J358" s="1" t="str">
        <f t="shared" si="21"/>
        <v/>
      </c>
      <c r="K358" s="159" t="e">
        <f t="shared" si="17"/>
        <v>#VALUE!</v>
      </c>
      <c r="L358" s="168"/>
      <c r="M358" s="168"/>
      <c r="N358" s="1" t="str">
        <f t="shared" si="22"/>
        <v/>
      </c>
      <c r="O358" s="159" t="e">
        <f t="shared" si="23"/>
        <v>#VALUE!</v>
      </c>
      <c r="P358" s="168"/>
      <c r="Q358" s="168"/>
      <c r="R358" s="1" t="str">
        <f t="shared" si="24"/>
        <v/>
      </c>
      <c r="S358" s="159" t="e">
        <f t="shared" si="25"/>
        <v>#VALUE!</v>
      </c>
      <c r="T358" s="168"/>
      <c r="U358" s="168"/>
      <c r="V358" s="1" t="str">
        <f t="shared" si="26"/>
        <v/>
      </c>
      <c r="W358" s="159" t="e">
        <f t="shared" si="27"/>
        <v>#VALUE!</v>
      </c>
      <c r="X358" s="14"/>
      <c r="Y358" s="14"/>
      <c r="Z358" s="1" t="str">
        <f t="shared" si="28"/>
        <v/>
      </c>
      <c r="AA358" s="159" t="e">
        <f t="shared" si="29"/>
        <v>#VALUE!</v>
      </c>
      <c r="AB358" s="14"/>
      <c r="AC358" s="14"/>
      <c r="AD358" s="1" t="str">
        <f t="shared" si="30"/>
        <v/>
      </c>
      <c r="AE358" s="159" t="e">
        <f t="shared" si="18"/>
        <v>#VALUE!</v>
      </c>
      <c r="AF358" s="168"/>
      <c r="AG358" s="168"/>
      <c r="AH358" s="1" t="str">
        <f t="shared" si="31"/>
        <v/>
      </c>
      <c r="AI358" s="159" t="e">
        <f t="shared" si="19"/>
        <v>#VALUE!</v>
      </c>
      <c r="AJ358" s="162"/>
      <c r="AK358" s="162"/>
      <c r="AL358" s="1"/>
      <c r="AM358" s="1"/>
      <c r="AN358" s="162"/>
      <c r="AO358" s="162"/>
      <c r="AP358" s="1"/>
      <c r="AQ358" s="1"/>
      <c r="AR358" s="162"/>
      <c r="AS358" s="162"/>
      <c r="AT358" s="1"/>
      <c r="AU358" s="1"/>
      <c r="AV358" s="162"/>
      <c r="AW358" s="162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62"/>
      <c r="BM358" s="162"/>
      <c r="BN358" s="1"/>
      <c r="BO358" s="1"/>
      <c r="BP358" s="162"/>
      <c r="BQ358" s="162"/>
      <c r="BR358" s="1"/>
      <c r="BS358" s="1"/>
      <c r="BT358" s="162"/>
      <c r="BU358" s="162"/>
      <c r="BV358" s="1"/>
      <c r="BW358" s="1"/>
      <c r="BX358" s="162"/>
      <c r="BY358" s="162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62"/>
      <c r="CK358" s="162"/>
      <c r="CL358" s="1"/>
      <c r="CM358" s="1"/>
      <c r="CN358" s="162"/>
      <c r="CO358" s="162"/>
      <c r="CP358" s="1"/>
      <c r="CQ358" s="1"/>
      <c r="CR358" s="162"/>
      <c r="CS358" s="162"/>
      <c r="CT358" s="1"/>
      <c r="CU358" s="1"/>
      <c r="CV358" s="162"/>
      <c r="CW358" s="162"/>
      <c r="CX358" s="1"/>
      <c r="CY358" s="1"/>
      <c r="CZ358" s="1"/>
      <c r="DA358" s="1"/>
      <c r="DB358" s="1"/>
      <c r="DC358" s="159"/>
      <c r="DD358" s="1"/>
      <c r="DE358" s="1"/>
      <c r="DF358" s="1"/>
      <c r="DG358" s="159"/>
      <c r="DH358" s="1"/>
      <c r="DI358" s="1"/>
      <c r="DJ358" s="1"/>
      <c r="DK358" s="159"/>
      <c r="DL358" s="162"/>
      <c r="DM358" s="162"/>
      <c r="DN358" s="1"/>
      <c r="DO358" s="159"/>
      <c r="DP358" s="1"/>
      <c r="DQ358" s="1"/>
      <c r="DR358" s="1"/>
      <c r="DS358" s="159"/>
      <c r="DT358" s="1"/>
      <c r="DU358" s="1"/>
      <c r="DV358" s="1"/>
      <c r="DW358" s="159"/>
      <c r="DX358" s="1"/>
      <c r="DY358" s="1" t="e">
        <f>VLOOKUP(A358,'ADFLEX lần 1'!A:C,3,0)</f>
        <v>#N/A</v>
      </c>
    </row>
    <row r="359" spans="1:129" ht="15.75" hidden="1" customHeight="1" x14ac:dyDescent="0.25">
      <c r="A359" s="15">
        <v>747</v>
      </c>
      <c r="B359" s="1" t="str">
        <f>VLOOKUP($A359,'Trang tính59'!$G:$J,3,0)</f>
        <v>Nguyễn Thị Đào</v>
      </c>
      <c r="C359" s="1" t="str">
        <f>VLOOKUP($A359,'Trang tính59'!$G:$J,4,0)</f>
        <v>AdFlex - CPS - Sale</v>
      </c>
      <c r="D359" s="14"/>
      <c r="E359" s="14"/>
      <c r="F359" s="1" t="str">
        <f t="shared" si="20"/>
        <v/>
      </c>
      <c r="G359" s="159" t="e">
        <f t="shared" si="16"/>
        <v>#VALUE!</v>
      </c>
      <c r="H359" s="14"/>
      <c r="I359" s="14"/>
      <c r="J359" s="1" t="str">
        <f t="shared" si="21"/>
        <v/>
      </c>
      <c r="K359" s="159" t="e">
        <f t="shared" si="17"/>
        <v>#VALUE!</v>
      </c>
      <c r="L359" s="14"/>
      <c r="M359" s="14"/>
      <c r="N359" s="1" t="str">
        <f t="shared" si="22"/>
        <v/>
      </c>
      <c r="O359" s="159" t="e">
        <f t="shared" si="23"/>
        <v>#VALUE!</v>
      </c>
      <c r="P359" s="14"/>
      <c r="Q359" s="14"/>
      <c r="R359" s="1" t="str">
        <f t="shared" si="24"/>
        <v/>
      </c>
      <c r="S359" s="159" t="e">
        <f t="shared" si="25"/>
        <v>#VALUE!</v>
      </c>
      <c r="T359" s="14"/>
      <c r="U359" s="14"/>
      <c r="V359" s="1" t="str">
        <f t="shared" si="26"/>
        <v/>
      </c>
      <c r="W359" s="159" t="e">
        <f t="shared" si="27"/>
        <v>#VALUE!</v>
      </c>
      <c r="X359" s="14"/>
      <c r="Y359" s="14"/>
      <c r="Z359" s="1" t="str">
        <f t="shared" si="28"/>
        <v/>
      </c>
      <c r="AA359" s="159" t="e">
        <f t="shared" si="29"/>
        <v>#VALUE!</v>
      </c>
      <c r="AB359" s="14"/>
      <c r="AC359" s="14"/>
      <c r="AD359" s="1" t="str">
        <f t="shared" si="30"/>
        <v/>
      </c>
      <c r="AE359" s="159" t="e">
        <f t="shared" si="18"/>
        <v>#VALUE!</v>
      </c>
      <c r="AF359" s="14"/>
      <c r="AG359" s="14"/>
      <c r="AH359" s="1" t="str">
        <f t="shared" si="31"/>
        <v/>
      </c>
      <c r="AI359" s="159" t="e">
        <f t="shared" si="19"/>
        <v>#VALUE!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59"/>
      <c r="DD359" s="1"/>
      <c r="DE359" s="1"/>
      <c r="DF359" s="1"/>
      <c r="DG359" s="159"/>
      <c r="DH359" s="1"/>
      <c r="DI359" s="1"/>
      <c r="DJ359" s="1"/>
      <c r="DK359" s="159"/>
      <c r="DL359" s="1"/>
      <c r="DM359" s="1"/>
      <c r="DN359" s="1"/>
      <c r="DO359" s="159"/>
      <c r="DP359" s="1"/>
      <c r="DQ359" s="1"/>
      <c r="DR359" s="1"/>
      <c r="DS359" s="159"/>
      <c r="DT359" s="1"/>
      <c r="DU359" s="1"/>
      <c r="DV359" s="1"/>
      <c r="DW359" s="159"/>
      <c r="DX359" s="1"/>
      <c r="DY359" s="1" t="e">
        <f>VLOOKUP(A359,'ADFLEX lần 1'!A:C,3,0)</f>
        <v>#N/A</v>
      </c>
    </row>
    <row r="360" spans="1:129" ht="15.75" customHeight="1" x14ac:dyDescent="0.25">
      <c r="A360" s="15">
        <v>748</v>
      </c>
      <c r="B360" s="1" t="str">
        <f>VLOOKUP($A360,'Trang tính59'!$G:$J,3,0)</f>
        <v>Tạ Thị Kim Chi</v>
      </c>
      <c r="C360" s="1" t="str">
        <f>VLOOKUP($A360,'Trang tính59'!$G:$J,4,0)</f>
        <v>AdFlex - Pushtimize - MNG</v>
      </c>
      <c r="D360" s="168"/>
      <c r="E360" s="168"/>
      <c r="F360" s="1" t="str">
        <f t="shared" si="20"/>
        <v/>
      </c>
      <c r="G360" s="159" t="e">
        <f t="shared" si="16"/>
        <v>#VALUE!</v>
      </c>
      <c r="H360" s="169">
        <v>0.59722222222222221</v>
      </c>
      <c r="I360" s="169">
        <v>0.59722222222222221</v>
      </c>
      <c r="J360" s="163">
        <f t="shared" si="21"/>
        <v>0.16666666666666666</v>
      </c>
      <c r="K360" s="159">
        <f t="shared" si="17"/>
        <v>4</v>
      </c>
      <c r="L360" s="169">
        <v>0.38541666666666669</v>
      </c>
      <c r="M360" s="169">
        <v>0.38541666666666669</v>
      </c>
      <c r="N360" s="163">
        <f t="shared" si="22"/>
        <v>0.16666666666666666</v>
      </c>
      <c r="O360" s="159">
        <f t="shared" si="23"/>
        <v>4</v>
      </c>
      <c r="P360" s="168"/>
      <c r="Q360" s="168"/>
      <c r="R360" s="1" t="str">
        <f t="shared" si="24"/>
        <v/>
      </c>
      <c r="S360" s="159" t="e">
        <f t="shared" si="25"/>
        <v>#VALUE!</v>
      </c>
      <c r="T360" s="168"/>
      <c r="U360" s="168"/>
      <c r="V360" s="1" t="str">
        <f t="shared" si="26"/>
        <v/>
      </c>
      <c r="W360" s="159" t="e">
        <f t="shared" si="27"/>
        <v>#VALUE!</v>
      </c>
      <c r="X360" s="169">
        <v>0.38124999999999998</v>
      </c>
      <c r="Y360" s="169">
        <v>0.38124999999999998</v>
      </c>
      <c r="Z360" s="163">
        <f t="shared" si="28"/>
        <v>0.16666666666666666</v>
      </c>
      <c r="AA360" s="159">
        <f t="shared" si="29"/>
        <v>4</v>
      </c>
      <c r="AB360" s="168"/>
      <c r="AC360" s="168"/>
      <c r="AD360" s="1" t="str">
        <f t="shared" si="30"/>
        <v/>
      </c>
      <c r="AE360" s="159" t="e">
        <f t="shared" si="18"/>
        <v>#VALUE!</v>
      </c>
      <c r="AF360" s="168"/>
      <c r="AG360" s="168"/>
      <c r="AH360" s="1" t="str">
        <f t="shared" si="31"/>
        <v/>
      </c>
      <c r="AI360" s="159" t="e">
        <f t="shared" si="19"/>
        <v>#VALUE!</v>
      </c>
      <c r="AJ360" s="170"/>
      <c r="AK360" s="170"/>
      <c r="AL360" s="1"/>
      <c r="AM360" s="1"/>
      <c r="AN360" s="170"/>
      <c r="AO360" s="170"/>
      <c r="AP360" s="1"/>
      <c r="AQ360" s="1"/>
      <c r="AR360" s="170"/>
      <c r="AS360" s="170"/>
      <c r="AT360" s="1"/>
      <c r="AU360" s="1"/>
      <c r="AV360" s="170"/>
      <c r="AW360" s="170"/>
      <c r="AX360" s="1"/>
      <c r="AY360" s="1"/>
      <c r="AZ360" s="170"/>
      <c r="BA360" s="170"/>
      <c r="BB360" s="1"/>
      <c r="BC360" s="1"/>
      <c r="BD360" s="162"/>
      <c r="BE360" s="162"/>
      <c r="BF360" s="1"/>
      <c r="BG360" s="1"/>
      <c r="BH360" s="162"/>
      <c r="BI360" s="162"/>
      <c r="BJ360" s="1"/>
      <c r="BK360" s="1"/>
      <c r="BL360" s="170"/>
      <c r="BM360" s="170"/>
      <c r="BN360" s="1"/>
      <c r="BO360" s="1"/>
      <c r="BP360" s="170"/>
      <c r="BQ360" s="170"/>
      <c r="BR360" s="1"/>
      <c r="BS360" s="1"/>
      <c r="BT360" s="170"/>
      <c r="BU360" s="170"/>
      <c r="BV360" s="1"/>
      <c r="BW360" s="1"/>
      <c r="BX360" s="170"/>
      <c r="BY360" s="170"/>
      <c r="BZ360" s="1"/>
      <c r="CA360" s="1"/>
      <c r="CB360" s="170"/>
      <c r="CC360" s="170"/>
      <c r="CD360" s="1"/>
      <c r="CE360" s="1"/>
      <c r="CF360" s="1"/>
      <c r="CG360" s="1"/>
      <c r="CH360" s="1"/>
      <c r="CI360" s="1"/>
      <c r="CJ360" s="162"/>
      <c r="CK360" s="162"/>
      <c r="CL360" s="1"/>
      <c r="CM360" s="1"/>
      <c r="CN360" s="170"/>
      <c r="CO360" s="170"/>
      <c r="CP360" s="1"/>
      <c r="CQ360" s="1"/>
      <c r="CR360" s="170"/>
      <c r="CS360" s="170"/>
      <c r="CT360" s="1"/>
      <c r="CU360" s="1"/>
      <c r="CV360" s="170"/>
      <c r="CW360" s="170"/>
      <c r="CX360" s="1"/>
      <c r="CY360" s="1"/>
      <c r="CZ360" s="160"/>
      <c r="DA360" s="160"/>
      <c r="DB360" s="161"/>
      <c r="DC360" s="159"/>
      <c r="DD360" s="160"/>
      <c r="DE360" s="160"/>
      <c r="DF360" s="161"/>
      <c r="DG360" s="159"/>
      <c r="DH360" s="162"/>
      <c r="DI360" s="162"/>
      <c r="DJ360" s="1"/>
      <c r="DK360" s="159"/>
      <c r="DL360" s="162"/>
      <c r="DM360" s="162"/>
      <c r="DN360" s="163"/>
      <c r="DO360" s="159"/>
      <c r="DP360" s="1"/>
      <c r="DQ360" s="1"/>
      <c r="DR360" s="1"/>
      <c r="DS360" s="159"/>
      <c r="DT360" s="1"/>
      <c r="DU360" s="1"/>
      <c r="DV360" s="1"/>
      <c r="DW360" s="159"/>
      <c r="DX360" s="1"/>
      <c r="DY360" s="1" t="str">
        <f>VLOOKUP(A360,'ADFLEX lần 1'!A:C,3,0)</f>
        <v>Tạ Thị Kim Chi</v>
      </c>
    </row>
    <row r="361" spans="1:129" ht="15.75" hidden="1" customHeight="1" x14ac:dyDescent="0.25">
      <c r="A361" s="15">
        <v>749</v>
      </c>
      <c r="B361" s="1" t="str">
        <f>VLOOKUP($A361,'Trang tính59'!$G:$J,3,0)</f>
        <v>Trần Thảo Ly</v>
      </c>
      <c r="C361" s="1" t="str">
        <f>VLOOKUP($A361,'Trang tính59'!$G:$J,4,0)</f>
        <v>AdFlex - CPS - Sale</v>
      </c>
      <c r="D361" s="14"/>
      <c r="E361" s="14"/>
      <c r="F361" s="1" t="str">
        <f t="shared" si="20"/>
        <v/>
      </c>
      <c r="G361" s="159" t="e">
        <f t="shared" si="16"/>
        <v>#VALUE!</v>
      </c>
      <c r="H361" s="14"/>
      <c r="I361" s="14"/>
      <c r="J361" s="1" t="str">
        <f t="shared" si="21"/>
        <v/>
      </c>
      <c r="K361" s="159" t="e">
        <f t="shared" si="17"/>
        <v>#VALUE!</v>
      </c>
      <c r="L361" s="168"/>
      <c r="M361" s="168"/>
      <c r="N361" s="1" t="str">
        <f t="shared" si="22"/>
        <v/>
      </c>
      <c r="O361" s="159" t="e">
        <f t="shared" si="23"/>
        <v>#VALUE!</v>
      </c>
      <c r="P361" s="168"/>
      <c r="Q361" s="168"/>
      <c r="R361" s="1" t="str">
        <f t="shared" si="24"/>
        <v/>
      </c>
      <c r="S361" s="159" t="e">
        <f t="shared" si="25"/>
        <v>#VALUE!</v>
      </c>
      <c r="T361" s="168"/>
      <c r="U361" s="168"/>
      <c r="V361" s="1" t="str">
        <f t="shared" si="26"/>
        <v/>
      </c>
      <c r="W361" s="159" t="e">
        <f t="shared" si="27"/>
        <v>#VALUE!</v>
      </c>
      <c r="X361" s="14"/>
      <c r="Y361" s="14"/>
      <c r="Z361" s="1" t="str">
        <f t="shared" si="28"/>
        <v/>
      </c>
      <c r="AA361" s="159" t="e">
        <f t="shared" si="29"/>
        <v>#VALUE!</v>
      </c>
      <c r="AB361" s="14"/>
      <c r="AC361" s="14"/>
      <c r="AD361" s="1" t="str">
        <f t="shared" si="30"/>
        <v/>
      </c>
      <c r="AE361" s="159" t="e">
        <f t="shared" si="18"/>
        <v>#VALUE!</v>
      </c>
      <c r="AF361" s="14"/>
      <c r="AG361" s="14"/>
      <c r="AH361" s="1" t="str">
        <f t="shared" si="31"/>
        <v/>
      </c>
      <c r="AI361" s="159" t="e">
        <f t="shared" si="19"/>
        <v>#VALUE!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62"/>
      <c r="DA361" s="162"/>
      <c r="DB361" s="1"/>
      <c r="DC361" s="159"/>
      <c r="DD361" s="1"/>
      <c r="DE361" s="1"/>
      <c r="DF361" s="1"/>
      <c r="DG361" s="159"/>
      <c r="DH361" s="1"/>
      <c r="DI361" s="1"/>
      <c r="DJ361" s="1"/>
      <c r="DK361" s="159"/>
      <c r="DL361" s="1"/>
      <c r="DM361" s="1"/>
      <c r="DN361" s="1"/>
      <c r="DO361" s="159"/>
      <c r="DP361" s="1"/>
      <c r="DQ361" s="1"/>
      <c r="DR361" s="1"/>
      <c r="DS361" s="159"/>
      <c r="DT361" s="1"/>
      <c r="DU361" s="1"/>
      <c r="DV361" s="1"/>
      <c r="DW361" s="159"/>
      <c r="DX361" s="1"/>
      <c r="DY361" s="1" t="e">
        <f>VLOOKUP(A361,'ADFLEX lần 1'!A:C,3,0)</f>
        <v>#N/A</v>
      </c>
    </row>
    <row r="362" spans="1:129" ht="15.75" hidden="1" customHeight="1" x14ac:dyDescent="0.25">
      <c r="A362" s="15">
        <v>750</v>
      </c>
      <c r="B362" s="1" t="str">
        <f>VLOOKUP($A362,'Trang tính59'!$G:$J,3,0)</f>
        <v>Nguyễn Thanh Vân</v>
      </c>
      <c r="C362" s="1" t="str">
        <f>VLOOKUP($A362,'Trang tính59'!$G:$J,4,0)</f>
        <v>AdFlex - Pushtimize - BD</v>
      </c>
      <c r="D362" s="171"/>
      <c r="E362" s="171"/>
      <c r="F362" s="1" t="str">
        <f t="shared" si="20"/>
        <v/>
      </c>
      <c r="G362" s="159" t="e">
        <f t="shared" si="16"/>
        <v>#VALUE!</v>
      </c>
      <c r="H362" s="171"/>
      <c r="I362" s="171"/>
      <c r="J362" s="1" t="str">
        <f t="shared" si="21"/>
        <v/>
      </c>
      <c r="K362" s="159" t="e">
        <f t="shared" si="17"/>
        <v>#VALUE!</v>
      </c>
      <c r="L362" s="14"/>
      <c r="M362" s="14"/>
      <c r="N362" s="1" t="str">
        <f t="shared" si="22"/>
        <v/>
      </c>
      <c r="O362" s="159" t="e">
        <f t="shared" si="23"/>
        <v>#VALUE!</v>
      </c>
      <c r="P362" s="14"/>
      <c r="Q362" s="14"/>
      <c r="R362" s="1" t="str">
        <f t="shared" si="24"/>
        <v/>
      </c>
      <c r="S362" s="159" t="e">
        <f t="shared" si="25"/>
        <v>#VALUE!</v>
      </c>
      <c r="T362" s="171"/>
      <c r="U362" s="171"/>
      <c r="V362" s="1" t="str">
        <f t="shared" si="26"/>
        <v/>
      </c>
      <c r="W362" s="159" t="e">
        <f t="shared" si="27"/>
        <v>#VALUE!</v>
      </c>
      <c r="X362" s="171"/>
      <c r="Y362" s="171"/>
      <c r="Z362" s="1" t="str">
        <f t="shared" si="28"/>
        <v/>
      </c>
      <c r="AA362" s="159" t="e">
        <f t="shared" si="29"/>
        <v>#VALUE!</v>
      </c>
      <c r="AB362" s="171"/>
      <c r="AC362" s="171"/>
      <c r="AD362" s="1" t="str">
        <f t="shared" si="30"/>
        <v/>
      </c>
      <c r="AE362" s="159" t="e">
        <f t="shared" si="18"/>
        <v>#VALUE!</v>
      </c>
      <c r="AF362" s="171"/>
      <c r="AG362" s="171"/>
      <c r="AH362" s="1" t="str">
        <f t="shared" si="31"/>
        <v/>
      </c>
      <c r="AI362" s="159" t="e">
        <f t="shared" si="19"/>
        <v>#VALUE!</v>
      </c>
      <c r="AJ362" s="172"/>
      <c r="AK362" s="172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72"/>
      <c r="AW362" s="172"/>
      <c r="AX362" s="1"/>
      <c r="AY362" s="1"/>
      <c r="AZ362" s="172"/>
      <c r="BA362" s="172"/>
      <c r="BB362" s="1"/>
      <c r="BC362" s="1"/>
      <c r="BD362" s="172"/>
      <c r="BE362" s="172"/>
      <c r="BF362" s="1"/>
      <c r="BG362" s="1"/>
      <c r="BH362" s="172"/>
      <c r="BI362" s="172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72"/>
      <c r="BY362" s="172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59"/>
      <c r="DD362" s="1"/>
      <c r="DE362" s="1"/>
      <c r="DF362" s="1"/>
      <c r="DG362" s="159"/>
      <c r="DH362" s="1"/>
      <c r="DI362" s="1"/>
      <c r="DJ362" s="1"/>
      <c r="DK362" s="159"/>
      <c r="DL362" s="1"/>
      <c r="DM362" s="1"/>
      <c r="DN362" s="1"/>
      <c r="DO362" s="159"/>
      <c r="DP362" s="1"/>
      <c r="DQ362" s="1"/>
      <c r="DR362" s="1"/>
      <c r="DS362" s="159"/>
      <c r="DT362" s="1"/>
      <c r="DU362" s="1"/>
      <c r="DV362" s="1"/>
      <c r="DW362" s="159"/>
      <c r="DX362" s="1"/>
      <c r="DY362" s="1" t="e">
        <f>VLOOKUP(A362,'ADFLEX lần 1'!A:C,3,0)</f>
        <v>#N/A</v>
      </c>
    </row>
    <row r="363" spans="1:129" ht="15.75" hidden="1" customHeight="1" x14ac:dyDescent="0.25">
      <c r="A363" s="15">
        <v>751</v>
      </c>
      <c r="B363" s="1" t="str">
        <f>VLOOKUP($A363,'Trang tính59'!$G:$J,3,0)</f>
        <v>Nguyễn Minh Thu</v>
      </c>
      <c r="C363" s="1" t="str">
        <f>VLOOKUP($A363,'Trang tính59'!$G:$J,4,0)</f>
        <v>PingGo - Seller Development - Quan hệ khách hàng</v>
      </c>
      <c r="D363" s="168"/>
      <c r="E363" s="168"/>
      <c r="F363" s="1" t="str">
        <f t="shared" si="20"/>
        <v/>
      </c>
      <c r="G363" s="159" t="e">
        <f t="shared" si="16"/>
        <v>#VALUE!</v>
      </c>
      <c r="H363" s="168"/>
      <c r="I363" s="168"/>
      <c r="J363" s="1" t="str">
        <f t="shared" si="21"/>
        <v/>
      </c>
      <c r="K363" s="159" t="e">
        <f t="shared" si="17"/>
        <v>#VALUE!</v>
      </c>
      <c r="L363" s="168"/>
      <c r="M363" s="168"/>
      <c r="N363" s="1" t="str">
        <f t="shared" si="22"/>
        <v/>
      </c>
      <c r="O363" s="159" t="e">
        <f t="shared" si="23"/>
        <v>#VALUE!</v>
      </c>
      <c r="P363" s="168"/>
      <c r="Q363" s="168"/>
      <c r="R363" s="1" t="str">
        <f t="shared" si="24"/>
        <v/>
      </c>
      <c r="S363" s="159" t="e">
        <f t="shared" si="25"/>
        <v>#VALUE!</v>
      </c>
      <c r="T363" s="168"/>
      <c r="U363" s="168"/>
      <c r="V363" s="1" t="str">
        <f t="shared" si="26"/>
        <v/>
      </c>
      <c r="W363" s="159" t="e">
        <f t="shared" si="27"/>
        <v>#VALUE!</v>
      </c>
      <c r="X363" s="14"/>
      <c r="Y363" s="14"/>
      <c r="Z363" s="1" t="str">
        <f t="shared" si="28"/>
        <v/>
      </c>
      <c r="AA363" s="159" t="e">
        <f t="shared" si="29"/>
        <v>#VALUE!</v>
      </c>
      <c r="AB363" s="14"/>
      <c r="AC363" s="14"/>
      <c r="AD363" s="1" t="str">
        <f t="shared" si="30"/>
        <v/>
      </c>
      <c r="AE363" s="159" t="e">
        <f t="shared" si="18"/>
        <v>#VALUE!</v>
      </c>
      <c r="AF363" s="168"/>
      <c r="AG363" s="168"/>
      <c r="AH363" s="1" t="str">
        <f t="shared" si="31"/>
        <v/>
      </c>
      <c r="AI363" s="159" t="e">
        <f t="shared" si="19"/>
        <v>#VALUE!</v>
      </c>
      <c r="AJ363" s="162"/>
      <c r="AK363" s="162"/>
      <c r="AL363" s="1"/>
      <c r="AM363" s="1"/>
      <c r="AN363" s="162"/>
      <c r="AO363" s="162"/>
      <c r="AP363" s="1"/>
      <c r="AQ363" s="1"/>
      <c r="AR363" s="162"/>
      <c r="AS363" s="162"/>
      <c r="AT363" s="1"/>
      <c r="AU363" s="1"/>
      <c r="AV363" s="162"/>
      <c r="AW363" s="162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62"/>
      <c r="BI363" s="162"/>
      <c r="BJ363" s="1"/>
      <c r="BK363" s="1"/>
      <c r="BL363" s="162"/>
      <c r="BM363" s="162"/>
      <c r="BN363" s="1"/>
      <c r="BO363" s="1"/>
      <c r="BP363" s="162"/>
      <c r="BQ363" s="162"/>
      <c r="BR363" s="1"/>
      <c r="BS363" s="1"/>
      <c r="BT363" s="162"/>
      <c r="BU363" s="162"/>
      <c r="BV363" s="1"/>
      <c r="BW363" s="1"/>
      <c r="BX363" s="162"/>
      <c r="BY363" s="162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59"/>
      <c r="DD363" s="1"/>
      <c r="DE363" s="1"/>
      <c r="DF363" s="1"/>
      <c r="DG363" s="159"/>
      <c r="DH363" s="1"/>
      <c r="DI363" s="1"/>
      <c r="DJ363" s="1"/>
      <c r="DK363" s="159"/>
      <c r="DL363" s="1"/>
      <c r="DM363" s="1"/>
      <c r="DN363" s="1"/>
      <c r="DO363" s="159"/>
      <c r="DP363" s="1"/>
      <c r="DQ363" s="1"/>
      <c r="DR363" s="1"/>
      <c r="DS363" s="159"/>
      <c r="DT363" s="1"/>
      <c r="DU363" s="1"/>
      <c r="DV363" s="1"/>
      <c r="DW363" s="159"/>
      <c r="DX363" s="1"/>
      <c r="DY363" s="1" t="e">
        <f>VLOOKUP(A363,'ADFLEX lần 1'!A:C,3,0)</f>
        <v>#N/A</v>
      </c>
    </row>
    <row r="364" spans="1:129" ht="15.75" hidden="1" customHeight="1" x14ac:dyDescent="0.25">
      <c r="A364" s="15">
        <v>752</v>
      </c>
      <c r="B364" s="1" t="str">
        <f>VLOOKUP($A364,'Trang tính59'!$G:$J,3,0)</f>
        <v>Nguyễn Tú Anh</v>
      </c>
      <c r="C364" s="1" t="str">
        <f>VLOOKUP($A364,'Trang tính59'!$G:$J,4,0)</f>
        <v>AdFlex - CPS - Inhouse</v>
      </c>
      <c r="D364" s="14"/>
      <c r="E364" s="14"/>
      <c r="F364" s="1" t="str">
        <f t="shared" si="20"/>
        <v/>
      </c>
      <c r="G364" s="159" t="e">
        <f t="shared" si="16"/>
        <v>#VALUE!</v>
      </c>
      <c r="H364" s="14"/>
      <c r="I364" s="14"/>
      <c r="J364" s="1" t="str">
        <f t="shared" si="21"/>
        <v/>
      </c>
      <c r="K364" s="159" t="e">
        <f t="shared" si="17"/>
        <v>#VALUE!</v>
      </c>
      <c r="L364" s="14"/>
      <c r="M364" s="14"/>
      <c r="N364" s="1" t="str">
        <f t="shared" si="22"/>
        <v/>
      </c>
      <c r="O364" s="159" t="e">
        <f t="shared" si="23"/>
        <v>#VALUE!</v>
      </c>
      <c r="P364" s="14"/>
      <c r="Q364" s="14"/>
      <c r="R364" s="1" t="str">
        <f t="shared" si="24"/>
        <v/>
      </c>
      <c r="S364" s="159" t="e">
        <f t="shared" si="25"/>
        <v>#VALUE!</v>
      </c>
      <c r="T364" s="14"/>
      <c r="U364" s="14"/>
      <c r="V364" s="1" t="str">
        <f t="shared" si="26"/>
        <v/>
      </c>
      <c r="W364" s="159" t="e">
        <f t="shared" si="27"/>
        <v>#VALUE!</v>
      </c>
      <c r="X364" s="14"/>
      <c r="Y364" s="14"/>
      <c r="Z364" s="1" t="str">
        <f t="shared" si="28"/>
        <v/>
      </c>
      <c r="AA364" s="159" t="e">
        <f t="shared" si="29"/>
        <v>#VALUE!</v>
      </c>
      <c r="AB364" s="14"/>
      <c r="AC364" s="14"/>
      <c r="AD364" s="1" t="str">
        <f t="shared" si="30"/>
        <v/>
      </c>
      <c r="AE364" s="159" t="e">
        <f t="shared" si="18"/>
        <v>#VALUE!</v>
      </c>
      <c r="AF364" s="14"/>
      <c r="AG364" s="14"/>
      <c r="AH364" s="1" t="str">
        <f t="shared" si="31"/>
        <v/>
      </c>
      <c r="AI364" s="159" t="e">
        <f t="shared" si="19"/>
        <v>#VALUE!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59"/>
      <c r="DD364" s="1"/>
      <c r="DE364" s="1"/>
      <c r="DF364" s="1"/>
      <c r="DG364" s="159"/>
      <c r="DH364" s="1"/>
      <c r="DI364" s="1"/>
      <c r="DJ364" s="1"/>
      <c r="DK364" s="159"/>
      <c r="DL364" s="1"/>
      <c r="DM364" s="1"/>
      <c r="DN364" s="1"/>
      <c r="DO364" s="159"/>
      <c r="DP364" s="1"/>
      <c r="DQ364" s="1"/>
      <c r="DR364" s="1"/>
      <c r="DS364" s="159"/>
      <c r="DT364" s="1"/>
      <c r="DU364" s="1"/>
      <c r="DV364" s="1"/>
      <c r="DW364" s="159"/>
      <c r="DX364" s="1"/>
      <c r="DY364" s="1" t="e">
        <f>VLOOKUP(A364,'ADFLEX lần 1'!A:C,3,0)</f>
        <v>#N/A</v>
      </c>
    </row>
    <row r="365" spans="1:129" ht="15.75" hidden="1" customHeight="1" x14ac:dyDescent="0.25">
      <c r="A365" s="15">
        <v>753</v>
      </c>
      <c r="B365" s="1" t="str">
        <f>VLOOKUP($A365,'Trang tính59'!$G:$J,3,0)</f>
        <v>Trần Tuấn Minh</v>
      </c>
      <c r="C365" s="1">
        <f>VLOOKUP($A365,'Trang tính59'!$G:$J,4,0)</f>
        <v>0</v>
      </c>
      <c r="D365" s="168"/>
      <c r="E365" s="168"/>
      <c r="F365" s="1" t="str">
        <f t="shared" si="20"/>
        <v/>
      </c>
      <c r="G365" s="159" t="e">
        <f t="shared" si="16"/>
        <v>#VALUE!</v>
      </c>
      <c r="H365" s="168"/>
      <c r="I365" s="168"/>
      <c r="J365" s="1" t="str">
        <f t="shared" si="21"/>
        <v/>
      </c>
      <c r="K365" s="159" t="e">
        <f t="shared" si="17"/>
        <v>#VALUE!</v>
      </c>
      <c r="L365" s="168"/>
      <c r="M365" s="168"/>
      <c r="N365" s="1" t="str">
        <f t="shared" si="22"/>
        <v/>
      </c>
      <c r="O365" s="159" t="e">
        <f t="shared" si="23"/>
        <v>#VALUE!</v>
      </c>
      <c r="P365" s="168"/>
      <c r="Q365" s="168"/>
      <c r="R365" s="1" t="str">
        <f t="shared" si="24"/>
        <v/>
      </c>
      <c r="S365" s="159" t="e">
        <f t="shared" si="25"/>
        <v>#VALUE!</v>
      </c>
      <c r="T365" s="168"/>
      <c r="U365" s="168"/>
      <c r="V365" s="1" t="str">
        <f t="shared" si="26"/>
        <v/>
      </c>
      <c r="W365" s="159" t="e">
        <f t="shared" si="27"/>
        <v>#VALUE!</v>
      </c>
      <c r="X365" s="14"/>
      <c r="Y365" s="14"/>
      <c r="Z365" s="1" t="str">
        <f t="shared" si="28"/>
        <v/>
      </c>
      <c r="AA365" s="159" t="e">
        <f t="shared" si="29"/>
        <v>#VALUE!</v>
      </c>
      <c r="AB365" s="14"/>
      <c r="AC365" s="14"/>
      <c r="AD365" s="1" t="str">
        <f t="shared" si="30"/>
        <v/>
      </c>
      <c r="AE365" s="159" t="e">
        <f t="shared" si="18"/>
        <v>#VALUE!</v>
      </c>
      <c r="AF365" s="168"/>
      <c r="AG365" s="168"/>
      <c r="AH365" s="1" t="str">
        <f t="shared" si="31"/>
        <v/>
      </c>
      <c r="AI365" s="159" t="e">
        <f t="shared" si="19"/>
        <v>#VALUE!</v>
      </c>
      <c r="AJ365" s="162"/>
      <c r="AK365" s="162"/>
      <c r="AL365" s="1"/>
      <c r="AM365" s="1"/>
      <c r="AN365" s="162"/>
      <c r="AO365" s="162"/>
      <c r="AP365" s="1"/>
      <c r="AQ365" s="1"/>
      <c r="AR365" s="162"/>
      <c r="AS365" s="162"/>
      <c r="AT365" s="1"/>
      <c r="AU365" s="1"/>
      <c r="AV365" s="162"/>
      <c r="AW365" s="162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62"/>
      <c r="BI365" s="162"/>
      <c r="BJ365" s="1"/>
      <c r="BK365" s="1"/>
      <c r="BL365" s="162"/>
      <c r="BM365" s="162"/>
      <c r="BN365" s="1"/>
      <c r="BO365" s="1"/>
      <c r="BP365" s="162"/>
      <c r="BQ365" s="162"/>
      <c r="BR365" s="1"/>
      <c r="BS365" s="1"/>
      <c r="BT365" s="162"/>
      <c r="BU365" s="162"/>
      <c r="BV365" s="1"/>
      <c r="BW365" s="1"/>
      <c r="BX365" s="162"/>
      <c r="BY365" s="162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59"/>
      <c r="DD365" s="1"/>
      <c r="DE365" s="1"/>
      <c r="DF365" s="1"/>
      <c r="DG365" s="159"/>
      <c r="DH365" s="1"/>
      <c r="DI365" s="1"/>
      <c r="DJ365" s="1"/>
      <c r="DK365" s="159"/>
      <c r="DL365" s="1"/>
      <c r="DM365" s="1"/>
      <c r="DN365" s="1"/>
      <c r="DO365" s="159"/>
      <c r="DP365" s="1"/>
      <c r="DQ365" s="1"/>
      <c r="DR365" s="1"/>
      <c r="DS365" s="159"/>
      <c r="DT365" s="1"/>
      <c r="DU365" s="1"/>
      <c r="DV365" s="1"/>
      <c r="DW365" s="159"/>
      <c r="DX365" s="1"/>
      <c r="DY365" s="1" t="e">
        <f>VLOOKUP(A365,'ADFLEX lần 1'!A:C,3,0)</f>
        <v>#N/A</v>
      </c>
    </row>
    <row r="366" spans="1:129" ht="15.75" hidden="1" customHeight="1" x14ac:dyDescent="0.25">
      <c r="A366" s="15">
        <v>754</v>
      </c>
      <c r="B366" s="1" t="str">
        <f>VLOOKUP($A366,'Trang tính59'!$G:$J,3,0)</f>
        <v>Đỗ Thị Phương Thúy</v>
      </c>
      <c r="C366" s="1" t="str">
        <f>VLOOKUP($A366,'Trang tính59'!$G:$J,4,0)</f>
        <v>AdFlex - CPS - Sale</v>
      </c>
      <c r="D366" s="14"/>
      <c r="E366" s="14"/>
      <c r="F366" s="1" t="str">
        <f t="shared" si="20"/>
        <v/>
      </c>
      <c r="G366" s="159" t="e">
        <f t="shared" si="16"/>
        <v>#VALUE!</v>
      </c>
      <c r="H366" s="14"/>
      <c r="I366" s="14"/>
      <c r="J366" s="1" t="str">
        <f t="shared" si="21"/>
        <v/>
      </c>
      <c r="K366" s="159" t="e">
        <f t="shared" si="17"/>
        <v>#VALUE!</v>
      </c>
      <c r="L366" s="14"/>
      <c r="M366" s="14"/>
      <c r="N366" s="1" t="str">
        <f t="shared" si="22"/>
        <v/>
      </c>
      <c r="O366" s="159" t="e">
        <f t="shared" si="23"/>
        <v>#VALUE!</v>
      </c>
      <c r="P366" s="14"/>
      <c r="Q366" s="14"/>
      <c r="R366" s="1" t="str">
        <f t="shared" si="24"/>
        <v/>
      </c>
      <c r="S366" s="159" t="e">
        <f t="shared" si="25"/>
        <v>#VALUE!</v>
      </c>
      <c r="T366" s="14"/>
      <c r="U366" s="14"/>
      <c r="V366" s="1" t="str">
        <f t="shared" si="26"/>
        <v/>
      </c>
      <c r="W366" s="159" t="e">
        <f t="shared" si="27"/>
        <v>#VALUE!</v>
      </c>
      <c r="X366" s="14"/>
      <c r="Y366" s="14"/>
      <c r="Z366" s="1" t="str">
        <f t="shared" si="28"/>
        <v/>
      </c>
      <c r="AA366" s="159" t="e">
        <f t="shared" si="29"/>
        <v>#VALUE!</v>
      </c>
      <c r="AB366" s="14"/>
      <c r="AC366" s="14"/>
      <c r="AD366" s="1" t="str">
        <f t="shared" si="30"/>
        <v/>
      </c>
      <c r="AE366" s="159" t="e">
        <f t="shared" si="18"/>
        <v>#VALUE!</v>
      </c>
      <c r="AF366" s="14"/>
      <c r="AG366" s="14"/>
      <c r="AH366" s="1" t="str">
        <f t="shared" si="31"/>
        <v/>
      </c>
      <c r="AI366" s="159" t="e">
        <f t="shared" si="19"/>
        <v>#VALUE!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59"/>
      <c r="DD366" s="1"/>
      <c r="DE366" s="1"/>
      <c r="DF366" s="1"/>
      <c r="DG366" s="159"/>
      <c r="DH366" s="1"/>
      <c r="DI366" s="1"/>
      <c r="DJ366" s="1"/>
      <c r="DK366" s="159"/>
      <c r="DL366" s="1"/>
      <c r="DM366" s="1"/>
      <c r="DN366" s="1"/>
      <c r="DO366" s="159"/>
      <c r="DP366" s="1"/>
      <c r="DQ366" s="1"/>
      <c r="DR366" s="1"/>
      <c r="DS366" s="159"/>
      <c r="DT366" s="1"/>
      <c r="DU366" s="1"/>
      <c r="DV366" s="1"/>
      <c r="DW366" s="159"/>
      <c r="DX366" s="1"/>
      <c r="DY366" s="1" t="e">
        <f>VLOOKUP(A366,'ADFLEX lần 1'!A:C,3,0)</f>
        <v>#N/A</v>
      </c>
    </row>
    <row r="367" spans="1:129" ht="15.75" hidden="1" customHeight="1" x14ac:dyDescent="0.25">
      <c r="A367" s="15">
        <v>755</v>
      </c>
      <c r="B367" s="1" t="str">
        <f>VLOOKUP($A367,'Trang tính59'!$G:$J,3,0)</f>
        <v>Phạm Thị Hằng</v>
      </c>
      <c r="C367" s="1" t="str">
        <f>VLOOKUP($A367,'Trang tính59'!$G:$J,4,0)</f>
        <v>AdFlex - HR</v>
      </c>
      <c r="D367" s="14"/>
      <c r="E367" s="14"/>
      <c r="F367" s="1" t="str">
        <f t="shared" si="20"/>
        <v/>
      </c>
      <c r="G367" s="159" t="e">
        <f t="shared" si="16"/>
        <v>#VALUE!</v>
      </c>
      <c r="H367" s="14"/>
      <c r="I367" s="14"/>
      <c r="J367" s="1" t="str">
        <f t="shared" si="21"/>
        <v/>
      </c>
      <c r="K367" s="159" t="e">
        <f t="shared" si="17"/>
        <v>#VALUE!</v>
      </c>
      <c r="L367" s="14"/>
      <c r="M367" s="14"/>
      <c r="N367" s="1" t="str">
        <f t="shared" si="22"/>
        <v/>
      </c>
      <c r="O367" s="159" t="e">
        <f t="shared" si="23"/>
        <v>#VALUE!</v>
      </c>
      <c r="P367" s="14"/>
      <c r="Q367" s="14"/>
      <c r="R367" s="1" t="str">
        <f t="shared" si="24"/>
        <v/>
      </c>
      <c r="S367" s="159" t="e">
        <f t="shared" si="25"/>
        <v>#VALUE!</v>
      </c>
      <c r="T367" s="14"/>
      <c r="U367" s="14"/>
      <c r="V367" s="1" t="str">
        <f t="shared" si="26"/>
        <v/>
      </c>
      <c r="W367" s="159" t="e">
        <f t="shared" si="27"/>
        <v>#VALUE!</v>
      </c>
      <c r="X367" s="14"/>
      <c r="Y367" s="14"/>
      <c r="Z367" s="1" t="str">
        <f t="shared" si="28"/>
        <v/>
      </c>
      <c r="AA367" s="159" t="e">
        <f t="shared" si="29"/>
        <v>#VALUE!</v>
      </c>
      <c r="AB367" s="14"/>
      <c r="AC367" s="14"/>
      <c r="AD367" s="1" t="str">
        <f t="shared" si="30"/>
        <v/>
      </c>
      <c r="AE367" s="159" t="e">
        <f t="shared" si="18"/>
        <v>#VALUE!</v>
      </c>
      <c r="AF367" s="14"/>
      <c r="AG367" s="14"/>
      <c r="AH367" s="1" t="str">
        <f t="shared" si="31"/>
        <v/>
      </c>
      <c r="AI367" s="159" t="e">
        <f t="shared" si="19"/>
        <v>#VALUE!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59"/>
      <c r="DD367" s="1"/>
      <c r="DE367" s="1"/>
      <c r="DF367" s="1"/>
      <c r="DG367" s="159"/>
      <c r="DH367" s="1"/>
      <c r="DI367" s="1"/>
      <c r="DJ367" s="1"/>
      <c r="DK367" s="159"/>
      <c r="DL367" s="1"/>
      <c r="DM367" s="1"/>
      <c r="DN367" s="1"/>
      <c r="DO367" s="159"/>
      <c r="DP367" s="1"/>
      <c r="DQ367" s="1"/>
      <c r="DR367" s="1"/>
      <c r="DS367" s="159"/>
      <c r="DT367" s="1"/>
      <c r="DU367" s="1"/>
      <c r="DV367" s="1"/>
      <c r="DW367" s="159"/>
      <c r="DX367" s="1"/>
      <c r="DY367" s="1" t="e">
        <f>VLOOKUP(A367,'ADFLEX lần 1'!A:C,3,0)</f>
        <v>#N/A</v>
      </c>
    </row>
    <row r="368" spans="1:129" ht="15.75" hidden="1" customHeight="1" x14ac:dyDescent="0.25">
      <c r="A368" s="15">
        <v>756</v>
      </c>
      <c r="B368" s="1" t="str">
        <f>VLOOKUP($A368,'Trang tính59'!$G:$J,3,0)</f>
        <v>Đinh Thị Thu Hương</v>
      </c>
      <c r="C368" s="1" t="str">
        <f>VLOOKUP($A368,'Trang tính59'!$G:$J,4,0)</f>
        <v>AdFlex - PingGo</v>
      </c>
      <c r="D368" s="14"/>
      <c r="E368" s="14"/>
      <c r="F368" s="1" t="str">
        <f t="shared" si="20"/>
        <v/>
      </c>
      <c r="G368" s="159" t="e">
        <f t="shared" si="16"/>
        <v>#VALUE!</v>
      </c>
      <c r="H368" s="14"/>
      <c r="I368" s="14"/>
      <c r="J368" s="1" t="str">
        <f t="shared" si="21"/>
        <v/>
      </c>
      <c r="K368" s="159" t="e">
        <f t="shared" si="17"/>
        <v>#VALUE!</v>
      </c>
      <c r="L368" s="14"/>
      <c r="M368" s="14"/>
      <c r="N368" s="1" t="str">
        <f t="shared" si="22"/>
        <v/>
      </c>
      <c r="O368" s="159" t="e">
        <f t="shared" si="23"/>
        <v>#VALUE!</v>
      </c>
      <c r="P368" s="14"/>
      <c r="Q368" s="14"/>
      <c r="R368" s="1" t="str">
        <f t="shared" si="24"/>
        <v/>
      </c>
      <c r="S368" s="159" t="e">
        <f t="shared" si="25"/>
        <v>#VALUE!</v>
      </c>
      <c r="T368" s="14"/>
      <c r="U368" s="14"/>
      <c r="V368" s="1" t="str">
        <f t="shared" si="26"/>
        <v/>
      </c>
      <c r="W368" s="159" t="e">
        <f t="shared" si="27"/>
        <v>#VALUE!</v>
      </c>
      <c r="X368" s="14"/>
      <c r="Y368" s="14"/>
      <c r="Z368" s="1" t="str">
        <f t="shared" si="28"/>
        <v/>
      </c>
      <c r="AA368" s="159" t="e">
        <f t="shared" si="29"/>
        <v>#VALUE!</v>
      </c>
      <c r="AB368" s="14"/>
      <c r="AC368" s="14"/>
      <c r="AD368" s="1" t="str">
        <f t="shared" si="30"/>
        <v/>
      </c>
      <c r="AE368" s="159" t="e">
        <f t="shared" si="18"/>
        <v>#VALUE!</v>
      </c>
      <c r="AF368" s="14"/>
      <c r="AG368" s="14"/>
      <c r="AH368" s="1" t="str">
        <f t="shared" si="31"/>
        <v/>
      </c>
      <c r="AI368" s="159" t="e">
        <f t="shared" si="19"/>
        <v>#VALUE!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59"/>
      <c r="DD368" s="1"/>
      <c r="DE368" s="1"/>
      <c r="DF368" s="1"/>
      <c r="DG368" s="159"/>
      <c r="DH368" s="1"/>
      <c r="DI368" s="1"/>
      <c r="DJ368" s="1"/>
      <c r="DK368" s="159"/>
      <c r="DL368" s="1"/>
      <c r="DM368" s="1"/>
      <c r="DN368" s="1"/>
      <c r="DO368" s="159"/>
      <c r="DP368" s="1"/>
      <c r="DQ368" s="1"/>
      <c r="DR368" s="1"/>
      <c r="DS368" s="159"/>
      <c r="DT368" s="1"/>
      <c r="DU368" s="1"/>
      <c r="DV368" s="1"/>
      <c r="DW368" s="159"/>
      <c r="DX368" s="1"/>
      <c r="DY368" s="1" t="e">
        <f>VLOOKUP(A368,'ADFLEX lần 1'!A:C,3,0)</f>
        <v>#N/A</v>
      </c>
    </row>
    <row r="369" spans="1:129" ht="15.75" hidden="1" customHeight="1" x14ac:dyDescent="0.25">
      <c r="A369" s="15">
        <v>757</v>
      </c>
      <c r="B369" s="1" t="str">
        <f>VLOOKUP($A369,'Trang tính59'!$G:$J,3,0)</f>
        <v>Đào Trà My</v>
      </c>
      <c r="C369" s="1" t="str">
        <f>VLOOKUP($A369,'Trang tính59'!$G:$J,4,0)</f>
        <v>AdFlex - CPS - Sale</v>
      </c>
      <c r="D369" s="14"/>
      <c r="E369" s="14"/>
      <c r="F369" s="1" t="str">
        <f t="shared" si="20"/>
        <v/>
      </c>
      <c r="G369" s="159" t="e">
        <f t="shared" si="16"/>
        <v>#VALUE!</v>
      </c>
      <c r="H369" s="14"/>
      <c r="I369" s="14"/>
      <c r="J369" s="1" t="str">
        <f t="shared" si="21"/>
        <v/>
      </c>
      <c r="K369" s="159" t="e">
        <f t="shared" si="17"/>
        <v>#VALUE!</v>
      </c>
      <c r="L369" s="14"/>
      <c r="M369" s="14"/>
      <c r="N369" s="1" t="str">
        <f t="shared" si="22"/>
        <v/>
      </c>
      <c r="O369" s="159" t="e">
        <f t="shared" si="23"/>
        <v>#VALUE!</v>
      </c>
      <c r="P369" s="14"/>
      <c r="Q369" s="14"/>
      <c r="R369" s="1" t="str">
        <f t="shared" si="24"/>
        <v/>
      </c>
      <c r="S369" s="159" t="e">
        <f t="shared" si="25"/>
        <v>#VALUE!</v>
      </c>
      <c r="T369" s="14"/>
      <c r="U369" s="14"/>
      <c r="V369" s="1" t="str">
        <f t="shared" si="26"/>
        <v/>
      </c>
      <c r="W369" s="159" t="e">
        <f t="shared" si="27"/>
        <v>#VALUE!</v>
      </c>
      <c r="X369" s="14"/>
      <c r="Y369" s="14"/>
      <c r="Z369" s="1" t="str">
        <f t="shared" si="28"/>
        <v/>
      </c>
      <c r="AA369" s="159" t="e">
        <f t="shared" si="29"/>
        <v>#VALUE!</v>
      </c>
      <c r="AB369" s="14"/>
      <c r="AC369" s="14"/>
      <c r="AD369" s="1" t="str">
        <f t="shared" si="30"/>
        <v/>
      </c>
      <c r="AE369" s="159" t="e">
        <f t="shared" si="18"/>
        <v>#VALUE!</v>
      </c>
      <c r="AF369" s="14"/>
      <c r="AG369" s="14"/>
      <c r="AH369" s="1" t="str">
        <f t="shared" si="31"/>
        <v/>
      </c>
      <c r="AI369" s="159" t="e">
        <f t="shared" si="19"/>
        <v>#VALUE!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59"/>
      <c r="DD369" s="1"/>
      <c r="DE369" s="1"/>
      <c r="DF369" s="1"/>
      <c r="DG369" s="159"/>
      <c r="DH369" s="1"/>
      <c r="DI369" s="1"/>
      <c r="DJ369" s="1"/>
      <c r="DK369" s="159"/>
      <c r="DL369" s="1"/>
      <c r="DM369" s="1"/>
      <c r="DN369" s="1"/>
      <c r="DO369" s="159"/>
      <c r="DP369" s="1"/>
      <c r="DQ369" s="1"/>
      <c r="DR369" s="1"/>
      <c r="DS369" s="159"/>
      <c r="DT369" s="1"/>
      <c r="DU369" s="1"/>
      <c r="DV369" s="1"/>
      <c r="DW369" s="159"/>
      <c r="DX369" s="1"/>
      <c r="DY369" s="1" t="e">
        <f>VLOOKUP(A369,'ADFLEX lần 1'!A:C,3,0)</f>
        <v>#N/A</v>
      </c>
    </row>
    <row r="370" spans="1:129" ht="15.75" hidden="1" customHeight="1" x14ac:dyDescent="0.25">
      <c r="A370" s="15">
        <v>758</v>
      </c>
      <c r="B370" s="1" t="str">
        <f>VLOOKUP($A370,'Trang tính59'!$G:$J,3,0)</f>
        <v>Trần Thị Mai</v>
      </c>
      <c r="C370" s="1" t="str">
        <f>VLOOKUP($A370,'Trang tính59'!$G:$J,4,0)</f>
        <v>AdFlex - AdDrop - BD-BO</v>
      </c>
      <c r="D370" s="168"/>
      <c r="E370" s="168"/>
      <c r="F370" s="1" t="str">
        <f t="shared" si="20"/>
        <v/>
      </c>
      <c r="G370" s="159" t="e">
        <f t="shared" si="16"/>
        <v>#VALUE!</v>
      </c>
      <c r="H370" s="168"/>
      <c r="I370" s="168"/>
      <c r="J370" s="1" t="str">
        <f t="shared" si="21"/>
        <v/>
      </c>
      <c r="K370" s="159" t="e">
        <f t="shared" si="17"/>
        <v>#VALUE!</v>
      </c>
      <c r="L370" s="168"/>
      <c r="M370" s="168"/>
      <c r="N370" s="1" t="str">
        <f t="shared" si="22"/>
        <v/>
      </c>
      <c r="O370" s="159" t="e">
        <f t="shared" si="23"/>
        <v>#VALUE!</v>
      </c>
      <c r="P370" s="168"/>
      <c r="Q370" s="168"/>
      <c r="R370" s="1" t="str">
        <f t="shared" si="24"/>
        <v/>
      </c>
      <c r="S370" s="159" t="e">
        <f t="shared" si="25"/>
        <v>#VALUE!</v>
      </c>
      <c r="T370" s="168"/>
      <c r="U370" s="168"/>
      <c r="V370" s="1" t="str">
        <f t="shared" si="26"/>
        <v/>
      </c>
      <c r="W370" s="159" t="e">
        <f t="shared" si="27"/>
        <v>#VALUE!</v>
      </c>
      <c r="X370" s="14"/>
      <c r="Y370" s="14"/>
      <c r="Z370" s="1" t="str">
        <f t="shared" si="28"/>
        <v/>
      </c>
      <c r="AA370" s="159" t="e">
        <f t="shared" si="29"/>
        <v>#VALUE!</v>
      </c>
      <c r="AB370" s="14"/>
      <c r="AC370" s="14"/>
      <c r="AD370" s="1" t="str">
        <f t="shared" si="30"/>
        <v/>
      </c>
      <c r="AE370" s="159" t="e">
        <f t="shared" si="18"/>
        <v>#VALUE!</v>
      </c>
      <c r="AF370" s="168"/>
      <c r="AG370" s="168"/>
      <c r="AH370" s="1" t="str">
        <f t="shared" si="31"/>
        <v/>
      </c>
      <c r="AI370" s="159" t="e">
        <f t="shared" si="19"/>
        <v>#VALUE!</v>
      </c>
      <c r="AJ370" s="162"/>
      <c r="AK370" s="162"/>
      <c r="AL370" s="1"/>
      <c r="AM370" s="1"/>
      <c r="AN370" s="162"/>
      <c r="AO370" s="162"/>
      <c r="AP370" s="1"/>
      <c r="AQ370" s="1"/>
      <c r="AR370" s="162"/>
      <c r="AS370" s="162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62"/>
      <c r="BI370" s="162"/>
      <c r="BJ370" s="1"/>
      <c r="BK370" s="1"/>
      <c r="BL370" s="162"/>
      <c r="BM370" s="162"/>
      <c r="BN370" s="1"/>
      <c r="BO370" s="1"/>
      <c r="BP370" s="162"/>
      <c r="BQ370" s="162"/>
      <c r="BR370" s="1"/>
      <c r="BS370" s="1"/>
      <c r="BT370" s="162"/>
      <c r="BU370" s="162"/>
      <c r="BV370" s="1"/>
      <c r="BW370" s="1"/>
      <c r="BX370" s="162"/>
      <c r="BY370" s="162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59"/>
      <c r="DD370" s="1"/>
      <c r="DE370" s="1"/>
      <c r="DF370" s="1"/>
      <c r="DG370" s="159"/>
      <c r="DH370" s="1"/>
      <c r="DI370" s="1"/>
      <c r="DJ370" s="1"/>
      <c r="DK370" s="159"/>
      <c r="DL370" s="1"/>
      <c r="DM370" s="1"/>
      <c r="DN370" s="1"/>
      <c r="DO370" s="159"/>
      <c r="DP370" s="1"/>
      <c r="DQ370" s="1"/>
      <c r="DR370" s="1"/>
      <c r="DS370" s="159"/>
      <c r="DT370" s="1"/>
      <c r="DU370" s="1"/>
      <c r="DV370" s="1"/>
      <c r="DW370" s="159"/>
      <c r="DX370" s="1"/>
      <c r="DY370" s="1" t="e">
        <f>VLOOKUP(A370,'ADFLEX lần 1'!A:C,3,0)</f>
        <v>#N/A</v>
      </c>
    </row>
    <row r="371" spans="1:129" ht="15.75" hidden="1" customHeight="1" x14ac:dyDescent="0.25">
      <c r="A371" s="15">
        <v>759</v>
      </c>
      <c r="B371" s="1" t="str">
        <f>VLOOKUP($A371,'Trang tính59'!$G:$J,3,0)</f>
        <v>Nguyễn Thị Ngọc Hân</v>
      </c>
      <c r="C371" s="1" t="str">
        <f>VLOOKUP($A371,'Trang tính59'!$G:$J,4,0)</f>
        <v>Fedora - R&amp;D</v>
      </c>
      <c r="D371" s="14"/>
      <c r="E371" s="14"/>
      <c r="F371" s="1" t="str">
        <f t="shared" si="20"/>
        <v/>
      </c>
      <c r="G371" s="159" t="e">
        <f t="shared" si="16"/>
        <v>#VALUE!</v>
      </c>
      <c r="H371" s="14"/>
      <c r="I371" s="14"/>
      <c r="J371" s="1" t="str">
        <f t="shared" si="21"/>
        <v/>
      </c>
      <c r="K371" s="159" t="e">
        <f t="shared" si="17"/>
        <v>#VALUE!</v>
      </c>
      <c r="L371" s="14"/>
      <c r="M371" s="14"/>
      <c r="N371" s="1" t="str">
        <f t="shared" si="22"/>
        <v/>
      </c>
      <c r="O371" s="159" t="e">
        <f t="shared" si="23"/>
        <v>#VALUE!</v>
      </c>
      <c r="P371" s="14"/>
      <c r="Q371" s="14"/>
      <c r="R371" s="1" t="str">
        <f t="shared" si="24"/>
        <v/>
      </c>
      <c r="S371" s="159" t="e">
        <f t="shared" si="25"/>
        <v>#VALUE!</v>
      </c>
      <c r="T371" s="14"/>
      <c r="U371" s="14"/>
      <c r="V371" s="1" t="str">
        <f t="shared" si="26"/>
        <v/>
      </c>
      <c r="W371" s="159" t="e">
        <f t="shared" si="27"/>
        <v>#VALUE!</v>
      </c>
      <c r="X371" s="14"/>
      <c r="Y371" s="14"/>
      <c r="Z371" s="1" t="str">
        <f t="shared" si="28"/>
        <v/>
      </c>
      <c r="AA371" s="159" t="e">
        <f t="shared" si="29"/>
        <v>#VALUE!</v>
      </c>
      <c r="AB371" s="14"/>
      <c r="AC371" s="14"/>
      <c r="AD371" s="1" t="str">
        <f t="shared" si="30"/>
        <v/>
      </c>
      <c r="AE371" s="159" t="e">
        <f t="shared" si="18"/>
        <v>#VALUE!</v>
      </c>
      <c r="AF371" s="14"/>
      <c r="AG371" s="14"/>
      <c r="AH371" s="1" t="str">
        <f t="shared" si="31"/>
        <v/>
      </c>
      <c r="AI371" s="159" t="e">
        <f t="shared" si="19"/>
        <v>#VALUE!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59"/>
      <c r="DD371" s="1"/>
      <c r="DE371" s="1"/>
      <c r="DF371" s="1"/>
      <c r="DG371" s="159"/>
      <c r="DH371" s="1"/>
      <c r="DI371" s="1"/>
      <c r="DJ371" s="1"/>
      <c r="DK371" s="159"/>
      <c r="DL371" s="1"/>
      <c r="DM371" s="1"/>
      <c r="DN371" s="1"/>
      <c r="DO371" s="159"/>
      <c r="DP371" s="1"/>
      <c r="DQ371" s="1"/>
      <c r="DR371" s="1"/>
      <c r="DS371" s="159"/>
      <c r="DT371" s="1"/>
      <c r="DU371" s="1"/>
      <c r="DV371" s="1"/>
      <c r="DW371" s="159"/>
      <c r="DX371" s="1"/>
      <c r="DY371" s="1" t="e">
        <f>VLOOKUP(A371,'ADFLEX lần 1'!A:C,3,0)</f>
        <v>#N/A</v>
      </c>
    </row>
    <row r="372" spans="1:129" ht="15.75" hidden="1" customHeight="1" x14ac:dyDescent="0.25">
      <c r="A372" s="15">
        <v>760</v>
      </c>
      <c r="B372" s="1" t="str">
        <f>VLOOKUP($A372,'Trang tính59'!$G:$J,3,0)</f>
        <v>Nguyễn Văn Dũng</v>
      </c>
      <c r="C372" s="1" t="str">
        <f>VLOOKUP($A372,'Trang tính59'!$G:$J,4,0)</f>
        <v>AdFlex - PingGo - Kỹ thuật</v>
      </c>
      <c r="D372" s="14"/>
      <c r="E372" s="14"/>
      <c r="F372" s="1" t="str">
        <f t="shared" si="20"/>
        <v/>
      </c>
      <c r="G372" s="159" t="e">
        <f t="shared" si="16"/>
        <v>#VALUE!</v>
      </c>
      <c r="H372" s="14"/>
      <c r="I372" s="14"/>
      <c r="J372" s="1" t="str">
        <f t="shared" si="21"/>
        <v/>
      </c>
      <c r="K372" s="159" t="e">
        <f t="shared" si="17"/>
        <v>#VALUE!</v>
      </c>
      <c r="L372" s="14"/>
      <c r="M372" s="14"/>
      <c r="N372" s="1" t="str">
        <f t="shared" si="22"/>
        <v/>
      </c>
      <c r="O372" s="159" t="e">
        <f t="shared" si="23"/>
        <v>#VALUE!</v>
      </c>
      <c r="P372" s="14"/>
      <c r="Q372" s="14"/>
      <c r="R372" s="1" t="str">
        <f t="shared" si="24"/>
        <v/>
      </c>
      <c r="S372" s="159" t="e">
        <f t="shared" si="25"/>
        <v>#VALUE!</v>
      </c>
      <c r="T372" s="14"/>
      <c r="U372" s="14"/>
      <c r="V372" s="1" t="str">
        <f t="shared" si="26"/>
        <v/>
      </c>
      <c r="W372" s="159" t="e">
        <f t="shared" si="27"/>
        <v>#VALUE!</v>
      </c>
      <c r="X372" s="14"/>
      <c r="Y372" s="14"/>
      <c r="Z372" s="1" t="str">
        <f t="shared" si="28"/>
        <v/>
      </c>
      <c r="AA372" s="159" t="e">
        <f t="shared" si="29"/>
        <v>#VALUE!</v>
      </c>
      <c r="AB372" s="14"/>
      <c r="AC372" s="14"/>
      <c r="AD372" s="1" t="str">
        <f t="shared" si="30"/>
        <v/>
      </c>
      <c r="AE372" s="159" t="e">
        <f t="shared" si="18"/>
        <v>#VALUE!</v>
      </c>
      <c r="AF372" s="14"/>
      <c r="AG372" s="14"/>
      <c r="AH372" s="1" t="str">
        <f t="shared" si="31"/>
        <v/>
      </c>
      <c r="AI372" s="159" t="e">
        <f t="shared" si="19"/>
        <v>#VALUE!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59"/>
      <c r="DD372" s="1"/>
      <c r="DE372" s="1"/>
      <c r="DF372" s="1"/>
      <c r="DG372" s="159"/>
      <c r="DH372" s="1"/>
      <c r="DI372" s="1"/>
      <c r="DJ372" s="1"/>
      <c r="DK372" s="159"/>
      <c r="DL372" s="1"/>
      <c r="DM372" s="1"/>
      <c r="DN372" s="1"/>
      <c r="DO372" s="159"/>
      <c r="DP372" s="1"/>
      <c r="DQ372" s="1"/>
      <c r="DR372" s="1"/>
      <c r="DS372" s="159"/>
      <c r="DT372" s="1"/>
      <c r="DU372" s="1"/>
      <c r="DV372" s="1"/>
      <c r="DW372" s="159"/>
      <c r="DX372" s="1"/>
      <c r="DY372" s="1" t="e">
        <f>VLOOKUP(A372,'ADFLEX lần 1'!A:C,3,0)</f>
        <v>#N/A</v>
      </c>
    </row>
    <row r="373" spans="1:129" ht="15.75" hidden="1" customHeight="1" x14ac:dyDescent="0.25">
      <c r="A373" s="15">
        <v>761</v>
      </c>
      <c r="B373" s="1" t="str">
        <f>VLOOKUP($A373,'Trang tính59'!$G:$J,3,0)</f>
        <v>Lê Việt Hà</v>
      </c>
      <c r="C373" s="1" t="str">
        <f>VLOOKUP($A373,'Trang tính59'!$G:$J,4,0)</f>
        <v>AdFlex - PingGo - Kỹ thuật</v>
      </c>
      <c r="D373" s="168"/>
      <c r="E373" s="168"/>
      <c r="F373" s="1" t="str">
        <f t="shared" si="20"/>
        <v/>
      </c>
      <c r="G373" s="159" t="e">
        <f t="shared" si="16"/>
        <v>#VALUE!</v>
      </c>
      <c r="H373" s="168"/>
      <c r="I373" s="168"/>
      <c r="J373" s="1" t="str">
        <f t="shared" si="21"/>
        <v/>
      </c>
      <c r="K373" s="159" t="e">
        <f t="shared" si="17"/>
        <v>#VALUE!</v>
      </c>
      <c r="L373" s="168"/>
      <c r="M373" s="168"/>
      <c r="N373" s="1" t="str">
        <f t="shared" si="22"/>
        <v/>
      </c>
      <c r="O373" s="159" t="e">
        <f t="shared" si="23"/>
        <v>#VALUE!</v>
      </c>
      <c r="P373" s="14"/>
      <c r="Q373" s="14"/>
      <c r="R373" s="1" t="str">
        <f t="shared" si="24"/>
        <v/>
      </c>
      <c r="S373" s="159" t="e">
        <f t="shared" si="25"/>
        <v>#VALUE!</v>
      </c>
      <c r="T373" s="168"/>
      <c r="U373" s="168"/>
      <c r="V373" s="1" t="str">
        <f t="shared" si="26"/>
        <v/>
      </c>
      <c r="W373" s="159" t="e">
        <f t="shared" si="27"/>
        <v>#VALUE!</v>
      </c>
      <c r="X373" s="14"/>
      <c r="Y373" s="14"/>
      <c r="Z373" s="1" t="str">
        <f t="shared" si="28"/>
        <v/>
      </c>
      <c r="AA373" s="159" t="e">
        <f t="shared" si="29"/>
        <v>#VALUE!</v>
      </c>
      <c r="AB373" s="14"/>
      <c r="AC373" s="14"/>
      <c r="AD373" s="1" t="str">
        <f t="shared" si="30"/>
        <v/>
      </c>
      <c r="AE373" s="159" t="e">
        <f t="shared" si="18"/>
        <v>#VALUE!</v>
      </c>
      <c r="AF373" s="168"/>
      <c r="AG373" s="168"/>
      <c r="AH373" s="1" t="str">
        <f t="shared" si="31"/>
        <v/>
      </c>
      <c r="AI373" s="159" t="e">
        <f t="shared" si="19"/>
        <v>#VALUE!</v>
      </c>
      <c r="AJ373" s="1"/>
      <c r="AK373" s="1"/>
      <c r="AL373" s="1"/>
      <c r="AM373" s="1"/>
      <c r="AN373" s="162"/>
      <c r="AO373" s="162"/>
      <c r="AP373" s="1"/>
      <c r="AQ373" s="1"/>
      <c r="AR373" s="162"/>
      <c r="AS373" s="162"/>
      <c r="AT373" s="1"/>
      <c r="AU373" s="1"/>
      <c r="AV373" s="162"/>
      <c r="AW373" s="162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62"/>
      <c r="BI373" s="162"/>
      <c r="BJ373" s="1"/>
      <c r="BK373" s="1"/>
      <c r="BL373" s="162"/>
      <c r="BM373" s="162"/>
      <c r="BN373" s="1"/>
      <c r="BO373" s="1"/>
      <c r="BP373" s="162"/>
      <c r="BQ373" s="162"/>
      <c r="BR373" s="1"/>
      <c r="BS373" s="1"/>
      <c r="BT373" s="162"/>
      <c r="BU373" s="162"/>
      <c r="BV373" s="1"/>
      <c r="BW373" s="1"/>
      <c r="BX373" s="162"/>
      <c r="BY373" s="162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59"/>
      <c r="DD373" s="1"/>
      <c r="DE373" s="1"/>
      <c r="DF373" s="1"/>
      <c r="DG373" s="159"/>
      <c r="DH373" s="1"/>
      <c r="DI373" s="1"/>
      <c r="DJ373" s="1"/>
      <c r="DK373" s="159"/>
      <c r="DL373" s="1"/>
      <c r="DM373" s="1"/>
      <c r="DN373" s="1"/>
      <c r="DO373" s="159"/>
      <c r="DP373" s="1"/>
      <c r="DQ373" s="1"/>
      <c r="DR373" s="1"/>
      <c r="DS373" s="159"/>
      <c r="DT373" s="1"/>
      <c r="DU373" s="1"/>
      <c r="DV373" s="1"/>
      <c r="DW373" s="159"/>
      <c r="DX373" s="1"/>
      <c r="DY373" s="1" t="e">
        <f>VLOOKUP(A373,'ADFLEX lần 1'!A:C,3,0)</f>
        <v>#N/A</v>
      </c>
    </row>
    <row r="374" spans="1:129" ht="15.75" hidden="1" customHeight="1" x14ac:dyDescent="0.25">
      <c r="A374" s="15">
        <v>762</v>
      </c>
      <c r="B374" s="1" t="str">
        <f>VLOOKUP($A374,'Trang tính59'!$G:$J,3,0)</f>
        <v>Nguyễn Hải Phong</v>
      </c>
      <c r="C374" s="1" t="str">
        <f>VLOOKUP($A374,'Trang tính59'!$G:$J,4,0)</f>
        <v>AdFlex - PingGo - Kỹ thuật</v>
      </c>
      <c r="D374" s="14"/>
      <c r="E374" s="14"/>
      <c r="F374" s="1" t="str">
        <f t="shared" si="20"/>
        <v/>
      </c>
      <c r="G374" s="159" t="e">
        <f t="shared" si="16"/>
        <v>#VALUE!</v>
      </c>
      <c r="H374" s="14"/>
      <c r="I374" s="14"/>
      <c r="J374" s="1" t="str">
        <f t="shared" si="21"/>
        <v/>
      </c>
      <c r="K374" s="159" t="e">
        <f t="shared" si="17"/>
        <v>#VALUE!</v>
      </c>
      <c r="L374" s="14"/>
      <c r="M374" s="14"/>
      <c r="N374" s="1" t="str">
        <f t="shared" si="22"/>
        <v/>
      </c>
      <c r="O374" s="159" t="e">
        <f t="shared" si="23"/>
        <v>#VALUE!</v>
      </c>
      <c r="P374" s="14"/>
      <c r="Q374" s="14"/>
      <c r="R374" s="1" t="str">
        <f t="shared" si="24"/>
        <v/>
      </c>
      <c r="S374" s="159" t="e">
        <f t="shared" si="25"/>
        <v>#VALUE!</v>
      </c>
      <c r="T374" s="14"/>
      <c r="U374" s="14"/>
      <c r="V374" s="1" t="str">
        <f t="shared" si="26"/>
        <v/>
      </c>
      <c r="W374" s="159" t="e">
        <f t="shared" si="27"/>
        <v>#VALUE!</v>
      </c>
      <c r="X374" s="14"/>
      <c r="Y374" s="14"/>
      <c r="Z374" s="1" t="str">
        <f t="shared" si="28"/>
        <v/>
      </c>
      <c r="AA374" s="159" t="e">
        <f t="shared" si="29"/>
        <v>#VALUE!</v>
      </c>
      <c r="AB374" s="14"/>
      <c r="AC374" s="14"/>
      <c r="AD374" s="1" t="str">
        <f t="shared" si="30"/>
        <v/>
      </c>
      <c r="AE374" s="159" t="e">
        <f t="shared" si="18"/>
        <v>#VALUE!</v>
      </c>
      <c r="AF374" s="14"/>
      <c r="AG374" s="14"/>
      <c r="AH374" s="1" t="str">
        <f t="shared" si="31"/>
        <v/>
      </c>
      <c r="AI374" s="159" t="e">
        <f t="shared" si="19"/>
        <v>#VALUE!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59"/>
      <c r="DD374" s="1"/>
      <c r="DE374" s="1"/>
      <c r="DF374" s="1"/>
      <c r="DG374" s="159"/>
      <c r="DH374" s="1"/>
      <c r="DI374" s="1"/>
      <c r="DJ374" s="1"/>
      <c r="DK374" s="159"/>
      <c r="DL374" s="1"/>
      <c r="DM374" s="1"/>
      <c r="DN374" s="1"/>
      <c r="DO374" s="159"/>
      <c r="DP374" s="1"/>
      <c r="DQ374" s="1"/>
      <c r="DR374" s="1"/>
      <c r="DS374" s="159"/>
      <c r="DT374" s="1"/>
      <c r="DU374" s="1"/>
      <c r="DV374" s="1"/>
      <c r="DW374" s="159"/>
      <c r="DX374" s="1"/>
      <c r="DY374" s="1" t="e">
        <f>VLOOKUP(A374,'ADFLEX lần 1'!A:C,3,0)</f>
        <v>#N/A</v>
      </c>
    </row>
    <row r="375" spans="1:129" ht="15.75" hidden="1" customHeight="1" x14ac:dyDescent="0.25">
      <c r="A375" s="15">
        <v>763</v>
      </c>
      <c r="B375" s="1" t="str">
        <f>VLOOKUP($A375,'Trang tính59'!$G:$J,3,0)</f>
        <v>Lê Thị Huệ</v>
      </c>
      <c r="C375" s="1" t="str">
        <f>VLOOKUP($A375,'Trang tính59'!$G:$J,4,0)</f>
        <v>AdFlex - CPS - Sale - LC1</v>
      </c>
      <c r="D375" s="14"/>
      <c r="E375" s="14"/>
      <c r="F375" s="1" t="str">
        <f t="shared" si="20"/>
        <v/>
      </c>
      <c r="G375" s="159" t="e">
        <f t="shared" si="16"/>
        <v>#VALUE!</v>
      </c>
      <c r="H375" s="14"/>
      <c r="I375" s="14"/>
      <c r="J375" s="1" t="str">
        <f t="shared" si="21"/>
        <v/>
      </c>
      <c r="K375" s="159" t="e">
        <f t="shared" si="17"/>
        <v>#VALUE!</v>
      </c>
      <c r="L375" s="14"/>
      <c r="M375" s="14"/>
      <c r="N375" s="1" t="str">
        <f t="shared" si="22"/>
        <v/>
      </c>
      <c r="O375" s="159" t="e">
        <f t="shared" si="23"/>
        <v>#VALUE!</v>
      </c>
      <c r="P375" s="14"/>
      <c r="Q375" s="14"/>
      <c r="R375" s="1" t="str">
        <f t="shared" si="24"/>
        <v/>
      </c>
      <c r="S375" s="159" t="e">
        <f t="shared" si="25"/>
        <v>#VALUE!</v>
      </c>
      <c r="T375" s="14"/>
      <c r="U375" s="14"/>
      <c r="V375" s="1" t="str">
        <f t="shared" si="26"/>
        <v/>
      </c>
      <c r="W375" s="159" t="e">
        <f t="shared" si="27"/>
        <v>#VALUE!</v>
      </c>
      <c r="X375" s="14"/>
      <c r="Y375" s="14"/>
      <c r="Z375" s="1" t="str">
        <f t="shared" si="28"/>
        <v/>
      </c>
      <c r="AA375" s="159" t="e">
        <f t="shared" si="29"/>
        <v>#VALUE!</v>
      </c>
      <c r="AB375" s="14"/>
      <c r="AC375" s="14"/>
      <c r="AD375" s="1" t="str">
        <f t="shared" si="30"/>
        <v/>
      </c>
      <c r="AE375" s="159" t="e">
        <f t="shared" si="18"/>
        <v>#VALUE!</v>
      </c>
      <c r="AF375" s="14"/>
      <c r="AG375" s="14"/>
      <c r="AH375" s="1" t="str">
        <f t="shared" si="31"/>
        <v/>
      </c>
      <c r="AI375" s="159" t="e">
        <f t="shared" si="19"/>
        <v>#VALUE!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59"/>
      <c r="DD375" s="1"/>
      <c r="DE375" s="1"/>
      <c r="DF375" s="1"/>
      <c r="DG375" s="159"/>
      <c r="DH375" s="1"/>
      <c r="DI375" s="1"/>
      <c r="DJ375" s="1"/>
      <c r="DK375" s="159"/>
      <c r="DL375" s="1"/>
      <c r="DM375" s="1"/>
      <c r="DN375" s="1"/>
      <c r="DO375" s="159"/>
      <c r="DP375" s="1"/>
      <c r="DQ375" s="1"/>
      <c r="DR375" s="1"/>
      <c r="DS375" s="159"/>
      <c r="DT375" s="1"/>
      <c r="DU375" s="1"/>
      <c r="DV375" s="1"/>
      <c r="DW375" s="159"/>
      <c r="DX375" s="1"/>
      <c r="DY375" s="1" t="e">
        <f>VLOOKUP(A375,'ADFLEX lần 1'!A:C,3,0)</f>
        <v>#N/A</v>
      </c>
    </row>
    <row r="376" spans="1:129" ht="15.75" hidden="1" customHeight="1" x14ac:dyDescent="0.25">
      <c r="A376" s="15">
        <v>764</v>
      </c>
      <c r="B376" s="1" t="str">
        <f>VLOOKUP($A376,'Trang tính59'!$G:$J,3,0)</f>
        <v>Trần Thị Hà Trang</v>
      </c>
      <c r="C376" s="1" t="str">
        <f>VLOOKUP($A376,'Trang tính59'!$G:$J,4,0)</f>
        <v>AdFlex - CPS - Sale</v>
      </c>
      <c r="D376" s="168"/>
      <c r="E376" s="168"/>
      <c r="F376" s="1" t="str">
        <f t="shared" si="20"/>
        <v/>
      </c>
      <c r="G376" s="159" t="e">
        <f t="shared" si="16"/>
        <v>#VALUE!</v>
      </c>
      <c r="H376" s="168"/>
      <c r="I376" s="168"/>
      <c r="J376" s="1" t="str">
        <f t="shared" si="21"/>
        <v/>
      </c>
      <c r="K376" s="159" t="e">
        <f t="shared" si="17"/>
        <v>#VALUE!</v>
      </c>
      <c r="L376" s="168"/>
      <c r="M376" s="168"/>
      <c r="N376" s="1" t="str">
        <f t="shared" si="22"/>
        <v/>
      </c>
      <c r="O376" s="159" t="e">
        <f t="shared" si="23"/>
        <v>#VALUE!</v>
      </c>
      <c r="P376" s="168"/>
      <c r="Q376" s="168"/>
      <c r="R376" s="1" t="str">
        <f t="shared" si="24"/>
        <v/>
      </c>
      <c r="S376" s="159" t="e">
        <f t="shared" si="25"/>
        <v>#VALUE!</v>
      </c>
      <c r="T376" s="168"/>
      <c r="U376" s="168"/>
      <c r="V376" s="1" t="str">
        <f t="shared" si="26"/>
        <v/>
      </c>
      <c r="W376" s="159" t="e">
        <f t="shared" si="27"/>
        <v>#VALUE!</v>
      </c>
      <c r="X376" s="14"/>
      <c r="Y376" s="14"/>
      <c r="Z376" s="1" t="str">
        <f t="shared" si="28"/>
        <v/>
      </c>
      <c r="AA376" s="159" t="e">
        <f t="shared" si="29"/>
        <v>#VALUE!</v>
      </c>
      <c r="AB376" s="14"/>
      <c r="AC376" s="14"/>
      <c r="AD376" s="1" t="str">
        <f t="shared" si="30"/>
        <v/>
      </c>
      <c r="AE376" s="159" t="e">
        <f t="shared" si="18"/>
        <v>#VALUE!</v>
      </c>
      <c r="AF376" s="168"/>
      <c r="AG376" s="168"/>
      <c r="AH376" s="1" t="str">
        <f t="shared" si="31"/>
        <v/>
      </c>
      <c r="AI376" s="159" t="e">
        <f t="shared" si="19"/>
        <v>#VALUE!</v>
      </c>
      <c r="AJ376" s="162"/>
      <c r="AK376" s="162"/>
      <c r="AL376" s="1"/>
      <c r="AM376" s="1"/>
      <c r="AN376" s="162"/>
      <c r="AO376" s="162"/>
      <c r="AP376" s="1"/>
      <c r="AQ376" s="1"/>
      <c r="AR376" s="162"/>
      <c r="AS376" s="162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59"/>
      <c r="DD376" s="1"/>
      <c r="DE376" s="1"/>
      <c r="DF376" s="1"/>
      <c r="DG376" s="159"/>
      <c r="DH376" s="1"/>
      <c r="DI376" s="1"/>
      <c r="DJ376" s="1"/>
      <c r="DK376" s="159"/>
      <c r="DL376" s="1"/>
      <c r="DM376" s="1"/>
      <c r="DN376" s="1"/>
      <c r="DO376" s="159"/>
      <c r="DP376" s="1"/>
      <c r="DQ376" s="1"/>
      <c r="DR376" s="1"/>
      <c r="DS376" s="159"/>
      <c r="DT376" s="1"/>
      <c r="DU376" s="1"/>
      <c r="DV376" s="1"/>
      <c r="DW376" s="159"/>
      <c r="DX376" s="1"/>
      <c r="DY376" s="1" t="e">
        <f>VLOOKUP(A376,'ADFLEX lần 1'!A:C,3,0)</f>
        <v>#N/A</v>
      </c>
    </row>
    <row r="377" spans="1:129" ht="15.75" hidden="1" customHeight="1" x14ac:dyDescent="0.25">
      <c r="A377" s="15">
        <v>765</v>
      </c>
      <c r="B377" s="1" t="str">
        <f>VLOOKUP($A377,'Trang tính59'!$G:$J,3,0)</f>
        <v>Nguyễn Tuấn Thành</v>
      </c>
      <c r="C377" s="1" t="str">
        <f>VLOOKUP($A377,'Trang tính59'!$G:$J,4,0)</f>
        <v>AdFlex - CPS - Sale - S1</v>
      </c>
      <c r="D377" s="168"/>
      <c r="E377" s="168"/>
      <c r="F377" s="1" t="str">
        <f t="shared" si="20"/>
        <v/>
      </c>
      <c r="G377" s="159" t="e">
        <f t="shared" si="16"/>
        <v>#VALUE!</v>
      </c>
      <c r="H377" s="168"/>
      <c r="I377" s="168"/>
      <c r="J377" s="1" t="str">
        <f t="shared" si="21"/>
        <v/>
      </c>
      <c r="K377" s="159" t="e">
        <f t="shared" si="17"/>
        <v>#VALUE!</v>
      </c>
      <c r="L377" s="168"/>
      <c r="M377" s="168"/>
      <c r="N377" s="1" t="str">
        <f t="shared" si="22"/>
        <v/>
      </c>
      <c r="O377" s="159" t="e">
        <f t="shared" si="23"/>
        <v>#VALUE!</v>
      </c>
      <c r="P377" s="168"/>
      <c r="Q377" s="168"/>
      <c r="R377" s="1" t="str">
        <f t="shared" si="24"/>
        <v/>
      </c>
      <c r="S377" s="159" t="e">
        <f t="shared" si="25"/>
        <v>#VALUE!</v>
      </c>
      <c r="T377" s="168"/>
      <c r="U377" s="168"/>
      <c r="V377" s="1" t="str">
        <f t="shared" si="26"/>
        <v/>
      </c>
      <c r="W377" s="159" t="e">
        <f t="shared" si="27"/>
        <v>#VALUE!</v>
      </c>
      <c r="X377" s="14"/>
      <c r="Y377" s="14"/>
      <c r="Z377" s="1" t="str">
        <f t="shared" si="28"/>
        <v/>
      </c>
      <c r="AA377" s="159" t="e">
        <f t="shared" si="29"/>
        <v>#VALUE!</v>
      </c>
      <c r="AB377" s="14"/>
      <c r="AC377" s="14"/>
      <c r="AD377" s="1" t="str">
        <f t="shared" si="30"/>
        <v/>
      </c>
      <c r="AE377" s="159" t="e">
        <f t="shared" si="18"/>
        <v>#VALUE!</v>
      </c>
      <c r="AF377" s="168"/>
      <c r="AG377" s="168"/>
      <c r="AH377" s="1" t="str">
        <f t="shared" si="31"/>
        <v/>
      </c>
      <c r="AI377" s="159" t="e">
        <f t="shared" si="19"/>
        <v>#VALUE!</v>
      </c>
      <c r="AJ377" s="162"/>
      <c r="AK377" s="162"/>
      <c r="AL377" s="1"/>
      <c r="AM377" s="1"/>
      <c r="AN377" s="162"/>
      <c r="AO377" s="162"/>
      <c r="AP377" s="1"/>
      <c r="AQ377" s="1"/>
      <c r="AR377" s="162"/>
      <c r="AS377" s="162"/>
      <c r="AT377" s="1"/>
      <c r="AU377" s="1"/>
      <c r="AV377" s="162"/>
      <c r="AW377" s="162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62"/>
      <c r="BI377" s="162"/>
      <c r="BJ377" s="1"/>
      <c r="BK377" s="1"/>
      <c r="BL377" s="1"/>
      <c r="BM377" s="1"/>
      <c r="BN377" s="1"/>
      <c r="BO377" s="1"/>
      <c r="BP377" s="162"/>
      <c r="BQ377" s="162"/>
      <c r="BR377" s="1"/>
      <c r="BS377" s="1"/>
      <c r="BT377" s="162"/>
      <c r="BU377" s="162"/>
      <c r="BV377" s="1"/>
      <c r="BW377" s="1"/>
      <c r="BX377" s="162"/>
      <c r="BY377" s="162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62"/>
      <c r="CK377" s="162"/>
      <c r="CL377" s="1"/>
      <c r="CM377" s="1"/>
      <c r="CN377" s="162"/>
      <c r="CO377" s="162"/>
      <c r="CP377" s="1"/>
      <c r="CQ377" s="1"/>
      <c r="CR377" s="162"/>
      <c r="CS377" s="162"/>
      <c r="CT377" s="1"/>
      <c r="CU377" s="1"/>
      <c r="CV377" s="162"/>
      <c r="CW377" s="162"/>
      <c r="CX377" s="1"/>
      <c r="CY377" s="1"/>
      <c r="CZ377" s="162"/>
      <c r="DA377" s="162"/>
      <c r="DB377" s="1"/>
      <c r="DC377" s="159"/>
      <c r="DD377" s="1"/>
      <c r="DE377" s="1"/>
      <c r="DF377" s="1"/>
      <c r="DG377" s="159"/>
      <c r="DH377" s="162"/>
      <c r="DI377" s="162"/>
      <c r="DJ377" s="1"/>
      <c r="DK377" s="159"/>
      <c r="DL377" s="162"/>
      <c r="DM377" s="162"/>
      <c r="DN377" s="1"/>
      <c r="DO377" s="159"/>
      <c r="DP377" s="162"/>
      <c r="DQ377" s="162"/>
      <c r="DR377" s="1"/>
      <c r="DS377" s="159"/>
      <c r="DT377" s="162"/>
      <c r="DU377" s="162"/>
      <c r="DV377" s="1"/>
      <c r="DW377" s="159"/>
      <c r="DX377" s="1"/>
      <c r="DY377" s="1" t="e">
        <f>VLOOKUP(A377,'ADFLEX lần 1'!A:C,3,0)</f>
        <v>#N/A</v>
      </c>
    </row>
    <row r="378" spans="1:129" ht="15.75" hidden="1" customHeight="1" x14ac:dyDescent="0.25">
      <c r="A378" s="15">
        <v>766</v>
      </c>
      <c r="B378" s="1" t="str">
        <f>VLOOKUP($A378,'Trang tính59'!$G:$J,3,0)</f>
        <v>Nguyễn Chiến Thắng</v>
      </c>
      <c r="C378" s="1" t="str">
        <f>VLOOKUP($A378,'Trang tính59'!$G:$J,4,0)</f>
        <v>AdFlex - CPS - Inhouse</v>
      </c>
      <c r="D378" s="14"/>
      <c r="E378" s="14"/>
      <c r="F378" s="1" t="str">
        <f t="shared" si="20"/>
        <v/>
      </c>
      <c r="G378" s="159" t="e">
        <f t="shared" si="16"/>
        <v>#VALUE!</v>
      </c>
      <c r="H378" s="14"/>
      <c r="I378" s="14"/>
      <c r="J378" s="1" t="str">
        <f t="shared" si="21"/>
        <v/>
      </c>
      <c r="K378" s="159" t="e">
        <f t="shared" si="17"/>
        <v>#VALUE!</v>
      </c>
      <c r="L378" s="14"/>
      <c r="M378" s="14"/>
      <c r="N378" s="1" t="str">
        <f t="shared" si="22"/>
        <v/>
      </c>
      <c r="O378" s="159" t="e">
        <f t="shared" si="23"/>
        <v>#VALUE!</v>
      </c>
      <c r="P378" s="14"/>
      <c r="Q378" s="14"/>
      <c r="R378" s="1" t="str">
        <f t="shared" si="24"/>
        <v/>
      </c>
      <c r="S378" s="159" t="e">
        <f t="shared" si="25"/>
        <v>#VALUE!</v>
      </c>
      <c r="T378" s="14"/>
      <c r="U378" s="14"/>
      <c r="V378" s="1" t="str">
        <f t="shared" si="26"/>
        <v/>
      </c>
      <c r="W378" s="159" t="e">
        <f t="shared" si="27"/>
        <v>#VALUE!</v>
      </c>
      <c r="X378" s="14"/>
      <c r="Y378" s="14"/>
      <c r="Z378" s="1" t="str">
        <f t="shared" si="28"/>
        <v/>
      </c>
      <c r="AA378" s="159" t="e">
        <f t="shared" si="29"/>
        <v>#VALUE!</v>
      </c>
      <c r="AB378" s="14"/>
      <c r="AC378" s="14"/>
      <c r="AD378" s="1" t="str">
        <f t="shared" si="30"/>
        <v/>
      </c>
      <c r="AE378" s="159" t="e">
        <f t="shared" si="18"/>
        <v>#VALUE!</v>
      </c>
      <c r="AF378" s="14"/>
      <c r="AG378" s="14"/>
      <c r="AH378" s="1" t="str">
        <f t="shared" si="31"/>
        <v/>
      </c>
      <c r="AI378" s="159" t="e">
        <f t="shared" si="19"/>
        <v>#VALUE!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59"/>
      <c r="DD378" s="1"/>
      <c r="DE378" s="1"/>
      <c r="DF378" s="1"/>
      <c r="DG378" s="159"/>
      <c r="DH378" s="1"/>
      <c r="DI378" s="1"/>
      <c r="DJ378" s="1"/>
      <c r="DK378" s="159"/>
      <c r="DL378" s="1"/>
      <c r="DM378" s="1"/>
      <c r="DN378" s="1"/>
      <c r="DO378" s="159"/>
      <c r="DP378" s="1"/>
      <c r="DQ378" s="1"/>
      <c r="DR378" s="1"/>
      <c r="DS378" s="159"/>
      <c r="DT378" s="1"/>
      <c r="DU378" s="1"/>
      <c r="DV378" s="1"/>
      <c r="DW378" s="159"/>
      <c r="DX378" s="1"/>
      <c r="DY378" s="1" t="e">
        <f>VLOOKUP(A378,'ADFLEX lần 1'!A:C,3,0)</f>
        <v>#N/A</v>
      </c>
    </row>
    <row r="379" spans="1:129" ht="15.75" hidden="1" customHeight="1" x14ac:dyDescent="0.25">
      <c r="A379" s="15">
        <v>767</v>
      </c>
      <c r="B379" s="1" t="str">
        <f>VLOOKUP($A379,'Trang tính59'!$G:$J,3,0)</f>
        <v>Nguyễn Thị Trà My</v>
      </c>
      <c r="C379" s="1" t="str">
        <f>VLOOKUP($A379,'Trang tính59'!$G:$J,4,0)</f>
        <v>PingGo - Seller Development - Truyền thông và cộng đồng</v>
      </c>
      <c r="D379" s="168"/>
      <c r="E379" s="168"/>
      <c r="F379" s="1" t="str">
        <f t="shared" si="20"/>
        <v/>
      </c>
      <c r="G379" s="159" t="e">
        <f t="shared" si="16"/>
        <v>#VALUE!</v>
      </c>
      <c r="H379" s="168"/>
      <c r="I379" s="168"/>
      <c r="J379" s="1" t="str">
        <f t="shared" si="21"/>
        <v/>
      </c>
      <c r="K379" s="159" t="e">
        <f t="shared" si="17"/>
        <v>#VALUE!</v>
      </c>
      <c r="L379" s="168"/>
      <c r="M379" s="168"/>
      <c r="N379" s="1" t="str">
        <f t="shared" si="22"/>
        <v/>
      </c>
      <c r="O379" s="159" t="e">
        <f t="shared" si="23"/>
        <v>#VALUE!</v>
      </c>
      <c r="P379" s="168"/>
      <c r="Q379" s="168"/>
      <c r="R379" s="1" t="str">
        <f t="shared" si="24"/>
        <v/>
      </c>
      <c r="S379" s="159" t="e">
        <f t="shared" si="25"/>
        <v>#VALUE!</v>
      </c>
      <c r="T379" s="168"/>
      <c r="U379" s="168"/>
      <c r="V379" s="1" t="str">
        <f t="shared" si="26"/>
        <v/>
      </c>
      <c r="W379" s="159" t="e">
        <f t="shared" si="27"/>
        <v>#VALUE!</v>
      </c>
      <c r="X379" s="168"/>
      <c r="Y379" s="168"/>
      <c r="Z379" s="1" t="str">
        <f t="shared" si="28"/>
        <v/>
      </c>
      <c r="AA379" s="159" t="e">
        <f t="shared" si="29"/>
        <v>#VALUE!</v>
      </c>
      <c r="AB379" s="168"/>
      <c r="AC379" s="168"/>
      <c r="AD379" s="1" t="str">
        <f t="shared" si="30"/>
        <v/>
      </c>
      <c r="AE379" s="159" t="e">
        <f t="shared" si="18"/>
        <v>#VALUE!</v>
      </c>
      <c r="AF379" s="168"/>
      <c r="AG379" s="168"/>
      <c r="AH379" s="1" t="str">
        <f t="shared" si="31"/>
        <v/>
      </c>
      <c r="AI379" s="159" t="e">
        <f t="shared" si="19"/>
        <v>#VALUE!</v>
      </c>
      <c r="AJ379" s="162"/>
      <c r="AK379" s="162"/>
      <c r="AL379" s="1"/>
      <c r="AM379" s="1"/>
      <c r="AN379" s="162"/>
      <c r="AO379" s="162"/>
      <c r="AP379" s="1"/>
      <c r="AQ379" s="1"/>
      <c r="AR379" s="162"/>
      <c r="AS379" s="162"/>
      <c r="AT379" s="1"/>
      <c r="AU379" s="1"/>
      <c r="AV379" s="162"/>
      <c r="AW379" s="162"/>
      <c r="AX379" s="1"/>
      <c r="AY379" s="1"/>
      <c r="AZ379" s="162"/>
      <c r="BA379" s="162"/>
      <c r="BB379" s="1"/>
      <c r="BC379" s="1"/>
      <c r="BD379" s="162"/>
      <c r="BE379" s="162"/>
      <c r="BF379" s="1"/>
      <c r="BG379" s="1"/>
      <c r="BH379" s="1"/>
      <c r="BI379" s="1"/>
      <c r="BJ379" s="1"/>
      <c r="BK379" s="1"/>
      <c r="BL379" s="162"/>
      <c r="BM379" s="162"/>
      <c r="BN379" s="1"/>
      <c r="BO379" s="1"/>
      <c r="BP379" s="162"/>
      <c r="BQ379" s="162"/>
      <c r="BR379" s="1"/>
      <c r="BS379" s="1"/>
      <c r="BT379" s="162"/>
      <c r="BU379" s="162"/>
      <c r="BV379" s="1"/>
      <c r="BW379" s="1"/>
      <c r="BX379" s="162"/>
      <c r="BY379" s="162"/>
      <c r="BZ379" s="1"/>
      <c r="CA379" s="1"/>
      <c r="CB379" s="162"/>
      <c r="CC379" s="162"/>
      <c r="CD379" s="1"/>
      <c r="CE379" s="1"/>
      <c r="CF379" s="162"/>
      <c r="CG379" s="162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62"/>
      <c r="CS379" s="162"/>
      <c r="CT379" s="1"/>
      <c r="CU379" s="1"/>
      <c r="CV379" s="162"/>
      <c r="CW379" s="162"/>
      <c r="CX379" s="1"/>
      <c r="CY379" s="1"/>
      <c r="CZ379" s="1"/>
      <c r="DA379" s="1"/>
      <c r="DB379" s="1"/>
      <c r="DC379" s="159"/>
      <c r="DD379" s="1"/>
      <c r="DE379" s="1"/>
      <c r="DF379" s="1"/>
      <c r="DG379" s="159"/>
      <c r="DH379" s="1"/>
      <c r="DI379" s="1"/>
      <c r="DJ379" s="1"/>
      <c r="DK379" s="159"/>
      <c r="DL379" s="1"/>
      <c r="DM379" s="1"/>
      <c r="DN379" s="1"/>
      <c r="DO379" s="159"/>
      <c r="DP379" s="1"/>
      <c r="DQ379" s="1"/>
      <c r="DR379" s="1"/>
      <c r="DS379" s="159"/>
      <c r="DT379" s="1"/>
      <c r="DU379" s="1"/>
      <c r="DV379" s="1"/>
      <c r="DW379" s="159"/>
      <c r="DX379" s="1"/>
      <c r="DY379" s="1" t="e">
        <f>VLOOKUP(A379,'ADFLEX lần 1'!A:C,3,0)</f>
        <v>#N/A</v>
      </c>
    </row>
    <row r="380" spans="1:129" ht="15.75" hidden="1" customHeight="1" x14ac:dyDescent="0.25">
      <c r="A380" s="15">
        <v>768</v>
      </c>
      <c r="B380" s="1" t="str">
        <f>VLOOKUP($A380,'Trang tính59'!$G:$J,3,0)</f>
        <v>Trần Thị Hảo</v>
      </c>
      <c r="C380" s="1" t="str">
        <f>VLOOKUP($A380,'Trang tính59'!$G:$J,4,0)</f>
        <v>AdFlex - CPO - Inhouse</v>
      </c>
      <c r="D380" s="168"/>
      <c r="E380" s="168"/>
      <c r="F380" s="1" t="str">
        <f t="shared" si="20"/>
        <v/>
      </c>
      <c r="G380" s="159" t="e">
        <f t="shared" si="16"/>
        <v>#VALUE!</v>
      </c>
      <c r="H380" s="168"/>
      <c r="I380" s="168"/>
      <c r="J380" s="1" t="str">
        <f t="shared" si="21"/>
        <v/>
      </c>
      <c r="K380" s="159" t="e">
        <f t="shared" si="17"/>
        <v>#VALUE!</v>
      </c>
      <c r="L380" s="168"/>
      <c r="M380" s="168"/>
      <c r="N380" s="1" t="str">
        <f t="shared" si="22"/>
        <v/>
      </c>
      <c r="O380" s="159" t="e">
        <f t="shared" si="23"/>
        <v>#VALUE!</v>
      </c>
      <c r="P380" s="168"/>
      <c r="Q380" s="168"/>
      <c r="R380" s="1" t="str">
        <f t="shared" si="24"/>
        <v/>
      </c>
      <c r="S380" s="159" t="e">
        <f t="shared" si="25"/>
        <v>#VALUE!</v>
      </c>
      <c r="T380" s="168"/>
      <c r="U380" s="168"/>
      <c r="V380" s="1" t="str">
        <f t="shared" si="26"/>
        <v/>
      </c>
      <c r="W380" s="159" t="e">
        <f t="shared" si="27"/>
        <v>#VALUE!</v>
      </c>
      <c r="X380" s="168"/>
      <c r="Y380" s="168"/>
      <c r="Z380" s="1" t="str">
        <f t="shared" si="28"/>
        <v/>
      </c>
      <c r="AA380" s="159" t="e">
        <f t="shared" si="29"/>
        <v>#VALUE!</v>
      </c>
      <c r="AB380" s="168"/>
      <c r="AC380" s="168"/>
      <c r="AD380" s="1" t="str">
        <f t="shared" si="30"/>
        <v/>
      </c>
      <c r="AE380" s="159" t="e">
        <f t="shared" si="18"/>
        <v>#VALUE!</v>
      </c>
      <c r="AF380" s="168"/>
      <c r="AG380" s="168"/>
      <c r="AH380" s="1" t="str">
        <f t="shared" si="31"/>
        <v/>
      </c>
      <c r="AI380" s="159" t="e">
        <f t="shared" si="19"/>
        <v>#VALUE!</v>
      </c>
      <c r="AJ380" s="162"/>
      <c r="AK380" s="162"/>
      <c r="AL380" s="1"/>
      <c r="AM380" s="1"/>
      <c r="AN380" s="162"/>
      <c r="AO380" s="162"/>
      <c r="AP380" s="1"/>
      <c r="AQ380" s="1"/>
      <c r="AR380" s="162"/>
      <c r="AS380" s="162"/>
      <c r="AT380" s="1"/>
      <c r="AU380" s="1"/>
      <c r="AV380" s="162"/>
      <c r="AW380" s="162"/>
      <c r="AX380" s="1"/>
      <c r="AY380" s="1"/>
      <c r="AZ380" s="162"/>
      <c r="BA380" s="162"/>
      <c r="BB380" s="1"/>
      <c r="BC380" s="1"/>
      <c r="BD380" s="162"/>
      <c r="BE380" s="162"/>
      <c r="BF380" s="1"/>
      <c r="BG380" s="1"/>
      <c r="BH380" s="1"/>
      <c r="BI380" s="1"/>
      <c r="BJ380" s="1"/>
      <c r="BK380" s="1"/>
      <c r="BL380" s="162"/>
      <c r="BM380" s="162"/>
      <c r="BN380" s="1"/>
      <c r="BO380" s="1"/>
      <c r="BP380" s="162"/>
      <c r="BQ380" s="162"/>
      <c r="BR380" s="1"/>
      <c r="BS380" s="1"/>
      <c r="BT380" s="162"/>
      <c r="BU380" s="162"/>
      <c r="BV380" s="1"/>
      <c r="BW380" s="1"/>
      <c r="BX380" s="162"/>
      <c r="BY380" s="162"/>
      <c r="BZ380" s="1"/>
      <c r="CA380" s="1"/>
      <c r="CB380" s="162"/>
      <c r="CC380" s="162"/>
      <c r="CD380" s="1"/>
      <c r="CE380" s="1"/>
      <c r="CF380" s="162"/>
      <c r="CG380" s="162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62"/>
      <c r="CS380" s="162"/>
      <c r="CT380" s="1"/>
      <c r="CU380" s="1"/>
      <c r="CV380" s="162"/>
      <c r="CW380" s="162"/>
      <c r="CX380" s="1"/>
      <c r="CY380" s="1"/>
      <c r="CZ380" s="1"/>
      <c r="DA380" s="1"/>
      <c r="DB380" s="1"/>
      <c r="DC380" s="159"/>
      <c r="DD380" s="1"/>
      <c r="DE380" s="1"/>
      <c r="DF380" s="1"/>
      <c r="DG380" s="159"/>
      <c r="DH380" s="1"/>
      <c r="DI380" s="1"/>
      <c r="DJ380" s="1"/>
      <c r="DK380" s="159"/>
      <c r="DL380" s="1"/>
      <c r="DM380" s="1"/>
      <c r="DN380" s="1"/>
      <c r="DO380" s="159"/>
      <c r="DP380" s="1"/>
      <c r="DQ380" s="1"/>
      <c r="DR380" s="1"/>
      <c r="DS380" s="159"/>
      <c r="DT380" s="1"/>
      <c r="DU380" s="1"/>
      <c r="DV380" s="1"/>
      <c r="DW380" s="159"/>
      <c r="DX380" s="1"/>
      <c r="DY380" s="1" t="e">
        <f>VLOOKUP(A380,'ADFLEX lần 1'!A:C,3,0)</f>
        <v>#N/A</v>
      </c>
    </row>
    <row r="381" spans="1:129" ht="15.75" hidden="1" customHeight="1" x14ac:dyDescent="0.25">
      <c r="A381" s="15">
        <v>769</v>
      </c>
      <c r="B381" s="1" t="str">
        <f>VLOOKUP($A381,'Trang tính59'!$G:$J,3,0)</f>
        <v>Ninh Thị Dung</v>
      </c>
      <c r="C381" s="1" t="str">
        <f>VLOOKUP($A381,'Trang tính59'!$G:$J,4,0)</f>
        <v>AdFlex - AdDrop - Inhouse</v>
      </c>
      <c r="D381" s="171"/>
      <c r="E381" s="171"/>
      <c r="F381" s="1" t="str">
        <f t="shared" si="20"/>
        <v/>
      </c>
      <c r="G381" s="159" t="e">
        <f t="shared" si="16"/>
        <v>#VALUE!</v>
      </c>
      <c r="H381" s="168"/>
      <c r="I381" s="168"/>
      <c r="J381" s="1" t="str">
        <f t="shared" si="21"/>
        <v/>
      </c>
      <c r="K381" s="159" t="e">
        <f t="shared" si="17"/>
        <v>#VALUE!</v>
      </c>
      <c r="L381" s="171"/>
      <c r="M381" s="171"/>
      <c r="N381" s="1" t="str">
        <f t="shared" si="22"/>
        <v/>
      </c>
      <c r="O381" s="159" t="e">
        <f t="shared" si="23"/>
        <v>#VALUE!</v>
      </c>
      <c r="P381" s="168"/>
      <c r="Q381" s="168"/>
      <c r="R381" s="1" t="str">
        <f t="shared" si="24"/>
        <v/>
      </c>
      <c r="S381" s="159" t="e">
        <f t="shared" si="25"/>
        <v>#VALUE!</v>
      </c>
      <c r="T381" s="171"/>
      <c r="U381" s="171"/>
      <c r="V381" s="1" t="str">
        <f t="shared" si="26"/>
        <v/>
      </c>
      <c r="W381" s="159" t="e">
        <f t="shared" si="27"/>
        <v>#VALUE!</v>
      </c>
      <c r="X381" s="171"/>
      <c r="Y381" s="171"/>
      <c r="Z381" s="1" t="str">
        <f t="shared" si="28"/>
        <v/>
      </c>
      <c r="AA381" s="159" t="e">
        <f t="shared" si="29"/>
        <v>#VALUE!</v>
      </c>
      <c r="AB381" s="171"/>
      <c r="AC381" s="171"/>
      <c r="AD381" s="1" t="str">
        <f t="shared" si="30"/>
        <v/>
      </c>
      <c r="AE381" s="159" t="e">
        <f t="shared" si="18"/>
        <v>#VALUE!</v>
      </c>
      <c r="AF381" s="171"/>
      <c r="AG381" s="171"/>
      <c r="AH381" s="1" t="str">
        <f t="shared" si="31"/>
        <v/>
      </c>
      <c r="AI381" s="159" t="e">
        <f t="shared" si="19"/>
        <v>#VALUE!</v>
      </c>
      <c r="AJ381" s="172"/>
      <c r="AK381" s="172"/>
      <c r="AL381" s="1"/>
      <c r="AM381" s="1"/>
      <c r="AN381" s="162"/>
      <c r="AO381" s="162"/>
      <c r="AP381" s="1"/>
      <c r="AQ381" s="1"/>
      <c r="AR381" s="172"/>
      <c r="AS381" s="172"/>
      <c r="AT381" s="1"/>
      <c r="AU381" s="1"/>
      <c r="AV381" s="172"/>
      <c r="AW381" s="172"/>
      <c r="AX381" s="1"/>
      <c r="AY381" s="1"/>
      <c r="AZ381" s="172"/>
      <c r="BA381" s="172"/>
      <c r="BB381" s="1"/>
      <c r="BC381" s="1"/>
      <c r="BD381" s="172"/>
      <c r="BE381" s="172"/>
      <c r="BF381" s="1"/>
      <c r="BG381" s="1"/>
      <c r="BH381" s="172"/>
      <c r="BI381" s="172"/>
      <c r="BJ381" s="1"/>
      <c r="BK381" s="1"/>
      <c r="BL381" s="172"/>
      <c r="BM381" s="172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72"/>
      <c r="BY381" s="172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59"/>
      <c r="DD381" s="1"/>
      <c r="DE381" s="1"/>
      <c r="DF381" s="1"/>
      <c r="DG381" s="159"/>
      <c r="DH381" s="1"/>
      <c r="DI381" s="1"/>
      <c r="DJ381" s="1"/>
      <c r="DK381" s="159"/>
      <c r="DL381" s="1"/>
      <c r="DM381" s="1"/>
      <c r="DN381" s="1"/>
      <c r="DO381" s="159"/>
      <c r="DP381" s="1"/>
      <c r="DQ381" s="1"/>
      <c r="DR381" s="1"/>
      <c r="DS381" s="159"/>
      <c r="DT381" s="1"/>
      <c r="DU381" s="1"/>
      <c r="DV381" s="1"/>
      <c r="DW381" s="159"/>
      <c r="DX381" s="1"/>
      <c r="DY381" s="1" t="e">
        <f>VLOOKUP(A381,'ADFLEX lần 1'!A:C,3,0)</f>
        <v>#N/A</v>
      </c>
    </row>
    <row r="382" spans="1:129" ht="15.75" hidden="1" customHeight="1" x14ac:dyDescent="0.25">
      <c r="A382" s="15">
        <v>770</v>
      </c>
      <c r="B382" s="1" t="str">
        <f>VLOOKUP($A382,'Trang tính59'!$G:$J,3,0)</f>
        <v>Nhữ Văn Hùng</v>
      </c>
      <c r="C382" s="1" t="str">
        <f>VLOOKUP($A382,'Trang tính59'!$G:$J,4,0)</f>
        <v>AdFlex - PingGo - Seller Engagement</v>
      </c>
      <c r="D382" s="168"/>
      <c r="E382" s="168"/>
      <c r="F382" s="1" t="str">
        <f t="shared" si="20"/>
        <v/>
      </c>
      <c r="G382" s="159" t="e">
        <f t="shared" si="16"/>
        <v>#VALUE!</v>
      </c>
      <c r="H382" s="168"/>
      <c r="I382" s="168"/>
      <c r="J382" s="1" t="str">
        <f t="shared" si="21"/>
        <v/>
      </c>
      <c r="K382" s="159" t="e">
        <f t="shared" si="17"/>
        <v>#VALUE!</v>
      </c>
      <c r="L382" s="168"/>
      <c r="M382" s="168"/>
      <c r="N382" s="1" t="str">
        <f t="shared" si="22"/>
        <v/>
      </c>
      <c r="O382" s="159" t="e">
        <f t="shared" si="23"/>
        <v>#VALUE!</v>
      </c>
      <c r="P382" s="168"/>
      <c r="Q382" s="168"/>
      <c r="R382" s="1" t="str">
        <f t="shared" si="24"/>
        <v/>
      </c>
      <c r="S382" s="159" t="e">
        <f t="shared" si="25"/>
        <v>#VALUE!</v>
      </c>
      <c r="T382" s="14"/>
      <c r="U382" s="14"/>
      <c r="V382" s="1" t="str">
        <f t="shared" si="26"/>
        <v/>
      </c>
      <c r="W382" s="159" t="e">
        <f t="shared" si="27"/>
        <v>#VALUE!</v>
      </c>
      <c r="X382" s="14"/>
      <c r="Y382" s="14"/>
      <c r="Z382" s="1" t="str">
        <f t="shared" si="28"/>
        <v/>
      </c>
      <c r="AA382" s="159" t="e">
        <f t="shared" si="29"/>
        <v>#VALUE!</v>
      </c>
      <c r="AB382" s="14"/>
      <c r="AC382" s="14"/>
      <c r="AD382" s="1" t="str">
        <f t="shared" si="30"/>
        <v/>
      </c>
      <c r="AE382" s="159" t="e">
        <f t="shared" si="18"/>
        <v>#VALUE!</v>
      </c>
      <c r="AF382" s="168"/>
      <c r="AG382" s="168"/>
      <c r="AH382" s="1" t="str">
        <f t="shared" si="31"/>
        <v/>
      </c>
      <c r="AI382" s="159" t="e">
        <f t="shared" si="19"/>
        <v>#VALUE!</v>
      </c>
      <c r="AJ382" s="162"/>
      <c r="AK382" s="162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59"/>
      <c r="DD382" s="1"/>
      <c r="DE382" s="1"/>
      <c r="DF382" s="1"/>
      <c r="DG382" s="159"/>
      <c r="DH382" s="1"/>
      <c r="DI382" s="1"/>
      <c r="DJ382" s="1"/>
      <c r="DK382" s="159"/>
      <c r="DL382" s="1"/>
      <c r="DM382" s="1"/>
      <c r="DN382" s="1"/>
      <c r="DO382" s="159"/>
      <c r="DP382" s="1"/>
      <c r="DQ382" s="1"/>
      <c r="DR382" s="1"/>
      <c r="DS382" s="159"/>
      <c r="DT382" s="1"/>
      <c r="DU382" s="1"/>
      <c r="DV382" s="1"/>
      <c r="DW382" s="159"/>
      <c r="DX382" s="1"/>
      <c r="DY382" s="1" t="e">
        <f>VLOOKUP(A382,'ADFLEX lần 1'!A:C,3,0)</f>
        <v>#N/A</v>
      </c>
    </row>
    <row r="383" spans="1:129" ht="15.75" hidden="1" customHeight="1" x14ac:dyDescent="0.25">
      <c r="A383" s="15">
        <v>771</v>
      </c>
      <c r="B383" s="1" t="e">
        <f>VLOOKUP($A383,'Trang tính59'!$G:$J,3,0)</f>
        <v>#N/A</v>
      </c>
      <c r="C383" s="1" t="e">
        <f>VLOOKUP($A383,'Trang tính59'!$G:$J,4,0)</f>
        <v>#N/A</v>
      </c>
      <c r="D383" s="14"/>
      <c r="E383" s="14"/>
      <c r="F383" s="1" t="str">
        <f t="shared" si="20"/>
        <v/>
      </c>
      <c r="G383" s="159" t="e">
        <f t="shared" si="16"/>
        <v>#VALUE!</v>
      </c>
      <c r="H383" s="14"/>
      <c r="I383" s="14"/>
      <c r="J383" s="1" t="str">
        <f t="shared" si="21"/>
        <v/>
      </c>
      <c r="K383" s="159" t="e">
        <f t="shared" si="17"/>
        <v>#VALUE!</v>
      </c>
      <c r="L383" s="14"/>
      <c r="M383" s="14"/>
      <c r="N383" s="1" t="str">
        <f t="shared" si="22"/>
        <v/>
      </c>
      <c r="O383" s="159" t="e">
        <f t="shared" si="23"/>
        <v>#VALUE!</v>
      </c>
      <c r="P383" s="14"/>
      <c r="Q383" s="14"/>
      <c r="R383" s="1" t="str">
        <f t="shared" si="24"/>
        <v/>
      </c>
      <c r="S383" s="159" t="e">
        <f t="shared" si="25"/>
        <v>#VALUE!</v>
      </c>
      <c r="T383" s="14"/>
      <c r="U383" s="14"/>
      <c r="V383" s="1" t="str">
        <f t="shared" si="26"/>
        <v/>
      </c>
      <c r="W383" s="159" t="e">
        <f t="shared" si="27"/>
        <v>#VALUE!</v>
      </c>
      <c r="X383" s="14"/>
      <c r="Y383" s="14"/>
      <c r="Z383" s="1" t="str">
        <f t="shared" si="28"/>
        <v/>
      </c>
      <c r="AA383" s="159" t="e">
        <f t="shared" si="29"/>
        <v>#VALUE!</v>
      </c>
      <c r="AB383" s="14"/>
      <c r="AC383" s="14"/>
      <c r="AD383" s="1" t="str">
        <f t="shared" si="30"/>
        <v/>
      </c>
      <c r="AE383" s="159" t="e">
        <f t="shared" si="18"/>
        <v>#VALUE!</v>
      </c>
      <c r="AF383" s="14"/>
      <c r="AG383" s="14"/>
      <c r="AH383" s="1" t="str">
        <f t="shared" si="31"/>
        <v/>
      </c>
      <c r="AI383" s="159" t="e">
        <f t="shared" si="19"/>
        <v>#VALUE!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59"/>
      <c r="DD383" s="1"/>
      <c r="DE383" s="1"/>
      <c r="DF383" s="1"/>
      <c r="DG383" s="159"/>
      <c r="DH383" s="1"/>
      <c r="DI383" s="1"/>
      <c r="DJ383" s="1"/>
      <c r="DK383" s="159"/>
      <c r="DL383" s="1"/>
      <c r="DM383" s="1"/>
      <c r="DN383" s="1"/>
      <c r="DO383" s="159"/>
      <c r="DP383" s="1"/>
      <c r="DQ383" s="1"/>
      <c r="DR383" s="1"/>
      <c r="DS383" s="159"/>
      <c r="DT383" s="1"/>
      <c r="DU383" s="1"/>
      <c r="DV383" s="1"/>
      <c r="DW383" s="159"/>
      <c r="DX383" s="1"/>
      <c r="DY383" s="1" t="e">
        <f>VLOOKUP(A383,'ADFLEX lần 1'!A:C,3,0)</f>
        <v>#N/A</v>
      </c>
    </row>
    <row r="384" spans="1:129" ht="15.75" hidden="1" customHeight="1" x14ac:dyDescent="0.25">
      <c r="A384" s="15">
        <v>772</v>
      </c>
      <c r="B384" s="1" t="str">
        <f>VLOOKUP($A384,'Trang tính59'!$G:$J,3,0)</f>
        <v>Cao Thị Tú Oanh</v>
      </c>
      <c r="C384" s="1" t="str">
        <f>VLOOKUP($A384,'Trang tính59'!$G:$J,4,0)</f>
        <v>PingGo - Seller Development - Đào tạo</v>
      </c>
      <c r="D384" s="14"/>
      <c r="E384" s="14"/>
      <c r="F384" s="1" t="str">
        <f t="shared" si="20"/>
        <v/>
      </c>
      <c r="G384" s="159" t="e">
        <f t="shared" si="16"/>
        <v>#VALUE!</v>
      </c>
      <c r="H384" s="14"/>
      <c r="I384" s="14"/>
      <c r="J384" s="1" t="str">
        <f t="shared" si="21"/>
        <v/>
      </c>
      <c r="K384" s="159" t="e">
        <f t="shared" si="17"/>
        <v>#VALUE!</v>
      </c>
      <c r="L384" s="14"/>
      <c r="M384" s="14"/>
      <c r="N384" s="1" t="str">
        <f t="shared" si="22"/>
        <v/>
      </c>
      <c r="O384" s="159" t="e">
        <f t="shared" si="23"/>
        <v>#VALUE!</v>
      </c>
      <c r="P384" s="14"/>
      <c r="Q384" s="14"/>
      <c r="R384" s="1" t="str">
        <f t="shared" si="24"/>
        <v/>
      </c>
      <c r="S384" s="159" t="e">
        <f t="shared" si="25"/>
        <v>#VALUE!</v>
      </c>
      <c r="T384" s="168"/>
      <c r="U384" s="168"/>
      <c r="V384" s="1" t="str">
        <f t="shared" si="26"/>
        <v/>
      </c>
      <c r="W384" s="159" t="e">
        <f t="shared" si="27"/>
        <v>#VALUE!</v>
      </c>
      <c r="X384" s="14"/>
      <c r="Y384" s="14"/>
      <c r="Z384" s="1" t="str">
        <f t="shared" si="28"/>
        <v/>
      </c>
      <c r="AA384" s="159" t="e">
        <f t="shared" si="29"/>
        <v>#VALUE!</v>
      </c>
      <c r="AB384" s="14"/>
      <c r="AC384" s="14"/>
      <c r="AD384" s="1" t="str">
        <f t="shared" si="30"/>
        <v/>
      </c>
      <c r="AE384" s="159" t="e">
        <f t="shared" si="18"/>
        <v>#VALUE!</v>
      </c>
      <c r="AF384" s="168"/>
      <c r="AG384" s="168"/>
      <c r="AH384" s="1" t="str">
        <f t="shared" si="31"/>
        <v/>
      </c>
      <c r="AI384" s="159" t="e">
        <f t="shared" si="19"/>
        <v>#VALUE!</v>
      </c>
      <c r="AJ384" s="162"/>
      <c r="AK384" s="162"/>
      <c r="AL384" s="1"/>
      <c r="AM384" s="1"/>
      <c r="AN384" s="162"/>
      <c r="AO384" s="162"/>
      <c r="AP384" s="1"/>
      <c r="AQ384" s="1"/>
      <c r="AR384" s="162"/>
      <c r="AS384" s="162"/>
      <c r="AT384" s="1"/>
      <c r="AU384" s="1"/>
      <c r="AV384" s="162"/>
      <c r="AW384" s="162"/>
      <c r="AX384" s="1"/>
      <c r="AY384" s="1"/>
      <c r="AZ384" s="162"/>
      <c r="BA384" s="162"/>
      <c r="BB384" s="1"/>
      <c r="BC384" s="1"/>
      <c r="BD384" s="1"/>
      <c r="BE384" s="1"/>
      <c r="BF384" s="1"/>
      <c r="BG384" s="1"/>
      <c r="BH384" s="162"/>
      <c r="BI384" s="162"/>
      <c r="BJ384" s="1"/>
      <c r="BK384" s="1"/>
      <c r="BL384" s="162"/>
      <c r="BM384" s="162"/>
      <c r="BN384" s="1"/>
      <c r="BO384" s="1"/>
      <c r="BP384" s="162"/>
      <c r="BQ384" s="162"/>
      <c r="BR384" s="1"/>
      <c r="BS384" s="1"/>
      <c r="BT384" s="162"/>
      <c r="BU384" s="162"/>
      <c r="BV384" s="1"/>
      <c r="BW384" s="1"/>
      <c r="BX384" s="162"/>
      <c r="BY384" s="162"/>
      <c r="BZ384" s="1"/>
      <c r="CA384" s="1"/>
      <c r="CB384" s="1"/>
      <c r="CC384" s="1"/>
      <c r="CD384" s="1"/>
      <c r="CE384" s="1"/>
      <c r="CF384" s="162"/>
      <c r="CG384" s="162"/>
      <c r="CH384" s="1"/>
      <c r="CI384" s="1"/>
      <c r="CJ384" s="162"/>
      <c r="CK384" s="162"/>
      <c r="CL384" s="1"/>
      <c r="CM384" s="1"/>
      <c r="CN384" s="162"/>
      <c r="CO384" s="162"/>
      <c r="CP384" s="1"/>
      <c r="CQ384" s="1"/>
      <c r="CR384" s="162"/>
      <c r="CS384" s="162"/>
      <c r="CT384" s="1"/>
      <c r="CU384" s="1"/>
      <c r="CV384" s="162"/>
      <c r="CW384" s="162"/>
      <c r="CX384" s="1"/>
      <c r="CY384" s="1"/>
      <c r="CZ384" s="162"/>
      <c r="DA384" s="162"/>
      <c r="DB384" s="1"/>
      <c r="DC384" s="159"/>
      <c r="DD384" s="1"/>
      <c r="DE384" s="1"/>
      <c r="DF384" s="1"/>
      <c r="DG384" s="159"/>
      <c r="DH384" s="162"/>
      <c r="DI384" s="162"/>
      <c r="DJ384" s="1"/>
      <c r="DK384" s="159"/>
      <c r="DL384" s="162"/>
      <c r="DM384" s="162"/>
      <c r="DN384" s="1"/>
      <c r="DO384" s="159"/>
      <c r="DP384" s="162"/>
      <c r="DQ384" s="162"/>
      <c r="DR384" s="1"/>
      <c r="DS384" s="159"/>
      <c r="DT384" s="162"/>
      <c r="DU384" s="162"/>
      <c r="DV384" s="1"/>
      <c r="DW384" s="159"/>
      <c r="DX384" s="1"/>
      <c r="DY384" s="1" t="e">
        <f>VLOOKUP(A384,'ADFLEX lần 1'!A:C,3,0)</f>
        <v>#N/A</v>
      </c>
    </row>
    <row r="385" spans="1:129" ht="15.75" hidden="1" customHeight="1" x14ac:dyDescent="0.25">
      <c r="A385" s="15">
        <v>773</v>
      </c>
      <c r="B385" s="1" t="str">
        <f>VLOOKUP($A385,'Trang tính59'!$G:$J,3,0)</f>
        <v>Lê Văn Cao</v>
      </c>
      <c r="C385" s="1" t="str">
        <f>VLOOKUP($A385,'Trang tính59'!$G:$J,4,0)</f>
        <v>EWAY - Kỹ thuật</v>
      </c>
      <c r="D385" s="14"/>
      <c r="E385" s="14"/>
      <c r="F385" s="1" t="str">
        <f t="shared" si="20"/>
        <v/>
      </c>
      <c r="G385" s="159" t="e">
        <f t="shared" si="16"/>
        <v>#VALUE!</v>
      </c>
      <c r="H385" s="14"/>
      <c r="I385" s="14"/>
      <c r="J385" s="1" t="str">
        <f t="shared" si="21"/>
        <v/>
      </c>
      <c r="K385" s="159" t="e">
        <f t="shared" si="17"/>
        <v>#VALUE!</v>
      </c>
      <c r="L385" s="14"/>
      <c r="M385" s="14"/>
      <c r="N385" s="1" t="str">
        <f t="shared" si="22"/>
        <v/>
      </c>
      <c r="O385" s="159" t="e">
        <f t="shared" si="23"/>
        <v>#VALUE!</v>
      </c>
      <c r="P385" s="14"/>
      <c r="Q385" s="14"/>
      <c r="R385" s="1" t="str">
        <f t="shared" si="24"/>
        <v/>
      </c>
      <c r="S385" s="159" t="e">
        <f t="shared" si="25"/>
        <v>#VALUE!</v>
      </c>
      <c r="T385" s="14"/>
      <c r="U385" s="14"/>
      <c r="V385" s="1" t="str">
        <f t="shared" si="26"/>
        <v/>
      </c>
      <c r="W385" s="159" t="e">
        <f t="shared" si="27"/>
        <v>#VALUE!</v>
      </c>
      <c r="X385" s="14"/>
      <c r="Y385" s="14"/>
      <c r="Z385" s="1" t="str">
        <f t="shared" si="28"/>
        <v/>
      </c>
      <c r="AA385" s="159" t="e">
        <f t="shared" si="29"/>
        <v>#VALUE!</v>
      </c>
      <c r="AB385" s="14"/>
      <c r="AC385" s="14"/>
      <c r="AD385" s="1" t="str">
        <f t="shared" si="30"/>
        <v/>
      </c>
      <c r="AE385" s="159" t="e">
        <f t="shared" si="18"/>
        <v>#VALUE!</v>
      </c>
      <c r="AF385" s="14"/>
      <c r="AG385" s="14"/>
      <c r="AH385" s="1" t="str">
        <f t="shared" si="31"/>
        <v/>
      </c>
      <c r="AI385" s="159" t="e">
        <f t="shared" si="19"/>
        <v>#VALUE!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59"/>
      <c r="DD385" s="1"/>
      <c r="DE385" s="1"/>
      <c r="DF385" s="1"/>
      <c r="DG385" s="159"/>
      <c r="DH385" s="1"/>
      <c r="DI385" s="1"/>
      <c r="DJ385" s="1"/>
      <c r="DK385" s="159"/>
      <c r="DL385" s="1"/>
      <c r="DM385" s="1"/>
      <c r="DN385" s="1"/>
      <c r="DO385" s="159"/>
      <c r="DP385" s="1"/>
      <c r="DQ385" s="1"/>
      <c r="DR385" s="1"/>
      <c r="DS385" s="159"/>
      <c r="DT385" s="1"/>
      <c r="DU385" s="1"/>
      <c r="DV385" s="1"/>
      <c r="DW385" s="159"/>
      <c r="DX385" s="1"/>
      <c r="DY385" s="1" t="e">
        <f>VLOOKUP(A385,'ADFLEX lần 1'!A:C,3,0)</f>
        <v>#N/A</v>
      </c>
    </row>
    <row r="386" spans="1:129" ht="15.75" hidden="1" customHeight="1" x14ac:dyDescent="0.25">
      <c r="A386" s="15">
        <v>774</v>
      </c>
      <c r="B386" s="1" t="str">
        <f>VLOOKUP($A386,'Trang tính59'!$G:$J,3,0)</f>
        <v>Nguyễn Đức Tuấn Anh</v>
      </c>
      <c r="C386" s="1" t="str">
        <f>VLOOKUP($A386,'Trang tính59'!$G:$J,4,0)</f>
        <v>MO - Tech - FE</v>
      </c>
      <c r="D386" s="169">
        <v>0.37361111111111112</v>
      </c>
      <c r="E386" s="169">
        <v>0.37361111111111112</v>
      </c>
      <c r="F386" s="163">
        <f t="shared" si="20"/>
        <v>0.16666666666666666</v>
      </c>
      <c r="G386" s="159">
        <f t="shared" si="16"/>
        <v>4</v>
      </c>
      <c r="H386" s="169">
        <v>0.38819444444444445</v>
      </c>
      <c r="I386" s="169">
        <v>0.92986111111111114</v>
      </c>
      <c r="J386" s="163">
        <f t="shared" si="21"/>
        <v>0.32013888888888892</v>
      </c>
      <c r="K386" s="159">
        <f t="shared" si="17"/>
        <v>7.7</v>
      </c>
      <c r="L386" s="169">
        <v>0.38055555555555554</v>
      </c>
      <c r="M386" s="169">
        <v>0.79027777777777775</v>
      </c>
      <c r="N386" s="163">
        <f t="shared" si="22"/>
        <v>0.32777777777777783</v>
      </c>
      <c r="O386" s="159">
        <f t="shared" si="23"/>
        <v>7.9</v>
      </c>
      <c r="P386" s="168"/>
      <c r="Q386" s="168"/>
      <c r="R386" s="1" t="str">
        <f t="shared" si="24"/>
        <v/>
      </c>
      <c r="S386" s="159" t="e">
        <f t="shared" si="25"/>
        <v>#VALUE!</v>
      </c>
      <c r="T386" s="169">
        <v>0.52638888888888891</v>
      </c>
      <c r="U386" s="169">
        <v>0.52638888888888891</v>
      </c>
      <c r="V386" s="163">
        <f t="shared" si="26"/>
        <v>0.16666666666666666</v>
      </c>
      <c r="W386" s="159">
        <f t="shared" si="27"/>
        <v>4</v>
      </c>
      <c r="X386" s="169">
        <v>0.37708333333333333</v>
      </c>
      <c r="Y386" s="169">
        <v>0.92569444444444449</v>
      </c>
      <c r="Z386" s="163">
        <f t="shared" si="28"/>
        <v>0.33125000000000004</v>
      </c>
      <c r="AA386" s="159">
        <f t="shared" si="29"/>
        <v>8</v>
      </c>
      <c r="AB386" s="169">
        <v>0.37430555555555556</v>
      </c>
      <c r="AC386" s="169">
        <v>0.8569444444444444</v>
      </c>
      <c r="AD386" s="163">
        <f t="shared" si="30"/>
        <v>0.33333333333333331</v>
      </c>
      <c r="AE386" s="159">
        <f t="shared" si="18"/>
        <v>8</v>
      </c>
      <c r="AF386" s="169">
        <v>0.37638888888888888</v>
      </c>
      <c r="AG386" s="169">
        <v>0.9916666666666667</v>
      </c>
      <c r="AH386" s="163">
        <f t="shared" si="31"/>
        <v>0.33194444444444449</v>
      </c>
      <c r="AI386" s="159">
        <f t="shared" si="19"/>
        <v>8</v>
      </c>
      <c r="AJ386" s="170"/>
      <c r="AK386" s="170"/>
      <c r="AL386" s="1"/>
      <c r="AM386" s="1"/>
      <c r="AN386" s="170"/>
      <c r="AO386" s="170"/>
      <c r="AP386" s="1"/>
      <c r="AQ386" s="1"/>
      <c r="AR386" s="170"/>
      <c r="AS386" s="170"/>
      <c r="AT386" s="1"/>
      <c r="AU386" s="1"/>
      <c r="AV386" s="170"/>
      <c r="AW386" s="170"/>
      <c r="AX386" s="1"/>
      <c r="AY386" s="1"/>
      <c r="AZ386" s="170"/>
      <c r="BA386" s="170"/>
      <c r="BB386" s="1"/>
      <c r="BC386" s="1"/>
      <c r="BD386" s="162"/>
      <c r="BE386" s="162"/>
      <c r="BF386" s="1"/>
      <c r="BG386" s="1"/>
      <c r="BH386" s="162"/>
      <c r="BI386" s="162"/>
      <c r="BJ386" s="1"/>
      <c r="BK386" s="1"/>
      <c r="BL386" s="170"/>
      <c r="BM386" s="170"/>
      <c r="BN386" s="1"/>
      <c r="BO386" s="1"/>
      <c r="BP386" s="170"/>
      <c r="BQ386" s="170"/>
      <c r="BR386" s="1"/>
      <c r="BS386" s="1"/>
      <c r="BT386" s="170"/>
      <c r="BU386" s="170"/>
      <c r="BV386" s="1"/>
      <c r="BW386" s="1"/>
      <c r="BX386" s="170"/>
      <c r="BY386" s="170"/>
      <c r="BZ386" s="1"/>
      <c r="CA386" s="1"/>
      <c r="CB386" s="170"/>
      <c r="CC386" s="170"/>
      <c r="CD386" s="1"/>
      <c r="CE386" s="1"/>
      <c r="CF386" s="162"/>
      <c r="CG386" s="162"/>
      <c r="CH386" s="1"/>
      <c r="CI386" s="1"/>
      <c r="CJ386" s="162"/>
      <c r="CK386" s="162"/>
      <c r="CL386" s="1"/>
      <c r="CM386" s="1"/>
      <c r="CN386" s="170"/>
      <c r="CO386" s="170"/>
      <c r="CP386" s="1"/>
      <c r="CQ386" s="1"/>
      <c r="CR386" s="170"/>
      <c r="CS386" s="170"/>
      <c r="CT386" s="1"/>
      <c r="CU386" s="1"/>
      <c r="CV386" s="170"/>
      <c r="CW386" s="170"/>
      <c r="CX386" s="1"/>
      <c r="CY386" s="1"/>
      <c r="CZ386" s="160"/>
      <c r="DA386" s="160"/>
      <c r="DB386" s="161"/>
      <c r="DC386" s="159"/>
      <c r="DD386" s="160"/>
      <c r="DE386" s="160"/>
      <c r="DF386" s="160"/>
      <c r="DG386" s="159"/>
      <c r="DH386" s="162"/>
      <c r="DI386" s="162"/>
      <c r="DJ386" s="163"/>
      <c r="DK386" s="159"/>
      <c r="DL386" s="162"/>
      <c r="DM386" s="162"/>
      <c r="DN386" s="163"/>
      <c r="DO386" s="159"/>
      <c r="DP386" s="160"/>
      <c r="DQ386" s="160"/>
      <c r="DR386" s="161"/>
      <c r="DS386" s="159"/>
      <c r="DT386" s="160"/>
      <c r="DU386" s="160"/>
      <c r="DV386" s="161"/>
      <c r="DW386" s="159"/>
      <c r="DX386" s="1"/>
      <c r="DY386" s="1" t="e">
        <f>VLOOKUP(A386,'ADFLEX lần 1'!A:C,3,0)</f>
        <v>#N/A</v>
      </c>
    </row>
    <row r="387" spans="1:129" ht="15.75" hidden="1" customHeight="1" x14ac:dyDescent="0.25">
      <c r="A387" s="15">
        <v>775</v>
      </c>
      <c r="B387" s="1" t="str">
        <f>VLOOKUP($A387,'Trang tính59'!$G:$J,3,0)</f>
        <v>Phan Thị Hoài</v>
      </c>
      <c r="C387" s="1" t="str">
        <f>VLOOKUP($A387,'Trang tính59'!$G:$J,4,0)</f>
        <v>MO - M1 - Account Manager</v>
      </c>
      <c r="D387" s="168"/>
      <c r="E387" s="168"/>
      <c r="F387" s="1" t="str">
        <f t="shared" si="20"/>
        <v/>
      </c>
      <c r="G387" s="159" t="e">
        <f t="shared" si="16"/>
        <v>#VALUE!</v>
      </c>
      <c r="H387" s="168"/>
      <c r="I387" s="168"/>
      <c r="J387" s="1" t="str">
        <f t="shared" si="21"/>
        <v/>
      </c>
      <c r="K387" s="159" t="e">
        <f t="shared" si="17"/>
        <v>#VALUE!</v>
      </c>
      <c r="L387" s="168"/>
      <c r="M387" s="168"/>
      <c r="N387" s="1" t="str">
        <f t="shared" si="22"/>
        <v/>
      </c>
      <c r="O387" s="159" t="e">
        <f t="shared" si="23"/>
        <v>#VALUE!</v>
      </c>
      <c r="P387" s="168"/>
      <c r="Q387" s="168"/>
      <c r="R387" s="1" t="str">
        <f t="shared" si="24"/>
        <v/>
      </c>
      <c r="S387" s="159" t="e">
        <f t="shared" si="25"/>
        <v>#VALUE!</v>
      </c>
      <c r="T387" s="168"/>
      <c r="U387" s="168"/>
      <c r="V387" s="1" t="str">
        <f t="shared" si="26"/>
        <v/>
      </c>
      <c r="W387" s="159" t="e">
        <f t="shared" si="27"/>
        <v>#VALUE!</v>
      </c>
      <c r="X387" s="14"/>
      <c r="Y387" s="14"/>
      <c r="Z387" s="1" t="str">
        <f t="shared" si="28"/>
        <v/>
      </c>
      <c r="AA387" s="159" t="e">
        <f t="shared" si="29"/>
        <v>#VALUE!</v>
      </c>
      <c r="AB387" s="14"/>
      <c r="AC387" s="14"/>
      <c r="AD387" s="1" t="str">
        <f t="shared" si="30"/>
        <v/>
      </c>
      <c r="AE387" s="159" t="e">
        <f t="shared" si="18"/>
        <v>#VALUE!</v>
      </c>
      <c r="AF387" s="168"/>
      <c r="AG387" s="168"/>
      <c r="AH387" s="1" t="str">
        <f t="shared" si="31"/>
        <v/>
      </c>
      <c r="AI387" s="159" t="e">
        <f t="shared" si="19"/>
        <v>#VALUE!</v>
      </c>
      <c r="AJ387" s="162"/>
      <c r="AK387" s="162"/>
      <c r="AL387" s="1"/>
      <c r="AM387" s="1"/>
      <c r="AN387" s="162"/>
      <c r="AO387" s="162"/>
      <c r="AP387" s="1"/>
      <c r="AQ387" s="1"/>
      <c r="AR387" s="162"/>
      <c r="AS387" s="162"/>
      <c r="AT387" s="1"/>
      <c r="AU387" s="1"/>
      <c r="AV387" s="162"/>
      <c r="AW387" s="162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62"/>
      <c r="BI387" s="162"/>
      <c r="BJ387" s="1"/>
      <c r="BK387" s="1"/>
      <c r="BL387" s="162"/>
      <c r="BM387" s="162"/>
      <c r="BN387" s="1"/>
      <c r="BO387" s="1"/>
      <c r="BP387" s="162"/>
      <c r="BQ387" s="162"/>
      <c r="BR387" s="1"/>
      <c r="BS387" s="1"/>
      <c r="BT387" s="162"/>
      <c r="BU387" s="162"/>
      <c r="BV387" s="1"/>
      <c r="BW387" s="1"/>
      <c r="BX387" s="162"/>
      <c r="BY387" s="162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62"/>
      <c r="CK387" s="162"/>
      <c r="CL387" s="1"/>
      <c r="CM387" s="1"/>
      <c r="CN387" s="162"/>
      <c r="CO387" s="162"/>
      <c r="CP387" s="1"/>
      <c r="CQ387" s="1"/>
      <c r="CR387" s="162"/>
      <c r="CS387" s="162"/>
      <c r="CT387" s="1"/>
      <c r="CU387" s="1"/>
      <c r="CV387" s="162"/>
      <c r="CW387" s="162"/>
      <c r="CX387" s="1"/>
      <c r="CY387" s="1"/>
      <c r="CZ387" s="162"/>
      <c r="DA387" s="162"/>
      <c r="DB387" s="1"/>
      <c r="DC387" s="159"/>
      <c r="DD387" s="1"/>
      <c r="DE387" s="1"/>
      <c r="DF387" s="1"/>
      <c r="DG387" s="159"/>
      <c r="DH387" s="1"/>
      <c r="DI387" s="1"/>
      <c r="DJ387" s="1"/>
      <c r="DK387" s="159"/>
      <c r="DL387" s="162"/>
      <c r="DM387" s="162"/>
      <c r="DN387" s="1"/>
      <c r="DO387" s="159"/>
      <c r="DP387" s="162"/>
      <c r="DQ387" s="162"/>
      <c r="DR387" s="1"/>
      <c r="DS387" s="159"/>
      <c r="DT387" s="162"/>
      <c r="DU387" s="162"/>
      <c r="DV387" s="1"/>
      <c r="DW387" s="159"/>
      <c r="DX387" s="1"/>
      <c r="DY387" s="1" t="e">
        <f>VLOOKUP(A387,'ADFLEX lần 1'!A:C,3,0)</f>
        <v>#N/A</v>
      </c>
    </row>
    <row r="388" spans="1:129" ht="15.75" hidden="1" customHeight="1" x14ac:dyDescent="0.25">
      <c r="A388" s="15">
        <v>776</v>
      </c>
      <c r="B388" s="1" t="str">
        <f>VLOOKUP($A388,'Trang tính59'!$G:$J,3,0)</f>
        <v>Nguyễn Trung Kiên</v>
      </c>
      <c r="C388" s="1" t="str">
        <f>VLOOKUP($A388,'Trang tính59'!$G:$J,4,0)</f>
        <v>EWAY - Kỹ thuật</v>
      </c>
      <c r="D388" s="171"/>
      <c r="E388" s="171"/>
      <c r="F388" s="1" t="str">
        <f t="shared" si="20"/>
        <v/>
      </c>
      <c r="G388" s="159" t="e">
        <f t="shared" si="16"/>
        <v>#VALUE!</v>
      </c>
      <c r="H388" s="171"/>
      <c r="I388" s="171"/>
      <c r="J388" s="1" t="str">
        <f t="shared" si="21"/>
        <v/>
      </c>
      <c r="K388" s="159" t="e">
        <f t="shared" si="17"/>
        <v>#VALUE!</v>
      </c>
      <c r="L388" s="171"/>
      <c r="M388" s="171"/>
      <c r="N388" s="1" t="str">
        <f t="shared" si="22"/>
        <v/>
      </c>
      <c r="O388" s="159" t="e">
        <f t="shared" si="23"/>
        <v>#VALUE!</v>
      </c>
      <c r="P388" s="14"/>
      <c r="Q388" s="14"/>
      <c r="R388" s="1" t="str">
        <f t="shared" si="24"/>
        <v/>
      </c>
      <c r="S388" s="159" t="e">
        <f t="shared" si="25"/>
        <v>#VALUE!</v>
      </c>
      <c r="T388" s="171"/>
      <c r="U388" s="171"/>
      <c r="V388" s="1" t="str">
        <f t="shared" si="26"/>
        <v/>
      </c>
      <c r="W388" s="159" t="e">
        <f t="shared" si="27"/>
        <v>#VALUE!</v>
      </c>
      <c r="X388" s="171"/>
      <c r="Y388" s="171"/>
      <c r="Z388" s="1" t="str">
        <f t="shared" si="28"/>
        <v/>
      </c>
      <c r="AA388" s="159" t="e">
        <f t="shared" si="29"/>
        <v>#VALUE!</v>
      </c>
      <c r="AB388" s="171"/>
      <c r="AC388" s="171"/>
      <c r="AD388" s="1" t="str">
        <f t="shared" si="30"/>
        <v/>
      </c>
      <c r="AE388" s="159" t="e">
        <f t="shared" si="18"/>
        <v>#VALUE!</v>
      </c>
      <c r="AF388" s="171"/>
      <c r="AG388" s="171"/>
      <c r="AH388" s="1" t="str">
        <f t="shared" si="31"/>
        <v/>
      </c>
      <c r="AI388" s="159" t="e">
        <f t="shared" si="19"/>
        <v>#VALUE!</v>
      </c>
      <c r="AJ388" s="172"/>
      <c r="AK388" s="172"/>
      <c r="AL388" s="1"/>
      <c r="AM388" s="1"/>
      <c r="AN388" s="1"/>
      <c r="AO388" s="1"/>
      <c r="AP388" s="1"/>
      <c r="AQ388" s="1"/>
      <c r="AR388" s="172"/>
      <c r="AS388" s="172"/>
      <c r="AT388" s="1"/>
      <c r="AU388" s="1"/>
      <c r="AV388" s="172"/>
      <c r="AW388" s="172"/>
      <c r="AX388" s="1"/>
      <c r="AY388" s="1"/>
      <c r="AZ388" s="172"/>
      <c r="BA388" s="172"/>
      <c r="BB388" s="1"/>
      <c r="BC388" s="1"/>
      <c r="BD388" s="172"/>
      <c r="BE388" s="172"/>
      <c r="BF388" s="1"/>
      <c r="BG388" s="1"/>
      <c r="BH388" s="172"/>
      <c r="BI388" s="172"/>
      <c r="BJ388" s="1"/>
      <c r="BK388" s="1"/>
      <c r="BL388" s="172"/>
      <c r="BM388" s="172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72"/>
      <c r="BY388" s="172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59"/>
      <c r="DD388" s="1"/>
      <c r="DE388" s="1"/>
      <c r="DF388" s="1"/>
      <c r="DG388" s="159"/>
      <c r="DH388" s="1"/>
      <c r="DI388" s="1"/>
      <c r="DJ388" s="1"/>
      <c r="DK388" s="159"/>
      <c r="DL388" s="1"/>
      <c r="DM388" s="1"/>
      <c r="DN388" s="1"/>
      <c r="DO388" s="159"/>
      <c r="DP388" s="1"/>
      <c r="DQ388" s="1"/>
      <c r="DR388" s="1"/>
      <c r="DS388" s="159"/>
      <c r="DT388" s="1"/>
      <c r="DU388" s="1"/>
      <c r="DV388" s="1"/>
      <c r="DW388" s="159"/>
      <c r="DX388" s="1"/>
      <c r="DY388" s="1" t="e">
        <f>VLOOKUP(A388,'ADFLEX lần 1'!A:C,3,0)</f>
        <v>#N/A</v>
      </c>
    </row>
    <row r="389" spans="1:129" ht="15.75" customHeight="1" x14ac:dyDescent="0.25">
      <c r="A389" s="15">
        <v>777</v>
      </c>
      <c r="B389" s="1" t="str">
        <f>VLOOKUP($A389,'Trang tính59'!$G:$J,3,0)</f>
        <v>Trần Thị Thùy Linh</v>
      </c>
      <c r="C389" s="1" t="str">
        <f>VLOOKUP($A389,'Trang tính59'!$G:$J,4,0)</f>
        <v>AdFlex - Support - Profit &amp; Loss</v>
      </c>
      <c r="D389" s="169">
        <v>0.35902777777777778</v>
      </c>
      <c r="E389" s="169">
        <v>0.75347222222222221</v>
      </c>
      <c r="F389" s="162">
        <f t="shared" si="20"/>
        <v>0.33194444444444443</v>
      </c>
      <c r="G389" s="159">
        <f t="shared" si="16"/>
        <v>8</v>
      </c>
      <c r="H389" s="169">
        <v>0.35694444444444445</v>
      </c>
      <c r="I389" s="169">
        <v>0.75347222222222221</v>
      </c>
      <c r="J389" s="163">
        <f t="shared" si="21"/>
        <v>0.33333333333333331</v>
      </c>
      <c r="K389" s="159">
        <f t="shared" si="17"/>
        <v>8</v>
      </c>
      <c r="L389" s="169">
        <v>0.35486111111111113</v>
      </c>
      <c r="M389" s="169">
        <v>0.76388888888888884</v>
      </c>
      <c r="N389" s="163">
        <f t="shared" si="22"/>
        <v>0.33333333333333331</v>
      </c>
      <c r="O389" s="159">
        <f t="shared" si="23"/>
        <v>8</v>
      </c>
      <c r="P389" s="168"/>
      <c r="Q389" s="168"/>
      <c r="R389" s="1" t="str">
        <f t="shared" si="24"/>
        <v/>
      </c>
      <c r="S389" s="159" t="e">
        <f t="shared" si="25"/>
        <v>#VALUE!</v>
      </c>
      <c r="T389" s="168"/>
      <c r="U389" s="168"/>
      <c r="V389" s="1" t="str">
        <f t="shared" si="26"/>
        <v/>
      </c>
      <c r="W389" s="159" t="e">
        <f t="shared" si="27"/>
        <v>#VALUE!</v>
      </c>
      <c r="X389" s="169">
        <v>0.35625000000000001</v>
      </c>
      <c r="Y389" s="169">
        <v>0.78402777777777777</v>
      </c>
      <c r="Z389" s="163">
        <f t="shared" si="28"/>
        <v>0.33333333333333331</v>
      </c>
      <c r="AA389" s="159">
        <f t="shared" si="29"/>
        <v>8</v>
      </c>
      <c r="AB389" s="169">
        <v>0.35833333333333334</v>
      </c>
      <c r="AC389" s="169">
        <v>0.75347222222222221</v>
      </c>
      <c r="AD389" s="162">
        <f t="shared" si="30"/>
        <v>0.33263888888888887</v>
      </c>
      <c r="AE389" s="159">
        <f t="shared" si="18"/>
        <v>8</v>
      </c>
      <c r="AF389" s="169">
        <v>0.75138888888888888</v>
      </c>
      <c r="AG389" s="169">
        <v>0.75138888888888888</v>
      </c>
      <c r="AH389" s="163">
        <f t="shared" si="31"/>
        <v>0.16666666666666666</v>
      </c>
      <c r="AI389" s="159">
        <f t="shared" si="19"/>
        <v>4</v>
      </c>
      <c r="AJ389" s="170"/>
      <c r="AK389" s="170"/>
      <c r="AL389" s="1"/>
      <c r="AM389" s="1"/>
      <c r="AN389" s="170"/>
      <c r="AO389" s="170"/>
      <c r="AP389" s="1"/>
      <c r="AQ389" s="1"/>
      <c r="AR389" s="170"/>
      <c r="AS389" s="170"/>
      <c r="AT389" s="1"/>
      <c r="AU389" s="1"/>
      <c r="AV389" s="170"/>
      <c r="AW389" s="170"/>
      <c r="AX389" s="1"/>
      <c r="AY389" s="1"/>
      <c r="AZ389" s="170"/>
      <c r="BA389" s="170"/>
      <c r="BB389" s="1"/>
      <c r="BC389" s="1"/>
      <c r="BD389" s="162"/>
      <c r="BE389" s="162"/>
      <c r="BF389" s="1"/>
      <c r="BG389" s="1"/>
      <c r="BH389" s="162"/>
      <c r="BI389" s="162"/>
      <c r="BJ389" s="1"/>
      <c r="BK389" s="1"/>
      <c r="BL389" s="170"/>
      <c r="BM389" s="170"/>
      <c r="BN389" s="1"/>
      <c r="BO389" s="1"/>
      <c r="BP389" s="170"/>
      <c r="BQ389" s="170"/>
      <c r="BR389" s="1"/>
      <c r="BS389" s="1"/>
      <c r="BT389" s="170"/>
      <c r="BU389" s="170"/>
      <c r="BV389" s="1"/>
      <c r="BW389" s="1"/>
      <c r="BX389" s="170"/>
      <c r="BY389" s="170"/>
      <c r="BZ389" s="1"/>
      <c r="CA389" s="1"/>
      <c r="CB389" s="170"/>
      <c r="CC389" s="170"/>
      <c r="CD389" s="1"/>
      <c r="CE389" s="1"/>
      <c r="CF389" s="170"/>
      <c r="CG389" s="170"/>
      <c r="CH389" s="1"/>
      <c r="CI389" s="1"/>
      <c r="CJ389" s="162"/>
      <c r="CK389" s="162"/>
      <c r="CL389" s="1"/>
      <c r="CM389" s="1"/>
      <c r="CN389" s="170"/>
      <c r="CO389" s="170"/>
      <c r="CP389" s="1"/>
      <c r="CQ389" s="1"/>
      <c r="CR389" s="170"/>
      <c r="CS389" s="170"/>
      <c r="CT389" s="1"/>
      <c r="CU389" s="1"/>
      <c r="CV389" s="170"/>
      <c r="CW389" s="170"/>
      <c r="CX389" s="1"/>
      <c r="CY389" s="1"/>
      <c r="CZ389" s="160"/>
      <c r="DA389" s="160"/>
      <c r="DB389" s="160"/>
      <c r="DC389" s="159"/>
      <c r="DD389" s="162"/>
      <c r="DE389" s="162"/>
      <c r="DF389" s="163"/>
      <c r="DG389" s="159"/>
      <c r="DH389" s="162"/>
      <c r="DI389" s="162"/>
      <c r="DJ389" s="162"/>
      <c r="DK389" s="159"/>
      <c r="DL389" s="162"/>
      <c r="DM389" s="162"/>
      <c r="DN389" s="163"/>
      <c r="DO389" s="159"/>
      <c r="DP389" s="160"/>
      <c r="DQ389" s="160"/>
      <c r="DR389" s="161"/>
      <c r="DS389" s="159"/>
      <c r="DT389" s="160"/>
      <c r="DU389" s="160"/>
      <c r="DV389" s="161"/>
      <c r="DW389" s="159"/>
      <c r="DX389" s="1"/>
      <c r="DY389" s="1" t="str">
        <f>VLOOKUP(A389,'ADFLEX lần 1'!A:C,3,0)</f>
        <v>Trần Thị Thùy Linh</v>
      </c>
    </row>
    <row r="390" spans="1:129" ht="15.75" hidden="1" customHeight="1" x14ac:dyDescent="0.25">
      <c r="A390" s="15">
        <v>778</v>
      </c>
      <c r="B390" s="1" t="str">
        <f>VLOOKUP($A390,'Trang tính59'!$G:$J,3,0)</f>
        <v>Nguyễn Thị Lan Hương</v>
      </c>
      <c r="C390" s="1" t="str">
        <f>VLOOKUP($A390,'Trang tính59'!$G:$J,4,0)</f>
        <v>AdFlex - CPS - Sale - Retention</v>
      </c>
      <c r="D390" s="14"/>
      <c r="E390" s="14"/>
      <c r="F390" s="1" t="str">
        <f t="shared" si="20"/>
        <v/>
      </c>
      <c r="G390" s="159" t="e">
        <f t="shared" si="16"/>
        <v>#VALUE!</v>
      </c>
      <c r="H390" s="14"/>
      <c r="I390" s="14"/>
      <c r="J390" s="1" t="str">
        <f t="shared" si="21"/>
        <v/>
      </c>
      <c r="K390" s="159" t="e">
        <f t="shared" si="17"/>
        <v>#VALUE!</v>
      </c>
      <c r="L390" s="168"/>
      <c r="M390" s="168"/>
      <c r="N390" s="1" t="str">
        <f t="shared" si="22"/>
        <v/>
      </c>
      <c r="O390" s="159" t="e">
        <f t="shared" si="23"/>
        <v>#VALUE!</v>
      </c>
      <c r="P390" s="168"/>
      <c r="Q390" s="168"/>
      <c r="R390" s="1" t="str">
        <f t="shared" si="24"/>
        <v/>
      </c>
      <c r="S390" s="159" t="e">
        <f t="shared" si="25"/>
        <v>#VALUE!</v>
      </c>
      <c r="T390" s="168"/>
      <c r="U390" s="168"/>
      <c r="V390" s="1" t="str">
        <f t="shared" si="26"/>
        <v/>
      </c>
      <c r="W390" s="159" t="e">
        <f t="shared" si="27"/>
        <v>#VALUE!</v>
      </c>
      <c r="X390" s="168"/>
      <c r="Y390" s="168"/>
      <c r="Z390" s="1" t="str">
        <f t="shared" si="28"/>
        <v/>
      </c>
      <c r="AA390" s="159" t="e">
        <f t="shared" si="29"/>
        <v>#VALUE!</v>
      </c>
      <c r="AB390" s="14"/>
      <c r="AC390" s="14"/>
      <c r="AD390" s="1" t="str">
        <f t="shared" si="30"/>
        <v/>
      </c>
      <c r="AE390" s="159" t="e">
        <f t="shared" si="18"/>
        <v>#VALUE!</v>
      </c>
      <c r="AF390" s="14"/>
      <c r="AG390" s="14"/>
      <c r="AH390" s="1" t="str">
        <f t="shared" si="31"/>
        <v/>
      </c>
      <c r="AI390" s="159" t="e">
        <f t="shared" si="19"/>
        <v>#VALUE!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59"/>
      <c r="DD390" s="1"/>
      <c r="DE390" s="1"/>
      <c r="DF390" s="1"/>
      <c r="DG390" s="159"/>
      <c r="DH390" s="1"/>
      <c r="DI390" s="1"/>
      <c r="DJ390" s="1"/>
      <c r="DK390" s="159"/>
      <c r="DL390" s="1"/>
      <c r="DM390" s="1"/>
      <c r="DN390" s="1"/>
      <c r="DO390" s="159"/>
      <c r="DP390" s="1"/>
      <c r="DQ390" s="1"/>
      <c r="DR390" s="1"/>
      <c r="DS390" s="159"/>
      <c r="DT390" s="1"/>
      <c r="DU390" s="1"/>
      <c r="DV390" s="1"/>
      <c r="DW390" s="159"/>
      <c r="DX390" s="1"/>
      <c r="DY390" s="1" t="e">
        <f>VLOOKUP(A390,'ADFLEX lần 1'!A:C,3,0)</f>
        <v>#N/A</v>
      </c>
    </row>
    <row r="391" spans="1:129" ht="15.75" hidden="1" customHeight="1" x14ac:dyDescent="0.25">
      <c r="A391" s="15">
        <v>779</v>
      </c>
      <c r="B391" s="1" t="str">
        <f>VLOOKUP($A391,'Trang tính59'!$G:$J,3,0)</f>
        <v>Thái Thị Quỳnh</v>
      </c>
      <c r="C391" s="1" t="str">
        <f>VLOOKUP($A391,'Trang tính59'!$G:$J,4,0)</f>
        <v>PingGo - Product - Tester</v>
      </c>
      <c r="D391" s="14"/>
      <c r="E391" s="14"/>
      <c r="F391" s="1" t="str">
        <f t="shared" si="20"/>
        <v/>
      </c>
      <c r="G391" s="159" t="e">
        <f t="shared" si="16"/>
        <v>#VALUE!</v>
      </c>
      <c r="H391" s="171"/>
      <c r="I391" s="171"/>
      <c r="J391" s="1" t="str">
        <f t="shared" si="21"/>
        <v/>
      </c>
      <c r="K391" s="159" t="e">
        <f t="shared" si="17"/>
        <v>#VALUE!</v>
      </c>
      <c r="L391" s="168"/>
      <c r="M391" s="168"/>
      <c r="N391" s="1" t="str">
        <f t="shared" si="22"/>
        <v/>
      </c>
      <c r="O391" s="159" t="e">
        <f t="shared" si="23"/>
        <v>#VALUE!</v>
      </c>
      <c r="P391" s="168"/>
      <c r="Q391" s="168"/>
      <c r="R391" s="1" t="str">
        <f t="shared" si="24"/>
        <v/>
      </c>
      <c r="S391" s="159" t="e">
        <f t="shared" si="25"/>
        <v>#VALUE!</v>
      </c>
      <c r="T391" s="171"/>
      <c r="U391" s="171"/>
      <c r="V391" s="1" t="str">
        <f t="shared" si="26"/>
        <v/>
      </c>
      <c r="W391" s="159" t="e">
        <f t="shared" si="27"/>
        <v>#VALUE!</v>
      </c>
      <c r="X391" s="168"/>
      <c r="Y391" s="168"/>
      <c r="Z391" s="1" t="str">
        <f t="shared" si="28"/>
        <v/>
      </c>
      <c r="AA391" s="159" t="e">
        <f t="shared" si="29"/>
        <v>#VALUE!</v>
      </c>
      <c r="AB391" s="171"/>
      <c r="AC391" s="171"/>
      <c r="AD391" s="1" t="str">
        <f t="shared" si="30"/>
        <v/>
      </c>
      <c r="AE391" s="159" t="e">
        <f t="shared" si="18"/>
        <v>#VALUE!</v>
      </c>
      <c r="AF391" s="171"/>
      <c r="AG391" s="171"/>
      <c r="AH391" s="1" t="str">
        <f t="shared" si="31"/>
        <v/>
      </c>
      <c r="AI391" s="159" t="e">
        <f t="shared" si="19"/>
        <v>#VALUE!</v>
      </c>
      <c r="AJ391" s="172"/>
      <c r="AK391" s="172"/>
      <c r="AL391" s="1"/>
      <c r="AM391" s="1"/>
      <c r="AN391" s="162"/>
      <c r="AO391" s="162"/>
      <c r="AP391" s="1"/>
      <c r="AQ391" s="1"/>
      <c r="AR391" s="162"/>
      <c r="AS391" s="162"/>
      <c r="AT391" s="1"/>
      <c r="AU391" s="1"/>
      <c r="AV391" s="162"/>
      <c r="AW391" s="162"/>
      <c r="AX391" s="1"/>
      <c r="AY391" s="1"/>
      <c r="AZ391" s="162"/>
      <c r="BA391" s="162"/>
      <c r="BB391" s="1"/>
      <c r="BC391" s="1"/>
      <c r="BD391" s="172"/>
      <c r="BE391" s="172"/>
      <c r="BF391" s="1"/>
      <c r="BG391" s="1"/>
      <c r="BH391" s="172"/>
      <c r="BI391" s="172"/>
      <c r="BJ391" s="1"/>
      <c r="BK391" s="1"/>
      <c r="BL391" s="172"/>
      <c r="BM391" s="172"/>
      <c r="BN391" s="1"/>
      <c r="BO391" s="1"/>
      <c r="BP391" s="162"/>
      <c r="BQ391" s="162"/>
      <c r="BR391" s="1"/>
      <c r="BS391" s="1"/>
      <c r="BT391" s="162"/>
      <c r="BU391" s="162"/>
      <c r="BV391" s="1"/>
      <c r="BW391" s="1"/>
      <c r="BX391" s="162"/>
      <c r="BY391" s="162"/>
      <c r="BZ391" s="1"/>
      <c r="CA391" s="1"/>
      <c r="CB391" s="162"/>
      <c r="CC391" s="162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62"/>
      <c r="CS391" s="162"/>
      <c r="CT391" s="1"/>
      <c r="CU391" s="1"/>
      <c r="CV391" s="162"/>
      <c r="CW391" s="162"/>
      <c r="CX391" s="1"/>
      <c r="CY391" s="1"/>
      <c r="CZ391" s="1"/>
      <c r="DA391" s="1"/>
      <c r="DB391" s="1"/>
      <c r="DC391" s="159"/>
      <c r="DD391" s="1"/>
      <c r="DE391" s="1"/>
      <c r="DF391" s="1"/>
      <c r="DG391" s="159"/>
      <c r="DH391" s="1"/>
      <c r="DI391" s="1"/>
      <c r="DJ391" s="1"/>
      <c r="DK391" s="159"/>
      <c r="DL391" s="1"/>
      <c r="DM391" s="1"/>
      <c r="DN391" s="1"/>
      <c r="DO391" s="159"/>
      <c r="DP391" s="1"/>
      <c r="DQ391" s="1"/>
      <c r="DR391" s="1"/>
      <c r="DS391" s="159"/>
      <c r="DT391" s="1"/>
      <c r="DU391" s="1"/>
      <c r="DV391" s="1"/>
      <c r="DW391" s="159"/>
      <c r="DX391" s="1"/>
      <c r="DY391" s="1" t="e">
        <f>VLOOKUP(A391,'ADFLEX lần 1'!A:C,3,0)</f>
        <v>#N/A</v>
      </c>
    </row>
    <row r="392" spans="1:129" ht="15.75" hidden="1" customHeight="1" x14ac:dyDescent="0.25">
      <c r="A392" s="15">
        <v>780</v>
      </c>
      <c r="B392" s="1" t="e">
        <f>VLOOKUP($A392,'Trang tính59'!$G:$J,3,0)</f>
        <v>#N/A</v>
      </c>
      <c r="C392" s="1" t="e">
        <f>VLOOKUP($A392,'Trang tính59'!$G:$J,4,0)</f>
        <v>#N/A</v>
      </c>
      <c r="D392" s="14"/>
      <c r="E392" s="14"/>
      <c r="F392" s="1" t="str">
        <f t="shared" si="20"/>
        <v/>
      </c>
      <c r="G392" s="159" t="e">
        <f t="shared" si="16"/>
        <v>#VALUE!</v>
      </c>
      <c r="H392" s="14"/>
      <c r="I392" s="14"/>
      <c r="J392" s="1" t="str">
        <f t="shared" si="21"/>
        <v/>
      </c>
      <c r="K392" s="159" t="e">
        <f t="shared" si="17"/>
        <v>#VALUE!</v>
      </c>
      <c r="L392" s="168"/>
      <c r="M392" s="168"/>
      <c r="N392" s="1" t="str">
        <f t="shared" si="22"/>
        <v/>
      </c>
      <c r="O392" s="159" t="e">
        <f t="shared" si="23"/>
        <v>#VALUE!</v>
      </c>
      <c r="P392" s="168"/>
      <c r="Q392" s="168"/>
      <c r="R392" s="1" t="str">
        <f t="shared" si="24"/>
        <v/>
      </c>
      <c r="S392" s="159" t="e">
        <f t="shared" si="25"/>
        <v>#VALUE!</v>
      </c>
      <c r="T392" s="168"/>
      <c r="U392" s="168"/>
      <c r="V392" s="1" t="str">
        <f t="shared" si="26"/>
        <v/>
      </c>
      <c r="W392" s="159" t="e">
        <f t="shared" si="27"/>
        <v>#VALUE!</v>
      </c>
      <c r="X392" s="168"/>
      <c r="Y392" s="168"/>
      <c r="Z392" s="1" t="str">
        <f t="shared" si="28"/>
        <v/>
      </c>
      <c r="AA392" s="159" t="e">
        <f t="shared" si="29"/>
        <v>#VALUE!</v>
      </c>
      <c r="AB392" s="168"/>
      <c r="AC392" s="168"/>
      <c r="AD392" s="1" t="str">
        <f t="shared" si="30"/>
        <v/>
      </c>
      <c r="AE392" s="159" t="e">
        <f t="shared" si="18"/>
        <v>#VALUE!</v>
      </c>
      <c r="AF392" s="14"/>
      <c r="AG392" s="14"/>
      <c r="AH392" s="1" t="str">
        <f t="shared" si="31"/>
        <v/>
      </c>
      <c r="AI392" s="159" t="e">
        <f t="shared" si="19"/>
        <v>#VALUE!</v>
      </c>
      <c r="AJ392" s="1"/>
      <c r="AK392" s="1"/>
      <c r="AL392" s="1"/>
      <c r="AM392" s="1"/>
      <c r="AN392" s="162"/>
      <c r="AO392" s="162"/>
      <c r="AP392" s="1"/>
      <c r="AQ392" s="1"/>
      <c r="AR392" s="162"/>
      <c r="AS392" s="162"/>
      <c r="AT392" s="1"/>
      <c r="AU392" s="1"/>
      <c r="AV392" s="162"/>
      <c r="AW392" s="162"/>
      <c r="AX392" s="1"/>
      <c r="AY392" s="1"/>
      <c r="AZ392" s="162"/>
      <c r="BA392" s="162"/>
      <c r="BB392" s="1"/>
      <c r="BC392" s="1"/>
      <c r="BD392" s="162"/>
      <c r="BE392" s="162"/>
      <c r="BF392" s="1"/>
      <c r="BG392" s="1"/>
      <c r="BH392" s="162"/>
      <c r="BI392" s="162"/>
      <c r="BJ392" s="1"/>
      <c r="BK392" s="1"/>
      <c r="BL392" s="1"/>
      <c r="BM392" s="1"/>
      <c r="BN392" s="1"/>
      <c r="BO392" s="1"/>
      <c r="BP392" s="162"/>
      <c r="BQ392" s="162"/>
      <c r="BR392" s="1"/>
      <c r="BS392" s="1"/>
      <c r="BT392" s="162"/>
      <c r="BU392" s="162"/>
      <c r="BV392" s="1"/>
      <c r="BW392" s="1"/>
      <c r="BX392" s="162"/>
      <c r="BY392" s="162"/>
      <c r="BZ392" s="1"/>
      <c r="CA392" s="1"/>
      <c r="CB392" s="162"/>
      <c r="CC392" s="162"/>
      <c r="CD392" s="1"/>
      <c r="CE392" s="1"/>
      <c r="CF392" s="1"/>
      <c r="CG392" s="1"/>
      <c r="CH392" s="1"/>
      <c r="CI392" s="1"/>
      <c r="CJ392" s="162"/>
      <c r="CK392" s="162"/>
      <c r="CL392" s="1"/>
      <c r="CM392" s="1"/>
      <c r="CN392" s="1"/>
      <c r="CO392" s="1"/>
      <c r="CP392" s="1"/>
      <c r="CQ392" s="1"/>
      <c r="CR392" s="162"/>
      <c r="CS392" s="162"/>
      <c r="CT392" s="1"/>
      <c r="CU392" s="1"/>
      <c r="CV392" s="162"/>
      <c r="CW392" s="162"/>
      <c r="CX392" s="1"/>
      <c r="CY392" s="1"/>
      <c r="CZ392" s="162"/>
      <c r="DA392" s="162"/>
      <c r="DB392" s="1"/>
      <c r="DC392" s="159"/>
      <c r="DD392" s="1"/>
      <c r="DE392" s="1"/>
      <c r="DF392" s="1"/>
      <c r="DG392" s="159"/>
      <c r="DH392" s="162"/>
      <c r="DI392" s="162"/>
      <c r="DJ392" s="163"/>
      <c r="DK392" s="159"/>
      <c r="DL392" s="1"/>
      <c r="DM392" s="1"/>
      <c r="DN392" s="1"/>
      <c r="DO392" s="159"/>
      <c r="DP392" s="1"/>
      <c r="DQ392" s="1"/>
      <c r="DR392" s="1"/>
      <c r="DS392" s="159"/>
      <c r="DT392" s="1"/>
      <c r="DU392" s="1"/>
      <c r="DV392" s="1"/>
      <c r="DW392" s="159"/>
      <c r="DX392" s="1"/>
      <c r="DY392" s="1" t="e">
        <f>VLOOKUP(A392,'ADFLEX lần 1'!A:C,3,0)</f>
        <v>#N/A</v>
      </c>
    </row>
    <row r="393" spans="1:129" ht="15.75" hidden="1" customHeight="1" x14ac:dyDescent="0.25">
      <c r="A393" s="15">
        <v>781</v>
      </c>
      <c r="B393" s="1" t="str">
        <f>VLOOKUP($A393,'Trang tính59'!$G:$J,3,0)</f>
        <v>Ngô Hữu Hải</v>
      </c>
      <c r="C393" s="1" t="str">
        <f>VLOOKUP($A393,'Trang tính59'!$G:$J,4,0)</f>
        <v>AdFlex - CPS - Sale - S1</v>
      </c>
      <c r="D393" s="171"/>
      <c r="E393" s="171"/>
      <c r="F393" s="1" t="str">
        <f t="shared" si="20"/>
        <v/>
      </c>
      <c r="G393" s="159" t="e">
        <f t="shared" si="16"/>
        <v>#VALUE!</v>
      </c>
      <c r="H393" s="171"/>
      <c r="I393" s="171"/>
      <c r="J393" s="1" t="str">
        <f t="shared" si="21"/>
        <v/>
      </c>
      <c r="K393" s="159" t="e">
        <f t="shared" si="17"/>
        <v>#VALUE!</v>
      </c>
      <c r="L393" s="14"/>
      <c r="M393" s="14"/>
      <c r="N393" s="1" t="str">
        <f t="shared" si="22"/>
        <v/>
      </c>
      <c r="O393" s="159" t="e">
        <f t="shared" si="23"/>
        <v>#VALUE!</v>
      </c>
      <c r="P393" s="14"/>
      <c r="Q393" s="14"/>
      <c r="R393" s="1" t="str">
        <f t="shared" si="24"/>
        <v/>
      </c>
      <c r="S393" s="159" t="e">
        <f t="shared" si="25"/>
        <v>#VALUE!</v>
      </c>
      <c r="T393" s="14"/>
      <c r="U393" s="14"/>
      <c r="V393" s="1" t="str">
        <f t="shared" si="26"/>
        <v/>
      </c>
      <c r="W393" s="159" t="e">
        <f t="shared" si="27"/>
        <v>#VALUE!</v>
      </c>
      <c r="X393" s="171"/>
      <c r="Y393" s="171"/>
      <c r="Z393" s="1" t="str">
        <f t="shared" si="28"/>
        <v/>
      </c>
      <c r="AA393" s="159" t="e">
        <f t="shared" si="29"/>
        <v>#VALUE!</v>
      </c>
      <c r="AB393" s="14"/>
      <c r="AC393" s="14"/>
      <c r="AD393" s="1" t="str">
        <f t="shared" si="30"/>
        <v/>
      </c>
      <c r="AE393" s="159" t="e">
        <f t="shared" si="18"/>
        <v>#VALUE!</v>
      </c>
      <c r="AF393" s="171"/>
      <c r="AG393" s="171"/>
      <c r="AH393" s="1" t="str">
        <f t="shared" si="31"/>
        <v/>
      </c>
      <c r="AI393" s="159" t="e">
        <f t="shared" si="19"/>
        <v>#VALUE!</v>
      </c>
      <c r="AJ393" s="172"/>
      <c r="AK393" s="172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72"/>
      <c r="AW393" s="172"/>
      <c r="AX393" s="1"/>
      <c r="AY393" s="1"/>
      <c r="AZ393" s="172"/>
      <c r="BA393" s="172"/>
      <c r="BB393" s="1"/>
      <c r="BC393" s="1"/>
      <c r="BD393" s="172"/>
      <c r="BE393" s="172"/>
      <c r="BF393" s="1"/>
      <c r="BG393" s="1"/>
      <c r="BH393" s="172"/>
      <c r="BI393" s="172"/>
      <c r="BJ393" s="1"/>
      <c r="BK393" s="1"/>
      <c r="BL393" s="172"/>
      <c r="BM393" s="172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72"/>
      <c r="BY393" s="172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59"/>
      <c r="DD393" s="1"/>
      <c r="DE393" s="1"/>
      <c r="DF393" s="1"/>
      <c r="DG393" s="159"/>
      <c r="DH393" s="1"/>
      <c r="DI393" s="1"/>
      <c r="DJ393" s="1"/>
      <c r="DK393" s="159"/>
      <c r="DL393" s="1"/>
      <c r="DM393" s="1"/>
      <c r="DN393" s="1"/>
      <c r="DO393" s="159"/>
      <c r="DP393" s="1"/>
      <c r="DQ393" s="1"/>
      <c r="DR393" s="1"/>
      <c r="DS393" s="159"/>
      <c r="DT393" s="1"/>
      <c r="DU393" s="1"/>
      <c r="DV393" s="1"/>
      <c r="DW393" s="159"/>
      <c r="DX393" s="1"/>
      <c r="DY393" s="1" t="e">
        <f>VLOOKUP(A393,'ADFLEX lần 1'!A:C,3,0)</f>
        <v>#N/A</v>
      </c>
    </row>
    <row r="394" spans="1:129" ht="15.75" hidden="1" customHeight="1" x14ac:dyDescent="0.25">
      <c r="A394" s="15">
        <v>782</v>
      </c>
      <c r="B394" s="1" t="str">
        <f>VLOOKUP($A394,'Trang tính59'!$G:$J,3,0)</f>
        <v>Bùi Thị Tú Oanh</v>
      </c>
      <c r="C394" s="1" t="str">
        <f>VLOOKUP($A394,'Trang tính59'!$G:$J,4,0)</f>
        <v>AdFlex - CPS - Sale - Customer Relationship</v>
      </c>
      <c r="D394" s="168"/>
      <c r="E394" s="168"/>
      <c r="F394" s="1" t="str">
        <f t="shared" si="20"/>
        <v/>
      </c>
      <c r="G394" s="159" t="e">
        <f t="shared" si="16"/>
        <v>#VALUE!</v>
      </c>
      <c r="H394" s="168"/>
      <c r="I394" s="168"/>
      <c r="J394" s="1" t="str">
        <f t="shared" si="21"/>
        <v/>
      </c>
      <c r="K394" s="159" t="e">
        <f t="shared" si="17"/>
        <v>#VALUE!</v>
      </c>
      <c r="L394" s="168"/>
      <c r="M394" s="168"/>
      <c r="N394" s="1" t="str">
        <f t="shared" si="22"/>
        <v/>
      </c>
      <c r="O394" s="159" t="e">
        <f t="shared" si="23"/>
        <v>#VALUE!</v>
      </c>
      <c r="P394" s="168"/>
      <c r="Q394" s="168"/>
      <c r="R394" s="1" t="str">
        <f t="shared" si="24"/>
        <v/>
      </c>
      <c r="S394" s="159" t="e">
        <f t="shared" si="25"/>
        <v>#VALUE!</v>
      </c>
      <c r="T394" s="168"/>
      <c r="U394" s="168"/>
      <c r="V394" s="1" t="str">
        <f t="shared" si="26"/>
        <v/>
      </c>
      <c r="W394" s="159" t="e">
        <f t="shared" si="27"/>
        <v>#VALUE!</v>
      </c>
      <c r="X394" s="14"/>
      <c r="Y394" s="14"/>
      <c r="Z394" s="1" t="str">
        <f t="shared" si="28"/>
        <v/>
      </c>
      <c r="AA394" s="159" t="e">
        <f t="shared" si="29"/>
        <v>#VALUE!</v>
      </c>
      <c r="AB394" s="14"/>
      <c r="AC394" s="14"/>
      <c r="AD394" s="1" t="str">
        <f t="shared" si="30"/>
        <v/>
      </c>
      <c r="AE394" s="159" t="e">
        <f t="shared" si="18"/>
        <v>#VALUE!</v>
      </c>
      <c r="AF394" s="168"/>
      <c r="AG394" s="168"/>
      <c r="AH394" s="1" t="str">
        <f t="shared" si="31"/>
        <v/>
      </c>
      <c r="AI394" s="159" t="e">
        <f t="shared" si="19"/>
        <v>#VALUE!</v>
      </c>
      <c r="AJ394" s="162"/>
      <c r="AK394" s="162"/>
      <c r="AL394" s="1"/>
      <c r="AM394" s="1"/>
      <c r="AN394" s="162"/>
      <c r="AO394" s="162"/>
      <c r="AP394" s="1"/>
      <c r="AQ394" s="1"/>
      <c r="AR394" s="162"/>
      <c r="AS394" s="162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62"/>
      <c r="BI394" s="162"/>
      <c r="BJ394" s="1"/>
      <c r="BK394" s="1"/>
      <c r="BL394" s="162"/>
      <c r="BM394" s="162"/>
      <c r="BN394" s="1"/>
      <c r="BO394" s="1"/>
      <c r="BP394" s="162"/>
      <c r="BQ394" s="162"/>
      <c r="BR394" s="1"/>
      <c r="BS394" s="1"/>
      <c r="BT394" s="162"/>
      <c r="BU394" s="162"/>
      <c r="BV394" s="1"/>
      <c r="BW394" s="1"/>
      <c r="BX394" s="162"/>
      <c r="BY394" s="162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62"/>
      <c r="CK394" s="162"/>
      <c r="CL394" s="1"/>
      <c r="CM394" s="1"/>
      <c r="CN394" s="162"/>
      <c r="CO394" s="162"/>
      <c r="CP394" s="1"/>
      <c r="CQ394" s="1"/>
      <c r="CR394" s="162"/>
      <c r="CS394" s="162"/>
      <c r="CT394" s="1"/>
      <c r="CU394" s="1"/>
      <c r="CV394" s="162"/>
      <c r="CW394" s="162"/>
      <c r="CX394" s="1"/>
      <c r="CY394" s="1"/>
      <c r="CZ394" s="162"/>
      <c r="DA394" s="162"/>
      <c r="DB394" s="1"/>
      <c r="DC394" s="159"/>
      <c r="DD394" s="1"/>
      <c r="DE394" s="1"/>
      <c r="DF394" s="1"/>
      <c r="DG394" s="159"/>
      <c r="DH394" s="1"/>
      <c r="DI394" s="1"/>
      <c r="DJ394" s="1"/>
      <c r="DK394" s="159"/>
      <c r="DL394" s="162"/>
      <c r="DM394" s="162"/>
      <c r="DN394" s="1"/>
      <c r="DO394" s="159"/>
      <c r="DP394" s="162"/>
      <c r="DQ394" s="162"/>
      <c r="DR394" s="1"/>
      <c r="DS394" s="159"/>
      <c r="DT394" s="162"/>
      <c r="DU394" s="162"/>
      <c r="DV394" s="1"/>
      <c r="DW394" s="159"/>
      <c r="DX394" s="1"/>
      <c r="DY394" s="1" t="e">
        <f>VLOOKUP(A394,'ADFLEX lần 1'!A:C,3,0)</f>
        <v>#N/A</v>
      </c>
    </row>
    <row r="395" spans="1:129" ht="15.75" hidden="1" customHeight="1" x14ac:dyDescent="0.25">
      <c r="A395" s="15">
        <v>783</v>
      </c>
      <c r="B395" s="1" t="str">
        <f>VLOOKUP($A395,'Trang tính59'!$G:$J,3,0)</f>
        <v>Nguyễn Thanh Tâm</v>
      </c>
      <c r="C395" s="1" t="str">
        <f>VLOOKUP($A395,'Trang tính59'!$G:$J,4,0)</f>
        <v>AdFlex - POD - Inhouse</v>
      </c>
      <c r="D395" s="14"/>
      <c r="E395" s="14"/>
      <c r="F395" s="1" t="str">
        <f t="shared" si="20"/>
        <v/>
      </c>
      <c r="G395" s="159" t="e">
        <f t="shared" si="16"/>
        <v>#VALUE!</v>
      </c>
      <c r="H395" s="14"/>
      <c r="I395" s="14"/>
      <c r="J395" s="1" t="str">
        <f t="shared" si="21"/>
        <v/>
      </c>
      <c r="K395" s="159" t="e">
        <f t="shared" si="17"/>
        <v>#VALUE!</v>
      </c>
      <c r="L395" s="14"/>
      <c r="M395" s="14"/>
      <c r="N395" s="1" t="str">
        <f t="shared" si="22"/>
        <v/>
      </c>
      <c r="O395" s="159" t="e">
        <f t="shared" si="23"/>
        <v>#VALUE!</v>
      </c>
      <c r="P395" s="14"/>
      <c r="Q395" s="14"/>
      <c r="R395" s="1" t="str">
        <f t="shared" si="24"/>
        <v/>
      </c>
      <c r="S395" s="159" t="e">
        <f t="shared" si="25"/>
        <v>#VALUE!</v>
      </c>
      <c r="T395" s="14"/>
      <c r="U395" s="14"/>
      <c r="V395" s="1" t="str">
        <f t="shared" si="26"/>
        <v/>
      </c>
      <c r="W395" s="159" t="e">
        <f t="shared" si="27"/>
        <v>#VALUE!</v>
      </c>
      <c r="X395" s="14"/>
      <c r="Y395" s="14"/>
      <c r="Z395" s="1" t="str">
        <f t="shared" si="28"/>
        <v/>
      </c>
      <c r="AA395" s="159" t="e">
        <f t="shared" si="29"/>
        <v>#VALUE!</v>
      </c>
      <c r="AB395" s="14"/>
      <c r="AC395" s="14"/>
      <c r="AD395" s="1" t="str">
        <f t="shared" si="30"/>
        <v/>
      </c>
      <c r="AE395" s="159" t="e">
        <f t="shared" si="18"/>
        <v>#VALUE!</v>
      </c>
      <c r="AF395" s="14"/>
      <c r="AG395" s="14"/>
      <c r="AH395" s="1" t="str">
        <f t="shared" si="31"/>
        <v/>
      </c>
      <c r="AI395" s="159" t="e">
        <f t="shared" si="19"/>
        <v>#VALUE!</v>
      </c>
      <c r="AJ395" s="1"/>
      <c r="AK395" s="1"/>
      <c r="AL395" s="1"/>
      <c r="AM395" s="1"/>
      <c r="AN395" s="162"/>
      <c r="AO395" s="162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59"/>
      <c r="DD395" s="1"/>
      <c r="DE395" s="1"/>
      <c r="DF395" s="1"/>
      <c r="DG395" s="159"/>
      <c r="DH395" s="1"/>
      <c r="DI395" s="1"/>
      <c r="DJ395" s="1"/>
      <c r="DK395" s="159"/>
      <c r="DL395" s="1"/>
      <c r="DM395" s="1"/>
      <c r="DN395" s="1"/>
      <c r="DO395" s="159"/>
      <c r="DP395" s="1"/>
      <c r="DQ395" s="1"/>
      <c r="DR395" s="1"/>
      <c r="DS395" s="159"/>
      <c r="DT395" s="1"/>
      <c r="DU395" s="1"/>
      <c r="DV395" s="1"/>
      <c r="DW395" s="159"/>
      <c r="DX395" s="1"/>
      <c r="DY395" s="1" t="e">
        <f>VLOOKUP(A395,'ADFLEX lần 1'!A:C,3,0)</f>
        <v>#N/A</v>
      </c>
    </row>
    <row r="396" spans="1:129" ht="15.75" customHeight="1" x14ac:dyDescent="0.25">
      <c r="A396" s="15">
        <v>784</v>
      </c>
      <c r="B396" s="1" t="str">
        <f>VLOOKUP($A396,'Trang tính59'!$G:$J,3,0)</f>
        <v>Lê Thị Ngọc Anh</v>
      </c>
      <c r="C396" s="1" t="str">
        <f>VLOOKUP($A396,'Trang tính59'!$G:$J,4,0)</f>
        <v>AdFlex - TCKT</v>
      </c>
      <c r="D396" s="169">
        <v>0.35486111111111113</v>
      </c>
      <c r="E396" s="169">
        <v>0.75138888888888888</v>
      </c>
      <c r="F396" s="163">
        <f t="shared" si="20"/>
        <v>0.33333333333333331</v>
      </c>
      <c r="G396" s="159">
        <f t="shared" si="16"/>
        <v>8</v>
      </c>
      <c r="H396" s="168"/>
      <c r="I396" s="168"/>
      <c r="J396" s="1" t="str">
        <f t="shared" si="21"/>
        <v/>
      </c>
      <c r="K396" s="159" t="e">
        <f t="shared" si="17"/>
        <v>#VALUE!</v>
      </c>
      <c r="L396" s="168"/>
      <c r="M396" s="168"/>
      <c r="N396" s="1" t="str">
        <f t="shared" si="22"/>
        <v/>
      </c>
      <c r="O396" s="159" t="e">
        <f t="shared" si="23"/>
        <v>#VALUE!</v>
      </c>
      <c r="P396" s="168"/>
      <c r="Q396" s="168"/>
      <c r="R396" s="1" t="str">
        <f t="shared" si="24"/>
        <v/>
      </c>
      <c r="S396" s="159" t="e">
        <f t="shared" si="25"/>
        <v>#VALUE!</v>
      </c>
      <c r="T396" s="168"/>
      <c r="U396" s="168"/>
      <c r="V396" s="1" t="str">
        <f t="shared" si="26"/>
        <v/>
      </c>
      <c r="W396" s="159" t="e">
        <f t="shared" si="27"/>
        <v>#VALUE!</v>
      </c>
      <c r="X396" s="168"/>
      <c r="Y396" s="168"/>
      <c r="Z396" s="1" t="str">
        <f t="shared" si="28"/>
        <v/>
      </c>
      <c r="AA396" s="159" t="e">
        <f t="shared" si="29"/>
        <v>#VALUE!</v>
      </c>
      <c r="AB396" s="169">
        <v>0.34791666666666665</v>
      </c>
      <c r="AC396" s="169">
        <v>0.75138888888888888</v>
      </c>
      <c r="AD396" s="163">
        <f t="shared" si="30"/>
        <v>0.33333333333333331</v>
      </c>
      <c r="AE396" s="159">
        <f t="shared" si="18"/>
        <v>8</v>
      </c>
      <c r="AF396" s="169">
        <v>0.34791666666666665</v>
      </c>
      <c r="AG396" s="169">
        <v>0.75138888888888888</v>
      </c>
      <c r="AH396" s="163">
        <f t="shared" si="31"/>
        <v>0.33333333333333331</v>
      </c>
      <c r="AI396" s="159">
        <f t="shared" si="19"/>
        <v>8</v>
      </c>
      <c r="AJ396" s="170"/>
      <c r="AK396" s="170"/>
      <c r="AL396" s="1"/>
      <c r="AM396" s="1"/>
      <c r="AN396" s="1"/>
      <c r="AO396" s="1"/>
      <c r="AP396" s="1"/>
      <c r="AQ396" s="1"/>
      <c r="AR396" s="170"/>
      <c r="AS396" s="170"/>
      <c r="AT396" s="1"/>
      <c r="AU396" s="1"/>
      <c r="AV396" s="170"/>
      <c r="AW396" s="170"/>
      <c r="AX396" s="1"/>
      <c r="AY396" s="1"/>
      <c r="AZ396" s="170"/>
      <c r="BA396" s="170"/>
      <c r="BB396" s="1"/>
      <c r="BC396" s="1"/>
      <c r="BD396" s="162"/>
      <c r="BE396" s="162"/>
      <c r="BF396" s="1"/>
      <c r="BG396" s="1"/>
      <c r="BH396" s="162"/>
      <c r="BI396" s="162"/>
      <c r="BJ396" s="1"/>
      <c r="BK396" s="1"/>
      <c r="BL396" s="170"/>
      <c r="BM396" s="170"/>
      <c r="BN396" s="1"/>
      <c r="BO396" s="1"/>
      <c r="BP396" s="170"/>
      <c r="BQ396" s="170"/>
      <c r="BR396" s="1"/>
      <c r="BS396" s="1"/>
      <c r="BT396" s="170"/>
      <c r="BU396" s="170"/>
      <c r="BV396" s="1"/>
      <c r="BW396" s="1"/>
      <c r="BX396" s="170"/>
      <c r="BY396" s="170"/>
      <c r="BZ396" s="1"/>
      <c r="CA396" s="1"/>
      <c r="CB396" s="170"/>
      <c r="CC396" s="170"/>
      <c r="CD396" s="1"/>
      <c r="CE396" s="1"/>
      <c r="CF396" s="162"/>
      <c r="CG396" s="162"/>
      <c r="CH396" s="1"/>
      <c r="CI396" s="1"/>
      <c r="CJ396" s="162"/>
      <c r="CK396" s="162"/>
      <c r="CL396" s="1"/>
      <c r="CM396" s="1"/>
      <c r="CN396" s="170"/>
      <c r="CO396" s="170"/>
      <c r="CP396" s="1"/>
      <c r="CQ396" s="1"/>
      <c r="CR396" s="170"/>
      <c r="CS396" s="170"/>
      <c r="CT396" s="1"/>
      <c r="CU396" s="1"/>
      <c r="CV396" s="170"/>
      <c r="CW396" s="170"/>
      <c r="CX396" s="1"/>
      <c r="CY396" s="1"/>
      <c r="CZ396" s="160"/>
      <c r="DA396" s="160"/>
      <c r="DB396" s="160"/>
      <c r="DC396" s="159"/>
      <c r="DD396" s="160"/>
      <c r="DE396" s="160"/>
      <c r="DF396" s="160"/>
      <c r="DG396" s="159"/>
      <c r="DH396" s="162"/>
      <c r="DI396" s="162"/>
      <c r="DJ396" s="163"/>
      <c r="DK396" s="159"/>
      <c r="DL396" s="162"/>
      <c r="DM396" s="162"/>
      <c r="DN396" s="163"/>
      <c r="DO396" s="159"/>
      <c r="DP396" s="162"/>
      <c r="DQ396" s="162"/>
      <c r="DR396" s="163"/>
      <c r="DS396" s="159"/>
      <c r="DT396" s="162"/>
      <c r="DU396" s="162"/>
      <c r="DV396" s="1"/>
      <c r="DW396" s="159"/>
      <c r="DX396" s="1"/>
      <c r="DY396" s="1" t="str">
        <f>VLOOKUP(A396,'ADFLEX lần 1'!A:C,3,0)</f>
        <v xml:space="preserve">Lê Thị Ngọc Anh </v>
      </c>
    </row>
    <row r="397" spans="1:129" ht="15.75" hidden="1" customHeight="1" x14ac:dyDescent="0.25">
      <c r="A397" s="15">
        <v>785</v>
      </c>
      <c r="B397" s="1" t="str">
        <f>VLOOKUP($A397,'Trang tính59'!$G:$J,3,0)</f>
        <v>Lê Thục Anh</v>
      </c>
      <c r="C397" s="1" t="str">
        <f>VLOOKUP($A397,'Trang tính59'!$G:$J,4,0)</f>
        <v>AdFlex - CPS - Sale</v>
      </c>
      <c r="D397" s="168"/>
      <c r="E397" s="168"/>
      <c r="F397" s="1" t="str">
        <f t="shared" si="20"/>
        <v/>
      </c>
      <c r="G397" s="159" t="e">
        <f t="shared" si="16"/>
        <v>#VALUE!</v>
      </c>
      <c r="H397" s="168"/>
      <c r="I397" s="168"/>
      <c r="J397" s="1" t="str">
        <f t="shared" si="21"/>
        <v/>
      </c>
      <c r="K397" s="159" t="e">
        <f t="shared" si="17"/>
        <v>#VALUE!</v>
      </c>
      <c r="L397" s="168"/>
      <c r="M397" s="168"/>
      <c r="N397" s="1" t="str">
        <f t="shared" si="22"/>
        <v/>
      </c>
      <c r="O397" s="159" t="e">
        <f t="shared" si="23"/>
        <v>#VALUE!</v>
      </c>
      <c r="P397" s="168"/>
      <c r="Q397" s="168"/>
      <c r="R397" s="1" t="str">
        <f t="shared" si="24"/>
        <v/>
      </c>
      <c r="S397" s="159" t="e">
        <f t="shared" si="25"/>
        <v>#VALUE!</v>
      </c>
      <c r="T397" s="168"/>
      <c r="U397" s="168"/>
      <c r="V397" s="1" t="str">
        <f t="shared" si="26"/>
        <v/>
      </c>
      <c r="W397" s="159" t="e">
        <f t="shared" si="27"/>
        <v>#VALUE!</v>
      </c>
      <c r="X397" s="14"/>
      <c r="Y397" s="14"/>
      <c r="Z397" s="1" t="str">
        <f t="shared" si="28"/>
        <v/>
      </c>
      <c r="AA397" s="159" t="e">
        <f t="shared" si="29"/>
        <v>#VALUE!</v>
      </c>
      <c r="AB397" s="14"/>
      <c r="AC397" s="14"/>
      <c r="AD397" s="1" t="str">
        <f t="shared" si="30"/>
        <v/>
      </c>
      <c r="AE397" s="159" t="e">
        <f t="shared" si="18"/>
        <v>#VALUE!</v>
      </c>
      <c r="AF397" s="168"/>
      <c r="AG397" s="168"/>
      <c r="AH397" s="1" t="str">
        <f t="shared" si="31"/>
        <v/>
      </c>
      <c r="AI397" s="159" t="e">
        <f t="shared" si="19"/>
        <v>#VALUE!</v>
      </c>
      <c r="AJ397" s="1"/>
      <c r="AK397" s="1"/>
      <c r="AL397" s="1"/>
      <c r="AM397" s="1"/>
      <c r="AN397" s="162"/>
      <c r="AO397" s="162"/>
      <c r="AP397" s="1"/>
      <c r="AQ397" s="1"/>
      <c r="AR397" s="162"/>
      <c r="AS397" s="162"/>
      <c r="AT397" s="1"/>
      <c r="AU397" s="1"/>
      <c r="AV397" s="162"/>
      <c r="AW397" s="162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62"/>
      <c r="BI397" s="162"/>
      <c r="BJ397" s="1"/>
      <c r="BK397" s="1"/>
      <c r="BL397" s="162"/>
      <c r="BM397" s="162"/>
      <c r="BN397" s="1"/>
      <c r="BO397" s="1"/>
      <c r="BP397" s="162"/>
      <c r="BQ397" s="162"/>
      <c r="BR397" s="1"/>
      <c r="BS397" s="1"/>
      <c r="BT397" s="162"/>
      <c r="BU397" s="162"/>
      <c r="BV397" s="1"/>
      <c r="BW397" s="1"/>
      <c r="BX397" s="162"/>
      <c r="BY397" s="162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62"/>
      <c r="CK397" s="162"/>
      <c r="CL397" s="1"/>
      <c r="CM397" s="1"/>
      <c r="CN397" s="162"/>
      <c r="CO397" s="162"/>
      <c r="CP397" s="1"/>
      <c r="CQ397" s="1"/>
      <c r="CR397" s="162"/>
      <c r="CS397" s="162"/>
      <c r="CT397" s="1"/>
      <c r="CU397" s="1"/>
      <c r="CV397" s="162"/>
      <c r="CW397" s="162"/>
      <c r="CX397" s="1"/>
      <c r="CY397" s="1"/>
      <c r="CZ397" s="162"/>
      <c r="DA397" s="162"/>
      <c r="DB397" s="1"/>
      <c r="DC397" s="159"/>
      <c r="DD397" s="1"/>
      <c r="DE397" s="1"/>
      <c r="DF397" s="1"/>
      <c r="DG397" s="159"/>
      <c r="DH397" s="1"/>
      <c r="DI397" s="1"/>
      <c r="DJ397" s="1"/>
      <c r="DK397" s="159"/>
      <c r="DL397" s="162"/>
      <c r="DM397" s="162"/>
      <c r="DN397" s="1"/>
      <c r="DO397" s="159"/>
      <c r="DP397" s="162"/>
      <c r="DQ397" s="162"/>
      <c r="DR397" s="1"/>
      <c r="DS397" s="159"/>
      <c r="DT397" s="162"/>
      <c r="DU397" s="162"/>
      <c r="DV397" s="1"/>
      <c r="DW397" s="159"/>
      <c r="DX397" s="1"/>
      <c r="DY397" s="1" t="e">
        <f>VLOOKUP(A397,'ADFLEX lần 1'!A:C,3,0)</f>
        <v>#N/A</v>
      </c>
    </row>
    <row r="398" spans="1:129" ht="15.75" hidden="1" customHeight="1" x14ac:dyDescent="0.25">
      <c r="A398" s="15">
        <v>786</v>
      </c>
      <c r="B398" s="1" t="str">
        <f>VLOOKUP($A398,'Trang tính59'!$G:$J,3,0)</f>
        <v>Nguyễn Bích Phượng</v>
      </c>
      <c r="C398" s="1" t="str">
        <f>VLOOKUP($A398,'Trang tính59'!$G:$J,4,0)</f>
        <v>MO - M1 - Bussiness Dept</v>
      </c>
      <c r="D398" s="171"/>
      <c r="E398" s="171"/>
      <c r="F398" s="1" t="str">
        <f t="shared" si="20"/>
        <v/>
      </c>
      <c r="G398" s="159" t="e">
        <f t="shared" si="16"/>
        <v>#VALUE!</v>
      </c>
      <c r="H398" s="171"/>
      <c r="I398" s="171"/>
      <c r="J398" s="1" t="str">
        <f t="shared" si="21"/>
        <v/>
      </c>
      <c r="K398" s="159" t="e">
        <f t="shared" si="17"/>
        <v>#VALUE!</v>
      </c>
      <c r="L398" s="168"/>
      <c r="M398" s="168"/>
      <c r="N398" s="1" t="str">
        <f t="shared" si="22"/>
        <v/>
      </c>
      <c r="O398" s="159" t="e">
        <f t="shared" si="23"/>
        <v>#VALUE!</v>
      </c>
      <c r="P398" s="168"/>
      <c r="Q398" s="168"/>
      <c r="R398" s="1" t="str">
        <f t="shared" si="24"/>
        <v/>
      </c>
      <c r="S398" s="159" t="e">
        <f t="shared" si="25"/>
        <v>#VALUE!</v>
      </c>
      <c r="T398" s="171"/>
      <c r="U398" s="171"/>
      <c r="V398" s="1" t="str">
        <f t="shared" si="26"/>
        <v/>
      </c>
      <c r="W398" s="159" t="e">
        <f t="shared" si="27"/>
        <v>#VALUE!</v>
      </c>
      <c r="X398" s="171"/>
      <c r="Y398" s="171"/>
      <c r="Z398" s="1" t="str">
        <f t="shared" si="28"/>
        <v/>
      </c>
      <c r="AA398" s="159" t="e">
        <f t="shared" si="29"/>
        <v>#VALUE!</v>
      </c>
      <c r="AB398" s="171"/>
      <c r="AC398" s="171"/>
      <c r="AD398" s="1" t="str">
        <f t="shared" si="30"/>
        <v/>
      </c>
      <c r="AE398" s="159" t="e">
        <f t="shared" si="18"/>
        <v>#VALUE!</v>
      </c>
      <c r="AF398" s="171"/>
      <c r="AG398" s="171"/>
      <c r="AH398" s="1" t="str">
        <f t="shared" si="31"/>
        <v/>
      </c>
      <c r="AI398" s="159" t="e">
        <f t="shared" si="19"/>
        <v>#VALUE!</v>
      </c>
      <c r="AJ398" s="162"/>
      <c r="AK398" s="162"/>
      <c r="AL398" s="1"/>
      <c r="AM398" s="1"/>
      <c r="AN398" s="162"/>
      <c r="AO398" s="162"/>
      <c r="AP398" s="1"/>
      <c r="AQ398" s="1"/>
      <c r="AR398" s="162"/>
      <c r="AS398" s="162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62"/>
      <c r="BM398" s="162"/>
      <c r="BN398" s="1"/>
      <c r="BO398" s="1"/>
      <c r="BP398" s="162"/>
      <c r="BQ398" s="162"/>
      <c r="BR398" s="1"/>
      <c r="BS398" s="1"/>
      <c r="BT398" s="162"/>
      <c r="BU398" s="162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62"/>
      <c r="CK398" s="162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62"/>
      <c r="CW398" s="162"/>
      <c r="CX398" s="1"/>
      <c r="CY398" s="1"/>
      <c r="CZ398" s="1"/>
      <c r="DA398" s="1"/>
      <c r="DB398" s="1"/>
      <c r="DC398" s="159"/>
      <c r="DD398" s="1"/>
      <c r="DE398" s="1"/>
      <c r="DF398" s="1"/>
      <c r="DG398" s="159"/>
      <c r="DH398" s="1"/>
      <c r="DI398" s="1"/>
      <c r="DJ398" s="1"/>
      <c r="DK398" s="159"/>
      <c r="DL398" s="1"/>
      <c r="DM398" s="1"/>
      <c r="DN398" s="1"/>
      <c r="DO398" s="159"/>
      <c r="DP398" s="162"/>
      <c r="DQ398" s="162"/>
      <c r="DR398" s="1"/>
      <c r="DS398" s="159"/>
      <c r="DT398" s="1"/>
      <c r="DU398" s="1"/>
      <c r="DV398" s="1"/>
      <c r="DW398" s="159"/>
      <c r="DX398" s="1"/>
      <c r="DY398" s="1" t="e">
        <f>VLOOKUP(A398,'ADFLEX lần 1'!A:C,3,0)</f>
        <v>#N/A</v>
      </c>
    </row>
    <row r="399" spans="1:129" ht="15.75" hidden="1" customHeight="1" x14ac:dyDescent="0.25">
      <c r="A399" s="15">
        <v>787</v>
      </c>
      <c r="B399" s="1" t="str">
        <f>VLOOKUP($A399,'Trang tính59'!$G:$J,3,0)</f>
        <v>Nguyễn Phúc Hưng</v>
      </c>
      <c r="C399" s="1" t="str">
        <f>VLOOKUP($A399,'Trang tính59'!$G:$J,4,0)</f>
        <v>AdFlex - CPO - Community</v>
      </c>
      <c r="D399" s="14"/>
      <c r="E399" s="14"/>
      <c r="F399" s="1" t="str">
        <f t="shared" si="20"/>
        <v/>
      </c>
      <c r="G399" s="159" t="e">
        <f t="shared" si="16"/>
        <v>#VALUE!</v>
      </c>
      <c r="H399" s="168"/>
      <c r="I399" s="168"/>
      <c r="J399" s="1" t="str">
        <f t="shared" si="21"/>
        <v/>
      </c>
      <c r="K399" s="159" t="e">
        <f t="shared" si="17"/>
        <v>#VALUE!</v>
      </c>
      <c r="L399" s="14"/>
      <c r="M399" s="14"/>
      <c r="N399" s="1" t="str">
        <f t="shared" si="22"/>
        <v/>
      </c>
      <c r="O399" s="159" t="e">
        <f t="shared" si="23"/>
        <v>#VALUE!</v>
      </c>
      <c r="P399" s="14"/>
      <c r="Q399" s="14"/>
      <c r="R399" s="1" t="str">
        <f t="shared" si="24"/>
        <v/>
      </c>
      <c r="S399" s="159" t="e">
        <f t="shared" si="25"/>
        <v>#VALUE!</v>
      </c>
      <c r="T399" s="14"/>
      <c r="U399" s="14"/>
      <c r="V399" s="1" t="str">
        <f t="shared" si="26"/>
        <v/>
      </c>
      <c r="W399" s="159" t="e">
        <f t="shared" si="27"/>
        <v>#VALUE!</v>
      </c>
      <c r="X399" s="14"/>
      <c r="Y399" s="14"/>
      <c r="Z399" s="1" t="str">
        <f t="shared" si="28"/>
        <v/>
      </c>
      <c r="AA399" s="159" t="e">
        <f t="shared" si="29"/>
        <v>#VALUE!</v>
      </c>
      <c r="AB399" s="14"/>
      <c r="AC399" s="14"/>
      <c r="AD399" s="1" t="str">
        <f t="shared" si="30"/>
        <v/>
      </c>
      <c r="AE399" s="159" t="e">
        <f t="shared" si="18"/>
        <v>#VALUE!</v>
      </c>
      <c r="AF399" s="14"/>
      <c r="AG399" s="14"/>
      <c r="AH399" s="1" t="str">
        <f t="shared" si="31"/>
        <v/>
      </c>
      <c r="AI399" s="159" t="e">
        <f t="shared" si="19"/>
        <v>#VALUE!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59"/>
      <c r="DD399" s="1"/>
      <c r="DE399" s="1"/>
      <c r="DF399" s="1"/>
      <c r="DG399" s="159"/>
      <c r="DH399" s="1"/>
      <c r="DI399" s="1"/>
      <c r="DJ399" s="1"/>
      <c r="DK399" s="159"/>
      <c r="DL399" s="1"/>
      <c r="DM399" s="1"/>
      <c r="DN399" s="1"/>
      <c r="DO399" s="159"/>
      <c r="DP399" s="1"/>
      <c r="DQ399" s="1"/>
      <c r="DR399" s="1"/>
      <c r="DS399" s="159"/>
      <c r="DT399" s="1"/>
      <c r="DU399" s="1"/>
      <c r="DV399" s="1"/>
      <c r="DW399" s="159"/>
      <c r="DX399" s="1"/>
      <c r="DY399" s="1" t="e">
        <f>VLOOKUP(A399,'ADFLEX lần 1'!A:C,3,0)</f>
        <v>#N/A</v>
      </c>
    </row>
    <row r="400" spans="1:129" ht="15.75" hidden="1" customHeight="1" x14ac:dyDescent="0.25">
      <c r="A400" s="15">
        <v>788</v>
      </c>
      <c r="B400" s="1" t="str">
        <f>VLOOKUP($A400,'Trang tính59'!$G:$J,3,0)</f>
        <v>Nguyễn Văn Huỳnh</v>
      </c>
      <c r="C400" s="1" t="str">
        <f>VLOOKUP($A400,'Trang tính59'!$G:$J,4,0)</f>
        <v>AdFlex - CPS - Sale - S1</v>
      </c>
      <c r="D400" s="168"/>
      <c r="E400" s="168"/>
      <c r="F400" s="1" t="str">
        <f t="shared" si="20"/>
        <v/>
      </c>
      <c r="G400" s="159" t="e">
        <f t="shared" si="16"/>
        <v>#VALUE!</v>
      </c>
      <c r="H400" s="168"/>
      <c r="I400" s="168"/>
      <c r="J400" s="1" t="str">
        <f t="shared" si="21"/>
        <v/>
      </c>
      <c r="K400" s="159" t="e">
        <f t="shared" si="17"/>
        <v>#VALUE!</v>
      </c>
      <c r="L400" s="168"/>
      <c r="M400" s="168"/>
      <c r="N400" s="1" t="str">
        <f t="shared" si="22"/>
        <v/>
      </c>
      <c r="O400" s="159" t="e">
        <f t="shared" si="23"/>
        <v>#VALUE!</v>
      </c>
      <c r="P400" s="168"/>
      <c r="Q400" s="168"/>
      <c r="R400" s="1" t="str">
        <f t="shared" si="24"/>
        <v/>
      </c>
      <c r="S400" s="159" t="e">
        <f t="shared" si="25"/>
        <v>#VALUE!</v>
      </c>
      <c r="T400" s="168"/>
      <c r="U400" s="168"/>
      <c r="V400" s="1" t="str">
        <f t="shared" si="26"/>
        <v/>
      </c>
      <c r="W400" s="159" t="e">
        <f t="shared" si="27"/>
        <v>#VALUE!</v>
      </c>
      <c r="X400" s="14"/>
      <c r="Y400" s="14"/>
      <c r="Z400" s="1" t="str">
        <f t="shared" si="28"/>
        <v/>
      </c>
      <c r="AA400" s="159" t="e">
        <f t="shared" si="29"/>
        <v>#VALUE!</v>
      </c>
      <c r="AB400" s="14"/>
      <c r="AC400" s="14"/>
      <c r="AD400" s="1" t="str">
        <f t="shared" si="30"/>
        <v/>
      </c>
      <c r="AE400" s="159" t="e">
        <f t="shared" si="18"/>
        <v>#VALUE!</v>
      </c>
      <c r="AF400" s="168"/>
      <c r="AG400" s="168"/>
      <c r="AH400" s="1" t="str">
        <f t="shared" si="31"/>
        <v/>
      </c>
      <c r="AI400" s="159" t="e">
        <f t="shared" si="19"/>
        <v>#VALUE!</v>
      </c>
      <c r="AJ400" s="162"/>
      <c r="AK400" s="162"/>
      <c r="AL400" s="1"/>
      <c r="AM400" s="1"/>
      <c r="AN400" s="162"/>
      <c r="AO400" s="162"/>
      <c r="AP400" s="1"/>
      <c r="AQ400" s="1"/>
      <c r="AR400" s="162"/>
      <c r="AS400" s="162"/>
      <c r="AT400" s="1"/>
      <c r="AU400" s="1"/>
      <c r="AV400" s="162"/>
      <c r="AW400" s="162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62"/>
      <c r="BM400" s="162"/>
      <c r="BN400" s="1"/>
      <c r="BO400" s="1"/>
      <c r="BP400" s="162"/>
      <c r="BQ400" s="162"/>
      <c r="BR400" s="1"/>
      <c r="BS400" s="1"/>
      <c r="BT400" s="162"/>
      <c r="BU400" s="162"/>
      <c r="BV400" s="1"/>
      <c r="BW400" s="1"/>
      <c r="BX400" s="162"/>
      <c r="BY400" s="162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62"/>
      <c r="CK400" s="162"/>
      <c r="CL400" s="1"/>
      <c r="CM400" s="1"/>
      <c r="CN400" s="162"/>
      <c r="CO400" s="162"/>
      <c r="CP400" s="1"/>
      <c r="CQ400" s="1"/>
      <c r="CR400" s="162"/>
      <c r="CS400" s="162"/>
      <c r="CT400" s="1"/>
      <c r="CU400" s="1"/>
      <c r="CV400" s="162"/>
      <c r="CW400" s="162"/>
      <c r="CX400" s="1"/>
      <c r="CY400" s="1"/>
      <c r="CZ400" s="162"/>
      <c r="DA400" s="162"/>
      <c r="DB400" s="1"/>
      <c r="DC400" s="159"/>
      <c r="DD400" s="1"/>
      <c r="DE400" s="1"/>
      <c r="DF400" s="1"/>
      <c r="DG400" s="159"/>
      <c r="DH400" s="1"/>
      <c r="DI400" s="1"/>
      <c r="DJ400" s="1"/>
      <c r="DK400" s="159"/>
      <c r="DL400" s="162"/>
      <c r="DM400" s="162"/>
      <c r="DN400" s="1"/>
      <c r="DO400" s="159"/>
      <c r="DP400" s="162"/>
      <c r="DQ400" s="162"/>
      <c r="DR400" s="1"/>
      <c r="DS400" s="159"/>
      <c r="DT400" s="162"/>
      <c r="DU400" s="162"/>
      <c r="DV400" s="1"/>
      <c r="DW400" s="159"/>
      <c r="DX400" s="1"/>
      <c r="DY400" s="1" t="e">
        <f>VLOOKUP(A400,'ADFLEX lần 1'!A:C,3,0)</f>
        <v>#N/A</v>
      </c>
    </row>
    <row r="401" spans="1:129" ht="15.75" hidden="1" customHeight="1" x14ac:dyDescent="0.25">
      <c r="A401" s="15">
        <v>789</v>
      </c>
      <c r="B401" s="1" t="str">
        <f>VLOOKUP($A401,'Trang tính59'!$G:$J,3,0)</f>
        <v>Đỗ Như Vý</v>
      </c>
      <c r="C401" s="1" t="str">
        <f>VLOOKUP($A401,'Trang tính59'!$G:$J,4,0)</f>
        <v>MONT-E - Tech</v>
      </c>
      <c r="D401" s="171"/>
      <c r="E401" s="171"/>
      <c r="F401" s="1" t="str">
        <f t="shared" si="20"/>
        <v/>
      </c>
      <c r="G401" s="159" t="e">
        <f t="shared" si="16"/>
        <v>#VALUE!</v>
      </c>
      <c r="H401" s="14"/>
      <c r="I401" s="14"/>
      <c r="J401" s="1" t="str">
        <f t="shared" si="21"/>
        <v/>
      </c>
      <c r="K401" s="159" t="e">
        <f t="shared" si="17"/>
        <v>#VALUE!</v>
      </c>
      <c r="L401" s="14"/>
      <c r="M401" s="14"/>
      <c r="N401" s="1" t="str">
        <f t="shared" si="22"/>
        <v/>
      </c>
      <c r="O401" s="159" t="e">
        <f t="shared" si="23"/>
        <v>#VALUE!</v>
      </c>
      <c r="P401" s="14"/>
      <c r="Q401" s="14"/>
      <c r="R401" s="1" t="str">
        <f t="shared" si="24"/>
        <v/>
      </c>
      <c r="S401" s="159" t="e">
        <f t="shared" si="25"/>
        <v>#VALUE!</v>
      </c>
      <c r="T401" s="14"/>
      <c r="U401" s="14"/>
      <c r="V401" s="1" t="str">
        <f t="shared" si="26"/>
        <v/>
      </c>
      <c r="W401" s="159" t="e">
        <f t="shared" si="27"/>
        <v>#VALUE!</v>
      </c>
      <c r="X401" s="14"/>
      <c r="Y401" s="14"/>
      <c r="Z401" s="1" t="str">
        <f t="shared" si="28"/>
        <v/>
      </c>
      <c r="AA401" s="159" t="e">
        <f t="shared" si="29"/>
        <v>#VALUE!</v>
      </c>
      <c r="AB401" s="14"/>
      <c r="AC401" s="14"/>
      <c r="AD401" s="1" t="str">
        <f t="shared" si="30"/>
        <v/>
      </c>
      <c r="AE401" s="159" t="e">
        <f t="shared" si="18"/>
        <v>#VALUE!</v>
      </c>
      <c r="AF401" s="171"/>
      <c r="AG401" s="171"/>
      <c r="AH401" s="1" t="str">
        <f t="shared" si="31"/>
        <v/>
      </c>
      <c r="AI401" s="159" t="e">
        <f t="shared" si="19"/>
        <v>#VALUE!</v>
      </c>
      <c r="AJ401" s="1"/>
      <c r="AK401" s="1"/>
      <c r="AL401" s="1"/>
      <c r="AM401" s="1"/>
      <c r="AN401" s="162"/>
      <c r="AO401" s="162"/>
      <c r="AP401" s="1"/>
      <c r="AQ401" s="1"/>
      <c r="AR401" s="162"/>
      <c r="AS401" s="162"/>
      <c r="AT401" s="1"/>
      <c r="AU401" s="1"/>
      <c r="AV401" s="172"/>
      <c r="AW401" s="172"/>
      <c r="AX401" s="1"/>
      <c r="AY401" s="1"/>
      <c r="AZ401" s="172"/>
      <c r="BA401" s="172"/>
      <c r="BB401" s="1"/>
      <c r="BC401" s="1"/>
      <c r="BD401" s="172"/>
      <c r="BE401" s="172"/>
      <c r="BF401" s="1"/>
      <c r="BG401" s="1"/>
      <c r="BH401" s="172"/>
      <c r="BI401" s="172"/>
      <c r="BJ401" s="1"/>
      <c r="BK401" s="1"/>
      <c r="BL401" s="162"/>
      <c r="BM401" s="162"/>
      <c r="BN401" s="1"/>
      <c r="BO401" s="1"/>
      <c r="BP401" s="162"/>
      <c r="BQ401" s="162"/>
      <c r="BR401" s="1"/>
      <c r="BS401" s="1"/>
      <c r="BT401" s="162"/>
      <c r="BU401" s="162"/>
      <c r="BV401" s="1"/>
      <c r="BW401" s="1"/>
      <c r="BX401" s="172"/>
      <c r="BY401" s="172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62"/>
      <c r="CK401" s="162"/>
      <c r="CL401" s="1"/>
      <c r="CM401" s="1"/>
      <c r="CN401" s="162"/>
      <c r="CO401" s="162"/>
      <c r="CP401" s="1"/>
      <c r="CQ401" s="1"/>
      <c r="CR401" s="162"/>
      <c r="CS401" s="162"/>
      <c r="CT401" s="1"/>
      <c r="CU401" s="1"/>
      <c r="CV401" s="162"/>
      <c r="CW401" s="162"/>
      <c r="CX401" s="1"/>
      <c r="CY401" s="1"/>
      <c r="CZ401" s="162"/>
      <c r="DA401" s="162"/>
      <c r="DB401" s="1"/>
      <c r="DC401" s="159"/>
      <c r="DD401" s="1"/>
      <c r="DE401" s="1"/>
      <c r="DF401" s="1"/>
      <c r="DG401" s="159"/>
      <c r="DH401" s="1"/>
      <c r="DI401" s="1"/>
      <c r="DJ401" s="1"/>
      <c r="DK401" s="159"/>
      <c r="DL401" s="162"/>
      <c r="DM401" s="162"/>
      <c r="DN401" s="1"/>
      <c r="DO401" s="159"/>
      <c r="DP401" s="162"/>
      <c r="DQ401" s="162"/>
      <c r="DR401" s="1"/>
      <c r="DS401" s="159"/>
      <c r="DT401" s="162"/>
      <c r="DU401" s="162"/>
      <c r="DV401" s="1"/>
      <c r="DW401" s="159"/>
      <c r="DX401" s="1"/>
      <c r="DY401" s="1" t="e">
        <f>VLOOKUP(A401,'ADFLEX lần 1'!A:C,3,0)</f>
        <v>#N/A</v>
      </c>
    </row>
    <row r="402" spans="1:129" ht="15.75" hidden="1" customHeight="1" x14ac:dyDescent="0.25">
      <c r="A402" s="15">
        <v>790</v>
      </c>
      <c r="B402" s="1" t="str">
        <f>VLOOKUP($A402,'Trang tính59'!$G:$J,3,0)</f>
        <v>Hoàng Công Hải</v>
      </c>
      <c r="C402" s="1" t="str">
        <f>VLOOKUP($A402,'Trang tính59'!$G:$J,4,0)</f>
        <v>MONT-E - Tech</v>
      </c>
      <c r="D402" s="169">
        <v>0.34097222222222223</v>
      </c>
      <c r="E402" s="169">
        <v>0.77986111111111112</v>
      </c>
      <c r="F402" s="163">
        <f t="shared" si="20"/>
        <v>0.33333333333333331</v>
      </c>
      <c r="G402" s="159">
        <f t="shared" si="16"/>
        <v>8</v>
      </c>
      <c r="H402" s="169">
        <v>0.34444444444444444</v>
      </c>
      <c r="I402" s="169">
        <v>0.84097222222222223</v>
      </c>
      <c r="J402" s="163">
        <f t="shared" si="21"/>
        <v>0.33333333333333331</v>
      </c>
      <c r="K402" s="159">
        <f t="shared" si="17"/>
        <v>8</v>
      </c>
      <c r="L402" s="169">
        <v>0.34027777777777779</v>
      </c>
      <c r="M402" s="169">
        <v>0.7631944444444444</v>
      </c>
      <c r="N402" s="163">
        <f t="shared" si="22"/>
        <v>0.33333333333333331</v>
      </c>
      <c r="O402" s="159">
        <f t="shared" si="23"/>
        <v>8</v>
      </c>
      <c r="P402" s="168"/>
      <c r="Q402" s="168"/>
      <c r="R402" s="1" t="str">
        <f t="shared" si="24"/>
        <v/>
      </c>
      <c r="S402" s="159" t="e">
        <f t="shared" si="25"/>
        <v>#VALUE!</v>
      </c>
      <c r="T402" s="168"/>
      <c r="U402" s="168"/>
      <c r="V402" s="1" t="str">
        <f t="shared" si="26"/>
        <v/>
      </c>
      <c r="W402" s="159" t="e">
        <f t="shared" si="27"/>
        <v>#VALUE!</v>
      </c>
      <c r="X402" s="169">
        <v>0.34166666666666667</v>
      </c>
      <c r="Y402" s="169">
        <v>0.76249999999999996</v>
      </c>
      <c r="Z402" s="163">
        <f t="shared" si="28"/>
        <v>0.33333333333333331</v>
      </c>
      <c r="AA402" s="159">
        <f t="shared" si="29"/>
        <v>8</v>
      </c>
      <c r="AB402" s="169">
        <v>0.34722222222222221</v>
      </c>
      <c r="AC402" s="169">
        <v>0.75624999999999998</v>
      </c>
      <c r="AD402" s="163">
        <f t="shared" si="30"/>
        <v>0.33333333333333331</v>
      </c>
      <c r="AE402" s="159">
        <f t="shared" si="18"/>
        <v>8</v>
      </c>
      <c r="AF402" s="169">
        <v>0.33958333333333335</v>
      </c>
      <c r="AG402" s="169">
        <v>0.76180555555555551</v>
      </c>
      <c r="AH402" s="163">
        <f t="shared" si="31"/>
        <v>0.33333333333333331</v>
      </c>
      <c r="AI402" s="159">
        <f t="shared" si="19"/>
        <v>8</v>
      </c>
      <c r="AJ402" s="170"/>
      <c r="AK402" s="170"/>
      <c r="AL402" s="1"/>
      <c r="AM402" s="1"/>
      <c r="AN402" s="170"/>
      <c r="AO402" s="170"/>
      <c r="AP402" s="1"/>
      <c r="AQ402" s="1"/>
      <c r="AR402" s="170"/>
      <c r="AS402" s="170"/>
      <c r="AT402" s="1"/>
      <c r="AU402" s="1"/>
      <c r="AV402" s="162"/>
      <c r="AW402" s="162"/>
      <c r="AX402" s="1"/>
      <c r="AY402" s="1"/>
      <c r="AZ402" s="162"/>
      <c r="BA402" s="162"/>
      <c r="BB402" s="1"/>
      <c r="BC402" s="1"/>
      <c r="BD402" s="162"/>
      <c r="BE402" s="162"/>
      <c r="BF402" s="1"/>
      <c r="BG402" s="1"/>
      <c r="BH402" s="162"/>
      <c r="BI402" s="162"/>
      <c r="BJ402" s="1"/>
      <c r="BK402" s="1"/>
      <c r="BL402" s="170"/>
      <c r="BM402" s="170"/>
      <c r="BN402" s="1"/>
      <c r="BO402" s="1"/>
      <c r="BP402" s="170"/>
      <c r="BQ402" s="170"/>
      <c r="BR402" s="1"/>
      <c r="BS402" s="1"/>
      <c r="BT402" s="170"/>
      <c r="BU402" s="170"/>
      <c r="BV402" s="1"/>
      <c r="BW402" s="1"/>
      <c r="BX402" s="170"/>
      <c r="BY402" s="170"/>
      <c r="BZ402" s="1"/>
      <c r="CA402" s="1"/>
      <c r="CB402" s="170"/>
      <c r="CC402" s="170"/>
      <c r="CD402" s="1"/>
      <c r="CE402" s="1"/>
      <c r="CF402" s="162"/>
      <c r="CG402" s="162"/>
      <c r="CH402" s="1"/>
      <c r="CI402" s="1"/>
      <c r="CJ402" s="162"/>
      <c r="CK402" s="162"/>
      <c r="CL402" s="1"/>
      <c r="CM402" s="1"/>
      <c r="CN402" s="170"/>
      <c r="CO402" s="170"/>
      <c r="CP402" s="1"/>
      <c r="CQ402" s="1"/>
      <c r="CR402" s="170"/>
      <c r="CS402" s="170"/>
      <c r="CT402" s="1"/>
      <c r="CU402" s="1"/>
      <c r="CV402" s="170"/>
      <c r="CW402" s="170"/>
      <c r="CX402" s="1"/>
      <c r="CY402" s="1"/>
      <c r="CZ402" s="160"/>
      <c r="DA402" s="160"/>
      <c r="DB402" s="161"/>
      <c r="DC402" s="159"/>
      <c r="DD402" s="160"/>
      <c r="DE402" s="160"/>
      <c r="DF402" s="161"/>
      <c r="DG402" s="159"/>
      <c r="DH402" s="162"/>
      <c r="DI402" s="162"/>
      <c r="DJ402" s="163"/>
      <c r="DK402" s="159"/>
      <c r="DL402" s="162"/>
      <c r="DM402" s="162"/>
      <c r="DN402" s="163"/>
      <c r="DO402" s="159"/>
      <c r="DP402" s="160"/>
      <c r="DQ402" s="160"/>
      <c r="DR402" s="161"/>
      <c r="DS402" s="159"/>
      <c r="DT402" s="160"/>
      <c r="DU402" s="160"/>
      <c r="DV402" s="161"/>
      <c r="DW402" s="159"/>
      <c r="DX402" s="1"/>
      <c r="DY402" s="1" t="e">
        <f>VLOOKUP(A402,'ADFLEX lần 1'!A:C,3,0)</f>
        <v>#N/A</v>
      </c>
    </row>
    <row r="403" spans="1:129" ht="15.75" hidden="1" customHeight="1" x14ac:dyDescent="0.25">
      <c r="A403" s="15">
        <v>791</v>
      </c>
      <c r="B403" s="1" t="str">
        <f>VLOOKUP($A403,'Trang tính59'!$G:$J,3,0)</f>
        <v>Nguyễn Thành Phi</v>
      </c>
      <c r="C403" s="1" t="str">
        <f>VLOOKUP($A403,'Trang tính59'!$G:$J,4,0)</f>
        <v>MONT-E - Tech</v>
      </c>
      <c r="D403" s="168"/>
      <c r="E403" s="168"/>
      <c r="F403" s="1" t="str">
        <f t="shared" si="20"/>
        <v/>
      </c>
      <c r="G403" s="159" t="e">
        <f t="shared" si="16"/>
        <v>#VALUE!</v>
      </c>
      <c r="H403" s="168"/>
      <c r="I403" s="168"/>
      <c r="J403" s="1" t="str">
        <f t="shared" si="21"/>
        <v/>
      </c>
      <c r="K403" s="159" t="e">
        <f t="shared" si="17"/>
        <v>#VALUE!</v>
      </c>
      <c r="L403" s="168"/>
      <c r="M403" s="168"/>
      <c r="N403" s="1" t="str">
        <f t="shared" si="22"/>
        <v/>
      </c>
      <c r="O403" s="159" t="e">
        <f t="shared" si="23"/>
        <v>#VALUE!</v>
      </c>
      <c r="P403" s="168"/>
      <c r="Q403" s="168"/>
      <c r="R403" s="1" t="str">
        <f t="shared" si="24"/>
        <v/>
      </c>
      <c r="S403" s="159" t="e">
        <f t="shared" si="25"/>
        <v>#VALUE!</v>
      </c>
      <c r="T403" s="168"/>
      <c r="U403" s="168"/>
      <c r="V403" s="1" t="str">
        <f t="shared" si="26"/>
        <v/>
      </c>
      <c r="W403" s="159" t="e">
        <f t="shared" si="27"/>
        <v>#VALUE!</v>
      </c>
      <c r="X403" s="168"/>
      <c r="Y403" s="168"/>
      <c r="Z403" s="1" t="str">
        <f t="shared" si="28"/>
        <v/>
      </c>
      <c r="AA403" s="159" t="e">
        <f t="shared" si="29"/>
        <v>#VALUE!</v>
      </c>
      <c r="AB403" s="168"/>
      <c r="AC403" s="168"/>
      <c r="AD403" s="1" t="str">
        <f t="shared" si="30"/>
        <v/>
      </c>
      <c r="AE403" s="159" t="e">
        <f t="shared" si="18"/>
        <v>#VALUE!</v>
      </c>
      <c r="AF403" s="168"/>
      <c r="AG403" s="168"/>
      <c r="AH403" s="1" t="str">
        <f t="shared" si="31"/>
        <v/>
      </c>
      <c r="AI403" s="159" t="e">
        <f t="shared" si="19"/>
        <v>#VALUE!</v>
      </c>
      <c r="AJ403" s="162"/>
      <c r="AK403" s="162"/>
      <c r="AL403" s="1"/>
      <c r="AM403" s="1"/>
      <c r="AN403" s="162"/>
      <c r="AO403" s="162"/>
      <c r="AP403" s="1"/>
      <c r="AQ403" s="1"/>
      <c r="AR403" s="162"/>
      <c r="AS403" s="162"/>
      <c r="AT403" s="1"/>
      <c r="AU403" s="1"/>
      <c r="AV403" s="162"/>
      <c r="AW403" s="162"/>
      <c r="AX403" s="1"/>
      <c r="AY403" s="1"/>
      <c r="AZ403" s="1"/>
      <c r="BA403" s="1"/>
      <c r="BB403" s="1"/>
      <c r="BC403" s="1"/>
      <c r="BD403" s="162"/>
      <c r="BE403" s="162"/>
      <c r="BF403" s="1"/>
      <c r="BG403" s="1"/>
      <c r="BH403" s="162"/>
      <c r="BI403" s="162"/>
      <c r="BJ403" s="1"/>
      <c r="BK403" s="1"/>
      <c r="BL403" s="162"/>
      <c r="BM403" s="162"/>
      <c r="BN403" s="1"/>
      <c r="BO403" s="1"/>
      <c r="BP403" s="162"/>
      <c r="BQ403" s="162"/>
      <c r="BR403" s="1"/>
      <c r="BS403" s="1"/>
      <c r="BT403" s="162"/>
      <c r="BU403" s="162"/>
      <c r="BV403" s="1"/>
      <c r="BW403" s="1"/>
      <c r="BX403" s="162"/>
      <c r="BY403" s="162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62"/>
      <c r="CK403" s="162"/>
      <c r="CL403" s="1"/>
      <c r="CM403" s="1"/>
      <c r="CN403" s="162"/>
      <c r="CO403" s="162"/>
      <c r="CP403" s="1"/>
      <c r="CQ403" s="1"/>
      <c r="CR403" s="162"/>
      <c r="CS403" s="162"/>
      <c r="CT403" s="1"/>
      <c r="CU403" s="1"/>
      <c r="CV403" s="162"/>
      <c r="CW403" s="162"/>
      <c r="CX403" s="1"/>
      <c r="CY403" s="1"/>
      <c r="CZ403" s="162"/>
      <c r="DA403" s="162"/>
      <c r="DB403" s="1"/>
      <c r="DC403" s="159"/>
      <c r="DD403" s="1"/>
      <c r="DE403" s="1"/>
      <c r="DF403" s="1"/>
      <c r="DG403" s="159"/>
      <c r="DH403" s="1"/>
      <c r="DI403" s="1"/>
      <c r="DJ403" s="1"/>
      <c r="DK403" s="159"/>
      <c r="DL403" s="162"/>
      <c r="DM403" s="162"/>
      <c r="DN403" s="1"/>
      <c r="DO403" s="159"/>
      <c r="DP403" s="162"/>
      <c r="DQ403" s="162"/>
      <c r="DR403" s="1"/>
      <c r="DS403" s="159"/>
      <c r="DT403" s="162"/>
      <c r="DU403" s="162"/>
      <c r="DV403" s="1"/>
      <c r="DW403" s="159"/>
      <c r="DX403" s="1"/>
      <c r="DY403" s="1" t="e">
        <f>VLOOKUP(A403,'ADFLEX lần 1'!A:C,3,0)</f>
        <v>#N/A</v>
      </c>
    </row>
    <row r="404" spans="1:129" ht="15.75" hidden="1" customHeight="1" x14ac:dyDescent="0.25">
      <c r="A404" s="15">
        <v>792</v>
      </c>
      <c r="B404" s="1" t="str">
        <f>VLOOKUP($A404,'Trang tính59'!$G:$J,3,0)</f>
        <v>Nguyễn Văn Dương</v>
      </c>
      <c r="C404" s="1" t="str">
        <f>VLOOKUP($A404,'Trang tính59'!$G:$J,4,0)</f>
        <v>MONT-E - Tech</v>
      </c>
      <c r="D404" s="171"/>
      <c r="E404" s="171"/>
      <c r="F404" s="1" t="str">
        <f t="shared" si="20"/>
        <v/>
      </c>
      <c r="G404" s="159" t="e">
        <f t="shared" si="16"/>
        <v>#VALUE!</v>
      </c>
      <c r="H404" s="171"/>
      <c r="I404" s="171"/>
      <c r="J404" s="1" t="str">
        <f t="shared" si="21"/>
        <v/>
      </c>
      <c r="K404" s="159" t="e">
        <f t="shared" si="17"/>
        <v>#VALUE!</v>
      </c>
      <c r="L404" s="168"/>
      <c r="M404" s="168"/>
      <c r="N404" s="1" t="str">
        <f t="shared" si="22"/>
        <v/>
      </c>
      <c r="O404" s="159" t="e">
        <f t="shared" si="23"/>
        <v>#VALUE!</v>
      </c>
      <c r="P404" s="168"/>
      <c r="Q404" s="168"/>
      <c r="R404" s="1" t="str">
        <f t="shared" si="24"/>
        <v/>
      </c>
      <c r="S404" s="159" t="e">
        <f t="shared" si="25"/>
        <v>#VALUE!</v>
      </c>
      <c r="T404" s="171"/>
      <c r="U404" s="171"/>
      <c r="V404" s="1" t="str">
        <f t="shared" si="26"/>
        <v/>
      </c>
      <c r="W404" s="159" t="e">
        <f t="shared" si="27"/>
        <v>#VALUE!</v>
      </c>
      <c r="X404" s="171"/>
      <c r="Y404" s="171"/>
      <c r="Z404" s="1" t="str">
        <f t="shared" si="28"/>
        <v/>
      </c>
      <c r="AA404" s="159" t="e">
        <f t="shared" si="29"/>
        <v>#VALUE!</v>
      </c>
      <c r="AB404" s="171"/>
      <c r="AC404" s="171"/>
      <c r="AD404" s="1" t="str">
        <f t="shared" si="30"/>
        <v/>
      </c>
      <c r="AE404" s="159" t="e">
        <f t="shared" si="18"/>
        <v>#VALUE!</v>
      </c>
      <c r="AF404" s="171"/>
      <c r="AG404" s="171"/>
      <c r="AH404" s="1" t="str">
        <f t="shared" si="31"/>
        <v/>
      </c>
      <c r="AI404" s="159" t="e">
        <f t="shared" si="19"/>
        <v>#VALUE!</v>
      </c>
      <c r="AJ404" s="172"/>
      <c r="AK404" s="172"/>
      <c r="AL404" s="1"/>
      <c r="AM404" s="1"/>
      <c r="AN404" s="162"/>
      <c r="AO404" s="162"/>
      <c r="AP404" s="1"/>
      <c r="AQ404" s="1"/>
      <c r="AR404" s="162"/>
      <c r="AS404" s="162"/>
      <c r="AT404" s="1"/>
      <c r="AU404" s="1"/>
      <c r="AV404" s="172"/>
      <c r="AW404" s="172"/>
      <c r="AX404" s="1"/>
      <c r="AY404" s="1"/>
      <c r="AZ404" s="172"/>
      <c r="BA404" s="172"/>
      <c r="BB404" s="1"/>
      <c r="BC404" s="1"/>
      <c r="BD404" s="172"/>
      <c r="BE404" s="172"/>
      <c r="BF404" s="1"/>
      <c r="BG404" s="1"/>
      <c r="BH404" s="172"/>
      <c r="BI404" s="172"/>
      <c r="BJ404" s="1"/>
      <c r="BK404" s="1"/>
      <c r="BL404" s="172"/>
      <c r="BM404" s="172"/>
      <c r="BN404" s="1"/>
      <c r="BO404" s="1"/>
      <c r="BP404" s="162"/>
      <c r="BQ404" s="162"/>
      <c r="BR404" s="1"/>
      <c r="BS404" s="1"/>
      <c r="BT404" s="162"/>
      <c r="BU404" s="162"/>
      <c r="BV404" s="1"/>
      <c r="BW404" s="1"/>
      <c r="BX404" s="172"/>
      <c r="BY404" s="172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62"/>
      <c r="CK404" s="162"/>
      <c r="CL404" s="1"/>
      <c r="CM404" s="1"/>
      <c r="CN404" s="162"/>
      <c r="CO404" s="162"/>
      <c r="CP404" s="1"/>
      <c r="CQ404" s="1"/>
      <c r="CR404" s="162"/>
      <c r="CS404" s="162"/>
      <c r="CT404" s="1"/>
      <c r="CU404" s="1"/>
      <c r="CV404" s="162"/>
      <c r="CW404" s="162"/>
      <c r="CX404" s="1"/>
      <c r="CY404" s="1"/>
      <c r="CZ404" s="162"/>
      <c r="DA404" s="162"/>
      <c r="DB404" s="1"/>
      <c r="DC404" s="159"/>
      <c r="DD404" s="1"/>
      <c r="DE404" s="1"/>
      <c r="DF404" s="1"/>
      <c r="DG404" s="159"/>
      <c r="DH404" s="1"/>
      <c r="DI404" s="1"/>
      <c r="DJ404" s="1"/>
      <c r="DK404" s="159"/>
      <c r="DL404" s="162"/>
      <c r="DM404" s="162"/>
      <c r="DN404" s="1"/>
      <c r="DO404" s="159"/>
      <c r="DP404" s="162"/>
      <c r="DQ404" s="162"/>
      <c r="DR404" s="1"/>
      <c r="DS404" s="159"/>
      <c r="DT404" s="162"/>
      <c r="DU404" s="162"/>
      <c r="DV404" s="1"/>
      <c r="DW404" s="159"/>
      <c r="DX404" s="1"/>
      <c r="DY404" s="1" t="e">
        <f>VLOOKUP(A404,'ADFLEX lần 1'!A:C,3,0)</f>
        <v>#N/A</v>
      </c>
    </row>
    <row r="405" spans="1:129" ht="15.75" hidden="1" customHeight="1" x14ac:dyDescent="0.25">
      <c r="A405" s="15">
        <v>793</v>
      </c>
      <c r="B405" s="1" t="str">
        <f>VLOOKUP($A405,'Trang tính59'!$G:$J,3,0)</f>
        <v>Bùi Quỳnh Trang</v>
      </c>
      <c r="C405" s="1" t="str">
        <f>VLOOKUP($A405,'Trang tính59'!$G:$J,4,0)</f>
        <v>MONT-E - Tech</v>
      </c>
      <c r="D405" s="169">
        <v>0.32777777777777778</v>
      </c>
      <c r="E405" s="169">
        <v>0.77013888888888893</v>
      </c>
      <c r="F405" s="163">
        <f t="shared" si="20"/>
        <v>0.33333333333333331</v>
      </c>
      <c r="G405" s="159">
        <f t="shared" si="16"/>
        <v>8</v>
      </c>
      <c r="H405" s="169">
        <v>0.32916666666666666</v>
      </c>
      <c r="I405" s="169">
        <v>0.75208333333333333</v>
      </c>
      <c r="J405" s="163">
        <f t="shared" si="21"/>
        <v>0.33333333333333331</v>
      </c>
      <c r="K405" s="159">
        <f t="shared" si="17"/>
        <v>8</v>
      </c>
      <c r="L405" s="169">
        <v>0.3347222222222222</v>
      </c>
      <c r="M405" s="169">
        <v>0.75486111111111109</v>
      </c>
      <c r="N405" s="163">
        <f t="shared" si="22"/>
        <v>0.33333333333333331</v>
      </c>
      <c r="O405" s="159">
        <f t="shared" si="23"/>
        <v>8</v>
      </c>
      <c r="P405" s="168"/>
      <c r="Q405" s="168"/>
      <c r="R405" s="1" t="str">
        <f t="shared" si="24"/>
        <v/>
      </c>
      <c r="S405" s="159" t="e">
        <f t="shared" si="25"/>
        <v>#VALUE!</v>
      </c>
      <c r="T405" s="168"/>
      <c r="U405" s="168"/>
      <c r="V405" s="1" t="str">
        <f t="shared" si="26"/>
        <v/>
      </c>
      <c r="W405" s="159" t="e">
        <f t="shared" si="27"/>
        <v>#VALUE!</v>
      </c>
      <c r="X405" s="169">
        <v>0.3298611111111111</v>
      </c>
      <c r="Y405" s="169">
        <v>0.76249999999999996</v>
      </c>
      <c r="Z405" s="163">
        <f t="shared" si="28"/>
        <v>0.33333333333333331</v>
      </c>
      <c r="AA405" s="159">
        <f t="shared" si="29"/>
        <v>8</v>
      </c>
      <c r="AB405" s="169">
        <v>0.3298611111111111</v>
      </c>
      <c r="AC405" s="169">
        <v>0.75347222222222221</v>
      </c>
      <c r="AD405" s="163">
        <f t="shared" si="30"/>
        <v>0.33333333333333331</v>
      </c>
      <c r="AE405" s="159">
        <f t="shared" si="18"/>
        <v>8</v>
      </c>
      <c r="AF405" s="169">
        <v>0.3298611111111111</v>
      </c>
      <c r="AG405" s="169">
        <v>0.76458333333333328</v>
      </c>
      <c r="AH405" s="163">
        <f t="shared" si="31"/>
        <v>0.33333333333333331</v>
      </c>
      <c r="AI405" s="159">
        <f t="shared" si="19"/>
        <v>8</v>
      </c>
      <c r="AJ405" s="170"/>
      <c r="AK405" s="170"/>
      <c r="AL405" s="1"/>
      <c r="AM405" s="1"/>
      <c r="AN405" s="170"/>
      <c r="AO405" s="170"/>
      <c r="AP405" s="1"/>
      <c r="AQ405" s="1"/>
      <c r="AR405" s="170"/>
      <c r="AS405" s="170"/>
      <c r="AT405" s="1"/>
      <c r="AU405" s="1"/>
      <c r="AV405" s="170"/>
      <c r="AW405" s="170"/>
      <c r="AX405" s="1"/>
      <c r="AY405" s="1"/>
      <c r="AZ405" s="170"/>
      <c r="BA405" s="170"/>
      <c r="BB405" s="1"/>
      <c r="BC405" s="1"/>
      <c r="BD405" s="162"/>
      <c r="BE405" s="162"/>
      <c r="BF405" s="1"/>
      <c r="BG405" s="1"/>
      <c r="BH405" s="162"/>
      <c r="BI405" s="162"/>
      <c r="BJ405" s="1"/>
      <c r="BK405" s="1"/>
      <c r="BL405" s="170"/>
      <c r="BM405" s="170"/>
      <c r="BN405" s="1"/>
      <c r="BO405" s="1"/>
      <c r="BP405" s="170"/>
      <c r="BQ405" s="170"/>
      <c r="BR405" s="1"/>
      <c r="BS405" s="1"/>
      <c r="BT405" s="170"/>
      <c r="BU405" s="170"/>
      <c r="BV405" s="1"/>
      <c r="BW405" s="1"/>
      <c r="BX405" s="170"/>
      <c r="BY405" s="170"/>
      <c r="BZ405" s="1"/>
      <c r="CA405" s="1"/>
      <c r="CB405" s="170"/>
      <c r="CC405" s="170"/>
      <c r="CD405" s="1"/>
      <c r="CE405" s="1"/>
      <c r="CF405" s="162"/>
      <c r="CG405" s="162"/>
      <c r="CH405" s="1"/>
      <c r="CI405" s="1"/>
      <c r="CJ405" s="162"/>
      <c r="CK405" s="162"/>
      <c r="CL405" s="1"/>
      <c r="CM405" s="1"/>
      <c r="CN405" s="170"/>
      <c r="CO405" s="170"/>
      <c r="CP405" s="1"/>
      <c r="CQ405" s="1"/>
      <c r="CR405" s="170"/>
      <c r="CS405" s="170"/>
      <c r="CT405" s="1"/>
      <c r="CU405" s="1"/>
      <c r="CV405" s="170"/>
      <c r="CW405" s="170"/>
      <c r="CX405" s="1"/>
      <c r="CY405" s="1"/>
      <c r="CZ405" s="160"/>
      <c r="DA405" s="160"/>
      <c r="DB405" s="161"/>
      <c r="DC405" s="159"/>
      <c r="DD405" s="160"/>
      <c r="DE405" s="160"/>
      <c r="DF405" s="160"/>
      <c r="DG405" s="159"/>
      <c r="DH405" s="162"/>
      <c r="DI405" s="162"/>
      <c r="DJ405" s="163"/>
      <c r="DK405" s="159"/>
      <c r="DL405" s="162"/>
      <c r="DM405" s="162"/>
      <c r="DN405" s="163"/>
      <c r="DO405" s="159"/>
      <c r="DP405" s="160"/>
      <c r="DQ405" s="160"/>
      <c r="DR405" s="161"/>
      <c r="DS405" s="159"/>
      <c r="DT405" s="160"/>
      <c r="DU405" s="160"/>
      <c r="DV405" s="161"/>
      <c r="DW405" s="159"/>
      <c r="DX405" s="1"/>
      <c r="DY405" s="1" t="e">
        <f>VLOOKUP(A405,'ADFLEX lần 1'!A:C,3,0)</f>
        <v>#N/A</v>
      </c>
    </row>
    <row r="406" spans="1:129" ht="15.75" hidden="1" customHeight="1" x14ac:dyDescent="0.25">
      <c r="A406" s="15">
        <v>794</v>
      </c>
      <c r="B406" s="1" t="str">
        <f>VLOOKUP($A406,'Trang tính59'!$G:$J,3,0)</f>
        <v>Lê Văn Minh</v>
      </c>
      <c r="C406" s="1" t="str">
        <f>VLOOKUP($A406,'Trang tính59'!$G:$J,4,0)</f>
        <v>MONT-E - Tech</v>
      </c>
      <c r="D406" s="169">
        <v>0.33611111111111114</v>
      </c>
      <c r="E406" s="169">
        <v>0.75694444444444442</v>
      </c>
      <c r="F406" s="163">
        <f t="shared" si="20"/>
        <v>0.33333333333333331</v>
      </c>
      <c r="G406" s="159">
        <f t="shared" si="16"/>
        <v>8</v>
      </c>
      <c r="H406" s="169">
        <v>0.33750000000000002</v>
      </c>
      <c r="I406" s="169">
        <v>0.77361111111111114</v>
      </c>
      <c r="J406" s="163">
        <f t="shared" si="21"/>
        <v>0.33333333333333331</v>
      </c>
      <c r="K406" s="159">
        <f t="shared" si="17"/>
        <v>8</v>
      </c>
      <c r="L406" s="169">
        <v>0.34930555555555554</v>
      </c>
      <c r="M406" s="169">
        <v>0.75069444444444444</v>
      </c>
      <c r="N406" s="163">
        <f t="shared" si="22"/>
        <v>0.33333333333333331</v>
      </c>
      <c r="O406" s="159">
        <f t="shared" si="23"/>
        <v>8</v>
      </c>
      <c r="P406" s="168"/>
      <c r="Q406" s="168"/>
      <c r="R406" s="1" t="str">
        <f t="shared" si="24"/>
        <v/>
      </c>
      <c r="S406" s="159" t="e">
        <f t="shared" si="25"/>
        <v>#VALUE!</v>
      </c>
      <c r="T406" s="168"/>
      <c r="U406" s="168"/>
      <c r="V406" s="1" t="str">
        <f t="shared" si="26"/>
        <v/>
      </c>
      <c r="W406" s="159" t="e">
        <f t="shared" si="27"/>
        <v>#VALUE!</v>
      </c>
      <c r="X406" s="169">
        <v>0.33402777777777776</v>
      </c>
      <c r="Y406" s="169">
        <v>0.75069444444444444</v>
      </c>
      <c r="Z406" s="163">
        <f t="shared" si="28"/>
        <v>0.33333333333333331</v>
      </c>
      <c r="AA406" s="159">
        <f t="shared" si="29"/>
        <v>8</v>
      </c>
      <c r="AB406" s="169">
        <v>0.34375</v>
      </c>
      <c r="AC406" s="169">
        <v>0.77569444444444446</v>
      </c>
      <c r="AD406" s="163">
        <f t="shared" si="30"/>
        <v>0.33333333333333331</v>
      </c>
      <c r="AE406" s="159">
        <f t="shared" si="18"/>
        <v>8</v>
      </c>
      <c r="AF406" s="169">
        <v>0.33333333333333331</v>
      </c>
      <c r="AG406" s="169">
        <v>0.75347222222222221</v>
      </c>
      <c r="AH406" s="163">
        <f t="shared" si="31"/>
        <v>0.33333333333333331</v>
      </c>
      <c r="AI406" s="159">
        <f t="shared" si="19"/>
        <v>8</v>
      </c>
      <c r="AJ406" s="170"/>
      <c r="AK406" s="170"/>
      <c r="AL406" s="1"/>
      <c r="AM406" s="1"/>
      <c r="AN406" s="170"/>
      <c r="AO406" s="170"/>
      <c r="AP406" s="1"/>
      <c r="AQ406" s="1"/>
      <c r="AR406" s="170"/>
      <c r="AS406" s="170"/>
      <c r="AT406" s="1"/>
      <c r="AU406" s="1"/>
      <c r="AV406" s="170"/>
      <c r="AW406" s="170"/>
      <c r="AX406" s="1"/>
      <c r="AY406" s="1"/>
      <c r="AZ406" s="170"/>
      <c r="BA406" s="170"/>
      <c r="BB406" s="1"/>
      <c r="BC406" s="1"/>
      <c r="BD406" s="162"/>
      <c r="BE406" s="162"/>
      <c r="BF406" s="1"/>
      <c r="BG406" s="1"/>
      <c r="BH406" s="162"/>
      <c r="BI406" s="162"/>
      <c r="BJ406" s="1"/>
      <c r="BK406" s="1"/>
      <c r="BL406" s="170"/>
      <c r="BM406" s="170"/>
      <c r="BN406" s="1"/>
      <c r="BO406" s="1"/>
      <c r="BP406" s="170"/>
      <c r="BQ406" s="170"/>
      <c r="BR406" s="1"/>
      <c r="BS406" s="1"/>
      <c r="BT406" s="170"/>
      <c r="BU406" s="170"/>
      <c r="BV406" s="1"/>
      <c r="BW406" s="1"/>
      <c r="BX406" s="170"/>
      <c r="BY406" s="170"/>
      <c r="BZ406" s="1"/>
      <c r="CA406" s="1"/>
      <c r="CB406" s="170"/>
      <c r="CC406" s="170"/>
      <c r="CD406" s="1"/>
      <c r="CE406" s="1"/>
      <c r="CF406" s="162"/>
      <c r="CG406" s="162"/>
      <c r="CH406" s="1"/>
      <c r="CI406" s="1"/>
      <c r="CJ406" s="162"/>
      <c r="CK406" s="162"/>
      <c r="CL406" s="1"/>
      <c r="CM406" s="1"/>
      <c r="CN406" s="170"/>
      <c r="CO406" s="170"/>
      <c r="CP406" s="1"/>
      <c r="CQ406" s="1"/>
      <c r="CR406" s="170"/>
      <c r="CS406" s="170"/>
      <c r="CT406" s="1"/>
      <c r="CU406" s="1"/>
      <c r="CV406" s="170"/>
      <c r="CW406" s="170"/>
      <c r="CX406" s="1"/>
      <c r="CY406" s="1"/>
      <c r="CZ406" s="160"/>
      <c r="DA406" s="160"/>
      <c r="DB406" s="161"/>
      <c r="DC406" s="159"/>
      <c r="DD406" s="160"/>
      <c r="DE406" s="160"/>
      <c r="DF406" s="160"/>
      <c r="DG406" s="159"/>
      <c r="DH406" s="162"/>
      <c r="DI406" s="162"/>
      <c r="DJ406" s="163"/>
      <c r="DK406" s="159"/>
      <c r="DL406" s="162"/>
      <c r="DM406" s="162"/>
      <c r="DN406" s="163"/>
      <c r="DO406" s="159"/>
      <c r="DP406" s="160"/>
      <c r="DQ406" s="160"/>
      <c r="DR406" s="161"/>
      <c r="DS406" s="159"/>
      <c r="DT406" s="160"/>
      <c r="DU406" s="160"/>
      <c r="DV406" s="161"/>
      <c r="DW406" s="159"/>
      <c r="DX406" s="1"/>
      <c r="DY406" s="1" t="e">
        <f>VLOOKUP(A406,'ADFLEX lần 1'!A:C,3,0)</f>
        <v>#N/A</v>
      </c>
    </row>
    <row r="407" spans="1:129" ht="15.75" hidden="1" customHeight="1" x14ac:dyDescent="0.25">
      <c r="A407" s="15">
        <v>795</v>
      </c>
      <c r="B407" s="1" t="str">
        <f>VLOOKUP($A407,'Trang tính59'!$G:$J,3,0)</f>
        <v>Nguyễn Đức Lợi</v>
      </c>
      <c r="C407" s="1" t="str">
        <f>VLOOKUP($A407,'Trang tính59'!$G:$J,4,0)</f>
        <v>MONT-E - Tech - CTO</v>
      </c>
      <c r="D407" s="169">
        <v>0.37986111111111109</v>
      </c>
      <c r="E407" s="169">
        <v>0.75347222222222221</v>
      </c>
      <c r="F407" s="162">
        <f t="shared" si="20"/>
        <v>0.31111111111111112</v>
      </c>
      <c r="G407" s="159">
        <f t="shared" si="16"/>
        <v>7.5</v>
      </c>
      <c r="H407" s="169">
        <v>0.37291666666666667</v>
      </c>
      <c r="I407" s="169">
        <v>0.75277777777777777</v>
      </c>
      <c r="J407" s="162">
        <f t="shared" si="21"/>
        <v>0.31736111111111109</v>
      </c>
      <c r="K407" s="159">
        <f t="shared" si="17"/>
        <v>7.6</v>
      </c>
      <c r="L407" s="169">
        <v>0.37916666666666665</v>
      </c>
      <c r="M407" s="169">
        <v>0.71736111111111112</v>
      </c>
      <c r="N407" s="162">
        <f t="shared" si="22"/>
        <v>0.27569444444444446</v>
      </c>
      <c r="O407" s="159">
        <f t="shared" si="23"/>
        <v>6.6</v>
      </c>
      <c r="P407" s="168"/>
      <c r="Q407" s="168"/>
      <c r="R407" s="1" t="str">
        <f t="shared" si="24"/>
        <v/>
      </c>
      <c r="S407" s="159" t="e">
        <f t="shared" si="25"/>
        <v>#VALUE!</v>
      </c>
      <c r="T407" s="168"/>
      <c r="U407" s="168"/>
      <c r="V407" s="1" t="str">
        <f t="shared" si="26"/>
        <v/>
      </c>
      <c r="W407" s="159" t="e">
        <f t="shared" si="27"/>
        <v>#VALUE!</v>
      </c>
      <c r="X407" s="169">
        <v>0.35625000000000001</v>
      </c>
      <c r="Y407" s="169">
        <v>0.77083333333333337</v>
      </c>
      <c r="Z407" s="163">
        <f t="shared" si="28"/>
        <v>0.33333333333333331</v>
      </c>
      <c r="AA407" s="159">
        <f t="shared" si="29"/>
        <v>8</v>
      </c>
      <c r="AB407" s="169">
        <v>0.35</v>
      </c>
      <c r="AC407" s="169">
        <v>0.78194444444444444</v>
      </c>
      <c r="AD407" s="163">
        <f t="shared" si="30"/>
        <v>0.33333333333333331</v>
      </c>
      <c r="AE407" s="159">
        <f t="shared" si="18"/>
        <v>8</v>
      </c>
      <c r="AF407" s="169">
        <v>0.34791666666666665</v>
      </c>
      <c r="AG407" s="169">
        <v>0.76458333333333328</v>
      </c>
      <c r="AH407" s="163">
        <f t="shared" si="31"/>
        <v>0.33333333333333331</v>
      </c>
      <c r="AI407" s="159">
        <f t="shared" si="19"/>
        <v>8</v>
      </c>
      <c r="AJ407" s="170"/>
      <c r="AK407" s="170"/>
      <c r="AL407" s="1"/>
      <c r="AM407" s="1"/>
      <c r="AN407" s="170"/>
      <c r="AO407" s="170"/>
      <c r="AP407" s="1"/>
      <c r="AQ407" s="1"/>
      <c r="AR407" s="170"/>
      <c r="AS407" s="170"/>
      <c r="AT407" s="1"/>
      <c r="AU407" s="1"/>
      <c r="AV407" s="170"/>
      <c r="AW407" s="170"/>
      <c r="AX407" s="1"/>
      <c r="AY407" s="1"/>
      <c r="AZ407" s="170"/>
      <c r="BA407" s="170"/>
      <c r="BB407" s="1"/>
      <c r="BC407" s="1"/>
      <c r="BD407" s="162"/>
      <c r="BE407" s="162"/>
      <c r="BF407" s="1"/>
      <c r="BG407" s="1"/>
      <c r="BH407" s="162"/>
      <c r="BI407" s="162"/>
      <c r="BJ407" s="1"/>
      <c r="BK407" s="1"/>
      <c r="BL407" s="170"/>
      <c r="BM407" s="170"/>
      <c r="BN407" s="1"/>
      <c r="BO407" s="1"/>
      <c r="BP407" s="170"/>
      <c r="BQ407" s="170"/>
      <c r="BR407" s="1"/>
      <c r="BS407" s="1"/>
      <c r="BT407" s="170"/>
      <c r="BU407" s="170"/>
      <c r="BV407" s="1"/>
      <c r="BW407" s="1"/>
      <c r="BX407" s="170"/>
      <c r="BY407" s="170"/>
      <c r="BZ407" s="1"/>
      <c r="CA407" s="1"/>
      <c r="CB407" s="170"/>
      <c r="CC407" s="170"/>
      <c r="CD407" s="1"/>
      <c r="CE407" s="1"/>
      <c r="CF407" s="162"/>
      <c r="CG407" s="162"/>
      <c r="CH407" s="1"/>
      <c r="CI407" s="1"/>
      <c r="CJ407" s="162"/>
      <c r="CK407" s="162"/>
      <c r="CL407" s="1"/>
      <c r="CM407" s="1"/>
      <c r="CN407" s="170"/>
      <c r="CO407" s="170"/>
      <c r="CP407" s="1"/>
      <c r="CQ407" s="1"/>
      <c r="CR407" s="170"/>
      <c r="CS407" s="170"/>
      <c r="CT407" s="1"/>
      <c r="CU407" s="1"/>
      <c r="CV407" s="170"/>
      <c r="CW407" s="170"/>
      <c r="CX407" s="1"/>
      <c r="CY407" s="1"/>
      <c r="CZ407" s="160"/>
      <c r="DA407" s="160"/>
      <c r="DB407" s="161"/>
      <c r="DC407" s="159"/>
      <c r="DD407" s="160"/>
      <c r="DE407" s="160"/>
      <c r="DF407" s="160"/>
      <c r="DG407" s="159"/>
      <c r="DH407" s="162"/>
      <c r="DI407" s="162"/>
      <c r="DJ407" s="163"/>
      <c r="DK407" s="159"/>
      <c r="DL407" s="162"/>
      <c r="DM407" s="162"/>
      <c r="DN407" s="163"/>
      <c r="DO407" s="159"/>
      <c r="DP407" s="160"/>
      <c r="DQ407" s="160"/>
      <c r="DR407" s="161"/>
      <c r="DS407" s="159"/>
      <c r="DT407" s="160"/>
      <c r="DU407" s="160"/>
      <c r="DV407" s="160"/>
      <c r="DW407" s="159"/>
      <c r="DX407" s="1"/>
      <c r="DY407" s="1" t="e">
        <f>VLOOKUP(A407,'ADFLEX lần 1'!A:C,3,0)</f>
        <v>#N/A</v>
      </c>
    </row>
    <row r="408" spans="1:129" ht="15.75" hidden="1" customHeight="1" x14ac:dyDescent="0.25">
      <c r="A408" s="15">
        <v>796</v>
      </c>
      <c r="B408" s="1" t="str">
        <f>VLOOKUP($A408,'Trang tính59'!$G:$J,3,0)</f>
        <v>Ngô Công Dũng</v>
      </c>
      <c r="C408" s="1" t="str">
        <f>VLOOKUP($A408,'Trang tính59'!$G:$J,4,0)</f>
        <v>AdFlex - POD - Inhouse</v>
      </c>
      <c r="D408" s="171"/>
      <c r="E408" s="171"/>
      <c r="F408" s="1" t="str">
        <f t="shared" si="20"/>
        <v/>
      </c>
      <c r="G408" s="159" t="e">
        <f t="shared" si="16"/>
        <v>#VALUE!</v>
      </c>
      <c r="H408" s="171"/>
      <c r="I408" s="171"/>
      <c r="J408" s="1" t="str">
        <f t="shared" si="21"/>
        <v/>
      </c>
      <c r="K408" s="159" t="e">
        <f t="shared" si="17"/>
        <v>#VALUE!</v>
      </c>
      <c r="L408" s="168"/>
      <c r="M408" s="168"/>
      <c r="N408" s="1" t="str">
        <f t="shared" si="22"/>
        <v/>
      </c>
      <c r="O408" s="159" t="e">
        <f t="shared" si="23"/>
        <v>#VALUE!</v>
      </c>
      <c r="P408" s="168"/>
      <c r="Q408" s="168"/>
      <c r="R408" s="1" t="str">
        <f t="shared" si="24"/>
        <v/>
      </c>
      <c r="S408" s="159" t="e">
        <f t="shared" si="25"/>
        <v>#VALUE!</v>
      </c>
      <c r="T408" s="171"/>
      <c r="U408" s="171"/>
      <c r="V408" s="1" t="str">
        <f t="shared" si="26"/>
        <v/>
      </c>
      <c r="W408" s="159" t="e">
        <f t="shared" si="27"/>
        <v>#VALUE!</v>
      </c>
      <c r="X408" s="171"/>
      <c r="Y408" s="171"/>
      <c r="Z408" s="1" t="str">
        <f t="shared" si="28"/>
        <v/>
      </c>
      <c r="AA408" s="159" t="e">
        <f t="shared" si="29"/>
        <v>#VALUE!</v>
      </c>
      <c r="AB408" s="171"/>
      <c r="AC408" s="171"/>
      <c r="AD408" s="1" t="str">
        <f t="shared" si="30"/>
        <v/>
      </c>
      <c r="AE408" s="159" t="e">
        <f t="shared" si="18"/>
        <v>#VALUE!</v>
      </c>
      <c r="AF408" s="171"/>
      <c r="AG408" s="171"/>
      <c r="AH408" s="1" t="str">
        <f t="shared" si="31"/>
        <v/>
      </c>
      <c r="AI408" s="159" t="e">
        <f t="shared" si="19"/>
        <v>#VALUE!</v>
      </c>
      <c r="AJ408" s="172"/>
      <c r="AK408" s="172"/>
      <c r="AL408" s="1"/>
      <c r="AM408" s="1"/>
      <c r="AN408" s="162"/>
      <c r="AO408" s="162"/>
      <c r="AP408" s="1"/>
      <c r="AQ408" s="1"/>
      <c r="AR408" s="1"/>
      <c r="AS408" s="1"/>
      <c r="AT408" s="1"/>
      <c r="AU408" s="1"/>
      <c r="AV408" s="172"/>
      <c r="AW408" s="172"/>
      <c r="AX408" s="1"/>
      <c r="AY408" s="1"/>
      <c r="AZ408" s="172"/>
      <c r="BA408" s="172"/>
      <c r="BB408" s="1"/>
      <c r="BC408" s="1"/>
      <c r="BD408" s="172"/>
      <c r="BE408" s="172"/>
      <c r="BF408" s="1"/>
      <c r="BG408" s="1"/>
      <c r="BH408" s="172"/>
      <c r="BI408" s="172"/>
      <c r="BJ408" s="1"/>
      <c r="BK408" s="1"/>
      <c r="BL408" s="172"/>
      <c r="BM408" s="172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72"/>
      <c r="BY408" s="172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59"/>
      <c r="DD408" s="1"/>
      <c r="DE408" s="1"/>
      <c r="DF408" s="1"/>
      <c r="DG408" s="159"/>
      <c r="DH408" s="1"/>
      <c r="DI408" s="1"/>
      <c r="DJ408" s="1"/>
      <c r="DK408" s="159"/>
      <c r="DL408" s="1"/>
      <c r="DM408" s="1"/>
      <c r="DN408" s="1"/>
      <c r="DO408" s="159"/>
      <c r="DP408" s="1"/>
      <c r="DQ408" s="1"/>
      <c r="DR408" s="1"/>
      <c r="DS408" s="159"/>
      <c r="DT408" s="1"/>
      <c r="DU408" s="1"/>
      <c r="DV408" s="1"/>
      <c r="DW408" s="159"/>
      <c r="DX408" s="1"/>
      <c r="DY408" s="1" t="e">
        <f>VLOOKUP(A408,'ADFLEX lần 1'!A:C,3,0)</f>
        <v>#N/A</v>
      </c>
    </row>
    <row r="409" spans="1:129" ht="15.75" hidden="1" customHeight="1" x14ac:dyDescent="0.25">
      <c r="A409" s="15">
        <v>797</v>
      </c>
      <c r="B409" s="1" t="str">
        <f>VLOOKUP($A409,'Trang tính59'!$G:$J,3,0)</f>
        <v>Hoàng Nguyên Anh</v>
      </c>
      <c r="C409" s="1" t="str">
        <f>VLOOKUP($A409,'Trang tính59'!$G:$J,4,0)</f>
        <v>AdFlex - POD - Inhouse</v>
      </c>
      <c r="D409" s="171"/>
      <c r="E409" s="171"/>
      <c r="F409" s="1" t="str">
        <f t="shared" si="20"/>
        <v/>
      </c>
      <c r="G409" s="159" t="e">
        <f t="shared" si="16"/>
        <v>#VALUE!</v>
      </c>
      <c r="H409" s="171"/>
      <c r="I409" s="171"/>
      <c r="J409" s="1" t="str">
        <f t="shared" si="21"/>
        <v/>
      </c>
      <c r="K409" s="159" t="e">
        <f t="shared" si="17"/>
        <v>#VALUE!</v>
      </c>
      <c r="L409" s="14"/>
      <c r="M409" s="14"/>
      <c r="N409" s="1" t="str">
        <f t="shared" si="22"/>
        <v/>
      </c>
      <c r="O409" s="159" t="e">
        <f t="shared" si="23"/>
        <v>#VALUE!</v>
      </c>
      <c r="P409" s="14"/>
      <c r="Q409" s="14"/>
      <c r="R409" s="1" t="str">
        <f t="shared" si="24"/>
        <v/>
      </c>
      <c r="S409" s="159" t="e">
        <f t="shared" si="25"/>
        <v>#VALUE!</v>
      </c>
      <c r="T409" s="171"/>
      <c r="U409" s="171"/>
      <c r="V409" s="1" t="str">
        <f t="shared" si="26"/>
        <v/>
      </c>
      <c r="W409" s="159" t="e">
        <f t="shared" si="27"/>
        <v>#VALUE!</v>
      </c>
      <c r="X409" s="171"/>
      <c r="Y409" s="171"/>
      <c r="Z409" s="1" t="str">
        <f t="shared" si="28"/>
        <v/>
      </c>
      <c r="AA409" s="159" t="e">
        <f t="shared" si="29"/>
        <v>#VALUE!</v>
      </c>
      <c r="AB409" s="171"/>
      <c r="AC409" s="171"/>
      <c r="AD409" s="1" t="str">
        <f t="shared" si="30"/>
        <v/>
      </c>
      <c r="AE409" s="159" t="e">
        <f t="shared" si="18"/>
        <v>#VALUE!</v>
      </c>
      <c r="AF409" s="171"/>
      <c r="AG409" s="171"/>
      <c r="AH409" s="1" t="str">
        <f t="shared" si="31"/>
        <v/>
      </c>
      <c r="AI409" s="159" t="e">
        <f t="shared" si="19"/>
        <v>#VALUE!</v>
      </c>
      <c r="AJ409" s="172"/>
      <c r="AK409" s="172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72"/>
      <c r="AW409" s="172"/>
      <c r="AX409" s="1"/>
      <c r="AY409" s="1"/>
      <c r="AZ409" s="172"/>
      <c r="BA409" s="172"/>
      <c r="BB409" s="1"/>
      <c r="BC409" s="1"/>
      <c r="BD409" s="172"/>
      <c r="BE409" s="172"/>
      <c r="BF409" s="1"/>
      <c r="BG409" s="1"/>
      <c r="BH409" s="172"/>
      <c r="BI409" s="172"/>
      <c r="BJ409" s="1"/>
      <c r="BK409" s="1"/>
      <c r="BL409" s="172"/>
      <c r="BM409" s="172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72"/>
      <c r="BY409" s="172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59"/>
      <c r="DD409" s="1"/>
      <c r="DE409" s="1"/>
      <c r="DF409" s="1"/>
      <c r="DG409" s="159"/>
      <c r="DH409" s="1"/>
      <c r="DI409" s="1"/>
      <c r="DJ409" s="1"/>
      <c r="DK409" s="159"/>
      <c r="DL409" s="1"/>
      <c r="DM409" s="1"/>
      <c r="DN409" s="1"/>
      <c r="DO409" s="159"/>
      <c r="DP409" s="1"/>
      <c r="DQ409" s="1"/>
      <c r="DR409" s="1"/>
      <c r="DS409" s="159"/>
      <c r="DT409" s="1"/>
      <c r="DU409" s="1"/>
      <c r="DV409" s="1"/>
      <c r="DW409" s="159"/>
      <c r="DX409" s="1"/>
      <c r="DY409" s="1" t="e">
        <f>VLOOKUP(A409,'ADFLEX lần 1'!A:C,3,0)</f>
        <v>#N/A</v>
      </c>
    </row>
    <row r="410" spans="1:129" ht="15.75" hidden="1" customHeight="1" x14ac:dyDescent="0.25">
      <c r="A410" s="15">
        <v>798</v>
      </c>
      <c r="B410" s="1" t="e">
        <f>VLOOKUP($A410,'Trang tính59'!$G:$J,3,0)</f>
        <v>#N/A</v>
      </c>
      <c r="C410" s="1" t="e">
        <f>VLOOKUP($A410,'Trang tính59'!$G:$J,4,0)</f>
        <v>#N/A</v>
      </c>
      <c r="D410" s="14"/>
      <c r="E410" s="14"/>
      <c r="F410" s="1" t="str">
        <f t="shared" si="20"/>
        <v/>
      </c>
      <c r="G410" s="159" t="e">
        <f t="shared" si="16"/>
        <v>#VALUE!</v>
      </c>
      <c r="H410" s="14"/>
      <c r="I410" s="14"/>
      <c r="J410" s="1" t="str">
        <f t="shared" si="21"/>
        <v/>
      </c>
      <c r="K410" s="159" t="e">
        <f t="shared" si="17"/>
        <v>#VALUE!</v>
      </c>
      <c r="L410" s="14"/>
      <c r="M410" s="14"/>
      <c r="N410" s="1" t="str">
        <f t="shared" si="22"/>
        <v/>
      </c>
      <c r="O410" s="159" t="e">
        <f t="shared" si="23"/>
        <v>#VALUE!</v>
      </c>
      <c r="P410" s="168"/>
      <c r="Q410" s="168"/>
      <c r="R410" s="1" t="str">
        <f t="shared" si="24"/>
        <v/>
      </c>
      <c r="S410" s="159" t="e">
        <f t="shared" si="25"/>
        <v>#VALUE!</v>
      </c>
      <c r="T410" s="14"/>
      <c r="U410" s="14"/>
      <c r="V410" s="1" t="str">
        <f t="shared" si="26"/>
        <v/>
      </c>
      <c r="W410" s="159" t="e">
        <f t="shared" si="27"/>
        <v>#VALUE!</v>
      </c>
      <c r="X410" s="14"/>
      <c r="Y410" s="14"/>
      <c r="Z410" s="1" t="str">
        <f t="shared" si="28"/>
        <v/>
      </c>
      <c r="AA410" s="159" t="e">
        <f t="shared" si="29"/>
        <v>#VALUE!</v>
      </c>
      <c r="AB410" s="14"/>
      <c r="AC410" s="14"/>
      <c r="AD410" s="1" t="str">
        <f t="shared" si="30"/>
        <v/>
      </c>
      <c r="AE410" s="159" t="e">
        <f t="shared" si="18"/>
        <v>#VALUE!</v>
      </c>
      <c r="AF410" s="14"/>
      <c r="AG410" s="14"/>
      <c r="AH410" s="1" t="str">
        <f t="shared" si="31"/>
        <v/>
      </c>
      <c r="AI410" s="159" t="e">
        <f t="shared" si="19"/>
        <v>#VALUE!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59"/>
      <c r="DD410" s="1"/>
      <c r="DE410" s="1"/>
      <c r="DF410" s="1"/>
      <c r="DG410" s="159"/>
      <c r="DH410" s="162"/>
      <c r="DI410" s="162"/>
      <c r="DJ410" s="1"/>
      <c r="DK410" s="159"/>
      <c r="DL410" s="1"/>
      <c r="DM410" s="1"/>
      <c r="DN410" s="1"/>
      <c r="DO410" s="159"/>
      <c r="DP410" s="1"/>
      <c r="DQ410" s="1"/>
      <c r="DR410" s="1"/>
      <c r="DS410" s="159"/>
      <c r="DT410" s="1"/>
      <c r="DU410" s="1"/>
      <c r="DV410" s="1"/>
      <c r="DW410" s="159"/>
      <c r="DX410" s="1"/>
      <c r="DY410" s="1" t="e">
        <f>VLOOKUP(A410,'ADFLEX lần 1'!A:C,3,0)</f>
        <v>#N/A</v>
      </c>
    </row>
    <row r="411" spans="1:129" ht="15.75" hidden="1" customHeight="1" x14ac:dyDescent="0.25">
      <c r="A411" s="15">
        <v>799</v>
      </c>
      <c r="B411" s="1" t="str">
        <f>VLOOKUP($A411,'Trang tính59'!$G:$J,3,0)</f>
        <v>Nguyễn Thị Minh Phương</v>
      </c>
      <c r="C411" s="1" t="str">
        <f>VLOOKUP($A411,'Trang tính59'!$G:$J,4,0)</f>
        <v>MO - M1 - Bussiness Dept</v>
      </c>
      <c r="D411" s="14"/>
      <c r="E411" s="14"/>
      <c r="F411" s="1" t="str">
        <f t="shared" si="20"/>
        <v/>
      </c>
      <c r="G411" s="159" t="e">
        <f t="shared" si="16"/>
        <v>#VALUE!</v>
      </c>
      <c r="H411" s="14"/>
      <c r="I411" s="14"/>
      <c r="J411" s="1" t="str">
        <f t="shared" si="21"/>
        <v/>
      </c>
      <c r="K411" s="159" t="e">
        <f t="shared" si="17"/>
        <v>#VALUE!</v>
      </c>
      <c r="L411" s="14"/>
      <c r="M411" s="14"/>
      <c r="N411" s="1" t="str">
        <f t="shared" si="22"/>
        <v/>
      </c>
      <c r="O411" s="159" t="e">
        <f t="shared" si="23"/>
        <v>#VALUE!</v>
      </c>
      <c r="P411" s="168"/>
      <c r="Q411" s="168"/>
      <c r="R411" s="1" t="str">
        <f t="shared" si="24"/>
        <v/>
      </c>
      <c r="S411" s="159" t="e">
        <f t="shared" si="25"/>
        <v>#VALUE!</v>
      </c>
      <c r="T411" s="14"/>
      <c r="U411" s="14"/>
      <c r="V411" s="1" t="str">
        <f t="shared" si="26"/>
        <v/>
      </c>
      <c r="W411" s="159" t="e">
        <f t="shared" si="27"/>
        <v>#VALUE!</v>
      </c>
      <c r="X411" s="14"/>
      <c r="Y411" s="14"/>
      <c r="Z411" s="1" t="str">
        <f t="shared" si="28"/>
        <v/>
      </c>
      <c r="AA411" s="159" t="e">
        <f t="shared" si="29"/>
        <v>#VALUE!</v>
      </c>
      <c r="AB411" s="14"/>
      <c r="AC411" s="14"/>
      <c r="AD411" s="1" t="str">
        <f t="shared" si="30"/>
        <v/>
      </c>
      <c r="AE411" s="159" t="e">
        <f t="shared" si="18"/>
        <v>#VALUE!</v>
      </c>
      <c r="AF411" s="14"/>
      <c r="AG411" s="14"/>
      <c r="AH411" s="1" t="str">
        <f t="shared" si="31"/>
        <v/>
      </c>
      <c r="AI411" s="159" t="e">
        <f t="shared" si="19"/>
        <v>#VALUE!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59"/>
      <c r="DD411" s="1"/>
      <c r="DE411" s="1"/>
      <c r="DF411" s="1"/>
      <c r="DG411" s="159"/>
      <c r="DH411" s="1"/>
      <c r="DI411" s="1"/>
      <c r="DJ411" s="1"/>
      <c r="DK411" s="159"/>
      <c r="DL411" s="1"/>
      <c r="DM411" s="1"/>
      <c r="DN411" s="1"/>
      <c r="DO411" s="159"/>
      <c r="DP411" s="1"/>
      <c r="DQ411" s="1"/>
      <c r="DR411" s="1"/>
      <c r="DS411" s="159"/>
      <c r="DT411" s="1"/>
      <c r="DU411" s="1"/>
      <c r="DV411" s="1"/>
      <c r="DW411" s="159"/>
      <c r="DX411" s="1"/>
      <c r="DY411" s="1" t="e">
        <f>VLOOKUP(A411,'ADFLEX lần 1'!A:C,3,0)</f>
        <v>#N/A</v>
      </c>
    </row>
    <row r="412" spans="1:129" ht="15.75" hidden="1" customHeight="1" x14ac:dyDescent="0.25">
      <c r="A412" s="15">
        <v>800</v>
      </c>
      <c r="B412" s="1" t="str">
        <f>VLOOKUP($A412,'Trang tính59'!$G:$J,3,0)</f>
        <v>Nguyễn Thị Nhật Mỹ</v>
      </c>
      <c r="C412" s="1" t="str">
        <f>VLOOKUP($A412,'Trang tính59'!$G:$J,4,0)</f>
        <v>AdFlex - CPS - Sale - S1</v>
      </c>
      <c r="D412" s="14"/>
      <c r="E412" s="14"/>
      <c r="F412" s="1" t="str">
        <f t="shared" si="20"/>
        <v/>
      </c>
      <c r="G412" s="159" t="e">
        <f t="shared" si="16"/>
        <v>#VALUE!</v>
      </c>
      <c r="H412" s="14"/>
      <c r="I412" s="14"/>
      <c r="J412" s="1" t="str">
        <f t="shared" si="21"/>
        <v/>
      </c>
      <c r="K412" s="159" t="e">
        <f t="shared" si="17"/>
        <v>#VALUE!</v>
      </c>
      <c r="L412" s="14"/>
      <c r="M412" s="14"/>
      <c r="N412" s="1" t="str">
        <f t="shared" si="22"/>
        <v/>
      </c>
      <c r="O412" s="159" t="e">
        <f t="shared" si="23"/>
        <v>#VALUE!</v>
      </c>
      <c r="P412" s="14"/>
      <c r="Q412" s="14"/>
      <c r="R412" s="1" t="str">
        <f t="shared" si="24"/>
        <v/>
      </c>
      <c r="S412" s="159" t="e">
        <f t="shared" si="25"/>
        <v>#VALUE!</v>
      </c>
      <c r="T412" s="14"/>
      <c r="U412" s="14"/>
      <c r="V412" s="1" t="str">
        <f t="shared" si="26"/>
        <v/>
      </c>
      <c r="W412" s="159" t="e">
        <f t="shared" si="27"/>
        <v>#VALUE!</v>
      </c>
      <c r="X412" s="14"/>
      <c r="Y412" s="14"/>
      <c r="Z412" s="1" t="str">
        <f t="shared" si="28"/>
        <v/>
      </c>
      <c r="AA412" s="159" t="e">
        <f t="shared" si="29"/>
        <v>#VALUE!</v>
      </c>
      <c r="AB412" s="14"/>
      <c r="AC412" s="14"/>
      <c r="AD412" s="1" t="str">
        <f t="shared" si="30"/>
        <v/>
      </c>
      <c r="AE412" s="159" t="e">
        <f t="shared" si="18"/>
        <v>#VALUE!</v>
      </c>
      <c r="AF412" s="14"/>
      <c r="AG412" s="14"/>
      <c r="AH412" s="1" t="str">
        <f t="shared" si="31"/>
        <v/>
      </c>
      <c r="AI412" s="159" t="e">
        <f t="shared" si="19"/>
        <v>#VALUE!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59"/>
      <c r="DD412" s="1"/>
      <c r="DE412" s="1"/>
      <c r="DF412" s="1"/>
      <c r="DG412" s="159"/>
      <c r="DH412" s="1"/>
      <c r="DI412" s="1"/>
      <c r="DJ412" s="1"/>
      <c r="DK412" s="159"/>
      <c r="DL412" s="1"/>
      <c r="DM412" s="1"/>
      <c r="DN412" s="1"/>
      <c r="DO412" s="159"/>
      <c r="DP412" s="1"/>
      <c r="DQ412" s="1"/>
      <c r="DR412" s="1"/>
      <c r="DS412" s="159"/>
      <c r="DT412" s="1"/>
      <c r="DU412" s="1"/>
      <c r="DV412" s="1"/>
      <c r="DW412" s="159"/>
      <c r="DX412" s="1"/>
      <c r="DY412" s="1" t="e">
        <f>VLOOKUP(A412,'ADFLEX lần 1'!A:C,3,0)</f>
        <v>#N/A</v>
      </c>
    </row>
    <row r="413" spans="1:129" ht="15.75" hidden="1" customHeight="1" x14ac:dyDescent="0.25">
      <c r="A413" s="15">
        <v>801</v>
      </c>
      <c r="B413" s="1" t="str">
        <f>VLOOKUP($A413,'Trang tính59'!$G:$J,3,0)</f>
        <v>Nguyễn Thị Phương Huyền</v>
      </c>
      <c r="C413" s="1" t="str">
        <f>VLOOKUP($A413,'Trang tính59'!$G:$J,4,0)</f>
        <v>AdFlex - CPS - Sale - S1</v>
      </c>
      <c r="D413" s="14"/>
      <c r="E413" s="14"/>
      <c r="F413" s="1" t="str">
        <f t="shared" si="20"/>
        <v/>
      </c>
      <c r="G413" s="159" t="e">
        <f t="shared" si="16"/>
        <v>#VALUE!</v>
      </c>
      <c r="H413" s="14"/>
      <c r="I413" s="14"/>
      <c r="J413" s="1" t="str">
        <f t="shared" si="21"/>
        <v/>
      </c>
      <c r="K413" s="159" t="e">
        <f t="shared" si="17"/>
        <v>#VALUE!</v>
      </c>
      <c r="L413" s="14"/>
      <c r="M413" s="14"/>
      <c r="N413" s="1" t="str">
        <f t="shared" si="22"/>
        <v/>
      </c>
      <c r="O413" s="159" t="e">
        <f t="shared" si="23"/>
        <v>#VALUE!</v>
      </c>
      <c r="P413" s="14"/>
      <c r="Q413" s="14"/>
      <c r="R413" s="1" t="str">
        <f t="shared" si="24"/>
        <v/>
      </c>
      <c r="S413" s="159" t="e">
        <f t="shared" si="25"/>
        <v>#VALUE!</v>
      </c>
      <c r="T413" s="14"/>
      <c r="U413" s="14"/>
      <c r="V413" s="1" t="str">
        <f t="shared" si="26"/>
        <v/>
      </c>
      <c r="W413" s="159" t="e">
        <f t="shared" si="27"/>
        <v>#VALUE!</v>
      </c>
      <c r="X413" s="14"/>
      <c r="Y413" s="14"/>
      <c r="Z413" s="1" t="str">
        <f t="shared" si="28"/>
        <v/>
      </c>
      <c r="AA413" s="159" t="e">
        <f t="shared" si="29"/>
        <v>#VALUE!</v>
      </c>
      <c r="AB413" s="14"/>
      <c r="AC413" s="14"/>
      <c r="AD413" s="1" t="str">
        <f t="shared" si="30"/>
        <v/>
      </c>
      <c r="AE413" s="159" t="e">
        <f t="shared" si="18"/>
        <v>#VALUE!</v>
      </c>
      <c r="AF413" s="14"/>
      <c r="AG413" s="14"/>
      <c r="AH413" s="1" t="str">
        <f t="shared" si="31"/>
        <v/>
      </c>
      <c r="AI413" s="159" t="e">
        <f t="shared" si="19"/>
        <v>#VALUE!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59"/>
      <c r="DD413" s="1"/>
      <c r="DE413" s="1"/>
      <c r="DF413" s="1"/>
      <c r="DG413" s="159"/>
      <c r="DH413" s="1"/>
      <c r="DI413" s="1"/>
      <c r="DJ413" s="1"/>
      <c r="DK413" s="159"/>
      <c r="DL413" s="1"/>
      <c r="DM413" s="1"/>
      <c r="DN413" s="1"/>
      <c r="DO413" s="159"/>
      <c r="DP413" s="1"/>
      <c r="DQ413" s="1"/>
      <c r="DR413" s="1"/>
      <c r="DS413" s="159"/>
      <c r="DT413" s="1"/>
      <c r="DU413" s="1"/>
      <c r="DV413" s="1"/>
      <c r="DW413" s="159"/>
      <c r="DX413" s="1"/>
      <c r="DY413" s="1" t="e">
        <f>VLOOKUP(A413,'ADFLEX lần 1'!A:C,3,0)</f>
        <v>#N/A</v>
      </c>
    </row>
    <row r="414" spans="1:129" ht="15.75" hidden="1" customHeight="1" x14ac:dyDescent="0.25">
      <c r="A414" s="15">
        <v>802</v>
      </c>
      <c r="B414" s="1" t="str">
        <f>VLOOKUP($A414,'Trang tính59'!$G:$J,3,0)</f>
        <v>Nguyễn Việt Hùng</v>
      </c>
      <c r="C414" s="1" t="str">
        <f>VLOOKUP($A414,'Trang tính59'!$G:$J,4,0)</f>
        <v>MO - M1 - Account Manager</v>
      </c>
      <c r="D414" s="14"/>
      <c r="E414" s="14"/>
      <c r="F414" s="1" t="str">
        <f t="shared" si="20"/>
        <v/>
      </c>
      <c r="G414" s="159" t="e">
        <f t="shared" si="16"/>
        <v>#VALUE!</v>
      </c>
      <c r="H414" s="14"/>
      <c r="I414" s="14"/>
      <c r="J414" s="1" t="str">
        <f t="shared" si="21"/>
        <v/>
      </c>
      <c r="K414" s="159" t="e">
        <f t="shared" si="17"/>
        <v>#VALUE!</v>
      </c>
      <c r="L414" s="14"/>
      <c r="M414" s="14"/>
      <c r="N414" s="1" t="str">
        <f t="shared" si="22"/>
        <v/>
      </c>
      <c r="O414" s="159" t="e">
        <f t="shared" si="23"/>
        <v>#VALUE!</v>
      </c>
      <c r="P414" s="14"/>
      <c r="Q414" s="14"/>
      <c r="R414" s="1" t="str">
        <f t="shared" si="24"/>
        <v/>
      </c>
      <c r="S414" s="159" t="e">
        <f t="shared" si="25"/>
        <v>#VALUE!</v>
      </c>
      <c r="T414" s="14"/>
      <c r="U414" s="14"/>
      <c r="V414" s="1" t="str">
        <f t="shared" si="26"/>
        <v/>
      </c>
      <c r="W414" s="159" t="e">
        <f t="shared" si="27"/>
        <v>#VALUE!</v>
      </c>
      <c r="X414" s="14"/>
      <c r="Y414" s="14"/>
      <c r="Z414" s="1" t="str">
        <f t="shared" si="28"/>
        <v/>
      </c>
      <c r="AA414" s="159" t="e">
        <f t="shared" si="29"/>
        <v>#VALUE!</v>
      </c>
      <c r="AB414" s="14"/>
      <c r="AC414" s="14"/>
      <c r="AD414" s="1" t="str">
        <f t="shared" si="30"/>
        <v/>
      </c>
      <c r="AE414" s="159" t="e">
        <f t="shared" si="18"/>
        <v>#VALUE!</v>
      </c>
      <c r="AF414" s="14"/>
      <c r="AG414" s="14"/>
      <c r="AH414" s="1" t="str">
        <f t="shared" si="31"/>
        <v/>
      </c>
      <c r="AI414" s="159" t="e">
        <f t="shared" si="19"/>
        <v>#VALUE!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59"/>
      <c r="DD414" s="1"/>
      <c r="DE414" s="1"/>
      <c r="DF414" s="1"/>
      <c r="DG414" s="159"/>
      <c r="DH414" s="1"/>
      <c r="DI414" s="1"/>
      <c r="DJ414" s="1"/>
      <c r="DK414" s="159"/>
      <c r="DL414" s="1"/>
      <c r="DM414" s="1"/>
      <c r="DN414" s="1"/>
      <c r="DO414" s="159"/>
      <c r="DP414" s="1"/>
      <c r="DQ414" s="1"/>
      <c r="DR414" s="1"/>
      <c r="DS414" s="159"/>
      <c r="DT414" s="1"/>
      <c r="DU414" s="1"/>
      <c r="DV414" s="1"/>
      <c r="DW414" s="159"/>
      <c r="DX414" s="1"/>
      <c r="DY414" s="1" t="e">
        <f>VLOOKUP(A414,'ADFLEX lần 1'!A:C,3,0)</f>
        <v>#N/A</v>
      </c>
    </row>
    <row r="415" spans="1:129" ht="15.75" hidden="1" customHeight="1" x14ac:dyDescent="0.25">
      <c r="A415" s="15">
        <v>803</v>
      </c>
      <c r="B415" s="1" t="str">
        <f>VLOOKUP($A415,'Trang tính59'!$G:$J,3,0)</f>
        <v>Đặng Thị Diệu Linh</v>
      </c>
      <c r="C415" s="1" t="str">
        <f>VLOOKUP($A415,'Trang tính59'!$G:$J,4,0)</f>
        <v>AdFlex - CPS - Sale - Customer Relationship</v>
      </c>
      <c r="D415" s="14"/>
      <c r="E415" s="14"/>
      <c r="F415" s="1" t="str">
        <f t="shared" si="20"/>
        <v/>
      </c>
      <c r="G415" s="159" t="e">
        <f t="shared" si="16"/>
        <v>#VALUE!</v>
      </c>
      <c r="H415" s="14"/>
      <c r="I415" s="14"/>
      <c r="J415" s="1" t="str">
        <f t="shared" si="21"/>
        <v/>
      </c>
      <c r="K415" s="159" t="e">
        <f t="shared" si="17"/>
        <v>#VALUE!</v>
      </c>
      <c r="L415" s="14"/>
      <c r="M415" s="14"/>
      <c r="N415" s="1" t="str">
        <f t="shared" si="22"/>
        <v/>
      </c>
      <c r="O415" s="159" t="e">
        <f t="shared" si="23"/>
        <v>#VALUE!</v>
      </c>
      <c r="P415" s="14"/>
      <c r="Q415" s="14"/>
      <c r="R415" s="1" t="str">
        <f t="shared" si="24"/>
        <v/>
      </c>
      <c r="S415" s="159" t="e">
        <f t="shared" si="25"/>
        <v>#VALUE!</v>
      </c>
      <c r="T415" s="14"/>
      <c r="U415" s="14"/>
      <c r="V415" s="1" t="str">
        <f t="shared" si="26"/>
        <v/>
      </c>
      <c r="W415" s="159" t="e">
        <f t="shared" si="27"/>
        <v>#VALUE!</v>
      </c>
      <c r="X415" s="14"/>
      <c r="Y415" s="14"/>
      <c r="Z415" s="1" t="str">
        <f t="shared" si="28"/>
        <v/>
      </c>
      <c r="AA415" s="159" t="e">
        <f t="shared" si="29"/>
        <v>#VALUE!</v>
      </c>
      <c r="AB415" s="14"/>
      <c r="AC415" s="14"/>
      <c r="AD415" s="1" t="str">
        <f t="shared" si="30"/>
        <v/>
      </c>
      <c r="AE415" s="159" t="e">
        <f t="shared" si="18"/>
        <v>#VALUE!</v>
      </c>
      <c r="AF415" s="14"/>
      <c r="AG415" s="14"/>
      <c r="AH415" s="1" t="str">
        <f t="shared" si="31"/>
        <v/>
      </c>
      <c r="AI415" s="159" t="e">
        <f t="shared" si="19"/>
        <v>#VALUE!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59"/>
      <c r="DD415" s="1"/>
      <c r="DE415" s="1"/>
      <c r="DF415" s="1"/>
      <c r="DG415" s="159"/>
      <c r="DH415" s="1"/>
      <c r="DI415" s="1"/>
      <c r="DJ415" s="1"/>
      <c r="DK415" s="159"/>
      <c r="DL415" s="1"/>
      <c r="DM415" s="1"/>
      <c r="DN415" s="1"/>
      <c r="DO415" s="159"/>
      <c r="DP415" s="1"/>
      <c r="DQ415" s="1"/>
      <c r="DR415" s="1"/>
      <c r="DS415" s="159"/>
      <c r="DT415" s="1"/>
      <c r="DU415" s="1"/>
      <c r="DV415" s="1"/>
      <c r="DW415" s="159"/>
      <c r="DX415" s="1"/>
      <c r="DY415" s="1" t="e">
        <f>VLOOKUP(A415,'ADFLEX lần 1'!A:C,3,0)</f>
        <v>#N/A</v>
      </c>
    </row>
    <row r="416" spans="1:129" ht="15.75" hidden="1" customHeight="1" x14ac:dyDescent="0.25">
      <c r="A416" s="15">
        <v>804</v>
      </c>
      <c r="B416" s="1" t="str">
        <f>VLOOKUP($A416,'Trang tính59'!$G:$J,3,0)</f>
        <v>Đinh Ngọc Định</v>
      </c>
      <c r="C416" s="1" t="str">
        <f>VLOOKUP($A416,'Trang tính59'!$G:$J,4,0)</f>
        <v>MO - Kỹ thuật</v>
      </c>
      <c r="D416" s="14"/>
      <c r="E416" s="14"/>
      <c r="F416" s="1" t="str">
        <f t="shared" si="20"/>
        <v/>
      </c>
      <c r="G416" s="159" t="e">
        <f t="shared" si="16"/>
        <v>#VALUE!</v>
      </c>
      <c r="H416" s="14"/>
      <c r="I416" s="14"/>
      <c r="J416" s="1" t="str">
        <f t="shared" si="21"/>
        <v/>
      </c>
      <c r="K416" s="159" t="e">
        <f t="shared" si="17"/>
        <v>#VALUE!</v>
      </c>
      <c r="L416" s="14"/>
      <c r="M416" s="14"/>
      <c r="N416" s="1" t="str">
        <f t="shared" si="22"/>
        <v/>
      </c>
      <c r="O416" s="159" t="e">
        <f t="shared" si="23"/>
        <v>#VALUE!</v>
      </c>
      <c r="P416" s="14"/>
      <c r="Q416" s="14"/>
      <c r="R416" s="1" t="str">
        <f t="shared" si="24"/>
        <v/>
      </c>
      <c r="S416" s="159" t="e">
        <f t="shared" si="25"/>
        <v>#VALUE!</v>
      </c>
      <c r="T416" s="14"/>
      <c r="U416" s="14"/>
      <c r="V416" s="1" t="str">
        <f t="shared" si="26"/>
        <v/>
      </c>
      <c r="W416" s="159" t="e">
        <f t="shared" si="27"/>
        <v>#VALUE!</v>
      </c>
      <c r="X416" s="14"/>
      <c r="Y416" s="14"/>
      <c r="Z416" s="1" t="str">
        <f t="shared" si="28"/>
        <v/>
      </c>
      <c r="AA416" s="159" t="e">
        <f t="shared" si="29"/>
        <v>#VALUE!</v>
      </c>
      <c r="AB416" s="14"/>
      <c r="AC416" s="14"/>
      <c r="AD416" s="1" t="str">
        <f t="shared" si="30"/>
        <v/>
      </c>
      <c r="AE416" s="159" t="e">
        <f t="shared" si="18"/>
        <v>#VALUE!</v>
      </c>
      <c r="AF416" s="14"/>
      <c r="AG416" s="14"/>
      <c r="AH416" s="1" t="str">
        <f t="shared" si="31"/>
        <v/>
      </c>
      <c r="AI416" s="159" t="e">
        <f t="shared" si="19"/>
        <v>#VALUE!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59"/>
      <c r="DD416" s="1"/>
      <c r="DE416" s="1"/>
      <c r="DF416" s="1"/>
      <c r="DG416" s="159"/>
      <c r="DH416" s="1"/>
      <c r="DI416" s="1"/>
      <c r="DJ416" s="1"/>
      <c r="DK416" s="159"/>
      <c r="DL416" s="1"/>
      <c r="DM416" s="1"/>
      <c r="DN416" s="1"/>
      <c r="DO416" s="159"/>
      <c r="DP416" s="1"/>
      <c r="DQ416" s="1"/>
      <c r="DR416" s="1"/>
      <c r="DS416" s="159"/>
      <c r="DT416" s="1"/>
      <c r="DU416" s="1"/>
      <c r="DV416" s="1"/>
      <c r="DW416" s="159"/>
      <c r="DX416" s="1"/>
      <c r="DY416" s="1" t="e">
        <f>VLOOKUP(A416,'ADFLEX lần 1'!A:C,3,0)</f>
        <v>#N/A</v>
      </c>
    </row>
    <row r="417" spans="1:129" ht="15.75" hidden="1" customHeight="1" x14ac:dyDescent="0.25">
      <c r="A417" s="15">
        <v>805</v>
      </c>
      <c r="B417" s="1" t="str">
        <f>VLOOKUP($A417,'Trang tính59'!$G:$J,3,0)</f>
        <v>Trần Minh Ngọc</v>
      </c>
      <c r="C417" s="1" t="str">
        <f>VLOOKUP($A417,'Trang tính59'!$G:$J,4,0)</f>
        <v>MO - Kỹ thuật</v>
      </c>
      <c r="D417" s="14"/>
      <c r="E417" s="14"/>
      <c r="F417" s="1" t="str">
        <f t="shared" si="20"/>
        <v/>
      </c>
      <c r="G417" s="159" t="e">
        <f t="shared" si="16"/>
        <v>#VALUE!</v>
      </c>
      <c r="H417" s="14"/>
      <c r="I417" s="14"/>
      <c r="J417" s="1" t="str">
        <f t="shared" si="21"/>
        <v/>
      </c>
      <c r="K417" s="159" t="e">
        <f t="shared" si="17"/>
        <v>#VALUE!</v>
      </c>
      <c r="L417" s="14"/>
      <c r="M417" s="14"/>
      <c r="N417" s="1" t="str">
        <f t="shared" si="22"/>
        <v/>
      </c>
      <c r="O417" s="159" t="e">
        <f t="shared" si="23"/>
        <v>#VALUE!</v>
      </c>
      <c r="P417" s="14"/>
      <c r="Q417" s="14"/>
      <c r="R417" s="1" t="str">
        <f t="shared" si="24"/>
        <v/>
      </c>
      <c r="S417" s="159" t="e">
        <f t="shared" si="25"/>
        <v>#VALUE!</v>
      </c>
      <c r="T417" s="14"/>
      <c r="U417" s="14"/>
      <c r="V417" s="1" t="str">
        <f t="shared" si="26"/>
        <v/>
      </c>
      <c r="W417" s="159" t="e">
        <f t="shared" si="27"/>
        <v>#VALUE!</v>
      </c>
      <c r="X417" s="14"/>
      <c r="Y417" s="14"/>
      <c r="Z417" s="1" t="str">
        <f t="shared" si="28"/>
        <v/>
      </c>
      <c r="AA417" s="159" t="e">
        <f t="shared" si="29"/>
        <v>#VALUE!</v>
      </c>
      <c r="AB417" s="14"/>
      <c r="AC417" s="14"/>
      <c r="AD417" s="1" t="str">
        <f t="shared" si="30"/>
        <v/>
      </c>
      <c r="AE417" s="159" t="e">
        <f t="shared" si="18"/>
        <v>#VALUE!</v>
      </c>
      <c r="AF417" s="14"/>
      <c r="AG417" s="14"/>
      <c r="AH417" s="1" t="str">
        <f t="shared" si="31"/>
        <v/>
      </c>
      <c r="AI417" s="159" t="e">
        <f t="shared" si="19"/>
        <v>#VALUE!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59"/>
      <c r="DD417" s="1"/>
      <c r="DE417" s="1"/>
      <c r="DF417" s="1"/>
      <c r="DG417" s="159"/>
      <c r="DH417" s="1"/>
      <c r="DI417" s="1"/>
      <c r="DJ417" s="1"/>
      <c r="DK417" s="159"/>
      <c r="DL417" s="1"/>
      <c r="DM417" s="1"/>
      <c r="DN417" s="1"/>
      <c r="DO417" s="159"/>
      <c r="DP417" s="1"/>
      <c r="DQ417" s="1"/>
      <c r="DR417" s="1"/>
      <c r="DS417" s="159"/>
      <c r="DT417" s="1"/>
      <c r="DU417" s="1"/>
      <c r="DV417" s="1"/>
      <c r="DW417" s="159"/>
      <c r="DX417" s="1"/>
      <c r="DY417" s="1" t="e">
        <f>VLOOKUP(A417,'ADFLEX lần 1'!A:C,3,0)</f>
        <v>#N/A</v>
      </c>
    </row>
    <row r="418" spans="1:129" ht="15.75" hidden="1" customHeight="1" x14ac:dyDescent="0.25">
      <c r="A418" s="15">
        <v>806</v>
      </c>
      <c r="B418" s="1" t="str">
        <f>VLOOKUP($A418,'Trang tính59'!$G:$J,3,0)</f>
        <v>Dương Thanh Huyền</v>
      </c>
      <c r="C418" s="1" t="str">
        <f>VLOOKUP($A418,'Trang tính59'!$G:$J,4,0)</f>
        <v>PingGo - Branding</v>
      </c>
      <c r="D418" s="168"/>
      <c r="E418" s="168"/>
      <c r="F418" s="1" t="str">
        <f t="shared" si="20"/>
        <v/>
      </c>
      <c r="G418" s="159" t="e">
        <f t="shared" si="16"/>
        <v>#VALUE!</v>
      </c>
      <c r="H418" s="168"/>
      <c r="I418" s="168"/>
      <c r="J418" s="1" t="str">
        <f t="shared" si="21"/>
        <v/>
      </c>
      <c r="K418" s="159" t="e">
        <f t="shared" si="17"/>
        <v>#VALUE!</v>
      </c>
      <c r="L418" s="168"/>
      <c r="M418" s="168"/>
      <c r="N418" s="1" t="str">
        <f t="shared" si="22"/>
        <v/>
      </c>
      <c r="O418" s="159" t="e">
        <f t="shared" si="23"/>
        <v>#VALUE!</v>
      </c>
      <c r="P418" s="168"/>
      <c r="Q418" s="168"/>
      <c r="R418" s="1" t="str">
        <f t="shared" si="24"/>
        <v/>
      </c>
      <c r="S418" s="159" t="e">
        <f t="shared" si="25"/>
        <v>#VALUE!</v>
      </c>
      <c r="T418" s="168"/>
      <c r="U418" s="168"/>
      <c r="V418" s="1" t="str">
        <f t="shared" si="26"/>
        <v/>
      </c>
      <c r="W418" s="159" t="e">
        <f t="shared" si="27"/>
        <v>#VALUE!</v>
      </c>
      <c r="X418" s="14"/>
      <c r="Y418" s="14"/>
      <c r="Z418" s="1" t="str">
        <f t="shared" si="28"/>
        <v/>
      </c>
      <c r="AA418" s="159" t="e">
        <f t="shared" si="29"/>
        <v>#VALUE!</v>
      </c>
      <c r="AB418" s="14"/>
      <c r="AC418" s="14"/>
      <c r="AD418" s="1" t="str">
        <f t="shared" si="30"/>
        <v/>
      </c>
      <c r="AE418" s="159" t="e">
        <f t="shared" si="18"/>
        <v>#VALUE!</v>
      </c>
      <c r="AF418" s="168"/>
      <c r="AG418" s="168"/>
      <c r="AH418" s="1" t="str">
        <f t="shared" si="31"/>
        <v/>
      </c>
      <c r="AI418" s="159" t="e">
        <f t="shared" si="19"/>
        <v>#VALUE!</v>
      </c>
      <c r="AJ418" s="162"/>
      <c r="AK418" s="162"/>
      <c r="AL418" s="1"/>
      <c r="AM418" s="1"/>
      <c r="AN418" s="162"/>
      <c r="AO418" s="162"/>
      <c r="AP418" s="1"/>
      <c r="AQ418" s="1"/>
      <c r="AR418" s="162"/>
      <c r="AS418" s="162"/>
      <c r="AT418" s="1"/>
      <c r="AU418" s="1"/>
      <c r="AV418" s="162"/>
      <c r="AW418" s="162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62"/>
      <c r="BI418" s="162"/>
      <c r="BJ418" s="1"/>
      <c r="BK418" s="1"/>
      <c r="BL418" s="162"/>
      <c r="BM418" s="162"/>
      <c r="BN418" s="1"/>
      <c r="BO418" s="1"/>
      <c r="BP418" s="162"/>
      <c r="BQ418" s="162"/>
      <c r="BR418" s="1"/>
      <c r="BS418" s="1"/>
      <c r="BT418" s="162"/>
      <c r="BU418" s="162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59"/>
      <c r="DD418" s="1"/>
      <c r="DE418" s="1"/>
      <c r="DF418" s="1"/>
      <c r="DG418" s="159"/>
      <c r="DH418" s="1"/>
      <c r="DI418" s="1"/>
      <c r="DJ418" s="1"/>
      <c r="DK418" s="159"/>
      <c r="DL418" s="1"/>
      <c r="DM418" s="1"/>
      <c r="DN418" s="1"/>
      <c r="DO418" s="159"/>
      <c r="DP418" s="1"/>
      <c r="DQ418" s="1"/>
      <c r="DR418" s="1"/>
      <c r="DS418" s="159"/>
      <c r="DT418" s="1"/>
      <c r="DU418" s="1"/>
      <c r="DV418" s="1"/>
      <c r="DW418" s="159"/>
      <c r="DX418" s="1"/>
      <c r="DY418" s="1" t="e">
        <f>VLOOKUP(A418,'ADFLEX lần 1'!A:C,3,0)</f>
        <v>#N/A</v>
      </c>
    </row>
    <row r="419" spans="1:129" ht="15.75" hidden="1" customHeight="1" x14ac:dyDescent="0.25">
      <c r="A419" s="15">
        <v>807</v>
      </c>
      <c r="B419" s="1" t="e">
        <f>VLOOKUP($A419,'Trang tính59'!$G:$J,3,0)</f>
        <v>#N/A</v>
      </c>
      <c r="C419" s="1" t="e">
        <f>VLOOKUP($A419,'Trang tính59'!$G:$J,4,0)</f>
        <v>#N/A</v>
      </c>
      <c r="D419" s="168"/>
      <c r="E419" s="168"/>
      <c r="F419" s="1" t="str">
        <f t="shared" si="20"/>
        <v/>
      </c>
      <c r="G419" s="159" t="e">
        <f t="shared" si="16"/>
        <v>#VALUE!</v>
      </c>
      <c r="H419" s="168"/>
      <c r="I419" s="168"/>
      <c r="J419" s="1" t="str">
        <f t="shared" si="21"/>
        <v/>
      </c>
      <c r="K419" s="159" t="e">
        <f t="shared" si="17"/>
        <v>#VALUE!</v>
      </c>
      <c r="L419" s="168"/>
      <c r="M419" s="168"/>
      <c r="N419" s="1" t="str">
        <f t="shared" si="22"/>
        <v/>
      </c>
      <c r="O419" s="159" t="e">
        <f t="shared" si="23"/>
        <v>#VALUE!</v>
      </c>
      <c r="P419" s="168"/>
      <c r="Q419" s="168"/>
      <c r="R419" s="1" t="str">
        <f t="shared" si="24"/>
        <v/>
      </c>
      <c r="S419" s="159" t="e">
        <f t="shared" si="25"/>
        <v>#VALUE!</v>
      </c>
      <c r="T419" s="168"/>
      <c r="U419" s="168"/>
      <c r="V419" s="1" t="str">
        <f t="shared" si="26"/>
        <v/>
      </c>
      <c r="W419" s="159" t="e">
        <f t="shared" si="27"/>
        <v>#VALUE!</v>
      </c>
      <c r="X419" s="14"/>
      <c r="Y419" s="14"/>
      <c r="Z419" s="1" t="str">
        <f t="shared" si="28"/>
        <v/>
      </c>
      <c r="AA419" s="159" t="e">
        <f t="shared" si="29"/>
        <v>#VALUE!</v>
      </c>
      <c r="AB419" s="14"/>
      <c r="AC419" s="14"/>
      <c r="AD419" s="1" t="str">
        <f t="shared" si="30"/>
        <v/>
      </c>
      <c r="AE419" s="159" t="e">
        <f t="shared" si="18"/>
        <v>#VALUE!</v>
      </c>
      <c r="AF419" s="168"/>
      <c r="AG419" s="168"/>
      <c r="AH419" s="1" t="str">
        <f t="shared" si="31"/>
        <v/>
      </c>
      <c r="AI419" s="159" t="e">
        <f t="shared" si="19"/>
        <v>#VALUE!</v>
      </c>
      <c r="AJ419" s="162"/>
      <c r="AK419" s="162"/>
      <c r="AL419" s="1"/>
      <c r="AM419" s="1"/>
      <c r="AN419" s="162"/>
      <c r="AO419" s="162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62"/>
      <c r="BU419" s="162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62"/>
      <c r="CK419" s="162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59"/>
      <c r="DD419" s="1"/>
      <c r="DE419" s="1"/>
      <c r="DF419" s="1"/>
      <c r="DG419" s="159"/>
      <c r="DH419" s="1"/>
      <c r="DI419" s="1"/>
      <c r="DJ419" s="1"/>
      <c r="DK419" s="159"/>
      <c r="DL419" s="1"/>
      <c r="DM419" s="1"/>
      <c r="DN419" s="1"/>
      <c r="DO419" s="159"/>
      <c r="DP419" s="1"/>
      <c r="DQ419" s="1"/>
      <c r="DR419" s="1"/>
      <c r="DS419" s="159"/>
      <c r="DT419" s="1"/>
      <c r="DU419" s="1"/>
      <c r="DV419" s="1"/>
      <c r="DW419" s="159"/>
      <c r="DX419" s="1"/>
      <c r="DY419" s="1" t="e">
        <f>VLOOKUP(A419,'ADFLEX lần 1'!A:C,3,0)</f>
        <v>#N/A</v>
      </c>
    </row>
    <row r="420" spans="1:129" ht="15.75" hidden="1" customHeight="1" x14ac:dyDescent="0.25">
      <c r="A420" s="15">
        <v>808</v>
      </c>
      <c r="B420" s="1" t="str">
        <f>VLOOKUP($A420,'Trang tính59'!$G:$J,3,0)</f>
        <v>Phạm Thanh Tuấn</v>
      </c>
      <c r="C420" s="1" t="str">
        <f>VLOOKUP($A420,'Trang tính59'!$G:$J,4,0)</f>
        <v>AdFlex - CPS - Inhouse</v>
      </c>
      <c r="D420" s="14"/>
      <c r="E420" s="14"/>
      <c r="F420" s="1" t="str">
        <f t="shared" si="20"/>
        <v/>
      </c>
      <c r="G420" s="159" t="e">
        <f t="shared" si="16"/>
        <v>#VALUE!</v>
      </c>
      <c r="H420" s="14"/>
      <c r="I420" s="14"/>
      <c r="J420" s="1" t="str">
        <f t="shared" si="21"/>
        <v/>
      </c>
      <c r="K420" s="159" t="e">
        <f t="shared" si="17"/>
        <v>#VALUE!</v>
      </c>
      <c r="L420" s="14"/>
      <c r="M420" s="14"/>
      <c r="N420" s="1" t="str">
        <f t="shared" si="22"/>
        <v/>
      </c>
      <c r="O420" s="159" t="e">
        <f t="shared" si="23"/>
        <v>#VALUE!</v>
      </c>
      <c r="P420" s="14"/>
      <c r="Q420" s="14"/>
      <c r="R420" s="1" t="str">
        <f t="shared" si="24"/>
        <v/>
      </c>
      <c r="S420" s="159" t="e">
        <f t="shared" si="25"/>
        <v>#VALUE!</v>
      </c>
      <c r="T420" s="14"/>
      <c r="U420" s="14"/>
      <c r="V420" s="1" t="str">
        <f t="shared" si="26"/>
        <v/>
      </c>
      <c r="W420" s="159" t="e">
        <f t="shared" si="27"/>
        <v>#VALUE!</v>
      </c>
      <c r="X420" s="168"/>
      <c r="Y420" s="168"/>
      <c r="Z420" s="1" t="str">
        <f t="shared" si="28"/>
        <v/>
      </c>
      <c r="AA420" s="159" t="e">
        <f t="shared" si="29"/>
        <v>#VALUE!</v>
      </c>
      <c r="AB420" s="14"/>
      <c r="AC420" s="14"/>
      <c r="AD420" s="1" t="str">
        <f t="shared" si="30"/>
        <v/>
      </c>
      <c r="AE420" s="159" t="e">
        <f t="shared" si="18"/>
        <v>#VALUE!</v>
      </c>
      <c r="AF420" s="14"/>
      <c r="AG420" s="14"/>
      <c r="AH420" s="1" t="str">
        <f t="shared" si="31"/>
        <v/>
      </c>
      <c r="AI420" s="159" t="e">
        <f t="shared" si="19"/>
        <v>#VALUE!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59"/>
      <c r="DD420" s="1"/>
      <c r="DE420" s="1"/>
      <c r="DF420" s="1"/>
      <c r="DG420" s="159"/>
      <c r="DH420" s="1"/>
      <c r="DI420" s="1"/>
      <c r="DJ420" s="1"/>
      <c r="DK420" s="159"/>
      <c r="DL420" s="1"/>
      <c r="DM420" s="1"/>
      <c r="DN420" s="1"/>
      <c r="DO420" s="159"/>
      <c r="DP420" s="1"/>
      <c r="DQ420" s="1"/>
      <c r="DR420" s="1"/>
      <c r="DS420" s="159"/>
      <c r="DT420" s="1"/>
      <c r="DU420" s="1"/>
      <c r="DV420" s="1"/>
      <c r="DW420" s="159"/>
      <c r="DX420" s="1"/>
      <c r="DY420" s="1" t="e">
        <f>VLOOKUP(A420,'ADFLEX lần 1'!A:C,3,0)</f>
        <v>#N/A</v>
      </c>
    </row>
    <row r="421" spans="1:129" ht="15.75" hidden="1" customHeight="1" x14ac:dyDescent="0.25">
      <c r="A421" s="15">
        <v>809</v>
      </c>
      <c r="B421" s="1" t="e">
        <f>VLOOKUP($A421,'Trang tính59'!$G:$J,3,0)</f>
        <v>#N/A</v>
      </c>
      <c r="C421" s="1" t="e">
        <f>VLOOKUP($A421,'Trang tính59'!$G:$J,4,0)</f>
        <v>#N/A</v>
      </c>
      <c r="D421" s="14"/>
      <c r="E421" s="14"/>
      <c r="F421" s="1" t="str">
        <f t="shared" si="20"/>
        <v/>
      </c>
      <c r="G421" s="159" t="e">
        <f t="shared" si="16"/>
        <v>#VALUE!</v>
      </c>
      <c r="H421" s="14"/>
      <c r="I421" s="14"/>
      <c r="J421" s="1" t="str">
        <f t="shared" si="21"/>
        <v/>
      </c>
      <c r="K421" s="159" t="e">
        <f t="shared" si="17"/>
        <v>#VALUE!</v>
      </c>
      <c r="L421" s="14"/>
      <c r="M421" s="14"/>
      <c r="N421" s="1" t="str">
        <f t="shared" si="22"/>
        <v/>
      </c>
      <c r="O421" s="159" t="e">
        <f t="shared" si="23"/>
        <v>#VALUE!</v>
      </c>
      <c r="P421" s="14"/>
      <c r="Q421" s="14"/>
      <c r="R421" s="1" t="str">
        <f t="shared" si="24"/>
        <v/>
      </c>
      <c r="S421" s="159" t="e">
        <f t="shared" si="25"/>
        <v>#VALUE!</v>
      </c>
      <c r="T421" s="14"/>
      <c r="U421" s="14"/>
      <c r="V421" s="1" t="str">
        <f t="shared" si="26"/>
        <v/>
      </c>
      <c r="W421" s="159" t="e">
        <f t="shared" si="27"/>
        <v>#VALUE!</v>
      </c>
      <c r="X421" s="14"/>
      <c r="Y421" s="14"/>
      <c r="Z421" s="1" t="str">
        <f t="shared" si="28"/>
        <v/>
      </c>
      <c r="AA421" s="159" t="e">
        <f t="shared" si="29"/>
        <v>#VALUE!</v>
      </c>
      <c r="AB421" s="168"/>
      <c r="AC421" s="168"/>
      <c r="AD421" s="1" t="str">
        <f t="shared" si="30"/>
        <v/>
      </c>
      <c r="AE421" s="159" t="e">
        <f t="shared" si="18"/>
        <v>#VALUE!</v>
      </c>
      <c r="AF421" s="14"/>
      <c r="AG421" s="14"/>
      <c r="AH421" s="1" t="str">
        <f t="shared" si="31"/>
        <v/>
      </c>
      <c r="AI421" s="159" t="e">
        <f t="shared" si="19"/>
        <v>#VALUE!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59"/>
      <c r="DD421" s="1"/>
      <c r="DE421" s="1"/>
      <c r="DF421" s="1"/>
      <c r="DG421" s="159"/>
      <c r="DH421" s="1"/>
      <c r="DI421" s="1"/>
      <c r="DJ421" s="1"/>
      <c r="DK421" s="159"/>
      <c r="DL421" s="1"/>
      <c r="DM421" s="1"/>
      <c r="DN421" s="1"/>
      <c r="DO421" s="159"/>
      <c r="DP421" s="160"/>
      <c r="DQ421" s="160"/>
      <c r="DR421" s="161"/>
      <c r="DS421" s="159"/>
      <c r="DT421" s="1"/>
      <c r="DU421" s="1"/>
      <c r="DV421" s="1"/>
      <c r="DW421" s="159"/>
      <c r="DX421" s="1"/>
      <c r="DY421" s="1" t="e">
        <f>VLOOKUP(A421,'ADFLEX lần 1'!A:C,3,0)</f>
        <v>#N/A</v>
      </c>
    </row>
    <row r="422" spans="1:129" ht="15.75" hidden="1" customHeight="1" x14ac:dyDescent="0.25">
      <c r="A422" s="15">
        <v>810</v>
      </c>
      <c r="B422" s="1" t="e">
        <f>VLOOKUP($A422,'Trang tính59'!$G:$J,3,0)</f>
        <v>#N/A</v>
      </c>
      <c r="C422" s="1" t="e">
        <f>VLOOKUP($A422,'Trang tính59'!$G:$J,4,0)</f>
        <v>#N/A</v>
      </c>
      <c r="D422" s="14"/>
      <c r="E422" s="14"/>
      <c r="F422" s="1" t="str">
        <f t="shared" si="20"/>
        <v/>
      </c>
      <c r="G422" s="159" t="e">
        <f t="shared" si="16"/>
        <v>#VALUE!</v>
      </c>
      <c r="H422" s="14"/>
      <c r="I422" s="14"/>
      <c r="J422" s="1" t="str">
        <f t="shared" si="21"/>
        <v/>
      </c>
      <c r="K422" s="159" t="e">
        <f t="shared" si="17"/>
        <v>#VALUE!</v>
      </c>
      <c r="L422" s="14"/>
      <c r="M422" s="14"/>
      <c r="N422" s="1" t="str">
        <f t="shared" si="22"/>
        <v/>
      </c>
      <c r="O422" s="159" t="e">
        <f t="shared" si="23"/>
        <v>#VALUE!</v>
      </c>
      <c r="P422" s="14"/>
      <c r="Q422" s="14"/>
      <c r="R422" s="1" t="str">
        <f t="shared" si="24"/>
        <v/>
      </c>
      <c r="S422" s="159" t="e">
        <f t="shared" si="25"/>
        <v>#VALUE!</v>
      </c>
      <c r="T422" s="14"/>
      <c r="U422" s="14"/>
      <c r="V422" s="1" t="str">
        <f t="shared" si="26"/>
        <v/>
      </c>
      <c r="W422" s="159" t="e">
        <f t="shared" si="27"/>
        <v>#VALUE!</v>
      </c>
      <c r="X422" s="14"/>
      <c r="Y422" s="14"/>
      <c r="Z422" s="1" t="str">
        <f t="shared" si="28"/>
        <v/>
      </c>
      <c r="AA422" s="159" t="e">
        <f t="shared" si="29"/>
        <v>#VALUE!</v>
      </c>
      <c r="AB422" s="14"/>
      <c r="AC422" s="14"/>
      <c r="AD422" s="1" t="str">
        <f t="shared" si="30"/>
        <v/>
      </c>
      <c r="AE422" s="159" t="e">
        <f t="shared" si="18"/>
        <v>#VALUE!</v>
      </c>
      <c r="AF422" s="14"/>
      <c r="AG422" s="14"/>
      <c r="AH422" s="1" t="str">
        <f t="shared" si="31"/>
        <v/>
      </c>
      <c r="AI422" s="159" t="e">
        <f t="shared" si="19"/>
        <v>#VALUE!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59"/>
      <c r="DD422" s="1"/>
      <c r="DE422" s="1"/>
      <c r="DF422" s="1"/>
      <c r="DG422" s="159"/>
      <c r="DH422" s="1"/>
      <c r="DI422" s="1"/>
      <c r="DJ422" s="1"/>
      <c r="DK422" s="159"/>
      <c r="DL422" s="1"/>
      <c r="DM422" s="1"/>
      <c r="DN422" s="1"/>
      <c r="DO422" s="159"/>
      <c r="DP422" s="1"/>
      <c r="DQ422" s="1"/>
      <c r="DR422" s="1"/>
      <c r="DS422" s="159"/>
      <c r="DT422" s="1"/>
      <c r="DU422" s="1"/>
      <c r="DV422" s="1"/>
      <c r="DW422" s="159"/>
      <c r="DX422" s="1"/>
      <c r="DY422" s="1" t="e">
        <f>VLOOKUP(A422,'ADFLEX lần 1'!A:C,3,0)</f>
        <v>#N/A</v>
      </c>
    </row>
    <row r="423" spans="1:129" ht="15.75" hidden="1" customHeight="1" x14ac:dyDescent="0.25">
      <c r="A423" s="15">
        <v>811</v>
      </c>
      <c r="B423" s="1" t="str">
        <f>VLOOKUP($A423,'Trang tính59'!$G:$J,3,0)</f>
        <v>Hoàng Hải Yến</v>
      </c>
      <c r="C423" s="1" t="str">
        <f>VLOOKUP($A423,'Trang tính59'!$G:$J,4,0)</f>
        <v>MO - M1 - Operation</v>
      </c>
      <c r="D423" s="14"/>
      <c r="E423" s="14"/>
      <c r="F423" s="1" t="str">
        <f t="shared" si="20"/>
        <v/>
      </c>
      <c r="G423" s="159" t="e">
        <f t="shared" si="16"/>
        <v>#VALUE!</v>
      </c>
      <c r="H423" s="14"/>
      <c r="I423" s="14"/>
      <c r="J423" s="1" t="str">
        <f t="shared" si="21"/>
        <v/>
      </c>
      <c r="K423" s="159" t="e">
        <f t="shared" si="17"/>
        <v>#VALUE!</v>
      </c>
      <c r="L423" s="171"/>
      <c r="M423" s="171"/>
      <c r="N423" s="1" t="str">
        <f t="shared" si="22"/>
        <v/>
      </c>
      <c r="O423" s="159" t="e">
        <f t="shared" si="23"/>
        <v>#VALUE!</v>
      </c>
      <c r="P423" s="14"/>
      <c r="Q423" s="14"/>
      <c r="R423" s="1" t="str">
        <f t="shared" si="24"/>
        <v/>
      </c>
      <c r="S423" s="159" t="e">
        <f t="shared" si="25"/>
        <v>#VALUE!</v>
      </c>
      <c r="T423" s="14"/>
      <c r="U423" s="14"/>
      <c r="V423" s="1" t="str">
        <f t="shared" si="26"/>
        <v/>
      </c>
      <c r="W423" s="159" t="e">
        <f t="shared" si="27"/>
        <v>#VALUE!</v>
      </c>
      <c r="X423" s="14"/>
      <c r="Y423" s="14"/>
      <c r="Z423" s="1" t="str">
        <f t="shared" si="28"/>
        <v/>
      </c>
      <c r="AA423" s="159" t="e">
        <f t="shared" si="29"/>
        <v>#VALUE!</v>
      </c>
      <c r="AB423" s="14"/>
      <c r="AC423" s="14"/>
      <c r="AD423" s="1" t="str">
        <f t="shared" si="30"/>
        <v/>
      </c>
      <c r="AE423" s="159" t="e">
        <f t="shared" si="18"/>
        <v>#VALUE!</v>
      </c>
      <c r="AF423" s="14"/>
      <c r="AG423" s="14"/>
      <c r="AH423" s="1" t="str">
        <f t="shared" si="31"/>
        <v/>
      </c>
      <c r="AI423" s="159" t="e">
        <f t="shared" si="19"/>
        <v>#VALUE!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72"/>
      <c r="BQ423" s="172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59"/>
      <c r="DD423" s="1"/>
      <c r="DE423" s="1"/>
      <c r="DF423" s="1"/>
      <c r="DG423" s="159"/>
      <c r="DH423" s="1"/>
      <c r="DI423" s="1"/>
      <c r="DJ423" s="1"/>
      <c r="DK423" s="159"/>
      <c r="DL423" s="1"/>
      <c r="DM423" s="1"/>
      <c r="DN423" s="1"/>
      <c r="DO423" s="159"/>
      <c r="DP423" s="1"/>
      <c r="DQ423" s="1"/>
      <c r="DR423" s="1"/>
      <c r="DS423" s="159"/>
      <c r="DT423" s="1"/>
      <c r="DU423" s="1"/>
      <c r="DV423" s="1"/>
      <c r="DW423" s="159"/>
      <c r="DX423" s="1"/>
      <c r="DY423" s="1" t="e">
        <f>VLOOKUP(A423,'ADFLEX lần 1'!A:C,3,0)</f>
        <v>#N/A</v>
      </c>
    </row>
    <row r="424" spans="1:129" ht="15.75" hidden="1" customHeight="1" x14ac:dyDescent="0.25">
      <c r="A424" s="15">
        <v>812</v>
      </c>
      <c r="B424" s="1" t="str">
        <f>VLOOKUP($A424,'Trang tính59'!$G:$J,3,0)</f>
        <v>Lê Văn Việt</v>
      </c>
      <c r="C424" s="1" t="str">
        <f>VLOOKUP($A424,'Trang tính59'!$G:$J,4,0)</f>
        <v>MO - Kỹ thuật</v>
      </c>
      <c r="D424" s="14"/>
      <c r="E424" s="14"/>
      <c r="F424" s="1" t="str">
        <f t="shared" si="20"/>
        <v/>
      </c>
      <c r="G424" s="159" t="e">
        <f t="shared" si="16"/>
        <v>#VALUE!</v>
      </c>
      <c r="H424" s="14"/>
      <c r="I424" s="14"/>
      <c r="J424" s="1" t="str">
        <f t="shared" si="21"/>
        <v/>
      </c>
      <c r="K424" s="159" t="e">
        <f t="shared" si="17"/>
        <v>#VALUE!</v>
      </c>
      <c r="L424" s="14"/>
      <c r="M424" s="14"/>
      <c r="N424" s="1" t="str">
        <f t="shared" si="22"/>
        <v/>
      </c>
      <c r="O424" s="159" t="e">
        <f t="shared" si="23"/>
        <v>#VALUE!</v>
      </c>
      <c r="P424" s="14"/>
      <c r="Q424" s="14"/>
      <c r="R424" s="1" t="str">
        <f t="shared" si="24"/>
        <v/>
      </c>
      <c r="S424" s="159" t="e">
        <f t="shared" si="25"/>
        <v>#VALUE!</v>
      </c>
      <c r="T424" s="14"/>
      <c r="U424" s="14"/>
      <c r="V424" s="1" t="str">
        <f t="shared" si="26"/>
        <v/>
      </c>
      <c r="W424" s="159" t="e">
        <f t="shared" si="27"/>
        <v>#VALUE!</v>
      </c>
      <c r="X424" s="14"/>
      <c r="Y424" s="14"/>
      <c r="Z424" s="1" t="str">
        <f t="shared" si="28"/>
        <v/>
      </c>
      <c r="AA424" s="159" t="e">
        <f t="shared" si="29"/>
        <v>#VALUE!</v>
      </c>
      <c r="AB424" s="14"/>
      <c r="AC424" s="14"/>
      <c r="AD424" s="1" t="str">
        <f t="shared" si="30"/>
        <v/>
      </c>
      <c r="AE424" s="159" t="e">
        <f t="shared" si="18"/>
        <v>#VALUE!</v>
      </c>
      <c r="AF424" s="14"/>
      <c r="AG424" s="14"/>
      <c r="AH424" s="1" t="str">
        <f t="shared" si="31"/>
        <v/>
      </c>
      <c r="AI424" s="159" t="e">
        <f t="shared" si="19"/>
        <v>#VALUE!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59"/>
      <c r="DD424" s="1"/>
      <c r="DE424" s="1"/>
      <c r="DF424" s="1"/>
      <c r="DG424" s="159"/>
      <c r="DH424" s="1"/>
      <c r="DI424" s="1"/>
      <c r="DJ424" s="1"/>
      <c r="DK424" s="159"/>
      <c r="DL424" s="1"/>
      <c r="DM424" s="1"/>
      <c r="DN424" s="1"/>
      <c r="DO424" s="159"/>
      <c r="DP424" s="1"/>
      <c r="DQ424" s="1"/>
      <c r="DR424" s="1"/>
      <c r="DS424" s="159"/>
      <c r="DT424" s="1"/>
      <c r="DU424" s="1"/>
      <c r="DV424" s="1"/>
      <c r="DW424" s="159"/>
      <c r="DX424" s="1"/>
      <c r="DY424" s="1" t="e">
        <f>VLOOKUP(A424,'ADFLEX lần 1'!A:C,3,0)</f>
        <v>#N/A</v>
      </c>
    </row>
    <row r="425" spans="1:129" ht="15.75" hidden="1" customHeight="1" x14ac:dyDescent="0.25">
      <c r="A425" s="15">
        <v>813</v>
      </c>
      <c r="B425" s="1" t="str">
        <f>VLOOKUP($A425,'Trang tính59'!$G:$J,3,0)</f>
        <v>Bùi Khánh Ly</v>
      </c>
      <c r="C425" s="1" t="str">
        <f>VLOOKUP($A425,'Trang tính59'!$G:$J,4,0)</f>
        <v>AdFlex - TCKT</v>
      </c>
      <c r="D425" s="14"/>
      <c r="E425" s="14"/>
      <c r="F425" s="1" t="str">
        <f t="shared" si="20"/>
        <v/>
      </c>
      <c r="G425" s="159" t="e">
        <f t="shared" si="16"/>
        <v>#VALUE!</v>
      </c>
      <c r="H425" s="14"/>
      <c r="I425" s="14"/>
      <c r="J425" s="1" t="str">
        <f t="shared" si="21"/>
        <v/>
      </c>
      <c r="K425" s="159" t="e">
        <f t="shared" si="17"/>
        <v>#VALUE!</v>
      </c>
      <c r="L425" s="14"/>
      <c r="M425" s="14"/>
      <c r="N425" s="1" t="str">
        <f t="shared" si="22"/>
        <v/>
      </c>
      <c r="O425" s="159" t="e">
        <f t="shared" si="23"/>
        <v>#VALUE!</v>
      </c>
      <c r="P425" s="14"/>
      <c r="Q425" s="14"/>
      <c r="R425" s="1" t="str">
        <f t="shared" si="24"/>
        <v/>
      </c>
      <c r="S425" s="159" t="e">
        <f t="shared" si="25"/>
        <v>#VALUE!</v>
      </c>
      <c r="T425" s="14"/>
      <c r="U425" s="14"/>
      <c r="V425" s="1" t="str">
        <f t="shared" si="26"/>
        <v/>
      </c>
      <c r="W425" s="159" t="e">
        <f t="shared" si="27"/>
        <v>#VALUE!</v>
      </c>
      <c r="X425" s="14"/>
      <c r="Y425" s="14"/>
      <c r="Z425" s="1" t="str">
        <f t="shared" si="28"/>
        <v/>
      </c>
      <c r="AA425" s="159" t="e">
        <f t="shared" si="29"/>
        <v>#VALUE!</v>
      </c>
      <c r="AB425" s="14"/>
      <c r="AC425" s="14"/>
      <c r="AD425" s="1" t="str">
        <f t="shared" si="30"/>
        <v/>
      </c>
      <c r="AE425" s="159" t="e">
        <f t="shared" si="18"/>
        <v>#VALUE!</v>
      </c>
      <c r="AF425" s="14"/>
      <c r="AG425" s="14"/>
      <c r="AH425" s="1" t="str">
        <f t="shared" si="31"/>
        <v/>
      </c>
      <c r="AI425" s="159" t="e">
        <f t="shared" si="19"/>
        <v>#VALUE!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59"/>
      <c r="DD425" s="1"/>
      <c r="DE425" s="1"/>
      <c r="DF425" s="1"/>
      <c r="DG425" s="159"/>
      <c r="DH425" s="1"/>
      <c r="DI425" s="1"/>
      <c r="DJ425" s="1"/>
      <c r="DK425" s="159"/>
      <c r="DL425" s="1"/>
      <c r="DM425" s="1"/>
      <c r="DN425" s="1"/>
      <c r="DO425" s="159"/>
      <c r="DP425" s="1"/>
      <c r="DQ425" s="1"/>
      <c r="DR425" s="1"/>
      <c r="DS425" s="159"/>
      <c r="DT425" s="1"/>
      <c r="DU425" s="1"/>
      <c r="DV425" s="1"/>
      <c r="DW425" s="159"/>
      <c r="DX425" s="1"/>
      <c r="DY425" s="1" t="e">
        <f>VLOOKUP(A425,'ADFLEX lần 1'!A:C,3,0)</f>
        <v>#N/A</v>
      </c>
    </row>
    <row r="426" spans="1:129" ht="15.75" hidden="1" customHeight="1" x14ac:dyDescent="0.25">
      <c r="A426" s="15">
        <v>814</v>
      </c>
      <c r="B426" s="1" t="str">
        <f>VLOOKUP($A426,'Trang tính59'!$G:$J,3,0)</f>
        <v>Nguyễn Thị Hồ Trang</v>
      </c>
      <c r="C426" s="1" t="str">
        <f>VLOOKUP($A426,'Trang tính59'!$G:$J,4,0)</f>
        <v>EWAY - Tuyển dụng đào tạo truyền thông</v>
      </c>
      <c r="D426" s="14"/>
      <c r="E426" s="14"/>
      <c r="F426" s="1" t="str">
        <f t="shared" si="20"/>
        <v/>
      </c>
      <c r="G426" s="159" t="e">
        <f t="shared" si="16"/>
        <v>#VALUE!</v>
      </c>
      <c r="H426" s="14"/>
      <c r="I426" s="14"/>
      <c r="J426" s="1" t="str">
        <f t="shared" si="21"/>
        <v/>
      </c>
      <c r="K426" s="159" t="e">
        <f t="shared" si="17"/>
        <v>#VALUE!</v>
      </c>
      <c r="L426" s="14"/>
      <c r="M426" s="14"/>
      <c r="N426" s="1" t="str">
        <f t="shared" si="22"/>
        <v/>
      </c>
      <c r="O426" s="159" t="e">
        <f t="shared" si="23"/>
        <v>#VALUE!</v>
      </c>
      <c r="P426" s="14"/>
      <c r="Q426" s="14"/>
      <c r="R426" s="1" t="str">
        <f t="shared" si="24"/>
        <v/>
      </c>
      <c r="S426" s="159" t="e">
        <f t="shared" si="25"/>
        <v>#VALUE!</v>
      </c>
      <c r="T426" s="14"/>
      <c r="U426" s="14"/>
      <c r="V426" s="1" t="str">
        <f t="shared" si="26"/>
        <v/>
      </c>
      <c r="W426" s="159" t="e">
        <f t="shared" si="27"/>
        <v>#VALUE!</v>
      </c>
      <c r="X426" s="14"/>
      <c r="Y426" s="14"/>
      <c r="Z426" s="1" t="str">
        <f t="shared" si="28"/>
        <v/>
      </c>
      <c r="AA426" s="159" t="e">
        <f t="shared" si="29"/>
        <v>#VALUE!</v>
      </c>
      <c r="AB426" s="14"/>
      <c r="AC426" s="14"/>
      <c r="AD426" s="1" t="str">
        <f t="shared" si="30"/>
        <v/>
      </c>
      <c r="AE426" s="159" t="e">
        <f t="shared" si="18"/>
        <v>#VALUE!</v>
      </c>
      <c r="AF426" s="14"/>
      <c r="AG426" s="14"/>
      <c r="AH426" s="1" t="str">
        <f t="shared" si="31"/>
        <v/>
      </c>
      <c r="AI426" s="159" t="e">
        <f t="shared" si="19"/>
        <v>#VALUE!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59"/>
      <c r="DD426" s="1"/>
      <c r="DE426" s="1"/>
      <c r="DF426" s="1"/>
      <c r="DG426" s="159"/>
      <c r="DH426" s="1"/>
      <c r="DI426" s="1"/>
      <c r="DJ426" s="1"/>
      <c r="DK426" s="159"/>
      <c r="DL426" s="1"/>
      <c r="DM426" s="1"/>
      <c r="DN426" s="1"/>
      <c r="DO426" s="159"/>
      <c r="DP426" s="1"/>
      <c r="DQ426" s="1"/>
      <c r="DR426" s="1"/>
      <c r="DS426" s="159"/>
      <c r="DT426" s="1"/>
      <c r="DU426" s="1"/>
      <c r="DV426" s="1"/>
      <c r="DW426" s="159"/>
      <c r="DX426" s="1"/>
      <c r="DY426" s="1" t="e">
        <f>VLOOKUP(A426,'ADFLEX lần 1'!A:C,3,0)</f>
        <v>#N/A</v>
      </c>
    </row>
    <row r="427" spans="1:129" ht="15.75" hidden="1" customHeight="1" x14ac:dyDescent="0.25">
      <c r="A427" s="15">
        <v>815</v>
      </c>
      <c r="B427" s="1" t="str">
        <f>VLOOKUP($A427,'Trang tính59'!$G:$J,3,0)</f>
        <v>Trần Thị Cẩm Vân</v>
      </c>
      <c r="C427" s="1" t="str">
        <f>VLOOKUP($A427,'Trang tính59'!$G:$J,4,0)</f>
        <v>EWAY - HCNS</v>
      </c>
      <c r="D427" s="14"/>
      <c r="E427" s="14"/>
      <c r="F427" s="1" t="str">
        <f t="shared" si="20"/>
        <v/>
      </c>
      <c r="G427" s="159" t="e">
        <f t="shared" si="16"/>
        <v>#VALUE!</v>
      </c>
      <c r="H427" s="14"/>
      <c r="I427" s="14"/>
      <c r="J427" s="1" t="str">
        <f t="shared" si="21"/>
        <v/>
      </c>
      <c r="K427" s="159" t="e">
        <f t="shared" si="17"/>
        <v>#VALUE!</v>
      </c>
      <c r="L427" s="14"/>
      <c r="M427" s="14"/>
      <c r="N427" s="1" t="str">
        <f t="shared" si="22"/>
        <v/>
      </c>
      <c r="O427" s="159" t="e">
        <f t="shared" si="23"/>
        <v>#VALUE!</v>
      </c>
      <c r="P427" s="14"/>
      <c r="Q427" s="14"/>
      <c r="R427" s="1" t="str">
        <f t="shared" si="24"/>
        <v/>
      </c>
      <c r="S427" s="159" t="e">
        <f t="shared" si="25"/>
        <v>#VALUE!</v>
      </c>
      <c r="T427" s="14"/>
      <c r="U427" s="14"/>
      <c r="V427" s="1" t="str">
        <f t="shared" si="26"/>
        <v/>
      </c>
      <c r="W427" s="159" t="e">
        <f t="shared" si="27"/>
        <v>#VALUE!</v>
      </c>
      <c r="X427" s="14"/>
      <c r="Y427" s="14"/>
      <c r="Z427" s="1" t="str">
        <f t="shared" si="28"/>
        <v/>
      </c>
      <c r="AA427" s="159" t="e">
        <f t="shared" si="29"/>
        <v>#VALUE!</v>
      </c>
      <c r="AB427" s="14"/>
      <c r="AC427" s="14"/>
      <c r="AD427" s="1" t="str">
        <f t="shared" si="30"/>
        <v/>
      </c>
      <c r="AE427" s="159" t="e">
        <f t="shared" si="18"/>
        <v>#VALUE!</v>
      </c>
      <c r="AF427" s="14"/>
      <c r="AG427" s="14"/>
      <c r="AH427" s="1" t="str">
        <f t="shared" si="31"/>
        <v/>
      </c>
      <c r="AI427" s="159" t="e">
        <f t="shared" si="19"/>
        <v>#VALUE!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59"/>
      <c r="DD427" s="1"/>
      <c r="DE427" s="1"/>
      <c r="DF427" s="1"/>
      <c r="DG427" s="159"/>
      <c r="DH427" s="1"/>
      <c r="DI427" s="1"/>
      <c r="DJ427" s="1"/>
      <c r="DK427" s="159"/>
      <c r="DL427" s="1"/>
      <c r="DM427" s="1"/>
      <c r="DN427" s="1"/>
      <c r="DO427" s="159"/>
      <c r="DP427" s="1"/>
      <c r="DQ427" s="1"/>
      <c r="DR427" s="1"/>
      <c r="DS427" s="159"/>
      <c r="DT427" s="1"/>
      <c r="DU427" s="1"/>
      <c r="DV427" s="1"/>
      <c r="DW427" s="159"/>
      <c r="DX427" s="1"/>
      <c r="DY427" s="1" t="e">
        <f>VLOOKUP(A427,'ADFLEX lần 1'!A:C,3,0)</f>
        <v>#N/A</v>
      </c>
    </row>
    <row r="428" spans="1:129" ht="15.75" hidden="1" customHeight="1" x14ac:dyDescent="0.25">
      <c r="A428" s="15">
        <v>816</v>
      </c>
      <c r="B428" s="1" t="str">
        <f>VLOOKUP($A428,'Trang tính59'!$G:$J,3,0)</f>
        <v>Nguyễn Thị Thúy</v>
      </c>
      <c r="C428" s="1" t="str">
        <f>VLOOKUP($A428,'Trang tính59'!$G:$J,4,0)</f>
        <v>PingGo - OP</v>
      </c>
      <c r="D428" s="14"/>
      <c r="E428" s="14"/>
      <c r="F428" s="1" t="str">
        <f t="shared" si="20"/>
        <v/>
      </c>
      <c r="G428" s="159" t="e">
        <f t="shared" si="16"/>
        <v>#VALUE!</v>
      </c>
      <c r="H428" s="14"/>
      <c r="I428" s="14"/>
      <c r="J428" s="1" t="str">
        <f t="shared" si="21"/>
        <v/>
      </c>
      <c r="K428" s="159" t="e">
        <f t="shared" si="17"/>
        <v>#VALUE!</v>
      </c>
      <c r="L428" s="14"/>
      <c r="M428" s="14"/>
      <c r="N428" s="1" t="str">
        <f t="shared" si="22"/>
        <v/>
      </c>
      <c r="O428" s="159" t="e">
        <f t="shared" si="23"/>
        <v>#VALUE!</v>
      </c>
      <c r="P428" s="14"/>
      <c r="Q428" s="14"/>
      <c r="R428" s="1" t="str">
        <f t="shared" si="24"/>
        <v/>
      </c>
      <c r="S428" s="159" t="e">
        <f t="shared" si="25"/>
        <v>#VALUE!</v>
      </c>
      <c r="T428" s="14"/>
      <c r="U428" s="14"/>
      <c r="V428" s="1" t="str">
        <f t="shared" si="26"/>
        <v/>
      </c>
      <c r="W428" s="159" t="e">
        <f t="shared" si="27"/>
        <v>#VALUE!</v>
      </c>
      <c r="X428" s="14"/>
      <c r="Y428" s="14"/>
      <c r="Z428" s="1" t="str">
        <f t="shared" si="28"/>
        <v/>
      </c>
      <c r="AA428" s="159" t="e">
        <f t="shared" si="29"/>
        <v>#VALUE!</v>
      </c>
      <c r="AB428" s="14"/>
      <c r="AC428" s="14"/>
      <c r="AD428" s="1" t="str">
        <f t="shared" si="30"/>
        <v/>
      </c>
      <c r="AE428" s="159" t="e">
        <f t="shared" si="18"/>
        <v>#VALUE!</v>
      </c>
      <c r="AF428" s="14"/>
      <c r="AG428" s="14"/>
      <c r="AH428" s="1" t="str">
        <f t="shared" si="31"/>
        <v/>
      </c>
      <c r="AI428" s="159" t="e">
        <f t="shared" si="19"/>
        <v>#VALUE!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59"/>
      <c r="DD428" s="1"/>
      <c r="DE428" s="1"/>
      <c r="DF428" s="1"/>
      <c r="DG428" s="159"/>
      <c r="DH428" s="1"/>
      <c r="DI428" s="1"/>
      <c r="DJ428" s="1"/>
      <c r="DK428" s="159"/>
      <c r="DL428" s="1"/>
      <c r="DM428" s="1"/>
      <c r="DN428" s="1"/>
      <c r="DO428" s="159"/>
      <c r="DP428" s="1"/>
      <c r="DQ428" s="1"/>
      <c r="DR428" s="1"/>
      <c r="DS428" s="159"/>
      <c r="DT428" s="1"/>
      <c r="DU428" s="1"/>
      <c r="DV428" s="1"/>
      <c r="DW428" s="159"/>
      <c r="DX428" s="1"/>
      <c r="DY428" s="1" t="e">
        <f>VLOOKUP(A428,'ADFLEX lần 1'!A:C,3,0)</f>
        <v>#N/A</v>
      </c>
    </row>
    <row r="429" spans="1:129" ht="15.75" hidden="1" customHeight="1" x14ac:dyDescent="0.25">
      <c r="A429" s="15">
        <v>817</v>
      </c>
      <c r="B429" s="1" t="str">
        <f>VLOOKUP($A429,'Trang tính59'!$G:$J,3,0)</f>
        <v>Nguyễn Quang Đạt</v>
      </c>
      <c r="C429" s="1" t="str">
        <f>VLOOKUP($A429,'Trang tính59'!$G:$J,4,0)</f>
        <v>AdFlex - AdDrop</v>
      </c>
      <c r="D429" s="168"/>
      <c r="E429" s="168"/>
      <c r="F429" s="1" t="str">
        <f t="shared" si="20"/>
        <v/>
      </c>
      <c r="G429" s="159" t="e">
        <f t="shared" si="16"/>
        <v>#VALUE!</v>
      </c>
      <c r="H429" s="168"/>
      <c r="I429" s="168"/>
      <c r="J429" s="1" t="str">
        <f t="shared" si="21"/>
        <v/>
      </c>
      <c r="K429" s="159" t="e">
        <f t="shared" si="17"/>
        <v>#VALUE!</v>
      </c>
      <c r="L429" s="168"/>
      <c r="M429" s="168"/>
      <c r="N429" s="1" t="str">
        <f t="shared" si="22"/>
        <v/>
      </c>
      <c r="O429" s="159" t="e">
        <f t="shared" si="23"/>
        <v>#VALUE!</v>
      </c>
      <c r="P429" s="168"/>
      <c r="Q429" s="168"/>
      <c r="R429" s="1" t="str">
        <f t="shared" si="24"/>
        <v/>
      </c>
      <c r="S429" s="159" t="e">
        <f t="shared" si="25"/>
        <v>#VALUE!</v>
      </c>
      <c r="T429" s="168"/>
      <c r="U429" s="168"/>
      <c r="V429" s="1" t="str">
        <f t="shared" si="26"/>
        <v/>
      </c>
      <c r="W429" s="159" t="e">
        <f t="shared" si="27"/>
        <v>#VALUE!</v>
      </c>
      <c r="X429" s="14"/>
      <c r="Y429" s="14"/>
      <c r="Z429" s="1" t="str">
        <f t="shared" si="28"/>
        <v/>
      </c>
      <c r="AA429" s="159" t="e">
        <f t="shared" si="29"/>
        <v>#VALUE!</v>
      </c>
      <c r="AB429" s="14"/>
      <c r="AC429" s="14"/>
      <c r="AD429" s="1" t="str">
        <f t="shared" si="30"/>
        <v/>
      </c>
      <c r="AE429" s="159" t="e">
        <f t="shared" si="18"/>
        <v>#VALUE!</v>
      </c>
      <c r="AF429" s="168"/>
      <c r="AG429" s="168"/>
      <c r="AH429" s="1" t="str">
        <f t="shared" si="31"/>
        <v/>
      </c>
      <c r="AI429" s="159" t="e">
        <f t="shared" si="19"/>
        <v>#VALUE!</v>
      </c>
      <c r="AJ429" s="162"/>
      <c r="AK429" s="162"/>
      <c r="AL429" s="1"/>
      <c r="AM429" s="1"/>
      <c r="AN429" s="162"/>
      <c r="AO429" s="162"/>
      <c r="AP429" s="1"/>
      <c r="AQ429" s="1"/>
      <c r="AR429" s="162"/>
      <c r="AS429" s="162"/>
      <c r="AT429" s="1"/>
      <c r="AU429" s="1"/>
      <c r="AV429" s="162"/>
      <c r="AW429" s="162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62"/>
      <c r="BI429" s="162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62"/>
      <c r="CS429" s="162"/>
      <c r="CT429" s="1"/>
      <c r="CU429" s="1"/>
      <c r="CV429" s="162"/>
      <c r="CW429" s="162"/>
      <c r="CX429" s="1"/>
      <c r="CY429" s="1"/>
      <c r="CZ429" s="162"/>
      <c r="DA429" s="162"/>
      <c r="DB429" s="1"/>
      <c r="DC429" s="159"/>
      <c r="DD429" s="1"/>
      <c r="DE429" s="1"/>
      <c r="DF429" s="1"/>
      <c r="DG429" s="159"/>
      <c r="DH429" s="1"/>
      <c r="DI429" s="1"/>
      <c r="DJ429" s="1"/>
      <c r="DK429" s="159"/>
      <c r="DL429" s="162"/>
      <c r="DM429" s="162"/>
      <c r="DN429" s="1"/>
      <c r="DO429" s="159"/>
      <c r="DP429" s="162"/>
      <c r="DQ429" s="162"/>
      <c r="DR429" s="1"/>
      <c r="DS429" s="159"/>
      <c r="DT429" s="162"/>
      <c r="DU429" s="162"/>
      <c r="DV429" s="1"/>
      <c r="DW429" s="159"/>
      <c r="DX429" s="1"/>
      <c r="DY429" s="1" t="e">
        <f>VLOOKUP(A429,'ADFLEX lần 1'!A:C,3,0)</f>
        <v>#N/A</v>
      </c>
    </row>
    <row r="430" spans="1:129" ht="15.75" hidden="1" customHeight="1" x14ac:dyDescent="0.25">
      <c r="A430" s="15">
        <v>818</v>
      </c>
      <c r="B430" s="1" t="str">
        <f>VLOOKUP($A430,'Trang tính59'!$G:$J,3,0)</f>
        <v>Lê Thị Bích Ngọc</v>
      </c>
      <c r="C430" s="1" t="str">
        <f>VLOOKUP($A430,'Trang tính59'!$G:$J,4,0)</f>
        <v>MO - M1 - Bussiness Dept</v>
      </c>
      <c r="D430" s="168"/>
      <c r="E430" s="168"/>
      <c r="F430" s="1" t="str">
        <f t="shared" si="20"/>
        <v/>
      </c>
      <c r="G430" s="159" t="e">
        <f t="shared" si="16"/>
        <v>#VALUE!</v>
      </c>
      <c r="H430" s="168"/>
      <c r="I430" s="168"/>
      <c r="J430" s="1" t="str">
        <f t="shared" si="21"/>
        <v/>
      </c>
      <c r="K430" s="159" t="e">
        <f t="shared" si="17"/>
        <v>#VALUE!</v>
      </c>
      <c r="L430" s="168"/>
      <c r="M430" s="168"/>
      <c r="N430" s="1" t="str">
        <f t="shared" si="22"/>
        <v/>
      </c>
      <c r="O430" s="159" t="e">
        <f t="shared" si="23"/>
        <v>#VALUE!</v>
      </c>
      <c r="P430" s="168"/>
      <c r="Q430" s="168"/>
      <c r="R430" s="1" t="str">
        <f t="shared" si="24"/>
        <v/>
      </c>
      <c r="S430" s="159" t="e">
        <f t="shared" si="25"/>
        <v>#VALUE!</v>
      </c>
      <c r="T430" s="14"/>
      <c r="U430" s="14"/>
      <c r="V430" s="1" t="str">
        <f t="shared" si="26"/>
        <v/>
      </c>
      <c r="W430" s="159" t="e">
        <f t="shared" si="27"/>
        <v>#VALUE!</v>
      </c>
      <c r="X430" s="14"/>
      <c r="Y430" s="14"/>
      <c r="Z430" s="1" t="str">
        <f t="shared" si="28"/>
        <v/>
      </c>
      <c r="AA430" s="159" t="e">
        <f t="shared" si="29"/>
        <v>#VALUE!</v>
      </c>
      <c r="AB430" s="14"/>
      <c r="AC430" s="14"/>
      <c r="AD430" s="1" t="str">
        <f t="shared" si="30"/>
        <v/>
      </c>
      <c r="AE430" s="159" t="e">
        <f t="shared" si="18"/>
        <v>#VALUE!</v>
      </c>
      <c r="AF430" s="168"/>
      <c r="AG430" s="168"/>
      <c r="AH430" s="1" t="str">
        <f t="shared" si="31"/>
        <v/>
      </c>
      <c r="AI430" s="159" t="e">
        <f t="shared" si="19"/>
        <v>#VALUE!</v>
      </c>
      <c r="AJ430" s="162"/>
      <c r="AK430" s="162"/>
      <c r="AL430" s="1"/>
      <c r="AM430" s="1"/>
      <c r="AN430" s="162"/>
      <c r="AO430" s="162"/>
      <c r="AP430" s="1"/>
      <c r="AQ430" s="1"/>
      <c r="AR430" s="162"/>
      <c r="AS430" s="162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59"/>
      <c r="DD430" s="1"/>
      <c r="DE430" s="1"/>
      <c r="DF430" s="1"/>
      <c r="DG430" s="159"/>
      <c r="DH430" s="1"/>
      <c r="DI430" s="1"/>
      <c r="DJ430" s="1"/>
      <c r="DK430" s="159"/>
      <c r="DL430" s="1"/>
      <c r="DM430" s="1"/>
      <c r="DN430" s="1"/>
      <c r="DO430" s="159"/>
      <c r="DP430" s="1"/>
      <c r="DQ430" s="1"/>
      <c r="DR430" s="1"/>
      <c r="DS430" s="159"/>
      <c r="DT430" s="1"/>
      <c r="DU430" s="1"/>
      <c r="DV430" s="1"/>
      <c r="DW430" s="159"/>
      <c r="DX430" s="1"/>
      <c r="DY430" s="1" t="e">
        <f>VLOOKUP(A430,'ADFLEX lần 1'!A:C,3,0)</f>
        <v>#N/A</v>
      </c>
    </row>
    <row r="431" spans="1:129" ht="15.75" hidden="1" customHeight="1" x14ac:dyDescent="0.25">
      <c r="A431" s="15">
        <v>819</v>
      </c>
      <c r="B431" s="1" t="str">
        <f>VLOOKUP($A431,'Trang tính59'!$G:$J,3,0)</f>
        <v>Nguyễn Minh Tiến</v>
      </c>
      <c r="C431" s="1" t="str">
        <f>VLOOKUP($A431,'Trang tính59'!$G:$J,4,0)</f>
        <v>PingGo - Product - App</v>
      </c>
      <c r="D431" s="168"/>
      <c r="E431" s="168"/>
      <c r="F431" s="1" t="str">
        <f t="shared" si="20"/>
        <v/>
      </c>
      <c r="G431" s="159" t="e">
        <f t="shared" si="16"/>
        <v>#VALUE!</v>
      </c>
      <c r="H431" s="168"/>
      <c r="I431" s="168"/>
      <c r="J431" s="1" t="str">
        <f t="shared" si="21"/>
        <v/>
      </c>
      <c r="K431" s="159" t="e">
        <f t="shared" si="17"/>
        <v>#VALUE!</v>
      </c>
      <c r="L431" s="168"/>
      <c r="M431" s="168"/>
      <c r="N431" s="1" t="str">
        <f t="shared" si="22"/>
        <v/>
      </c>
      <c r="O431" s="159" t="e">
        <f t="shared" si="23"/>
        <v>#VALUE!</v>
      </c>
      <c r="P431" s="168"/>
      <c r="Q431" s="168"/>
      <c r="R431" s="1" t="str">
        <f t="shared" si="24"/>
        <v/>
      </c>
      <c r="S431" s="159" t="e">
        <f t="shared" si="25"/>
        <v>#VALUE!</v>
      </c>
      <c r="T431" s="168"/>
      <c r="U431" s="168"/>
      <c r="V431" s="1" t="str">
        <f t="shared" si="26"/>
        <v/>
      </c>
      <c r="W431" s="159" t="e">
        <f t="shared" si="27"/>
        <v>#VALUE!</v>
      </c>
      <c r="X431" s="168"/>
      <c r="Y431" s="168"/>
      <c r="Z431" s="1" t="str">
        <f t="shared" si="28"/>
        <v/>
      </c>
      <c r="AA431" s="159" t="e">
        <f t="shared" si="29"/>
        <v>#VALUE!</v>
      </c>
      <c r="AB431" s="168"/>
      <c r="AC431" s="168"/>
      <c r="AD431" s="1" t="str">
        <f t="shared" si="30"/>
        <v/>
      </c>
      <c r="AE431" s="159" t="e">
        <f t="shared" si="18"/>
        <v>#VALUE!</v>
      </c>
      <c r="AF431" s="168"/>
      <c r="AG431" s="168"/>
      <c r="AH431" s="1" t="str">
        <f t="shared" si="31"/>
        <v/>
      </c>
      <c r="AI431" s="159" t="e">
        <f t="shared" si="19"/>
        <v>#VALUE!</v>
      </c>
      <c r="AJ431" s="162"/>
      <c r="AK431" s="162"/>
      <c r="AL431" s="1"/>
      <c r="AM431" s="1"/>
      <c r="AN431" s="162"/>
      <c r="AO431" s="162"/>
      <c r="AP431" s="1"/>
      <c r="AQ431" s="1"/>
      <c r="AR431" s="162"/>
      <c r="AS431" s="162"/>
      <c r="AT431" s="1"/>
      <c r="AU431" s="1"/>
      <c r="AV431" s="162"/>
      <c r="AW431" s="162"/>
      <c r="AX431" s="1"/>
      <c r="AY431" s="1"/>
      <c r="AZ431" s="162"/>
      <c r="BA431" s="162"/>
      <c r="BB431" s="1"/>
      <c r="BC431" s="1"/>
      <c r="BD431" s="162"/>
      <c r="BE431" s="162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62"/>
      <c r="BQ431" s="162"/>
      <c r="BR431" s="1"/>
      <c r="BS431" s="1"/>
      <c r="BT431" s="162"/>
      <c r="BU431" s="162"/>
      <c r="BV431" s="1"/>
      <c r="BW431" s="1"/>
      <c r="BX431" s="162"/>
      <c r="BY431" s="162"/>
      <c r="BZ431" s="1"/>
      <c r="CA431" s="1"/>
      <c r="CB431" s="162"/>
      <c r="CC431" s="162"/>
      <c r="CD431" s="1"/>
      <c r="CE431" s="1"/>
      <c r="CF431" s="162"/>
      <c r="CG431" s="162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62"/>
      <c r="CS431" s="162"/>
      <c r="CT431" s="1"/>
      <c r="CU431" s="1"/>
      <c r="CV431" s="162"/>
      <c r="CW431" s="162"/>
      <c r="CX431" s="1"/>
      <c r="CY431" s="1"/>
      <c r="CZ431" s="1"/>
      <c r="DA431" s="1"/>
      <c r="DB431" s="1"/>
      <c r="DC431" s="159"/>
      <c r="DD431" s="1"/>
      <c r="DE431" s="1"/>
      <c r="DF431" s="1"/>
      <c r="DG431" s="159"/>
      <c r="DH431" s="1"/>
      <c r="DI431" s="1"/>
      <c r="DJ431" s="1"/>
      <c r="DK431" s="159"/>
      <c r="DL431" s="1"/>
      <c r="DM431" s="1"/>
      <c r="DN431" s="1"/>
      <c r="DO431" s="159"/>
      <c r="DP431" s="1"/>
      <c r="DQ431" s="1"/>
      <c r="DR431" s="1"/>
      <c r="DS431" s="159"/>
      <c r="DT431" s="1"/>
      <c r="DU431" s="1"/>
      <c r="DV431" s="1"/>
      <c r="DW431" s="159"/>
      <c r="DX431" s="1"/>
      <c r="DY431" s="1" t="e">
        <f>VLOOKUP(A431,'ADFLEX lần 1'!A:C,3,0)</f>
        <v>#N/A</v>
      </c>
    </row>
    <row r="432" spans="1:129" ht="15.75" hidden="1" customHeight="1" x14ac:dyDescent="0.25">
      <c r="A432" s="15">
        <v>820</v>
      </c>
      <c r="B432" s="1" t="str">
        <f>VLOOKUP($A432,'Trang tính59'!$G:$J,3,0)</f>
        <v>Nguyễn Văn Thắng</v>
      </c>
      <c r="C432" s="1" t="str">
        <f>VLOOKUP($A432,'Trang tính59'!$G:$J,4,0)</f>
        <v>EWAY - Kỹ thuật</v>
      </c>
      <c r="D432" s="14"/>
      <c r="E432" s="14"/>
      <c r="F432" s="1" t="str">
        <f t="shared" si="20"/>
        <v/>
      </c>
      <c r="G432" s="159" t="e">
        <f t="shared" si="16"/>
        <v>#VALUE!</v>
      </c>
      <c r="H432" s="14"/>
      <c r="I432" s="14"/>
      <c r="J432" s="1" t="str">
        <f t="shared" si="21"/>
        <v/>
      </c>
      <c r="K432" s="159" t="e">
        <f t="shared" si="17"/>
        <v>#VALUE!</v>
      </c>
      <c r="L432" s="168"/>
      <c r="M432" s="168"/>
      <c r="N432" s="1" t="str">
        <f t="shared" si="22"/>
        <v/>
      </c>
      <c r="O432" s="159" t="e">
        <f t="shared" si="23"/>
        <v>#VALUE!</v>
      </c>
      <c r="P432" s="168"/>
      <c r="Q432" s="168"/>
      <c r="R432" s="1" t="str">
        <f t="shared" si="24"/>
        <v/>
      </c>
      <c r="S432" s="159" t="e">
        <f t="shared" si="25"/>
        <v>#VALUE!</v>
      </c>
      <c r="T432" s="168"/>
      <c r="U432" s="168"/>
      <c r="V432" s="1" t="str">
        <f t="shared" si="26"/>
        <v/>
      </c>
      <c r="W432" s="159" t="e">
        <f t="shared" si="27"/>
        <v>#VALUE!</v>
      </c>
      <c r="X432" s="168"/>
      <c r="Y432" s="168"/>
      <c r="Z432" s="1" t="str">
        <f t="shared" si="28"/>
        <v/>
      </c>
      <c r="AA432" s="159" t="e">
        <f t="shared" si="29"/>
        <v>#VALUE!</v>
      </c>
      <c r="AB432" s="168"/>
      <c r="AC432" s="168"/>
      <c r="AD432" s="1" t="str">
        <f t="shared" si="30"/>
        <v/>
      </c>
      <c r="AE432" s="159" t="e">
        <f t="shared" si="18"/>
        <v>#VALUE!</v>
      </c>
      <c r="AF432" s="14"/>
      <c r="AG432" s="14"/>
      <c r="AH432" s="1" t="str">
        <f t="shared" si="31"/>
        <v/>
      </c>
      <c r="AI432" s="159" t="e">
        <f t="shared" si="19"/>
        <v>#VALUE!</v>
      </c>
      <c r="AJ432" s="1"/>
      <c r="AK432" s="1"/>
      <c r="AL432" s="1"/>
      <c r="AM432" s="1"/>
      <c r="AN432" s="162"/>
      <c r="AO432" s="162"/>
      <c r="AP432" s="1"/>
      <c r="AQ432" s="1"/>
      <c r="AR432" s="170"/>
      <c r="AS432" s="170"/>
      <c r="AT432" s="1"/>
      <c r="AU432" s="1"/>
      <c r="AV432" s="162"/>
      <c r="AW432" s="162"/>
      <c r="AX432" s="1"/>
      <c r="AY432" s="1"/>
      <c r="AZ432" s="162"/>
      <c r="BA432" s="162"/>
      <c r="BB432" s="1"/>
      <c r="BC432" s="1"/>
      <c r="BD432" s="162"/>
      <c r="BE432" s="162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62"/>
      <c r="BQ432" s="162"/>
      <c r="BR432" s="1"/>
      <c r="BS432" s="1"/>
      <c r="BT432" s="162"/>
      <c r="BU432" s="162"/>
      <c r="BV432" s="1"/>
      <c r="BW432" s="1"/>
      <c r="BX432" s="162"/>
      <c r="BY432" s="162"/>
      <c r="BZ432" s="1"/>
      <c r="CA432" s="1"/>
      <c r="CB432" s="162"/>
      <c r="CC432" s="162"/>
      <c r="CD432" s="1"/>
      <c r="CE432" s="1"/>
      <c r="CF432" s="162"/>
      <c r="CG432" s="162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70"/>
      <c r="CS432" s="170"/>
      <c r="CT432" s="1"/>
      <c r="CU432" s="1"/>
      <c r="CV432" s="162"/>
      <c r="CW432" s="162"/>
      <c r="CX432" s="1"/>
      <c r="CY432" s="1"/>
      <c r="CZ432" s="1"/>
      <c r="DA432" s="1"/>
      <c r="DB432" s="1"/>
      <c r="DC432" s="159"/>
      <c r="DD432" s="1"/>
      <c r="DE432" s="1"/>
      <c r="DF432" s="1"/>
      <c r="DG432" s="159"/>
      <c r="DH432" s="1"/>
      <c r="DI432" s="1"/>
      <c r="DJ432" s="1"/>
      <c r="DK432" s="159"/>
      <c r="DL432" s="1"/>
      <c r="DM432" s="1"/>
      <c r="DN432" s="1"/>
      <c r="DO432" s="159"/>
      <c r="DP432" s="1"/>
      <c r="DQ432" s="1"/>
      <c r="DR432" s="1"/>
      <c r="DS432" s="159"/>
      <c r="DT432" s="1"/>
      <c r="DU432" s="1"/>
      <c r="DV432" s="1"/>
      <c r="DW432" s="159"/>
      <c r="DX432" s="1"/>
      <c r="DY432" s="1" t="e">
        <f>VLOOKUP(A432,'ADFLEX lần 1'!A:C,3,0)</f>
        <v>#N/A</v>
      </c>
    </row>
    <row r="433" spans="1:129" ht="15.75" hidden="1" customHeight="1" x14ac:dyDescent="0.25">
      <c r="A433" s="15">
        <v>821</v>
      </c>
      <c r="B433" s="1" t="str">
        <f>VLOOKUP($A433,'Trang tính59'!$G:$J,3,0)</f>
        <v>Vũ Thị Thư</v>
      </c>
      <c r="C433" s="1" t="str">
        <f>VLOOKUP($A433,'Trang tính59'!$G:$J,4,0)</f>
        <v>AdFlex - CPS - Sale - S1</v>
      </c>
      <c r="D433" s="171"/>
      <c r="E433" s="171"/>
      <c r="F433" s="1" t="str">
        <f t="shared" si="20"/>
        <v/>
      </c>
      <c r="G433" s="159" t="e">
        <f t="shared" si="16"/>
        <v>#VALUE!</v>
      </c>
      <c r="H433" s="171"/>
      <c r="I433" s="171"/>
      <c r="J433" s="1" t="str">
        <f t="shared" si="21"/>
        <v/>
      </c>
      <c r="K433" s="159" t="e">
        <f t="shared" si="17"/>
        <v>#VALUE!</v>
      </c>
      <c r="L433" s="14"/>
      <c r="M433" s="14"/>
      <c r="N433" s="1" t="str">
        <f t="shared" si="22"/>
        <v/>
      </c>
      <c r="O433" s="159" t="e">
        <f t="shared" si="23"/>
        <v>#VALUE!</v>
      </c>
      <c r="P433" s="14"/>
      <c r="Q433" s="14"/>
      <c r="R433" s="1" t="str">
        <f t="shared" si="24"/>
        <v/>
      </c>
      <c r="S433" s="159" t="e">
        <f t="shared" si="25"/>
        <v>#VALUE!</v>
      </c>
      <c r="T433" s="171"/>
      <c r="U433" s="171"/>
      <c r="V433" s="1" t="str">
        <f t="shared" si="26"/>
        <v/>
      </c>
      <c r="W433" s="159" t="e">
        <f t="shared" si="27"/>
        <v>#VALUE!</v>
      </c>
      <c r="X433" s="171"/>
      <c r="Y433" s="171"/>
      <c r="Z433" s="1" t="str">
        <f t="shared" si="28"/>
        <v/>
      </c>
      <c r="AA433" s="159" t="e">
        <f t="shared" si="29"/>
        <v>#VALUE!</v>
      </c>
      <c r="AB433" s="14"/>
      <c r="AC433" s="14"/>
      <c r="AD433" s="1" t="str">
        <f t="shared" si="30"/>
        <v/>
      </c>
      <c r="AE433" s="159" t="e">
        <f t="shared" si="18"/>
        <v>#VALUE!</v>
      </c>
      <c r="AF433" s="171"/>
      <c r="AG433" s="171"/>
      <c r="AH433" s="1" t="str">
        <f t="shared" si="31"/>
        <v/>
      </c>
      <c r="AI433" s="159" t="e">
        <f t="shared" si="19"/>
        <v>#VALUE!</v>
      </c>
      <c r="AJ433" s="172"/>
      <c r="AK433" s="172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72"/>
      <c r="AW433" s="172"/>
      <c r="AX433" s="1"/>
      <c r="AY433" s="1"/>
      <c r="AZ433" s="172"/>
      <c r="BA433" s="172"/>
      <c r="BB433" s="1"/>
      <c r="BC433" s="1"/>
      <c r="BD433" s="172"/>
      <c r="BE433" s="172"/>
      <c r="BF433" s="1"/>
      <c r="BG433" s="1"/>
      <c r="BH433" s="172"/>
      <c r="BI433" s="172"/>
      <c r="BJ433" s="1"/>
      <c r="BK433" s="1"/>
      <c r="BL433" s="172"/>
      <c r="BM433" s="172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72"/>
      <c r="BY433" s="172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59"/>
      <c r="DD433" s="1"/>
      <c r="DE433" s="1"/>
      <c r="DF433" s="1"/>
      <c r="DG433" s="159"/>
      <c r="DH433" s="1"/>
      <c r="DI433" s="1"/>
      <c r="DJ433" s="1"/>
      <c r="DK433" s="159"/>
      <c r="DL433" s="1"/>
      <c r="DM433" s="1"/>
      <c r="DN433" s="1"/>
      <c r="DO433" s="159"/>
      <c r="DP433" s="1"/>
      <c r="DQ433" s="1"/>
      <c r="DR433" s="1"/>
      <c r="DS433" s="159"/>
      <c r="DT433" s="1"/>
      <c r="DU433" s="1"/>
      <c r="DV433" s="1"/>
      <c r="DW433" s="159"/>
      <c r="DX433" s="1"/>
      <c r="DY433" s="1" t="e">
        <f>VLOOKUP(A433,'ADFLEX lần 1'!A:C,3,0)</f>
        <v>#N/A</v>
      </c>
    </row>
    <row r="434" spans="1:129" ht="15.75" hidden="1" customHeight="1" x14ac:dyDescent="0.25">
      <c r="A434" s="15">
        <v>822</v>
      </c>
      <c r="B434" s="1" t="str">
        <f>VLOOKUP($A434,'Trang tính59'!$G:$J,3,0)</f>
        <v>Nguyễn Thị Ánh</v>
      </c>
      <c r="C434" s="1" t="str">
        <f>VLOOKUP($A434,'Trang tính59'!$G:$J,4,0)</f>
        <v>MO - M1 - Account Manager</v>
      </c>
      <c r="D434" s="14"/>
      <c r="E434" s="14"/>
      <c r="F434" s="1" t="str">
        <f t="shared" si="20"/>
        <v/>
      </c>
      <c r="G434" s="159" t="e">
        <f t="shared" si="16"/>
        <v>#VALUE!</v>
      </c>
      <c r="H434" s="14"/>
      <c r="I434" s="14"/>
      <c r="J434" s="1" t="str">
        <f t="shared" si="21"/>
        <v/>
      </c>
      <c r="K434" s="159" t="e">
        <f t="shared" si="17"/>
        <v>#VALUE!</v>
      </c>
      <c r="L434" s="14"/>
      <c r="M434" s="14"/>
      <c r="N434" s="1" t="str">
        <f t="shared" si="22"/>
        <v/>
      </c>
      <c r="O434" s="159" t="e">
        <f t="shared" si="23"/>
        <v>#VALUE!</v>
      </c>
      <c r="P434" s="14"/>
      <c r="Q434" s="14"/>
      <c r="R434" s="1" t="str">
        <f t="shared" si="24"/>
        <v/>
      </c>
      <c r="S434" s="159" t="e">
        <f t="shared" si="25"/>
        <v>#VALUE!</v>
      </c>
      <c r="T434" s="14"/>
      <c r="U434" s="14"/>
      <c r="V434" s="1" t="str">
        <f t="shared" si="26"/>
        <v/>
      </c>
      <c r="W434" s="159" t="e">
        <f t="shared" si="27"/>
        <v>#VALUE!</v>
      </c>
      <c r="X434" s="14"/>
      <c r="Y434" s="14"/>
      <c r="Z434" s="1" t="str">
        <f t="shared" si="28"/>
        <v/>
      </c>
      <c r="AA434" s="159" t="e">
        <f t="shared" si="29"/>
        <v>#VALUE!</v>
      </c>
      <c r="AB434" s="14"/>
      <c r="AC434" s="14"/>
      <c r="AD434" s="1" t="str">
        <f t="shared" si="30"/>
        <v/>
      </c>
      <c r="AE434" s="159" t="e">
        <f t="shared" si="18"/>
        <v>#VALUE!</v>
      </c>
      <c r="AF434" s="14"/>
      <c r="AG434" s="14"/>
      <c r="AH434" s="1" t="str">
        <f t="shared" si="31"/>
        <v/>
      </c>
      <c r="AI434" s="159" t="e">
        <f t="shared" si="19"/>
        <v>#VALUE!</v>
      </c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59"/>
      <c r="DD434" s="1"/>
      <c r="DE434" s="1"/>
      <c r="DF434" s="1"/>
      <c r="DG434" s="159"/>
      <c r="DH434" s="1"/>
      <c r="DI434" s="1"/>
      <c r="DJ434" s="1"/>
      <c r="DK434" s="159"/>
      <c r="DL434" s="1"/>
      <c r="DM434" s="1"/>
      <c r="DN434" s="1"/>
      <c r="DO434" s="159"/>
      <c r="DP434" s="1"/>
      <c r="DQ434" s="1"/>
      <c r="DR434" s="1"/>
      <c r="DS434" s="159"/>
      <c r="DT434" s="1"/>
      <c r="DU434" s="1"/>
      <c r="DV434" s="1"/>
      <c r="DW434" s="159"/>
      <c r="DX434" s="1"/>
      <c r="DY434" s="1" t="e">
        <f>VLOOKUP(A434,'ADFLEX lần 1'!A:C,3,0)</f>
        <v>#N/A</v>
      </c>
    </row>
    <row r="435" spans="1:129" ht="15.75" hidden="1" customHeight="1" x14ac:dyDescent="0.25">
      <c r="A435" s="15">
        <v>823</v>
      </c>
      <c r="B435" s="1" t="e">
        <f>VLOOKUP($A435,'Trang tính59'!$G:$J,3,0)</f>
        <v>#N/A</v>
      </c>
      <c r="C435" s="1" t="e">
        <f>VLOOKUP($A435,'Trang tính59'!$G:$J,4,0)</f>
        <v>#N/A</v>
      </c>
      <c r="D435" s="14"/>
      <c r="E435" s="14"/>
      <c r="F435" s="1" t="str">
        <f t="shared" si="20"/>
        <v/>
      </c>
      <c r="G435" s="159" t="e">
        <f t="shared" si="16"/>
        <v>#VALUE!</v>
      </c>
      <c r="H435" s="14"/>
      <c r="I435" s="14"/>
      <c r="J435" s="1" t="str">
        <f t="shared" si="21"/>
        <v/>
      </c>
      <c r="K435" s="159" t="e">
        <f t="shared" si="17"/>
        <v>#VALUE!</v>
      </c>
      <c r="L435" s="14"/>
      <c r="M435" s="14"/>
      <c r="N435" s="1" t="str">
        <f t="shared" si="22"/>
        <v/>
      </c>
      <c r="O435" s="159" t="e">
        <f t="shared" si="23"/>
        <v>#VALUE!</v>
      </c>
      <c r="P435" s="14"/>
      <c r="Q435" s="14"/>
      <c r="R435" s="1" t="str">
        <f t="shared" si="24"/>
        <v/>
      </c>
      <c r="S435" s="159" t="e">
        <f t="shared" si="25"/>
        <v>#VALUE!</v>
      </c>
      <c r="T435" s="14"/>
      <c r="U435" s="14"/>
      <c r="V435" s="1" t="str">
        <f t="shared" si="26"/>
        <v/>
      </c>
      <c r="W435" s="159" t="e">
        <f t="shared" si="27"/>
        <v>#VALUE!</v>
      </c>
      <c r="X435" s="14"/>
      <c r="Y435" s="14"/>
      <c r="Z435" s="1" t="str">
        <f t="shared" si="28"/>
        <v/>
      </c>
      <c r="AA435" s="159" t="e">
        <f t="shared" si="29"/>
        <v>#VALUE!</v>
      </c>
      <c r="AB435" s="14"/>
      <c r="AC435" s="14"/>
      <c r="AD435" s="1" t="str">
        <f t="shared" si="30"/>
        <v/>
      </c>
      <c r="AE435" s="159" t="e">
        <f t="shared" si="18"/>
        <v>#VALUE!</v>
      </c>
      <c r="AF435" s="14"/>
      <c r="AG435" s="14"/>
      <c r="AH435" s="1" t="str">
        <f t="shared" si="31"/>
        <v/>
      </c>
      <c r="AI435" s="159" t="e">
        <f t="shared" si="19"/>
        <v>#VALUE!</v>
      </c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59"/>
      <c r="DD435" s="1"/>
      <c r="DE435" s="1"/>
      <c r="DF435" s="1"/>
      <c r="DG435" s="159"/>
      <c r="DH435" s="1"/>
      <c r="DI435" s="1"/>
      <c r="DJ435" s="1"/>
      <c r="DK435" s="159"/>
      <c r="DL435" s="1"/>
      <c r="DM435" s="1"/>
      <c r="DN435" s="1"/>
      <c r="DO435" s="159"/>
      <c r="DP435" s="1"/>
      <c r="DQ435" s="1"/>
      <c r="DR435" s="1"/>
      <c r="DS435" s="159"/>
      <c r="DT435" s="1"/>
      <c r="DU435" s="1"/>
      <c r="DV435" s="1"/>
      <c r="DW435" s="159"/>
      <c r="DX435" s="1"/>
      <c r="DY435" s="1" t="e">
        <f>VLOOKUP(A435,'ADFLEX lần 1'!A:C,3,0)</f>
        <v>#N/A</v>
      </c>
    </row>
    <row r="436" spans="1:129" ht="15.75" hidden="1" customHeight="1" x14ac:dyDescent="0.25">
      <c r="A436" s="15">
        <v>824</v>
      </c>
      <c r="B436" s="1" t="e">
        <f>VLOOKUP($A436,'Trang tính59'!$G:$J,3,0)</f>
        <v>#N/A</v>
      </c>
      <c r="C436" s="1" t="e">
        <f>VLOOKUP($A436,'Trang tính59'!$G:$J,4,0)</f>
        <v>#N/A</v>
      </c>
      <c r="D436" s="14"/>
      <c r="E436" s="14"/>
      <c r="F436" s="1" t="str">
        <f t="shared" si="20"/>
        <v/>
      </c>
      <c r="G436" s="159" t="e">
        <f t="shared" si="16"/>
        <v>#VALUE!</v>
      </c>
      <c r="H436" s="14"/>
      <c r="I436" s="14"/>
      <c r="J436" s="1" t="str">
        <f t="shared" si="21"/>
        <v/>
      </c>
      <c r="K436" s="159" t="e">
        <f t="shared" si="17"/>
        <v>#VALUE!</v>
      </c>
      <c r="L436" s="14"/>
      <c r="M436" s="14"/>
      <c r="N436" s="1" t="str">
        <f t="shared" si="22"/>
        <v/>
      </c>
      <c r="O436" s="159" t="e">
        <f t="shared" si="23"/>
        <v>#VALUE!</v>
      </c>
      <c r="P436" s="14"/>
      <c r="Q436" s="14"/>
      <c r="R436" s="1" t="str">
        <f t="shared" si="24"/>
        <v/>
      </c>
      <c r="S436" s="159" t="e">
        <f t="shared" si="25"/>
        <v>#VALUE!</v>
      </c>
      <c r="T436" s="14"/>
      <c r="U436" s="14"/>
      <c r="V436" s="1" t="str">
        <f t="shared" si="26"/>
        <v/>
      </c>
      <c r="W436" s="159" t="e">
        <f t="shared" si="27"/>
        <v>#VALUE!</v>
      </c>
      <c r="X436" s="14"/>
      <c r="Y436" s="14"/>
      <c r="Z436" s="1" t="str">
        <f t="shared" si="28"/>
        <v/>
      </c>
      <c r="AA436" s="159" t="e">
        <f t="shared" si="29"/>
        <v>#VALUE!</v>
      </c>
      <c r="AB436" s="14"/>
      <c r="AC436" s="14"/>
      <c r="AD436" s="1" t="str">
        <f t="shared" si="30"/>
        <v/>
      </c>
      <c r="AE436" s="159" t="e">
        <f t="shared" si="18"/>
        <v>#VALUE!</v>
      </c>
      <c r="AF436" s="14"/>
      <c r="AG436" s="14"/>
      <c r="AH436" s="1" t="str">
        <f t="shared" si="31"/>
        <v/>
      </c>
      <c r="AI436" s="159" t="e">
        <f t="shared" si="19"/>
        <v>#VALUE!</v>
      </c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59"/>
      <c r="DD436" s="1"/>
      <c r="DE436" s="1"/>
      <c r="DF436" s="1"/>
      <c r="DG436" s="159"/>
      <c r="DH436" s="1"/>
      <c r="DI436" s="1"/>
      <c r="DJ436" s="1"/>
      <c r="DK436" s="159"/>
      <c r="DL436" s="1"/>
      <c r="DM436" s="1"/>
      <c r="DN436" s="1"/>
      <c r="DO436" s="159"/>
      <c r="DP436" s="1"/>
      <c r="DQ436" s="1"/>
      <c r="DR436" s="1"/>
      <c r="DS436" s="159"/>
      <c r="DT436" s="1"/>
      <c r="DU436" s="1"/>
      <c r="DV436" s="1"/>
      <c r="DW436" s="159"/>
      <c r="DX436" s="1"/>
      <c r="DY436" s="1" t="e">
        <f>VLOOKUP(A436,'ADFLEX lần 1'!A:C,3,0)</f>
        <v>#N/A</v>
      </c>
    </row>
    <row r="437" spans="1:129" ht="15.75" hidden="1" customHeight="1" x14ac:dyDescent="0.25">
      <c r="A437" s="15">
        <v>825</v>
      </c>
      <c r="B437" s="1" t="e">
        <f>VLOOKUP($A437,'Trang tính59'!$G:$J,3,0)</f>
        <v>#N/A</v>
      </c>
      <c r="C437" s="1" t="e">
        <f>VLOOKUP($A437,'Trang tính59'!$G:$J,4,0)</f>
        <v>#N/A</v>
      </c>
      <c r="D437" s="14"/>
      <c r="E437" s="14"/>
      <c r="F437" s="1" t="str">
        <f t="shared" si="20"/>
        <v/>
      </c>
      <c r="G437" s="159" t="e">
        <f t="shared" si="16"/>
        <v>#VALUE!</v>
      </c>
      <c r="H437" s="14"/>
      <c r="I437" s="14"/>
      <c r="J437" s="1" t="str">
        <f t="shared" si="21"/>
        <v/>
      </c>
      <c r="K437" s="159" t="e">
        <f t="shared" si="17"/>
        <v>#VALUE!</v>
      </c>
      <c r="L437" s="14"/>
      <c r="M437" s="14"/>
      <c r="N437" s="1" t="str">
        <f t="shared" si="22"/>
        <v/>
      </c>
      <c r="O437" s="159" t="e">
        <f t="shared" si="23"/>
        <v>#VALUE!</v>
      </c>
      <c r="P437" s="14"/>
      <c r="Q437" s="14"/>
      <c r="R437" s="1" t="str">
        <f t="shared" si="24"/>
        <v/>
      </c>
      <c r="S437" s="159" t="e">
        <f t="shared" si="25"/>
        <v>#VALUE!</v>
      </c>
      <c r="T437" s="14"/>
      <c r="U437" s="14"/>
      <c r="V437" s="1" t="str">
        <f t="shared" si="26"/>
        <v/>
      </c>
      <c r="W437" s="159" t="e">
        <f t="shared" si="27"/>
        <v>#VALUE!</v>
      </c>
      <c r="X437" s="14"/>
      <c r="Y437" s="14"/>
      <c r="Z437" s="1" t="str">
        <f t="shared" si="28"/>
        <v/>
      </c>
      <c r="AA437" s="159" t="e">
        <f t="shared" si="29"/>
        <v>#VALUE!</v>
      </c>
      <c r="AB437" s="14"/>
      <c r="AC437" s="14"/>
      <c r="AD437" s="1" t="str">
        <f t="shared" si="30"/>
        <v/>
      </c>
      <c r="AE437" s="159" t="e">
        <f t="shared" si="18"/>
        <v>#VALUE!</v>
      </c>
      <c r="AF437" s="14"/>
      <c r="AG437" s="14"/>
      <c r="AH437" s="1" t="str">
        <f t="shared" si="31"/>
        <v/>
      </c>
      <c r="AI437" s="159" t="e">
        <f t="shared" si="19"/>
        <v>#VALUE!</v>
      </c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59"/>
      <c r="DD437" s="1"/>
      <c r="DE437" s="1"/>
      <c r="DF437" s="1"/>
      <c r="DG437" s="159"/>
      <c r="DH437" s="1"/>
      <c r="DI437" s="1"/>
      <c r="DJ437" s="1"/>
      <c r="DK437" s="159"/>
      <c r="DL437" s="1"/>
      <c r="DM437" s="1"/>
      <c r="DN437" s="1"/>
      <c r="DO437" s="159"/>
      <c r="DP437" s="1"/>
      <c r="DQ437" s="1"/>
      <c r="DR437" s="1"/>
      <c r="DS437" s="159"/>
      <c r="DT437" s="1"/>
      <c r="DU437" s="1"/>
      <c r="DV437" s="1"/>
      <c r="DW437" s="159"/>
      <c r="DX437" s="1"/>
      <c r="DY437" s="1" t="e">
        <f>VLOOKUP(A437,'ADFLEX lần 1'!A:C,3,0)</f>
        <v>#N/A</v>
      </c>
    </row>
    <row r="438" spans="1:129" ht="15.75" hidden="1" customHeight="1" x14ac:dyDescent="0.25">
      <c r="A438" s="15">
        <v>826</v>
      </c>
      <c r="B438" s="1" t="e">
        <f>VLOOKUP($A438,'Trang tính59'!$G:$J,3,0)</f>
        <v>#N/A</v>
      </c>
      <c r="C438" s="1" t="e">
        <f>VLOOKUP($A438,'Trang tính59'!$G:$J,4,0)</f>
        <v>#N/A</v>
      </c>
      <c r="D438" s="14"/>
      <c r="E438" s="14"/>
      <c r="F438" s="1" t="str">
        <f t="shared" si="20"/>
        <v/>
      </c>
      <c r="G438" s="159" t="e">
        <f t="shared" si="16"/>
        <v>#VALUE!</v>
      </c>
      <c r="H438" s="14"/>
      <c r="I438" s="14"/>
      <c r="J438" s="1" t="str">
        <f t="shared" si="21"/>
        <v/>
      </c>
      <c r="K438" s="159" t="e">
        <f t="shared" si="17"/>
        <v>#VALUE!</v>
      </c>
      <c r="L438" s="14"/>
      <c r="M438" s="14"/>
      <c r="N438" s="1" t="str">
        <f t="shared" si="22"/>
        <v/>
      </c>
      <c r="O438" s="159" t="e">
        <f t="shared" si="23"/>
        <v>#VALUE!</v>
      </c>
      <c r="P438" s="14"/>
      <c r="Q438" s="14"/>
      <c r="R438" s="1" t="str">
        <f t="shared" si="24"/>
        <v/>
      </c>
      <c r="S438" s="159" t="e">
        <f t="shared" si="25"/>
        <v>#VALUE!</v>
      </c>
      <c r="T438" s="14"/>
      <c r="U438" s="14"/>
      <c r="V438" s="1" t="str">
        <f t="shared" si="26"/>
        <v/>
      </c>
      <c r="W438" s="159" t="e">
        <f t="shared" si="27"/>
        <v>#VALUE!</v>
      </c>
      <c r="X438" s="14"/>
      <c r="Y438" s="14"/>
      <c r="Z438" s="1" t="str">
        <f t="shared" si="28"/>
        <v/>
      </c>
      <c r="AA438" s="159" t="e">
        <f t="shared" si="29"/>
        <v>#VALUE!</v>
      </c>
      <c r="AB438" s="14"/>
      <c r="AC438" s="14"/>
      <c r="AD438" s="1" t="str">
        <f t="shared" si="30"/>
        <v/>
      </c>
      <c r="AE438" s="159" t="e">
        <f t="shared" si="18"/>
        <v>#VALUE!</v>
      </c>
      <c r="AF438" s="14"/>
      <c r="AG438" s="14"/>
      <c r="AH438" s="1" t="str">
        <f t="shared" si="31"/>
        <v/>
      </c>
      <c r="AI438" s="159" t="e">
        <f t="shared" si="19"/>
        <v>#VALUE!</v>
      </c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59"/>
      <c r="DD438" s="1"/>
      <c r="DE438" s="1"/>
      <c r="DF438" s="1"/>
      <c r="DG438" s="159"/>
      <c r="DH438" s="1"/>
      <c r="DI438" s="1"/>
      <c r="DJ438" s="1"/>
      <c r="DK438" s="159"/>
      <c r="DL438" s="1"/>
      <c r="DM438" s="1"/>
      <c r="DN438" s="1"/>
      <c r="DO438" s="159"/>
      <c r="DP438" s="1"/>
      <c r="DQ438" s="1"/>
      <c r="DR438" s="1"/>
      <c r="DS438" s="159"/>
      <c r="DT438" s="1"/>
      <c r="DU438" s="1"/>
      <c r="DV438" s="1"/>
      <c r="DW438" s="159"/>
      <c r="DX438" s="1"/>
      <c r="DY438" s="1" t="e">
        <f>VLOOKUP(A438,'ADFLEX lần 1'!A:C,3,0)</f>
        <v>#N/A</v>
      </c>
    </row>
    <row r="439" spans="1:129" ht="15.75" hidden="1" customHeight="1" x14ac:dyDescent="0.25">
      <c r="A439" s="15">
        <v>827</v>
      </c>
      <c r="B439" s="1" t="e">
        <f>VLOOKUP($A439,'Trang tính59'!$G:$J,3,0)</f>
        <v>#N/A</v>
      </c>
      <c r="C439" s="1" t="e">
        <f>VLOOKUP($A439,'Trang tính59'!$G:$J,4,0)</f>
        <v>#N/A</v>
      </c>
      <c r="D439" s="14"/>
      <c r="E439" s="14"/>
      <c r="F439" s="1" t="str">
        <f t="shared" si="20"/>
        <v/>
      </c>
      <c r="G439" s="159" t="e">
        <f t="shared" si="16"/>
        <v>#VALUE!</v>
      </c>
      <c r="H439" s="14"/>
      <c r="I439" s="14"/>
      <c r="J439" s="1" t="str">
        <f t="shared" si="21"/>
        <v/>
      </c>
      <c r="K439" s="159" t="e">
        <f t="shared" si="17"/>
        <v>#VALUE!</v>
      </c>
      <c r="L439" s="14"/>
      <c r="M439" s="14"/>
      <c r="N439" s="1" t="str">
        <f t="shared" si="22"/>
        <v/>
      </c>
      <c r="O439" s="159" t="e">
        <f t="shared" si="23"/>
        <v>#VALUE!</v>
      </c>
      <c r="P439" s="14"/>
      <c r="Q439" s="14"/>
      <c r="R439" s="1" t="str">
        <f t="shared" si="24"/>
        <v/>
      </c>
      <c r="S439" s="159" t="e">
        <f t="shared" si="25"/>
        <v>#VALUE!</v>
      </c>
      <c r="T439" s="14"/>
      <c r="U439" s="14"/>
      <c r="V439" s="1" t="str">
        <f t="shared" si="26"/>
        <v/>
      </c>
      <c r="W439" s="159" t="e">
        <f t="shared" si="27"/>
        <v>#VALUE!</v>
      </c>
      <c r="X439" s="14"/>
      <c r="Y439" s="14"/>
      <c r="Z439" s="1" t="str">
        <f t="shared" si="28"/>
        <v/>
      </c>
      <c r="AA439" s="159" t="e">
        <f t="shared" si="29"/>
        <v>#VALUE!</v>
      </c>
      <c r="AB439" s="14"/>
      <c r="AC439" s="14"/>
      <c r="AD439" s="1" t="str">
        <f t="shared" si="30"/>
        <v/>
      </c>
      <c r="AE439" s="159" t="e">
        <f t="shared" si="18"/>
        <v>#VALUE!</v>
      </c>
      <c r="AF439" s="14"/>
      <c r="AG439" s="14"/>
      <c r="AH439" s="1" t="str">
        <f t="shared" si="31"/>
        <v/>
      </c>
      <c r="AI439" s="159" t="e">
        <f t="shared" si="19"/>
        <v>#VALUE!</v>
      </c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59"/>
      <c r="DD439" s="1"/>
      <c r="DE439" s="1"/>
      <c r="DF439" s="1"/>
      <c r="DG439" s="159"/>
      <c r="DH439" s="1"/>
      <c r="DI439" s="1"/>
      <c r="DJ439" s="1"/>
      <c r="DK439" s="159"/>
      <c r="DL439" s="1"/>
      <c r="DM439" s="1"/>
      <c r="DN439" s="1"/>
      <c r="DO439" s="159"/>
      <c r="DP439" s="1"/>
      <c r="DQ439" s="1"/>
      <c r="DR439" s="1"/>
      <c r="DS439" s="159"/>
      <c r="DT439" s="1"/>
      <c r="DU439" s="1"/>
      <c r="DV439" s="1"/>
      <c r="DW439" s="159"/>
      <c r="DX439" s="1"/>
      <c r="DY439" s="1" t="e">
        <f>VLOOKUP(A439,'ADFLEX lần 1'!A:C,3,0)</f>
        <v>#N/A</v>
      </c>
    </row>
    <row r="440" spans="1:129" ht="15.75" hidden="1" customHeight="1" x14ac:dyDescent="0.25">
      <c r="A440" s="15">
        <v>828</v>
      </c>
      <c r="B440" s="1" t="e">
        <f>VLOOKUP($A440,'Trang tính59'!$G:$J,3,0)</f>
        <v>#N/A</v>
      </c>
      <c r="C440" s="1" t="e">
        <f>VLOOKUP($A440,'Trang tính59'!$G:$J,4,0)</f>
        <v>#N/A</v>
      </c>
      <c r="D440" s="14"/>
      <c r="E440" s="14"/>
      <c r="F440" s="1" t="str">
        <f t="shared" si="20"/>
        <v/>
      </c>
      <c r="G440" s="159" t="e">
        <f t="shared" si="16"/>
        <v>#VALUE!</v>
      </c>
      <c r="H440" s="14"/>
      <c r="I440" s="14"/>
      <c r="J440" s="1" t="str">
        <f t="shared" si="21"/>
        <v/>
      </c>
      <c r="K440" s="159" t="e">
        <f t="shared" si="17"/>
        <v>#VALUE!</v>
      </c>
      <c r="L440" s="14"/>
      <c r="M440" s="14"/>
      <c r="N440" s="1" t="str">
        <f t="shared" si="22"/>
        <v/>
      </c>
      <c r="O440" s="159" t="e">
        <f t="shared" si="23"/>
        <v>#VALUE!</v>
      </c>
      <c r="P440" s="14"/>
      <c r="Q440" s="14"/>
      <c r="R440" s="1" t="str">
        <f t="shared" si="24"/>
        <v/>
      </c>
      <c r="S440" s="159" t="e">
        <f t="shared" si="25"/>
        <v>#VALUE!</v>
      </c>
      <c r="T440" s="14"/>
      <c r="U440" s="14"/>
      <c r="V440" s="1" t="str">
        <f t="shared" si="26"/>
        <v/>
      </c>
      <c r="W440" s="159" t="e">
        <f t="shared" si="27"/>
        <v>#VALUE!</v>
      </c>
      <c r="X440" s="14"/>
      <c r="Y440" s="14"/>
      <c r="Z440" s="1" t="str">
        <f t="shared" si="28"/>
        <v/>
      </c>
      <c r="AA440" s="159" t="e">
        <f t="shared" si="29"/>
        <v>#VALUE!</v>
      </c>
      <c r="AB440" s="14"/>
      <c r="AC440" s="14"/>
      <c r="AD440" s="1" t="str">
        <f t="shared" si="30"/>
        <v/>
      </c>
      <c r="AE440" s="159" t="e">
        <f t="shared" si="18"/>
        <v>#VALUE!</v>
      </c>
      <c r="AF440" s="14"/>
      <c r="AG440" s="14"/>
      <c r="AH440" s="1" t="str">
        <f t="shared" si="31"/>
        <v/>
      </c>
      <c r="AI440" s="159" t="e">
        <f t="shared" si="19"/>
        <v>#VALUE!</v>
      </c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59"/>
      <c r="DD440" s="1"/>
      <c r="DE440" s="1"/>
      <c r="DF440" s="1"/>
      <c r="DG440" s="159"/>
      <c r="DH440" s="1"/>
      <c r="DI440" s="1"/>
      <c r="DJ440" s="1"/>
      <c r="DK440" s="159"/>
      <c r="DL440" s="1"/>
      <c r="DM440" s="1"/>
      <c r="DN440" s="1"/>
      <c r="DO440" s="159"/>
      <c r="DP440" s="1"/>
      <c r="DQ440" s="1"/>
      <c r="DR440" s="1"/>
      <c r="DS440" s="159"/>
      <c r="DT440" s="1"/>
      <c r="DU440" s="1"/>
      <c r="DV440" s="1"/>
      <c r="DW440" s="159"/>
      <c r="DX440" s="1"/>
      <c r="DY440" s="1" t="e">
        <f>VLOOKUP(A440,'ADFLEX lần 1'!A:C,3,0)</f>
        <v>#N/A</v>
      </c>
    </row>
    <row r="441" spans="1:129" ht="15.75" hidden="1" customHeight="1" x14ac:dyDescent="0.25">
      <c r="A441" s="15">
        <v>829</v>
      </c>
      <c r="B441" s="1" t="str">
        <f>VLOOKUP($A441,'Trang tính59'!$G:$J,3,0)</f>
        <v>Vũ Thị Đông Anh</v>
      </c>
      <c r="C441" s="1" t="str">
        <f>VLOOKUP($A441,'Trang tính59'!$G:$J,4,0)</f>
        <v>AdFlex - Tech - P&amp;D - BA</v>
      </c>
      <c r="D441" s="14"/>
      <c r="E441" s="14"/>
      <c r="F441" s="1" t="str">
        <f t="shared" si="20"/>
        <v/>
      </c>
      <c r="G441" s="159" t="e">
        <f t="shared" si="16"/>
        <v>#VALUE!</v>
      </c>
      <c r="H441" s="14"/>
      <c r="I441" s="14"/>
      <c r="J441" s="1" t="str">
        <f t="shared" si="21"/>
        <v/>
      </c>
      <c r="K441" s="159" t="e">
        <f t="shared" si="17"/>
        <v>#VALUE!</v>
      </c>
      <c r="L441" s="14"/>
      <c r="M441" s="14"/>
      <c r="N441" s="1" t="str">
        <f t="shared" si="22"/>
        <v/>
      </c>
      <c r="O441" s="159" t="e">
        <f t="shared" si="23"/>
        <v>#VALUE!</v>
      </c>
      <c r="P441" s="14"/>
      <c r="Q441" s="14"/>
      <c r="R441" s="1" t="str">
        <f t="shared" si="24"/>
        <v/>
      </c>
      <c r="S441" s="159" t="e">
        <f t="shared" si="25"/>
        <v>#VALUE!</v>
      </c>
      <c r="T441" s="14"/>
      <c r="U441" s="14"/>
      <c r="V441" s="1" t="str">
        <f t="shared" si="26"/>
        <v/>
      </c>
      <c r="W441" s="159" t="e">
        <f t="shared" si="27"/>
        <v>#VALUE!</v>
      </c>
      <c r="X441" s="14"/>
      <c r="Y441" s="14"/>
      <c r="Z441" s="1" t="str">
        <f t="shared" si="28"/>
        <v/>
      </c>
      <c r="AA441" s="159" t="e">
        <f t="shared" si="29"/>
        <v>#VALUE!</v>
      </c>
      <c r="AB441" s="14"/>
      <c r="AC441" s="14"/>
      <c r="AD441" s="1" t="str">
        <f t="shared" si="30"/>
        <v/>
      </c>
      <c r="AE441" s="159" t="e">
        <f t="shared" si="18"/>
        <v>#VALUE!</v>
      </c>
      <c r="AF441" s="14"/>
      <c r="AG441" s="14"/>
      <c r="AH441" s="1" t="str">
        <f t="shared" si="31"/>
        <v/>
      </c>
      <c r="AI441" s="159" t="e">
        <f t="shared" si="19"/>
        <v>#VALUE!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59"/>
      <c r="DD441" s="1"/>
      <c r="DE441" s="1"/>
      <c r="DF441" s="1"/>
      <c r="DG441" s="159"/>
      <c r="DH441" s="1"/>
      <c r="DI441" s="1"/>
      <c r="DJ441" s="1"/>
      <c r="DK441" s="159"/>
      <c r="DL441" s="1"/>
      <c r="DM441" s="1"/>
      <c r="DN441" s="1"/>
      <c r="DO441" s="159"/>
      <c r="DP441" s="1"/>
      <c r="DQ441" s="1"/>
      <c r="DR441" s="1"/>
      <c r="DS441" s="159"/>
      <c r="DT441" s="1"/>
      <c r="DU441" s="1"/>
      <c r="DV441" s="1"/>
      <c r="DW441" s="159"/>
      <c r="DX441" s="1"/>
      <c r="DY441" s="1" t="e">
        <f>VLOOKUP(A441,'ADFLEX lần 1'!A:C,3,0)</f>
        <v>#N/A</v>
      </c>
    </row>
    <row r="442" spans="1:129" ht="15.75" hidden="1" customHeight="1" x14ac:dyDescent="0.25">
      <c r="A442" s="15">
        <v>830</v>
      </c>
      <c r="B442" s="1" t="str">
        <f>VLOOKUP($A442,'Trang tính59'!$G:$J,3,0)</f>
        <v>Đặng Thị Hà Trang</v>
      </c>
      <c r="C442" s="1" t="str">
        <f>VLOOKUP($A442,'Trang tính59'!$G:$J,4,0)</f>
        <v>MO - M1 - Operation</v>
      </c>
      <c r="D442" s="168"/>
      <c r="E442" s="168"/>
      <c r="F442" s="1" t="str">
        <f t="shared" si="20"/>
        <v/>
      </c>
      <c r="G442" s="159" t="e">
        <f t="shared" si="16"/>
        <v>#VALUE!</v>
      </c>
      <c r="H442" s="168"/>
      <c r="I442" s="168"/>
      <c r="J442" s="1" t="str">
        <f t="shared" si="21"/>
        <v/>
      </c>
      <c r="K442" s="159" t="e">
        <f t="shared" si="17"/>
        <v>#VALUE!</v>
      </c>
      <c r="L442" s="168"/>
      <c r="M442" s="168"/>
      <c r="N442" s="1" t="str">
        <f t="shared" si="22"/>
        <v/>
      </c>
      <c r="O442" s="159" t="e">
        <f t="shared" si="23"/>
        <v>#VALUE!</v>
      </c>
      <c r="P442" s="168"/>
      <c r="Q442" s="168"/>
      <c r="R442" s="1" t="str">
        <f t="shared" si="24"/>
        <v/>
      </c>
      <c r="S442" s="159" t="e">
        <f t="shared" si="25"/>
        <v>#VALUE!</v>
      </c>
      <c r="T442" s="168"/>
      <c r="U442" s="168"/>
      <c r="V442" s="1" t="str">
        <f t="shared" si="26"/>
        <v/>
      </c>
      <c r="W442" s="159" t="e">
        <f t="shared" si="27"/>
        <v>#VALUE!</v>
      </c>
      <c r="X442" s="14"/>
      <c r="Y442" s="14"/>
      <c r="Z442" s="1" t="str">
        <f t="shared" si="28"/>
        <v/>
      </c>
      <c r="AA442" s="159" t="e">
        <f t="shared" si="29"/>
        <v>#VALUE!</v>
      </c>
      <c r="AB442" s="14"/>
      <c r="AC442" s="14"/>
      <c r="AD442" s="1" t="str">
        <f t="shared" si="30"/>
        <v/>
      </c>
      <c r="AE442" s="159" t="e">
        <f t="shared" si="18"/>
        <v>#VALUE!</v>
      </c>
      <c r="AF442" s="168"/>
      <c r="AG442" s="168"/>
      <c r="AH442" s="1" t="str">
        <f t="shared" si="31"/>
        <v/>
      </c>
      <c r="AI442" s="159" t="e">
        <f t="shared" si="19"/>
        <v>#VALUE!</v>
      </c>
      <c r="AJ442" s="162"/>
      <c r="AK442" s="162"/>
      <c r="AL442" s="1"/>
      <c r="AM442" s="1"/>
      <c r="AN442" s="162"/>
      <c r="AO442" s="162"/>
      <c r="AP442" s="1"/>
      <c r="AQ442" s="1"/>
      <c r="AR442" s="162"/>
      <c r="AS442" s="162"/>
      <c r="AT442" s="1"/>
      <c r="AU442" s="1"/>
      <c r="AV442" s="162"/>
      <c r="AW442" s="162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62"/>
      <c r="BI442" s="162"/>
      <c r="BJ442" s="1"/>
      <c r="BK442" s="1"/>
      <c r="BL442" s="162"/>
      <c r="BM442" s="162"/>
      <c r="BN442" s="1"/>
      <c r="BO442" s="1"/>
      <c r="BP442" s="162"/>
      <c r="BQ442" s="162"/>
      <c r="BR442" s="1"/>
      <c r="BS442" s="1"/>
      <c r="BT442" s="162"/>
      <c r="BU442" s="162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62"/>
      <c r="CK442" s="162"/>
      <c r="CL442" s="1"/>
      <c r="CM442" s="1"/>
      <c r="CN442" s="162"/>
      <c r="CO442" s="162"/>
      <c r="CP442" s="1"/>
      <c r="CQ442" s="1"/>
      <c r="CR442" s="162"/>
      <c r="CS442" s="162"/>
      <c r="CT442" s="1"/>
      <c r="CU442" s="1"/>
      <c r="CV442" s="162"/>
      <c r="CW442" s="162"/>
      <c r="CX442" s="1"/>
      <c r="CY442" s="1"/>
      <c r="CZ442" s="162"/>
      <c r="DA442" s="162"/>
      <c r="DB442" s="1"/>
      <c r="DC442" s="159"/>
      <c r="DD442" s="1"/>
      <c r="DE442" s="1"/>
      <c r="DF442" s="1"/>
      <c r="DG442" s="159"/>
      <c r="DH442" s="1"/>
      <c r="DI442" s="1"/>
      <c r="DJ442" s="1"/>
      <c r="DK442" s="159"/>
      <c r="DL442" s="162"/>
      <c r="DM442" s="162"/>
      <c r="DN442" s="1"/>
      <c r="DO442" s="159"/>
      <c r="DP442" s="162"/>
      <c r="DQ442" s="162"/>
      <c r="DR442" s="1"/>
      <c r="DS442" s="159"/>
      <c r="DT442" s="162"/>
      <c r="DU442" s="162"/>
      <c r="DV442" s="1"/>
      <c r="DW442" s="159"/>
      <c r="DX442" s="1"/>
      <c r="DY442" s="1" t="e">
        <f>VLOOKUP(A442,'ADFLEX lần 1'!A:C,3,0)</f>
        <v>#N/A</v>
      </c>
    </row>
    <row r="443" spans="1:129" ht="15.75" hidden="1" customHeight="1" x14ac:dyDescent="0.25">
      <c r="A443" s="15">
        <v>831</v>
      </c>
      <c r="B443" s="1" t="str">
        <f>VLOOKUP($A443,'Trang tính59'!$G:$J,3,0)</f>
        <v>Bùi Đỗ Minh Quân</v>
      </c>
      <c r="C443" s="1" t="str">
        <f>VLOOKUP($A443,'Trang tính59'!$G:$J,4,0)</f>
        <v>AdFlex - Tech - Platform - CPO</v>
      </c>
      <c r="D443" s="168"/>
      <c r="E443" s="168"/>
      <c r="F443" s="1" t="str">
        <f t="shared" si="20"/>
        <v/>
      </c>
      <c r="G443" s="159" t="e">
        <f t="shared" si="16"/>
        <v>#VALUE!</v>
      </c>
      <c r="H443" s="168"/>
      <c r="I443" s="168"/>
      <c r="J443" s="1" t="str">
        <f t="shared" si="21"/>
        <v/>
      </c>
      <c r="K443" s="159" t="e">
        <f t="shared" si="17"/>
        <v>#VALUE!</v>
      </c>
      <c r="L443" s="168"/>
      <c r="M443" s="168"/>
      <c r="N443" s="1" t="str">
        <f t="shared" si="22"/>
        <v/>
      </c>
      <c r="O443" s="159" t="e">
        <f t="shared" si="23"/>
        <v>#VALUE!</v>
      </c>
      <c r="P443" s="168"/>
      <c r="Q443" s="168"/>
      <c r="R443" s="1" t="str">
        <f t="shared" si="24"/>
        <v/>
      </c>
      <c r="S443" s="159" t="e">
        <f t="shared" si="25"/>
        <v>#VALUE!</v>
      </c>
      <c r="T443" s="168"/>
      <c r="U443" s="168"/>
      <c r="V443" s="1" t="str">
        <f t="shared" si="26"/>
        <v/>
      </c>
      <c r="W443" s="159" t="e">
        <f t="shared" si="27"/>
        <v>#VALUE!</v>
      </c>
      <c r="X443" s="14"/>
      <c r="Y443" s="14"/>
      <c r="Z443" s="1" t="str">
        <f t="shared" si="28"/>
        <v/>
      </c>
      <c r="AA443" s="159" t="e">
        <f t="shared" si="29"/>
        <v>#VALUE!</v>
      </c>
      <c r="AB443" s="14"/>
      <c r="AC443" s="14"/>
      <c r="AD443" s="1" t="str">
        <f t="shared" si="30"/>
        <v/>
      </c>
      <c r="AE443" s="159" t="e">
        <f t="shared" si="18"/>
        <v>#VALUE!</v>
      </c>
      <c r="AF443" s="168"/>
      <c r="AG443" s="168"/>
      <c r="AH443" s="1" t="str">
        <f t="shared" si="31"/>
        <v/>
      </c>
      <c r="AI443" s="159" t="e">
        <f t="shared" si="19"/>
        <v>#VALUE!</v>
      </c>
      <c r="AJ443" s="162"/>
      <c r="AK443" s="162"/>
      <c r="AL443" s="1"/>
      <c r="AM443" s="1"/>
      <c r="AN443" s="162"/>
      <c r="AO443" s="162"/>
      <c r="AP443" s="1"/>
      <c r="AQ443" s="1"/>
      <c r="AR443" s="162"/>
      <c r="AS443" s="162"/>
      <c r="AT443" s="1"/>
      <c r="AU443" s="1"/>
      <c r="AV443" s="162"/>
      <c r="AW443" s="162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62"/>
      <c r="BI443" s="162"/>
      <c r="BJ443" s="1"/>
      <c r="BK443" s="1"/>
      <c r="BL443" s="162"/>
      <c r="BM443" s="162"/>
      <c r="BN443" s="1"/>
      <c r="BO443" s="1"/>
      <c r="BP443" s="162"/>
      <c r="BQ443" s="162"/>
      <c r="BR443" s="1"/>
      <c r="BS443" s="1"/>
      <c r="BT443" s="162"/>
      <c r="BU443" s="162"/>
      <c r="BV443" s="1"/>
      <c r="BW443" s="1"/>
      <c r="BX443" s="162"/>
      <c r="BY443" s="162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62"/>
      <c r="CK443" s="162"/>
      <c r="CL443" s="1"/>
      <c r="CM443" s="1"/>
      <c r="CN443" s="162"/>
      <c r="CO443" s="162"/>
      <c r="CP443" s="1"/>
      <c r="CQ443" s="1"/>
      <c r="CR443" s="162"/>
      <c r="CS443" s="162"/>
      <c r="CT443" s="1"/>
      <c r="CU443" s="1"/>
      <c r="CV443" s="162"/>
      <c r="CW443" s="162"/>
      <c r="CX443" s="1"/>
      <c r="CY443" s="1"/>
      <c r="CZ443" s="162"/>
      <c r="DA443" s="162"/>
      <c r="DB443" s="1"/>
      <c r="DC443" s="159"/>
      <c r="DD443" s="1"/>
      <c r="DE443" s="1"/>
      <c r="DF443" s="1"/>
      <c r="DG443" s="159"/>
      <c r="DH443" s="1"/>
      <c r="DI443" s="1"/>
      <c r="DJ443" s="1"/>
      <c r="DK443" s="159"/>
      <c r="DL443" s="162"/>
      <c r="DM443" s="162"/>
      <c r="DN443" s="1"/>
      <c r="DO443" s="159"/>
      <c r="DP443" s="162"/>
      <c r="DQ443" s="162"/>
      <c r="DR443" s="1"/>
      <c r="DS443" s="159"/>
      <c r="DT443" s="162"/>
      <c r="DU443" s="162"/>
      <c r="DV443" s="1"/>
      <c r="DW443" s="159"/>
      <c r="DX443" s="1"/>
      <c r="DY443" s="1" t="e">
        <f>VLOOKUP(A443,'ADFLEX lần 1'!A:C,3,0)</f>
        <v>#N/A</v>
      </c>
    </row>
    <row r="444" spans="1:129" ht="15.75" customHeight="1" x14ac:dyDescent="0.25">
      <c r="A444" s="15">
        <v>832</v>
      </c>
      <c r="B444" s="1" t="str">
        <f>VLOOKUP($A444,'Trang tính59'!$G:$J,3,0)</f>
        <v>Đào Thị Nhung</v>
      </c>
      <c r="C444" s="1" t="str">
        <f>VLOOKUP($A444,'Trang tính59'!$G:$J,4,0)</f>
        <v>AdFlex - CPI</v>
      </c>
      <c r="D444" s="168"/>
      <c r="E444" s="168"/>
      <c r="F444" s="1" t="str">
        <f t="shared" si="20"/>
        <v/>
      </c>
      <c r="G444" s="159" t="e">
        <f t="shared" si="16"/>
        <v>#VALUE!</v>
      </c>
      <c r="H444" s="168"/>
      <c r="I444" s="168"/>
      <c r="J444" s="1" t="str">
        <f t="shared" si="21"/>
        <v/>
      </c>
      <c r="K444" s="159" t="e">
        <f t="shared" si="17"/>
        <v>#VALUE!</v>
      </c>
      <c r="L444" s="168"/>
      <c r="M444" s="168"/>
      <c r="N444" s="1" t="str">
        <f t="shared" si="22"/>
        <v/>
      </c>
      <c r="O444" s="159" t="e">
        <f t="shared" si="23"/>
        <v>#VALUE!</v>
      </c>
      <c r="P444" s="168"/>
      <c r="Q444" s="168"/>
      <c r="R444" s="1" t="str">
        <f t="shared" si="24"/>
        <v/>
      </c>
      <c r="S444" s="159" t="e">
        <f t="shared" si="25"/>
        <v>#VALUE!</v>
      </c>
      <c r="T444" s="168"/>
      <c r="U444" s="168"/>
      <c r="V444" s="1" t="str">
        <f t="shared" si="26"/>
        <v/>
      </c>
      <c r="W444" s="159" t="e">
        <f t="shared" si="27"/>
        <v>#VALUE!</v>
      </c>
      <c r="X444" s="169">
        <v>0.35694444444444445</v>
      </c>
      <c r="Y444" s="169">
        <v>0.77916666666666667</v>
      </c>
      <c r="Z444" s="163">
        <f t="shared" si="28"/>
        <v>0.33333333333333331</v>
      </c>
      <c r="AA444" s="159">
        <f t="shared" si="29"/>
        <v>8</v>
      </c>
      <c r="AB444" s="169">
        <v>0.36041666666666666</v>
      </c>
      <c r="AC444" s="169">
        <v>0.77777777777777779</v>
      </c>
      <c r="AD444" s="163">
        <f t="shared" si="30"/>
        <v>0.33333333333333331</v>
      </c>
      <c r="AE444" s="159">
        <f t="shared" si="18"/>
        <v>8</v>
      </c>
      <c r="AF444" s="169">
        <v>0.36249999999999999</v>
      </c>
      <c r="AG444" s="169">
        <v>0.7729166666666667</v>
      </c>
      <c r="AH444" s="163">
        <f t="shared" si="31"/>
        <v>0.33333333333333331</v>
      </c>
      <c r="AI444" s="159">
        <f t="shared" si="19"/>
        <v>8</v>
      </c>
      <c r="AJ444" s="170"/>
      <c r="AK444" s="170"/>
      <c r="AL444" s="1"/>
      <c r="AM444" s="1"/>
      <c r="AN444" s="170"/>
      <c r="AO444" s="170"/>
      <c r="AP444" s="1"/>
      <c r="AQ444" s="1"/>
      <c r="AR444" s="170"/>
      <c r="AS444" s="170"/>
      <c r="AT444" s="1"/>
      <c r="AU444" s="1"/>
      <c r="AV444" s="170"/>
      <c r="AW444" s="170"/>
      <c r="AX444" s="1"/>
      <c r="AY444" s="1"/>
      <c r="AZ444" s="170"/>
      <c r="BA444" s="170"/>
      <c r="BB444" s="1"/>
      <c r="BC444" s="1"/>
      <c r="BD444" s="162"/>
      <c r="BE444" s="162"/>
      <c r="BF444" s="1"/>
      <c r="BG444" s="1"/>
      <c r="BH444" s="162"/>
      <c r="BI444" s="162"/>
      <c r="BJ444" s="1"/>
      <c r="BK444" s="1"/>
      <c r="BL444" s="170"/>
      <c r="BM444" s="170"/>
      <c r="BN444" s="1"/>
      <c r="BO444" s="1"/>
      <c r="BP444" s="162"/>
      <c r="BQ444" s="162"/>
      <c r="BR444" s="1"/>
      <c r="BS444" s="1"/>
      <c r="BT444" s="170"/>
      <c r="BU444" s="170"/>
      <c r="BV444" s="1"/>
      <c r="BW444" s="1"/>
      <c r="BX444" s="170"/>
      <c r="BY444" s="170"/>
      <c r="BZ444" s="1"/>
      <c r="CA444" s="1"/>
      <c r="CB444" s="170"/>
      <c r="CC444" s="170"/>
      <c r="CD444" s="1"/>
      <c r="CE444" s="1"/>
      <c r="CF444" s="162"/>
      <c r="CG444" s="162"/>
      <c r="CH444" s="1"/>
      <c r="CI444" s="1"/>
      <c r="CJ444" s="162"/>
      <c r="CK444" s="162"/>
      <c r="CL444" s="1"/>
      <c r="CM444" s="1"/>
      <c r="CN444" s="170"/>
      <c r="CO444" s="170"/>
      <c r="CP444" s="1"/>
      <c r="CQ444" s="1"/>
      <c r="CR444" s="170"/>
      <c r="CS444" s="170"/>
      <c r="CT444" s="1"/>
      <c r="CU444" s="1"/>
      <c r="CV444" s="170"/>
      <c r="CW444" s="170"/>
      <c r="CX444" s="1"/>
      <c r="CY444" s="1"/>
      <c r="CZ444" s="160"/>
      <c r="DA444" s="160"/>
      <c r="DB444" s="161"/>
      <c r="DC444" s="159"/>
      <c r="DD444" s="160"/>
      <c r="DE444" s="160"/>
      <c r="DF444" s="161"/>
      <c r="DG444" s="159"/>
      <c r="DH444" s="162"/>
      <c r="DI444" s="162"/>
      <c r="DJ444" s="163"/>
      <c r="DK444" s="159"/>
      <c r="DL444" s="162"/>
      <c r="DM444" s="162"/>
      <c r="DN444" s="163"/>
      <c r="DO444" s="159"/>
      <c r="DP444" s="162"/>
      <c r="DQ444" s="162"/>
      <c r="DR444" s="163"/>
      <c r="DS444" s="159"/>
      <c r="DT444" s="160"/>
      <c r="DU444" s="160"/>
      <c r="DV444" s="161"/>
      <c r="DW444" s="159"/>
      <c r="DX444" s="1"/>
      <c r="DY444" s="1" t="str">
        <f>VLOOKUP(A444,'ADFLEX lần 1'!A:C,3,0)</f>
        <v>Đào Thị Nhung</v>
      </c>
    </row>
    <row r="445" spans="1:129" ht="15.75" hidden="1" customHeight="1" x14ac:dyDescent="0.25">
      <c r="A445" s="15">
        <v>833</v>
      </c>
      <c r="B445" s="1" t="str">
        <f>VLOOKUP($A445,'Trang tính59'!$G:$J,3,0)</f>
        <v>Lê Thị Phương Thảo</v>
      </c>
      <c r="C445" s="1" t="str">
        <f>VLOOKUP($A445,'Trang tính59'!$G:$J,4,0)</f>
        <v>PingGo - OP</v>
      </c>
      <c r="D445" s="14"/>
      <c r="E445" s="14"/>
      <c r="F445" s="1" t="str">
        <f t="shared" si="20"/>
        <v/>
      </c>
      <c r="G445" s="159" t="e">
        <f t="shared" si="16"/>
        <v>#VALUE!</v>
      </c>
      <c r="H445" s="14"/>
      <c r="I445" s="14"/>
      <c r="J445" s="1" t="str">
        <f t="shared" si="21"/>
        <v/>
      </c>
      <c r="K445" s="159" t="e">
        <f t="shared" si="17"/>
        <v>#VALUE!</v>
      </c>
      <c r="L445" s="168"/>
      <c r="M445" s="168"/>
      <c r="N445" s="1" t="str">
        <f t="shared" si="22"/>
        <v/>
      </c>
      <c r="O445" s="159" t="e">
        <f t="shared" si="23"/>
        <v>#VALUE!</v>
      </c>
      <c r="P445" s="168"/>
      <c r="Q445" s="168"/>
      <c r="R445" s="1" t="str">
        <f t="shared" si="24"/>
        <v/>
      </c>
      <c r="S445" s="159" t="e">
        <f t="shared" si="25"/>
        <v>#VALUE!</v>
      </c>
      <c r="T445" s="168"/>
      <c r="U445" s="168"/>
      <c r="V445" s="1" t="str">
        <f t="shared" si="26"/>
        <v/>
      </c>
      <c r="W445" s="159" t="e">
        <f t="shared" si="27"/>
        <v>#VALUE!</v>
      </c>
      <c r="X445" s="168"/>
      <c r="Y445" s="168"/>
      <c r="Z445" s="1" t="str">
        <f t="shared" si="28"/>
        <v/>
      </c>
      <c r="AA445" s="159" t="e">
        <f t="shared" si="29"/>
        <v>#VALUE!</v>
      </c>
      <c r="AB445" s="168"/>
      <c r="AC445" s="168"/>
      <c r="AD445" s="1" t="str">
        <f t="shared" si="30"/>
        <v/>
      </c>
      <c r="AE445" s="159" t="e">
        <f t="shared" si="18"/>
        <v>#VALUE!</v>
      </c>
      <c r="AF445" s="14"/>
      <c r="AG445" s="14"/>
      <c r="AH445" s="1" t="str">
        <f t="shared" si="31"/>
        <v/>
      </c>
      <c r="AI445" s="159" t="e">
        <f t="shared" si="19"/>
        <v>#VALUE!</v>
      </c>
      <c r="AJ445" s="1"/>
      <c r="AK445" s="1"/>
      <c r="AL445" s="1"/>
      <c r="AM445" s="1"/>
      <c r="AN445" s="162"/>
      <c r="AO445" s="162"/>
      <c r="AP445" s="1"/>
      <c r="AQ445" s="1"/>
      <c r="AR445" s="162"/>
      <c r="AS445" s="162"/>
      <c r="AT445" s="1"/>
      <c r="AU445" s="1"/>
      <c r="AV445" s="162"/>
      <c r="AW445" s="162"/>
      <c r="AX445" s="1"/>
      <c r="AY445" s="1"/>
      <c r="AZ445" s="162"/>
      <c r="BA445" s="162"/>
      <c r="BB445" s="1"/>
      <c r="BC445" s="1"/>
      <c r="BD445" s="162"/>
      <c r="BE445" s="162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70"/>
      <c r="BQ445" s="170"/>
      <c r="BR445" s="1"/>
      <c r="BS445" s="1"/>
      <c r="BT445" s="162"/>
      <c r="BU445" s="162"/>
      <c r="BV445" s="1"/>
      <c r="BW445" s="1"/>
      <c r="BX445" s="162"/>
      <c r="BY445" s="162"/>
      <c r="BZ445" s="1"/>
      <c r="CA445" s="1"/>
      <c r="CB445" s="162"/>
      <c r="CC445" s="162"/>
      <c r="CD445" s="1"/>
      <c r="CE445" s="1"/>
      <c r="CF445" s="162"/>
      <c r="CG445" s="162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62"/>
      <c r="CS445" s="162"/>
      <c r="CT445" s="1"/>
      <c r="CU445" s="1"/>
      <c r="CV445" s="162"/>
      <c r="CW445" s="162"/>
      <c r="CX445" s="1"/>
      <c r="CY445" s="1"/>
      <c r="CZ445" s="1"/>
      <c r="DA445" s="1"/>
      <c r="DB445" s="1"/>
      <c r="DC445" s="159"/>
      <c r="DD445" s="1"/>
      <c r="DE445" s="1"/>
      <c r="DF445" s="1"/>
      <c r="DG445" s="159"/>
      <c r="DH445" s="1"/>
      <c r="DI445" s="1"/>
      <c r="DJ445" s="1"/>
      <c r="DK445" s="159"/>
      <c r="DL445" s="1"/>
      <c r="DM445" s="1"/>
      <c r="DN445" s="1"/>
      <c r="DO445" s="159"/>
      <c r="DP445" s="1"/>
      <c r="DQ445" s="1"/>
      <c r="DR445" s="1"/>
      <c r="DS445" s="159"/>
      <c r="DT445" s="1"/>
      <c r="DU445" s="1"/>
      <c r="DV445" s="1"/>
      <c r="DW445" s="159"/>
      <c r="DX445" s="1"/>
      <c r="DY445" s="1" t="e">
        <f>VLOOKUP(A445,'ADFLEX lần 1'!A:C,3,0)</f>
        <v>#N/A</v>
      </c>
    </row>
    <row r="446" spans="1:129" ht="15.75" hidden="1" customHeight="1" x14ac:dyDescent="0.25">
      <c r="A446" s="15">
        <v>834</v>
      </c>
      <c r="B446" s="1" t="str">
        <f>VLOOKUP($A446,'Trang tính59'!$G:$J,3,0)</f>
        <v>Lê Thị Tuyết</v>
      </c>
      <c r="C446" s="1" t="str">
        <f>VLOOKUP($A446,'Trang tính59'!$G:$J,4,0)</f>
        <v>AdFlex - CPS - Sale - Customer Relationship</v>
      </c>
      <c r="D446" s="168"/>
      <c r="E446" s="168"/>
      <c r="F446" s="1" t="str">
        <f t="shared" si="20"/>
        <v/>
      </c>
      <c r="G446" s="159" t="e">
        <f t="shared" si="16"/>
        <v>#VALUE!</v>
      </c>
      <c r="H446" s="168"/>
      <c r="I446" s="168"/>
      <c r="J446" s="1" t="str">
        <f t="shared" si="21"/>
        <v/>
      </c>
      <c r="K446" s="159" t="e">
        <f t="shared" si="17"/>
        <v>#VALUE!</v>
      </c>
      <c r="L446" s="168"/>
      <c r="M446" s="168"/>
      <c r="N446" s="1" t="str">
        <f t="shared" si="22"/>
        <v/>
      </c>
      <c r="O446" s="159" t="e">
        <f t="shared" si="23"/>
        <v>#VALUE!</v>
      </c>
      <c r="P446" s="168"/>
      <c r="Q446" s="168"/>
      <c r="R446" s="1" t="str">
        <f t="shared" si="24"/>
        <v/>
      </c>
      <c r="S446" s="159" t="e">
        <f t="shared" si="25"/>
        <v>#VALUE!</v>
      </c>
      <c r="T446" s="168"/>
      <c r="U446" s="168"/>
      <c r="V446" s="1" t="str">
        <f t="shared" si="26"/>
        <v/>
      </c>
      <c r="W446" s="159" t="e">
        <f t="shared" si="27"/>
        <v>#VALUE!</v>
      </c>
      <c r="X446" s="168"/>
      <c r="Y446" s="168"/>
      <c r="Z446" s="1" t="str">
        <f t="shared" si="28"/>
        <v/>
      </c>
      <c r="AA446" s="159" t="e">
        <f t="shared" si="29"/>
        <v>#VALUE!</v>
      </c>
      <c r="AB446" s="168"/>
      <c r="AC446" s="168"/>
      <c r="AD446" s="1" t="str">
        <f t="shared" si="30"/>
        <v/>
      </c>
      <c r="AE446" s="159" t="e">
        <f t="shared" si="18"/>
        <v>#VALUE!</v>
      </c>
      <c r="AF446" s="168"/>
      <c r="AG446" s="168"/>
      <c r="AH446" s="1" t="str">
        <f t="shared" si="31"/>
        <v/>
      </c>
      <c r="AI446" s="159" t="e">
        <f t="shared" si="19"/>
        <v>#VALUE!</v>
      </c>
      <c r="AJ446" s="172"/>
      <c r="AK446" s="172"/>
      <c r="AL446" s="1"/>
      <c r="AM446" s="1"/>
      <c r="AN446" s="162"/>
      <c r="AO446" s="162"/>
      <c r="AP446" s="1"/>
      <c r="AQ446" s="1"/>
      <c r="AR446" s="162"/>
      <c r="AS446" s="162"/>
      <c r="AT446" s="1"/>
      <c r="AU446" s="1"/>
      <c r="AV446" s="172"/>
      <c r="AW446" s="172"/>
      <c r="AX446" s="1"/>
      <c r="AY446" s="1"/>
      <c r="AZ446" s="172"/>
      <c r="BA446" s="172"/>
      <c r="BB446" s="1"/>
      <c r="BC446" s="1"/>
      <c r="BD446" s="172"/>
      <c r="BE446" s="172"/>
      <c r="BF446" s="1"/>
      <c r="BG446" s="1"/>
      <c r="BH446" s="172"/>
      <c r="BI446" s="172"/>
      <c r="BJ446" s="1"/>
      <c r="BK446" s="1"/>
      <c r="BL446" s="172"/>
      <c r="BM446" s="172"/>
      <c r="BN446" s="1"/>
      <c r="BO446" s="1"/>
      <c r="BP446" s="162"/>
      <c r="BQ446" s="162"/>
      <c r="BR446" s="1"/>
      <c r="BS446" s="1"/>
      <c r="BT446" s="162"/>
      <c r="BU446" s="162"/>
      <c r="BV446" s="1"/>
      <c r="BW446" s="1"/>
      <c r="BX446" s="162"/>
      <c r="BY446" s="162"/>
      <c r="BZ446" s="1"/>
      <c r="CA446" s="1"/>
      <c r="CB446" s="162"/>
      <c r="CC446" s="162"/>
      <c r="CD446" s="1"/>
      <c r="CE446" s="1"/>
      <c r="CF446" s="162"/>
      <c r="CG446" s="162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62"/>
      <c r="CS446" s="162"/>
      <c r="CT446" s="1"/>
      <c r="CU446" s="1"/>
      <c r="CV446" s="162"/>
      <c r="CW446" s="162"/>
      <c r="CX446" s="1"/>
      <c r="CY446" s="1"/>
      <c r="CZ446" s="1"/>
      <c r="DA446" s="1"/>
      <c r="DB446" s="1"/>
      <c r="DC446" s="159"/>
      <c r="DD446" s="1"/>
      <c r="DE446" s="1"/>
      <c r="DF446" s="1"/>
      <c r="DG446" s="159"/>
      <c r="DH446" s="1"/>
      <c r="DI446" s="1"/>
      <c r="DJ446" s="1"/>
      <c r="DK446" s="159"/>
      <c r="DL446" s="1"/>
      <c r="DM446" s="1"/>
      <c r="DN446" s="1"/>
      <c r="DO446" s="159"/>
      <c r="DP446" s="162"/>
      <c r="DQ446" s="162"/>
      <c r="DR446" s="1"/>
      <c r="DS446" s="159"/>
      <c r="DT446" s="162"/>
      <c r="DU446" s="162"/>
      <c r="DV446" s="1"/>
      <c r="DW446" s="159"/>
      <c r="DX446" s="1"/>
      <c r="DY446" s="1" t="e">
        <f>VLOOKUP(A446,'ADFLEX lần 1'!A:C,3,0)</f>
        <v>#N/A</v>
      </c>
    </row>
    <row r="447" spans="1:129" ht="15.75" hidden="1" customHeight="1" x14ac:dyDescent="0.25">
      <c r="A447" s="15">
        <v>835</v>
      </c>
      <c r="B447" s="1" t="str">
        <f>VLOOKUP($A447,'Trang tính59'!$G:$J,3,0)</f>
        <v>Trần Thị Hiên</v>
      </c>
      <c r="C447" s="1" t="str">
        <f>VLOOKUP($A447,'Trang tính59'!$G:$J,4,0)</f>
        <v>AdFlex - CPS - Sale - Customer Relationship</v>
      </c>
      <c r="D447" s="171"/>
      <c r="E447" s="171"/>
      <c r="F447" s="1" t="str">
        <f t="shared" si="20"/>
        <v/>
      </c>
      <c r="G447" s="159" t="e">
        <f t="shared" si="16"/>
        <v>#VALUE!</v>
      </c>
      <c r="H447" s="14"/>
      <c r="I447" s="14"/>
      <c r="J447" s="1" t="str">
        <f t="shared" si="21"/>
        <v/>
      </c>
      <c r="K447" s="159" t="e">
        <f t="shared" si="17"/>
        <v>#VALUE!</v>
      </c>
      <c r="L447" s="14"/>
      <c r="M447" s="14"/>
      <c r="N447" s="1" t="str">
        <f t="shared" si="22"/>
        <v/>
      </c>
      <c r="O447" s="159" t="e">
        <f t="shared" si="23"/>
        <v>#VALUE!</v>
      </c>
      <c r="P447" s="14"/>
      <c r="Q447" s="14"/>
      <c r="R447" s="1" t="str">
        <f t="shared" si="24"/>
        <v/>
      </c>
      <c r="S447" s="159" t="e">
        <f t="shared" si="25"/>
        <v>#VALUE!</v>
      </c>
      <c r="T447" s="171"/>
      <c r="U447" s="171"/>
      <c r="V447" s="1" t="str">
        <f t="shared" si="26"/>
        <v/>
      </c>
      <c r="W447" s="159" t="e">
        <f t="shared" si="27"/>
        <v>#VALUE!</v>
      </c>
      <c r="X447" s="171"/>
      <c r="Y447" s="171"/>
      <c r="Z447" s="1" t="str">
        <f t="shared" si="28"/>
        <v/>
      </c>
      <c r="AA447" s="159" t="e">
        <f t="shared" si="29"/>
        <v>#VALUE!</v>
      </c>
      <c r="AB447" s="171"/>
      <c r="AC447" s="171"/>
      <c r="AD447" s="1" t="str">
        <f t="shared" si="30"/>
        <v/>
      </c>
      <c r="AE447" s="159" t="e">
        <f t="shared" si="18"/>
        <v>#VALUE!</v>
      </c>
      <c r="AF447" s="171"/>
      <c r="AG447" s="171"/>
      <c r="AH447" s="1" t="str">
        <f t="shared" si="31"/>
        <v/>
      </c>
      <c r="AI447" s="159" t="e">
        <f t="shared" si="19"/>
        <v>#VALUE!</v>
      </c>
      <c r="AJ447" s="172"/>
      <c r="AK447" s="172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72"/>
      <c r="AW447" s="172"/>
      <c r="AX447" s="1"/>
      <c r="AY447" s="1"/>
      <c r="AZ447" s="172"/>
      <c r="BA447" s="172"/>
      <c r="BB447" s="1"/>
      <c r="BC447" s="1"/>
      <c r="BD447" s="172"/>
      <c r="BE447" s="172"/>
      <c r="BF447" s="1"/>
      <c r="BG447" s="1"/>
      <c r="BH447" s="172"/>
      <c r="BI447" s="172"/>
      <c r="BJ447" s="1"/>
      <c r="BK447" s="1"/>
      <c r="BL447" s="172"/>
      <c r="BM447" s="172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72"/>
      <c r="BY447" s="172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59"/>
      <c r="DD447" s="1"/>
      <c r="DE447" s="1"/>
      <c r="DF447" s="1"/>
      <c r="DG447" s="159"/>
      <c r="DH447" s="1"/>
      <c r="DI447" s="1"/>
      <c r="DJ447" s="1"/>
      <c r="DK447" s="159"/>
      <c r="DL447" s="1"/>
      <c r="DM447" s="1"/>
      <c r="DN447" s="1"/>
      <c r="DO447" s="159"/>
      <c r="DP447" s="1"/>
      <c r="DQ447" s="1"/>
      <c r="DR447" s="1"/>
      <c r="DS447" s="159"/>
      <c r="DT447" s="1"/>
      <c r="DU447" s="1"/>
      <c r="DV447" s="1"/>
      <c r="DW447" s="159"/>
      <c r="DX447" s="1"/>
      <c r="DY447" s="1" t="e">
        <f>VLOOKUP(A447,'ADFLEX lần 1'!A:C,3,0)</f>
        <v>#N/A</v>
      </c>
    </row>
    <row r="448" spans="1:129" ht="15.75" hidden="1" customHeight="1" x14ac:dyDescent="0.25">
      <c r="A448" s="15">
        <v>836</v>
      </c>
      <c r="B448" s="1" t="str">
        <f>VLOOKUP($A448,'Trang tính59'!$G:$J,3,0)</f>
        <v>Nguyễn Quốc Bảo</v>
      </c>
      <c r="C448" s="1" t="str">
        <f>VLOOKUP($A448,'Trang tính59'!$G:$J,4,0)</f>
        <v>AdFlex - CPS - Sale - Customer Relationship</v>
      </c>
      <c r="D448" s="14"/>
      <c r="E448" s="14"/>
      <c r="F448" s="1" t="str">
        <f t="shared" si="20"/>
        <v/>
      </c>
      <c r="G448" s="159" t="e">
        <f t="shared" si="16"/>
        <v>#VALUE!</v>
      </c>
      <c r="H448" s="14"/>
      <c r="I448" s="14"/>
      <c r="J448" s="1" t="str">
        <f t="shared" si="21"/>
        <v/>
      </c>
      <c r="K448" s="159" t="e">
        <f t="shared" si="17"/>
        <v>#VALUE!</v>
      </c>
      <c r="L448" s="14"/>
      <c r="M448" s="14"/>
      <c r="N448" s="1" t="str">
        <f t="shared" si="22"/>
        <v/>
      </c>
      <c r="O448" s="159" t="e">
        <f t="shared" si="23"/>
        <v>#VALUE!</v>
      </c>
      <c r="P448" s="14"/>
      <c r="Q448" s="14"/>
      <c r="R448" s="1" t="str">
        <f t="shared" si="24"/>
        <v/>
      </c>
      <c r="S448" s="159" t="e">
        <f t="shared" si="25"/>
        <v>#VALUE!</v>
      </c>
      <c r="T448" s="14"/>
      <c r="U448" s="14"/>
      <c r="V448" s="1" t="str">
        <f t="shared" si="26"/>
        <v/>
      </c>
      <c r="W448" s="159" t="e">
        <f t="shared" si="27"/>
        <v>#VALUE!</v>
      </c>
      <c r="X448" s="14"/>
      <c r="Y448" s="14"/>
      <c r="Z448" s="1" t="str">
        <f t="shared" si="28"/>
        <v/>
      </c>
      <c r="AA448" s="159" t="e">
        <f t="shared" si="29"/>
        <v>#VALUE!</v>
      </c>
      <c r="AB448" s="14"/>
      <c r="AC448" s="14"/>
      <c r="AD448" s="1" t="str">
        <f t="shared" si="30"/>
        <v/>
      </c>
      <c r="AE448" s="159" t="e">
        <f t="shared" si="18"/>
        <v>#VALUE!</v>
      </c>
      <c r="AF448" s="14"/>
      <c r="AG448" s="14"/>
      <c r="AH448" s="1" t="str">
        <f t="shared" si="31"/>
        <v/>
      </c>
      <c r="AI448" s="159" t="e">
        <f t="shared" si="19"/>
        <v>#VALUE!</v>
      </c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59"/>
      <c r="DD448" s="1"/>
      <c r="DE448" s="1"/>
      <c r="DF448" s="1"/>
      <c r="DG448" s="159"/>
      <c r="DH448" s="1"/>
      <c r="DI448" s="1"/>
      <c r="DJ448" s="1"/>
      <c r="DK448" s="159"/>
      <c r="DL448" s="1"/>
      <c r="DM448" s="1"/>
      <c r="DN448" s="1"/>
      <c r="DO448" s="159"/>
      <c r="DP448" s="1"/>
      <c r="DQ448" s="1"/>
      <c r="DR448" s="1"/>
      <c r="DS448" s="159"/>
      <c r="DT448" s="1"/>
      <c r="DU448" s="1"/>
      <c r="DV448" s="1"/>
      <c r="DW448" s="159"/>
      <c r="DX448" s="1"/>
      <c r="DY448" s="1" t="e">
        <f>VLOOKUP(A448,'ADFLEX lần 1'!A:C,3,0)</f>
        <v>#N/A</v>
      </c>
    </row>
    <row r="449" spans="1:129" ht="15.75" hidden="1" customHeight="1" x14ac:dyDescent="0.25">
      <c r="A449" s="15">
        <v>837</v>
      </c>
      <c r="B449" s="1" t="str">
        <f>VLOOKUP($A449,'Trang tính59'!$G:$J,3,0)</f>
        <v>Hồ Tuấn Long</v>
      </c>
      <c r="C449" s="1" t="str">
        <f>VLOOKUP($A449,'Trang tính59'!$G:$J,4,0)</f>
        <v>AdFlex - Tech - Platform - CPO</v>
      </c>
      <c r="D449" s="168"/>
      <c r="E449" s="168"/>
      <c r="F449" s="1" t="str">
        <f t="shared" si="20"/>
        <v/>
      </c>
      <c r="G449" s="159" t="e">
        <f t="shared" si="16"/>
        <v>#VALUE!</v>
      </c>
      <c r="H449" s="14"/>
      <c r="I449" s="14"/>
      <c r="J449" s="1" t="str">
        <f t="shared" si="21"/>
        <v/>
      </c>
      <c r="K449" s="159" t="e">
        <f t="shared" si="17"/>
        <v>#VALUE!</v>
      </c>
      <c r="L449" s="168"/>
      <c r="M449" s="168"/>
      <c r="N449" s="1" t="str">
        <f t="shared" si="22"/>
        <v/>
      </c>
      <c r="O449" s="159" t="e">
        <f t="shared" si="23"/>
        <v>#VALUE!</v>
      </c>
      <c r="P449" s="168"/>
      <c r="Q449" s="168"/>
      <c r="R449" s="1" t="str">
        <f t="shared" si="24"/>
        <v/>
      </c>
      <c r="S449" s="159" t="e">
        <f t="shared" si="25"/>
        <v>#VALUE!</v>
      </c>
      <c r="T449" s="14"/>
      <c r="U449" s="14"/>
      <c r="V449" s="1" t="str">
        <f t="shared" si="26"/>
        <v/>
      </c>
      <c r="W449" s="159" t="e">
        <f t="shared" si="27"/>
        <v>#VALUE!</v>
      </c>
      <c r="X449" s="14"/>
      <c r="Y449" s="14"/>
      <c r="Z449" s="1" t="str">
        <f t="shared" si="28"/>
        <v/>
      </c>
      <c r="AA449" s="159" t="e">
        <f t="shared" si="29"/>
        <v>#VALUE!</v>
      </c>
      <c r="AB449" s="14"/>
      <c r="AC449" s="14"/>
      <c r="AD449" s="1" t="str">
        <f t="shared" si="30"/>
        <v/>
      </c>
      <c r="AE449" s="159" t="e">
        <f t="shared" si="18"/>
        <v>#VALUE!</v>
      </c>
      <c r="AF449" s="168"/>
      <c r="AG449" s="168"/>
      <c r="AH449" s="1" t="str">
        <f t="shared" si="31"/>
        <v/>
      </c>
      <c r="AI449" s="159" t="e">
        <f t="shared" si="19"/>
        <v>#VALUE!</v>
      </c>
      <c r="AJ449" s="1"/>
      <c r="AK449" s="1"/>
      <c r="AL449" s="1"/>
      <c r="AM449" s="1"/>
      <c r="AN449" s="162"/>
      <c r="AO449" s="162"/>
      <c r="AP449" s="1"/>
      <c r="AQ449" s="1"/>
      <c r="AR449" s="162"/>
      <c r="AS449" s="162"/>
      <c r="AT449" s="1"/>
      <c r="AU449" s="1"/>
      <c r="AV449" s="162"/>
      <c r="AW449" s="162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62"/>
      <c r="BI449" s="162"/>
      <c r="BJ449" s="1"/>
      <c r="BK449" s="1"/>
      <c r="BL449" s="162"/>
      <c r="BM449" s="162"/>
      <c r="BN449" s="1"/>
      <c r="BO449" s="1"/>
      <c r="BP449" s="1"/>
      <c r="BQ449" s="1"/>
      <c r="BR449" s="1"/>
      <c r="BS449" s="1"/>
      <c r="BT449" s="162"/>
      <c r="BU449" s="162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59"/>
      <c r="DD449" s="1"/>
      <c r="DE449" s="1"/>
      <c r="DF449" s="1"/>
      <c r="DG449" s="159"/>
      <c r="DH449" s="1"/>
      <c r="DI449" s="1"/>
      <c r="DJ449" s="1"/>
      <c r="DK449" s="159"/>
      <c r="DL449" s="1"/>
      <c r="DM449" s="1"/>
      <c r="DN449" s="1"/>
      <c r="DO449" s="159"/>
      <c r="DP449" s="1"/>
      <c r="DQ449" s="1"/>
      <c r="DR449" s="1"/>
      <c r="DS449" s="159"/>
      <c r="DT449" s="1"/>
      <c r="DU449" s="1"/>
      <c r="DV449" s="1"/>
      <c r="DW449" s="159"/>
      <c r="DX449" s="1"/>
      <c r="DY449" s="1" t="e">
        <f>VLOOKUP(A449,'ADFLEX lần 1'!A:C,3,0)</f>
        <v>#N/A</v>
      </c>
    </row>
    <row r="450" spans="1:129" ht="15.75" hidden="1" customHeight="1" x14ac:dyDescent="0.25">
      <c r="A450" s="15">
        <v>838</v>
      </c>
      <c r="B450" s="1" t="str">
        <f>VLOOKUP($A450,'Trang tính59'!$G:$J,3,0)</f>
        <v>Nguyễn Thảo Nhi</v>
      </c>
      <c r="C450" s="1" t="str">
        <f>VLOOKUP($A450,'Trang tính59'!$G:$J,4,0)</f>
        <v>EWAY - Tuyển dụng đào tạo truyền thông</v>
      </c>
      <c r="D450" s="14"/>
      <c r="E450" s="14"/>
      <c r="F450" s="1" t="str">
        <f t="shared" si="20"/>
        <v/>
      </c>
      <c r="G450" s="159" t="e">
        <f t="shared" si="16"/>
        <v>#VALUE!</v>
      </c>
      <c r="H450" s="14"/>
      <c r="I450" s="14"/>
      <c r="J450" s="1" t="str">
        <f t="shared" si="21"/>
        <v/>
      </c>
      <c r="K450" s="159" t="e">
        <f t="shared" si="17"/>
        <v>#VALUE!</v>
      </c>
      <c r="L450" s="14"/>
      <c r="M450" s="14"/>
      <c r="N450" s="1" t="str">
        <f t="shared" si="22"/>
        <v/>
      </c>
      <c r="O450" s="159" t="e">
        <f t="shared" si="23"/>
        <v>#VALUE!</v>
      </c>
      <c r="P450" s="14"/>
      <c r="Q450" s="14"/>
      <c r="R450" s="1" t="str">
        <f t="shared" si="24"/>
        <v/>
      </c>
      <c r="S450" s="159" t="e">
        <f t="shared" si="25"/>
        <v>#VALUE!</v>
      </c>
      <c r="T450" s="14"/>
      <c r="U450" s="14"/>
      <c r="V450" s="1" t="str">
        <f t="shared" si="26"/>
        <v/>
      </c>
      <c r="W450" s="159" t="e">
        <f t="shared" si="27"/>
        <v>#VALUE!</v>
      </c>
      <c r="X450" s="14"/>
      <c r="Y450" s="14"/>
      <c r="Z450" s="1" t="str">
        <f t="shared" si="28"/>
        <v/>
      </c>
      <c r="AA450" s="159" t="e">
        <f t="shared" si="29"/>
        <v>#VALUE!</v>
      </c>
      <c r="AB450" s="14"/>
      <c r="AC450" s="14"/>
      <c r="AD450" s="1" t="str">
        <f t="shared" si="30"/>
        <v/>
      </c>
      <c r="AE450" s="159" t="e">
        <f t="shared" si="18"/>
        <v>#VALUE!</v>
      </c>
      <c r="AF450" s="14"/>
      <c r="AG450" s="14"/>
      <c r="AH450" s="1" t="str">
        <f t="shared" si="31"/>
        <v/>
      </c>
      <c r="AI450" s="159" t="e">
        <f t="shared" si="19"/>
        <v>#VALUE!</v>
      </c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59"/>
      <c r="DD450" s="1"/>
      <c r="DE450" s="1"/>
      <c r="DF450" s="1"/>
      <c r="DG450" s="159"/>
      <c r="DH450" s="1"/>
      <c r="DI450" s="1"/>
      <c r="DJ450" s="1"/>
      <c r="DK450" s="159"/>
      <c r="DL450" s="1"/>
      <c r="DM450" s="1"/>
      <c r="DN450" s="1"/>
      <c r="DO450" s="159"/>
      <c r="DP450" s="1"/>
      <c r="DQ450" s="1"/>
      <c r="DR450" s="1"/>
      <c r="DS450" s="159"/>
      <c r="DT450" s="1"/>
      <c r="DU450" s="1"/>
      <c r="DV450" s="1"/>
      <c r="DW450" s="159"/>
      <c r="DX450" s="1"/>
      <c r="DY450" s="1" t="e">
        <f>VLOOKUP(A450,'ADFLEX lần 1'!A:C,3,0)</f>
        <v>#N/A</v>
      </c>
    </row>
    <row r="451" spans="1:129" ht="15.75" hidden="1" customHeight="1" x14ac:dyDescent="0.25">
      <c r="A451" s="15">
        <v>839</v>
      </c>
      <c r="B451" s="1" t="str">
        <f>VLOOKUP($A451,'Trang tính59'!$G:$J,3,0)</f>
        <v>Trương Quốc Quân</v>
      </c>
      <c r="C451" s="1" t="str">
        <f>VLOOKUP($A451,'Trang tính59'!$G:$J,4,0)</f>
        <v>AdFlex - Tech - Platform - CPO</v>
      </c>
      <c r="D451" s="168"/>
      <c r="E451" s="168"/>
      <c r="F451" s="1" t="str">
        <f t="shared" si="20"/>
        <v/>
      </c>
      <c r="G451" s="159" t="e">
        <f t="shared" si="16"/>
        <v>#VALUE!</v>
      </c>
      <c r="H451" s="168"/>
      <c r="I451" s="168"/>
      <c r="J451" s="1" t="str">
        <f t="shared" si="21"/>
        <v/>
      </c>
      <c r="K451" s="159" t="e">
        <f t="shared" si="17"/>
        <v>#VALUE!</v>
      </c>
      <c r="L451" s="168"/>
      <c r="M451" s="168"/>
      <c r="N451" s="1" t="str">
        <f t="shared" si="22"/>
        <v/>
      </c>
      <c r="O451" s="159" t="e">
        <f t="shared" si="23"/>
        <v>#VALUE!</v>
      </c>
      <c r="P451" s="14"/>
      <c r="Q451" s="14"/>
      <c r="R451" s="1" t="str">
        <f t="shared" si="24"/>
        <v/>
      </c>
      <c r="S451" s="159" t="e">
        <f t="shared" si="25"/>
        <v>#VALUE!</v>
      </c>
      <c r="T451" s="168"/>
      <c r="U451" s="168"/>
      <c r="V451" s="1" t="str">
        <f t="shared" si="26"/>
        <v/>
      </c>
      <c r="W451" s="159" t="e">
        <f t="shared" si="27"/>
        <v>#VALUE!</v>
      </c>
      <c r="X451" s="14"/>
      <c r="Y451" s="14"/>
      <c r="Z451" s="1" t="str">
        <f t="shared" si="28"/>
        <v/>
      </c>
      <c r="AA451" s="159" t="e">
        <f t="shared" si="29"/>
        <v>#VALUE!</v>
      </c>
      <c r="AB451" s="14"/>
      <c r="AC451" s="14"/>
      <c r="AD451" s="1" t="str">
        <f t="shared" si="30"/>
        <v/>
      </c>
      <c r="AE451" s="159" t="e">
        <f t="shared" si="18"/>
        <v>#VALUE!</v>
      </c>
      <c r="AF451" s="168"/>
      <c r="AG451" s="168"/>
      <c r="AH451" s="1" t="str">
        <f t="shared" si="31"/>
        <v/>
      </c>
      <c r="AI451" s="159" t="e">
        <f t="shared" si="19"/>
        <v>#VALUE!</v>
      </c>
      <c r="AJ451" s="162"/>
      <c r="AK451" s="162"/>
      <c r="AL451" s="1"/>
      <c r="AM451" s="1"/>
      <c r="AN451" s="162"/>
      <c r="AO451" s="162"/>
      <c r="AP451" s="1"/>
      <c r="AQ451" s="1"/>
      <c r="AR451" s="1"/>
      <c r="AS451" s="1"/>
      <c r="AT451" s="1"/>
      <c r="AU451" s="1"/>
      <c r="AV451" s="162"/>
      <c r="AW451" s="162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62"/>
      <c r="BI451" s="162"/>
      <c r="BJ451" s="1"/>
      <c r="BK451" s="1"/>
      <c r="BL451" s="162"/>
      <c r="BM451" s="162"/>
      <c r="BN451" s="1"/>
      <c r="BO451" s="1"/>
      <c r="BP451" s="162"/>
      <c r="BQ451" s="162"/>
      <c r="BR451" s="1"/>
      <c r="BS451" s="1"/>
      <c r="BT451" s="162"/>
      <c r="BU451" s="162"/>
      <c r="BV451" s="1"/>
      <c r="BW451" s="1"/>
      <c r="BX451" s="162"/>
      <c r="BY451" s="162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59"/>
      <c r="DD451" s="1"/>
      <c r="DE451" s="1"/>
      <c r="DF451" s="1"/>
      <c r="DG451" s="159"/>
      <c r="DH451" s="1"/>
      <c r="DI451" s="1"/>
      <c r="DJ451" s="1"/>
      <c r="DK451" s="159"/>
      <c r="DL451" s="1"/>
      <c r="DM451" s="1"/>
      <c r="DN451" s="1"/>
      <c r="DO451" s="159"/>
      <c r="DP451" s="1"/>
      <c r="DQ451" s="1"/>
      <c r="DR451" s="1"/>
      <c r="DS451" s="159"/>
      <c r="DT451" s="1"/>
      <c r="DU451" s="1"/>
      <c r="DV451" s="1"/>
      <c r="DW451" s="159"/>
      <c r="DX451" s="1"/>
      <c r="DY451" s="1" t="e">
        <f>VLOOKUP(A451,'ADFLEX lần 1'!A:C,3,0)</f>
        <v>#N/A</v>
      </c>
    </row>
    <row r="452" spans="1:129" ht="15.75" hidden="1" customHeight="1" x14ac:dyDescent="0.25">
      <c r="A452" s="15">
        <v>840</v>
      </c>
      <c r="B452" s="1" t="str">
        <f>VLOOKUP($A452,'Trang tính59'!$G:$J,3,0)</f>
        <v>Nguyễn Gia Thịnh</v>
      </c>
      <c r="C452" s="1" t="str">
        <f>VLOOKUP($A452,'Trang tính59'!$G:$J,4,0)</f>
        <v>MO - Kỹ thuật</v>
      </c>
      <c r="D452" s="14"/>
      <c r="E452" s="14"/>
      <c r="F452" s="1" t="str">
        <f t="shared" si="20"/>
        <v/>
      </c>
      <c r="G452" s="159" t="e">
        <f t="shared" si="16"/>
        <v>#VALUE!</v>
      </c>
      <c r="H452" s="14"/>
      <c r="I452" s="14"/>
      <c r="J452" s="1" t="str">
        <f t="shared" si="21"/>
        <v/>
      </c>
      <c r="K452" s="159" t="e">
        <f t="shared" si="17"/>
        <v>#VALUE!</v>
      </c>
      <c r="L452" s="14"/>
      <c r="M452" s="14"/>
      <c r="N452" s="1" t="str">
        <f t="shared" si="22"/>
        <v/>
      </c>
      <c r="O452" s="159" t="e">
        <f t="shared" si="23"/>
        <v>#VALUE!</v>
      </c>
      <c r="P452" s="14"/>
      <c r="Q452" s="14"/>
      <c r="R452" s="1" t="str">
        <f t="shared" si="24"/>
        <v/>
      </c>
      <c r="S452" s="159" t="e">
        <f t="shared" si="25"/>
        <v>#VALUE!</v>
      </c>
      <c r="T452" s="14"/>
      <c r="U452" s="14"/>
      <c r="V452" s="1" t="str">
        <f t="shared" si="26"/>
        <v/>
      </c>
      <c r="W452" s="159" t="e">
        <f t="shared" si="27"/>
        <v>#VALUE!</v>
      </c>
      <c r="X452" s="14"/>
      <c r="Y452" s="14"/>
      <c r="Z452" s="1" t="str">
        <f t="shared" si="28"/>
        <v/>
      </c>
      <c r="AA452" s="159" t="e">
        <f t="shared" si="29"/>
        <v>#VALUE!</v>
      </c>
      <c r="AB452" s="14"/>
      <c r="AC452" s="14"/>
      <c r="AD452" s="1" t="str">
        <f t="shared" si="30"/>
        <v/>
      </c>
      <c r="AE452" s="159" t="e">
        <f t="shared" si="18"/>
        <v>#VALUE!</v>
      </c>
      <c r="AF452" s="14"/>
      <c r="AG452" s="14"/>
      <c r="AH452" s="1" t="str">
        <f t="shared" si="31"/>
        <v/>
      </c>
      <c r="AI452" s="159" t="e">
        <f t="shared" si="19"/>
        <v>#VALUE!</v>
      </c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59"/>
      <c r="DD452" s="1"/>
      <c r="DE452" s="1"/>
      <c r="DF452" s="1"/>
      <c r="DG452" s="159"/>
      <c r="DH452" s="1"/>
      <c r="DI452" s="1"/>
      <c r="DJ452" s="1"/>
      <c r="DK452" s="159"/>
      <c r="DL452" s="1"/>
      <c r="DM452" s="1"/>
      <c r="DN452" s="1"/>
      <c r="DO452" s="159"/>
      <c r="DP452" s="1"/>
      <c r="DQ452" s="1"/>
      <c r="DR452" s="1"/>
      <c r="DS452" s="159"/>
      <c r="DT452" s="1"/>
      <c r="DU452" s="1"/>
      <c r="DV452" s="1"/>
      <c r="DW452" s="159"/>
      <c r="DX452" s="1"/>
      <c r="DY452" s="1" t="e">
        <f>VLOOKUP(A452,'ADFLEX lần 1'!A:C,3,0)</f>
        <v>#N/A</v>
      </c>
    </row>
    <row r="453" spans="1:129" ht="15.75" hidden="1" customHeight="1" x14ac:dyDescent="0.25">
      <c r="A453" s="15">
        <v>841</v>
      </c>
      <c r="B453" s="1" t="str">
        <f>VLOOKUP($A453,'Trang tính59'!$G:$J,3,0)</f>
        <v>Lê Văn Định</v>
      </c>
      <c r="C453" s="1" t="str">
        <f>VLOOKUP($A453,'Trang tính59'!$G:$J,4,0)</f>
        <v>EWAY - Tuyển dụng đào tạo truyền thông</v>
      </c>
      <c r="D453" s="169">
        <v>0.7</v>
      </c>
      <c r="E453" s="169">
        <v>0.7</v>
      </c>
      <c r="F453" s="163">
        <f t="shared" si="20"/>
        <v>0.16666666666666666</v>
      </c>
      <c r="G453" s="159">
        <f t="shared" si="16"/>
        <v>4</v>
      </c>
      <c r="H453" s="168"/>
      <c r="I453" s="168"/>
      <c r="J453" s="1" t="str">
        <f t="shared" si="21"/>
        <v/>
      </c>
      <c r="K453" s="159" t="e">
        <f t="shared" si="17"/>
        <v>#VALUE!</v>
      </c>
      <c r="L453" s="14"/>
      <c r="M453" s="14"/>
      <c r="N453" s="1" t="str">
        <f t="shared" si="22"/>
        <v/>
      </c>
      <c r="O453" s="159" t="e">
        <f t="shared" si="23"/>
        <v>#VALUE!</v>
      </c>
      <c r="P453" s="14"/>
      <c r="Q453" s="14"/>
      <c r="R453" s="1" t="str">
        <f t="shared" si="24"/>
        <v/>
      </c>
      <c r="S453" s="159" t="e">
        <f t="shared" si="25"/>
        <v>#VALUE!</v>
      </c>
      <c r="T453" s="168"/>
      <c r="U453" s="168"/>
      <c r="V453" s="1" t="str">
        <f t="shared" si="26"/>
        <v/>
      </c>
      <c r="W453" s="159" t="e">
        <f t="shared" si="27"/>
        <v>#VALUE!</v>
      </c>
      <c r="X453" s="168"/>
      <c r="Y453" s="168"/>
      <c r="Z453" s="1" t="str">
        <f t="shared" si="28"/>
        <v/>
      </c>
      <c r="AA453" s="159" t="e">
        <f t="shared" si="29"/>
        <v>#VALUE!</v>
      </c>
      <c r="AB453" s="14"/>
      <c r="AC453" s="14"/>
      <c r="AD453" s="1" t="str">
        <f t="shared" si="30"/>
        <v/>
      </c>
      <c r="AE453" s="159" t="e">
        <f t="shared" si="18"/>
        <v>#VALUE!</v>
      </c>
      <c r="AF453" s="169">
        <v>0.38194444444444442</v>
      </c>
      <c r="AG453" s="169">
        <v>0.38194444444444442</v>
      </c>
      <c r="AH453" s="163">
        <f t="shared" si="31"/>
        <v>0.16666666666666666</v>
      </c>
      <c r="AI453" s="159">
        <f t="shared" si="19"/>
        <v>4</v>
      </c>
      <c r="AJ453" s="162"/>
      <c r="AK453" s="162"/>
      <c r="AL453" s="1"/>
      <c r="AM453" s="1"/>
      <c r="AN453" s="162"/>
      <c r="AO453" s="162"/>
      <c r="AP453" s="1"/>
      <c r="AQ453" s="1"/>
      <c r="AR453" s="162"/>
      <c r="AS453" s="162"/>
      <c r="AT453" s="1"/>
      <c r="AU453" s="1"/>
      <c r="AV453" s="170"/>
      <c r="AW453" s="170"/>
      <c r="AX453" s="1"/>
      <c r="AY453" s="1"/>
      <c r="AZ453" s="170"/>
      <c r="BA453" s="170"/>
      <c r="BB453" s="1"/>
      <c r="BC453" s="1"/>
      <c r="BD453" s="1"/>
      <c r="BE453" s="1"/>
      <c r="BF453" s="1"/>
      <c r="BG453" s="1"/>
      <c r="BH453" s="162"/>
      <c r="BI453" s="162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62"/>
      <c r="BU453" s="162"/>
      <c r="BV453" s="1"/>
      <c r="BW453" s="1"/>
      <c r="BX453" s="162"/>
      <c r="BY453" s="162"/>
      <c r="BZ453" s="1"/>
      <c r="CA453" s="1"/>
      <c r="CB453" s="162"/>
      <c r="CC453" s="162"/>
      <c r="CD453" s="1"/>
      <c r="CE453" s="1"/>
      <c r="CF453" s="162"/>
      <c r="CG453" s="162"/>
      <c r="CH453" s="1"/>
      <c r="CI453" s="1"/>
      <c r="CJ453" s="162"/>
      <c r="CK453" s="162"/>
      <c r="CL453" s="1"/>
      <c r="CM453" s="1"/>
      <c r="CN453" s="162"/>
      <c r="CO453" s="162"/>
      <c r="CP453" s="1"/>
      <c r="CQ453" s="1"/>
      <c r="CR453" s="170"/>
      <c r="CS453" s="170"/>
      <c r="CT453" s="1"/>
      <c r="CU453" s="1"/>
      <c r="CV453" s="170"/>
      <c r="CW453" s="170"/>
      <c r="CX453" s="1"/>
      <c r="CY453" s="1"/>
      <c r="CZ453" s="160"/>
      <c r="DA453" s="160"/>
      <c r="DB453" s="161"/>
      <c r="DC453" s="159"/>
      <c r="DD453" s="1"/>
      <c r="DE453" s="1"/>
      <c r="DF453" s="1"/>
      <c r="DG453" s="159"/>
      <c r="DH453" s="162"/>
      <c r="DI453" s="162"/>
      <c r="DJ453" s="163"/>
      <c r="DK453" s="159"/>
      <c r="DL453" s="1"/>
      <c r="DM453" s="1"/>
      <c r="DN453" s="1"/>
      <c r="DO453" s="159"/>
      <c r="DP453" s="160"/>
      <c r="DQ453" s="160"/>
      <c r="DR453" s="161"/>
      <c r="DS453" s="159"/>
      <c r="DT453" s="160"/>
      <c r="DU453" s="160"/>
      <c r="DV453" s="161"/>
      <c r="DW453" s="159"/>
      <c r="DX453" s="1"/>
      <c r="DY453" s="1" t="e">
        <f>VLOOKUP(A453,'ADFLEX lần 1'!A:C,3,0)</f>
        <v>#N/A</v>
      </c>
    </row>
    <row r="454" spans="1:129" ht="15.75" hidden="1" customHeight="1" x14ac:dyDescent="0.25">
      <c r="A454" s="15">
        <v>842</v>
      </c>
      <c r="B454" s="1" t="str">
        <f>VLOOKUP($A454,'Trang tính59'!$G:$J,3,0)</f>
        <v>Mai Thị Minh Hằng</v>
      </c>
      <c r="C454" s="1" t="str">
        <f>VLOOKUP($A454,'Trang tính59'!$G:$J,4,0)</f>
        <v>AdFlex - POD</v>
      </c>
      <c r="D454" s="168"/>
      <c r="E454" s="168"/>
      <c r="F454" s="1" t="str">
        <f t="shared" si="20"/>
        <v/>
      </c>
      <c r="G454" s="159" t="e">
        <f t="shared" si="16"/>
        <v>#VALUE!</v>
      </c>
      <c r="H454" s="168"/>
      <c r="I454" s="168"/>
      <c r="J454" s="1" t="str">
        <f t="shared" si="21"/>
        <v/>
      </c>
      <c r="K454" s="159" t="e">
        <f t="shared" si="17"/>
        <v>#VALUE!</v>
      </c>
      <c r="L454" s="168"/>
      <c r="M454" s="168"/>
      <c r="N454" s="1" t="str">
        <f t="shared" si="22"/>
        <v/>
      </c>
      <c r="O454" s="159" t="e">
        <f t="shared" si="23"/>
        <v>#VALUE!</v>
      </c>
      <c r="P454" s="168"/>
      <c r="Q454" s="168"/>
      <c r="R454" s="1" t="str">
        <f t="shared" si="24"/>
        <v/>
      </c>
      <c r="S454" s="159" t="e">
        <f t="shared" si="25"/>
        <v>#VALUE!</v>
      </c>
      <c r="T454" s="168"/>
      <c r="U454" s="168"/>
      <c r="V454" s="1" t="str">
        <f t="shared" si="26"/>
        <v/>
      </c>
      <c r="W454" s="159" t="e">
        <f t="shared" si="27"/>
        <v>#VALUE!</v>
      </c>
      <c r="X454" s="14"/>
      <c r="Y454" s="14"/>
      <c r="Z454" s="1" t="str">
        <f t="shared" si="28"/>
        <v/>
      </c>
      <c r="AA454" s="159" t="e">
        <f t="shared" si="29"/>
        <v>#VALUE!</v>
      </c>
      <c r="AB454" s="14"/>
      <c r="AC454" s="14"/>
      <c r="AD454" s="1" t="str">
        <f t="shared" si="30"/>
        <v/>
      </c>
      <c r="AE454" s="159" t="e">
        <f t="shared" si="18"/>
        <v>#VALUE!</v>
      </c>
      <c r="AF454" s="168"/>
      <c r="AG454" s="168"/>
      <c r="AH454" s="1" t="str">
        <f t="shared" si="31"/>
        <v/>
      </c>
      <c r="AI454" s="159" t="e">
        <f t="shared" si="19"/>
        <v>#VALUE!</v>
      </c>
      <c r="AJ454" s="162"/>
      <c r="AK454" s="162"/>
      <c r="AL454" s="1"/>
      <c r="AM454" s="1"/>
      <c r="AN454" s="162"/>
      <c r="AO454" s="162"/>
      <c r="AP454" s="1"/>
      <c r="AQ454" s="1"/>
      <c r="AR454" s="162"/>
      <c r="AS454" s="162"/>
      <c r="AT454" s="1"/>
      <c r="AU454" s="1"/>
      <c r="AV454" s="162"/>
      <c r="AW454" s="162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62"/>
      <c r="BI454" s="162"/>
      <c r="BJ454" s="1"/>
      <c r="BK454" s="1"/>
      <c r="BL454" s="162"/>
      <c r="BM454" s="162"/>
      <c r="BN454" s="1"/>
      <c r="BO454" s="1"/>
      <c r="BP454" s="162"/>
      <c r="BQ454" s="162"/>
      <c r="BR454" s="1"/>
      <c r="BS454" s="1"/>
      <c r="BT454" s="162"/>
      <c r="BU454" s="162"/>
      <c r="BV454" s="1"/>
      <c r="BW454" s="1"/>
      <c r="BX454" s="162"/>
      <c r="BY454" s="162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62"/>
      <c r="CK454" s="162"/>
      <c r="CL454" s="1"/>
      <c r="CM454" s="1"/>
      <c r="CN454" s="162"/>
      <c r="CO454" s="162"/>
      <c r="CP454" s="1"/>
      <c r="CQ454" s="1"/>
      <c r="CR454" s="162"/>
      <c r="CS454" s="162"/>
      <c r="CT454" s="1"/>
      <c r="CU454" s="1"/>
      <c r="CV454" s="162"/>
      <c r="CW454" s="162"/>
      <c r="CX454" s="1"/>
      <c r="CY454" s="1"/>
      <c r="CZ454" s="162"/>
      <c r="DA454" s="162"/>
      <c r="DB454" s="1"/>
      <c r="DC454" s="159"/>
      <c r="DD454" s="1"/>
      <c r="DE454" s="1"/>
      <c r="DF454" s="1"/>
      <c r="DG454" s="159"/>
      <c r="DH454" s="1"/>
      <c r="DI454" s="1"/>
      <c r="DJ454" s="1"/>
      <c r="DK454" s="159"/>
      <c r="DL454" s="162"/>
      <c r="DM454" s="162"/>
      <c r="DN454" s="1"/>
      <c r="DO454" s="159"/>
      <c r="DP454" s="1"/>
      <c r="DQ454" s="1"/>
      <c r="DR454" s="1"/>
      <c r="DS454" s="159"/>
      <c r="DT454" s="162"/>
      <c r="DU454" s="162"/>
      <c r="DV454" s="1"/>
      <c r="DW454" s="159"/>
      <c r="DX454" s="1"/>
      <c r="DY454" s="1" t="e">
        <f>VLOOKUP(A454,'ADFLEX lần 1'!A:C,3,0)</f>
        <v>#N/A</v>
      </c>
    </row>
    <row r="455" spans="1:129" ht="15.75" hidden="1" customHeight="1" x14ac:dyDescent="0.25">
      <c r="A455" s="15">
        <v>843</v>
      </c>
      <c r="B455" s="1" t="str">
        <f>VLOOKUP($A455,'Trang tính59'!$G:$J,3,0)</f>
        <v>Hoàng Thanh Hoa</v>
      </c>
      <c r="C455" s="1" t="str">
        <f>VLOOKUP($A455,'Trang tính59'!$G:$J,4,0)</f>
        <v>AdFlex - POD</v>
      </c>
      <c r="D455" s="168"/>
      <c r="E455" s="168"/>
      <c r="F455" s="1" t="str">
        <f t="shared" si="20"/>
        <v/>
      </c>
      <c r="G455" s="159" t="e">
        <f t="shared" si="16"/>
        <v>#VALUE!</v>
      </c>
      <c r="H455" s="168"/>
      <c r="I455" s="168"/>
      <c r="J455" s="1" t="str">
        <f t="shared" si="21"/>
        <v/>
      </c>
      <c r="K455" s="159" t="e">
        <f t="shared" si="17"/>
        <v>#VALUE!</v>
      </c>
      <c r="L455" s="168"/>
      <c r="M455" s="168"/>
      <c r="N455" s="1" t="str">
        <f t="shared" si="22"/>
        <v/>
      </c>
      <c r="O455" s="159" t="e">
        <f t="shared" si="23"/>
        <v>#VALUE!</v>
      </c>
      <c r="P455" s="168"/>
      <c r="Q455" s="168"/>
      <c r="R455" s="1" t="str">
        <f t="shared" si="24"/>
        <v/>
      </c>
      <c r="S455" s="159" t="e">
        <f t="shared" si="25"/>
        <v>#VALUE!</v>
      </c>
      <c r="T455" s="168"/>
      <c r="U455" s="168"/>
      <c r="V455" s="1" t="str">
        <f t="shared" si="26"/>
        <v/>
      </c>
      <c r="W455" s="159" t="e">
        <f t="shared" si="27"/>
        <v>#VALUE!</v>
      </c>
      <c r="X455" s="14"/>
      <c r="Y455" s="14"/>
      <c r="Z455" s="1" t="str">
        <f t="shared" si="28"/>
        <v/>
      </c>
      <c r="AA455" s="159" t="e">
        <f t="shared" si="29"/>
        <v>#VALUE!</v>
      </c>
      <c r="AB455" s="171"/>
      <c r="AC455" s="171"/>
      <c r="AD455" s="1" t="str">
        <f t="shared" si="30"/>
        <v/>
      </c>
      <c r="AE455" s="159" t="e">
        <f t="shared" si="18"/>
        <v>#VALUE!</v>
      </c>
      <c r="AF455" s="168"/>
      <c r="AG455" s="168"/>
      <c r="AH455" s="1" t="str">
        <f t="shared" si="31"/>
        <v/>
      </c>
      <c r="AI455" s="159" t="e">
        <f t="shared" si="19"/>
        <v>#VALUE!</v>
      </c>
      <c r="AJ455" s="172"/>
      <c r="AK455" s="172"/>
      <c r="AL455" s="1"/>
      <c r="AM455" s="1"/>
      <c r="AN455" s="162"/>
      <c r="AO455" s="162"/>
      <c r="AP455" s="1"/>
      <c r="AQ455" s="1"/>
      <c r="AR455" s="162"/>
      <c r="AS455" s="162"/>
      <c r="AT455" s="1"/>
      <c r="AU455" s="1"/>
      <c r="AV455" s="172"/>
      <c r="AW455" s="172"/>
      <c r="AX455" s="1"/>
      <c r="AY455" s="1"/>
      <c r="AZ455" s="172"/>
      <c r="BA455" s="172"/>
      <c r="BB455" s="1"/>
      <c r="BC455" s="1"/>
      <c r="BD455" s="162"/>
      <c r="BE455" s="162"/>
      <c r="BF455" s="1"/>
      <c r="BG455" s="1"/>
      <c r="BH455" s="172"/>
      <c r="BI455" s="172"/>
      <c r="BJ455" s="1"/>
      <c r="BK455" s="1"/>
      <c r="BL455" s="162"/>
      <c r="BM455" s="162"/>
      <c r="BN455" s="1"/>
      <c r="BO455" s="1"/>
      <c r="BP455" s="1"/>
      <c r="BQ455" s="1"/>
      <c r="BR455" s="1"/>
      <c r="BS455" s="1"/>
      <c r="BT455" s="162"/>
      <c r="BU455" s="162"/>
      <c r="BV455" s="1"/>
      <c r="BW455" s="1"/>
      <c r="BX455" s="172"/>
      <c r="BY455" s="172"/>
      <c r="BZ455" s="1"/>
      <c r="CA455" s="1"/>
      <c r="CB455" s="1"/>
      <c r="CC455" s="1"/>
      <c r="CD455" s="1"/>
      <c r="CE455" s="1"/>
      <c r="CF455" s="162"/>
      <c r="CG455" s="162"/>
      <c r="CH455" s="1"/>
      <c r="CI455" s="1"/>
      <c r="CJ455" s="162"/>
      <c r="CK455" s="162"/>
      <c r="CL455" s="1"/>
      <c r="CM455" s="1"/>
      <c r="CN455" s="162"/>
      <c r="CO455" s="162"/>
      <c r="CP455" s="1"/>
      <c r="CQ455" s="1"/>
      <c r="CR455" s="162"/>
      <c r="CS455" s="162"/>
      <c r="CT455" s="1"/>
      <c r="CU455" s="1"/>
      <c r="CV455" s="162"/>
      <c r="CW455" s="162"/>
      <c r="CX455" s="1"/>
      <c r="CY455" s="1"/>
      <c r="CZ455" s="162"/>
      <c r="DA455" s="162"/>
      <c r="DB455" s="1"/>
      <c r="DC455" s="159"/>
      <c r="DD455" s="1"/>
      <c r="DE455" s="1"/>
      <c r="DF455" s="1"/>
      <c r="DG455" s="159"/>
      <c r="DH455" s="162"/>
      <c r="DI455" s="162"/>
      <c r="DJ455" s="1"/>
      <c r="DK455" s="159"/>
      <c r="DL455" s="162"/>
      <c r="DM455" s="162"/>
      <c r="DN455" s="1"/>
      <c r="DO455" s="159"/>
      <c r="DP455" s="162"/>
      <c r="DQ455" s="162"/>
      <c r="DR455" s="1"/>
      <c r="DS455" s="159"/>
      <c r="DT455" s="162"/>
      <c r="DU455" s="162"/>
      <c r="DV455" s="1"/>
      <c r="DW455" s="159"/>
      <c r="DX455" s="1"/>
      <c r="DY455" s="1" t="e">
        <f>VLOOKUP(A455,'ADFLEX lần 1'!A:C,3,0)</f>
        <v>#N/A</v>
      </c>
    </row>
    <row r="456" spans="1:129" ht="15.75" hidden="1" customHeight="1" x14ac:dyDescent="0.25">
      <c r="A456" s="15">
        <v>844</v>
      </c>
      <c r="B456" s="1" t="str">
        <f>VLOOKUP($A456,'Trang tính59'!$G:$J,3,0)</f>
        <v>Trương Ngọc Mai</v>
      </c>
      <c r="C456" s="1" t="str">
        <f>VLOOKUP($A456,'Trang tính59'!$G:$J,4,0)</f>
        <v>MONT-E - KT</v>
      </c>
      <c r="D456" s="169">
        <v>0.3347222222222222</v>
      </c>
      <c r="E456" s="169">
        <v>0.3347222222222222</v>
      </c>
      <c r="F456" s="163">
        <f t="shared" si="20"/>
        <v>0.16666666666666666</v>
      </c>
      <c r="G456" s="159">
        <f t="shared" si="16"/>
        <v>4</v>
      </c>
      <c r="H456" s="169">
        <v>0.35902777777777778</v>
      </c>
      <c r="I456" s="169">
        <v>0.75208333333333333</v>
      </c>
      <c r="J456" s="162">
        <f t="shared" si="21"/>
        <v>0.33055555555555555</v>
      </c>
      <c r="K456" s="159">
        <f t="shared" si="17"/>
        <v>7.9</v>
      </c>
      <c r="L456" s="169">
        <v>0.36249999999999999</v>
      </c>
      <c r="M456" s="169">
        <v>0.7631944444444444</v>
      </c>
      <c r="N456" s="163">
        <f t="shared" si="22"/>
        <v>0.33333333333333331</v>
      </c>
      <c r="O456" s="159">
        <f t="shared" si="23"/>
        <v>8</v>
      </c>
      <c r="P456" s="168"/>
      <c r="Q456" s="168"/>
      <c r="R456" s="1" t="str">
        <f t="shared" si="24"/>
        <v/>
      </c>
      <c r="S456" s="159" t="e">
        <f t="shared" si="25"/>
        <v>#VALUE!</v>
      </c>
      <c r="T456" s="168"/>
      <c r="U456" s="168"/>
      <c r="V456" s="1" t="str">
        <f t="shared" si="26"/>
        <v/>
      </c>
      <c r="W456" s="159" t="e">
        <f t="shared" si="27"/>
        <v>#VALUE!</v>
      </c>
      <c r="X456" s="169">
        <v>0.34236111111111112</v>
      </c>
      <c r="Y456" s="169">
        <v>0.75902777777777775</v>
      </c>
      <c r="Z456" s="163">
        <f t="shared" si="28"/>
        <v>0.33333333333333331</v>
      </c>
      <c r="AA456" s="159">
        <f t="shared" si="29"/>
        <v>8</v>
      </c>
      <c r="AB456" s="169">
        <v>0.3347222222222222</v>
      </c>
      <c r="AC456" s="169">
        <v>0.75347222222222221</v>
      </c>
      <c r="AD456" s="163">
        <f t="shared" si="30"/>
        <v>0.33333333333333331</v>
      </c>
      <c r="AE456" s="159">
        <f t="shared" si="18"/>
        <v>8</v>
      </c>
      <c r="AF456" s="169">
        <v>0.33750000000000002</v>
      </c>
      <c r="AG456" s="169">
        <v>0.75277777777777777</v>
      </c>
      <c r="AH456" s="163">
        <f t="shared" si="31"/>
        <v>0.33333333333333331</v>
      </c>
      <c r="AI456" s="159">
        <f t="shared" si="19"/>
        <v>8</v>
      </c>
      <c r="AJ456" s="170"/>
      <c r="AK456" s="170"/>
      <c r="AL456" s="1"/>
      <c r="AM456" s="1"/>
      <c r="AN456" s="170"/>
      <c r="AO456" s="170"/>
      <c r="AP456" s="1"/>
      <c r="AQ456" s="1"/>
      <c r="AR456" s="170"/>
      <c r="AS456" s="170"/>
      <c r="AT456" s="1"/>
      <c r="AU456" s="1"/>
      <c r="AV456" s="170"/>
      <c r="AW456" s="170"/>
      <c r="AX456" s="1"/>
      <c r="AY456" s="1"/>
      <c r="AZ456" s="170"/>
      <c r="BA456" s="170"/>
      <c r="BB456" s="1"/>
      <c r="BC456" s="1"/>
      <c r="BD456" s="162"/>
      <c r="BE456" s="162"/>
      <c r="BF456" s="1"/>
      <c r="BG456" s="1"/>
      <c r="BH456" s="162"/>
      <c r="BI456" s="162"/>
      <c r="BJ456" s="1"/>
      <c r="BK456" s="1"/>
      <c r="BL456" s="170"/>
      <c r="BM456" s="170"/>
      <c r="BN456" s="1"/>
      <c r="BO456" s="1"/>
      <c r="BP456" s="170"/>
      <c r="BQ456" s="170"/>
      <c r="BR456" s="1"/>
      <c r="BS456" s="1"/>
      <c r="BT456" s="170"/>
      <c r="BU456" s="170"/>
      <c r="BV456" s="1"/>
      <c r="BW456" s="1"/>
      <c r="BX456" s="170"/>
      <c r="BY456" s="170"/>
      <c r="BZ456" s="1"/>
      <c r="CA456" s="1"/>
      <c r="CB456" s="170"/>
      <c r="CC456" s="170"/>
      <c r="CD456" s="1"/>
      <c r="CE456" s="1"/>
      <c r="CF456" s="162"/>
      <c r="CG456" s="162"/>
      <c r="CH456" s="1"/>
      <c r="CI456" s="1"/>
      <c r="CJ456" s="162"/>
      <c r="CK456" s="162"/>
      <c r="CL456" s="1"/>
      <c r="CM456" s="1"/>
      <c r="CN456" s="170"/>
      <c r="CO456" s="170"/>
      <c r="CP456" s="1"/>
      <c r="CQ456" s="1"/>
      <c r="CR456" s="170"/>
      <c r="CS456" s="170"/>
      <c r="CT456" s="1"/>
      <c r="CU456" s="1"/>
      <c r="CV456" s="170"/>
      <c r="CW456" s="170"/>
      <c r="CX456" s="1"/>
      <c r="CY456" s="1"/>
      <c r="CZ456" s="160"/>
      <c r="DA456" s="160"/>
      <c r="DB456" s="161"/>
      <c r="DC456" s="159"/>
      <c r="DD456" s="160"/>
      <c r="DE456" s="160"/>
      <c r="DF456" s="160"/>
      <c r="DG456" s="159"/>
      <c r="DH456" s="162"/>
      <c r="DI456" s="162"/>
      <c r="DJ456" s="163"/>
      <c r="DK456" s="159"/>
      <c r="DL456" s="162"/>
      <c r="DM456" s="162"/>
      <c r="DN456" s="163"/>
      <c r="DO456" s="159"/>
      <c r="DP456" s="160"/>
      <c r="DQ456" s="160"/>
      <c r="DR456" s="161"/>
      <c r="DS456" s="159"/>
      <c r="DT456" s="160"/>
      <c r="DU456" s="160"/>
      <c r="DV456" s="161"/>
      <c r="DW456" s="159"/>
      <c r="DX456" s="1"/>
      <c r="DY456" s="1" t="e">
        <f>VLOOKUP(A456,'ADFLEX lần 1'!A:C,3,0)</f>
        <v>#N/A</v>
      </c>
    </row>
    <row r="457" spans="1:129" ht="15.75" hidden="1" customHeight="1" x14ac:dyDescent="0.25">
      <c r="A457" s="15">
        <v>845</v>
      </c>
      <c r="B457" s="1" t="str">
        <f>VLOOKUP($A457,'Trang tính59'!$G:$J,3,0)</f>
        <v>Phạm Vũ Dũng</v>
      </c>
      <c r="C457" s="1" t="str">
        <f>VLOOKUP($A457,'Trang tính59'!$G:$J,4,0)</f>
        <v>EWAY - Kỹ thuật DYNO</v>
      </c>
      <c r="D457" s="168"/>
      <c r="E457" s="168"/>
      <c r="F457" s="1" t="str">
        <f t="shared" si="20"/>
        <v/>
      </c>
      <c r="G457" s="159" t="e">
        <f t="shared" si="16"/>
        <v>#VALUE!</v>
      </c>
      <c r="H457" s="169">
        <v>0.86458333333333337</v>
      </c>
      <c r="I457" s="169">
        <v>0.86458333333333337</v>
      </c>
      <c r="J457" s="163">
        <f t="shared" si="21"/>
        <v>0.16666666666666666</v>
      </c>
      <c r="K457" s="159">
        <f t="shared" si="17"/>
        <v>4</v>
      </c>
      <c r="L457" s="169">
        <v>0.37847222222222221</v>
      </c>
      <c r="M457" s="169">
        <v>0.37847222222222221</v>
      </c>
      <c r="N457" s="163">
        <f t="shared" si="22"/>
        <v>0.16666666666666666</v>
      </c>
      <c r="O457" s="159">
        <f t="shared" si="23"/>
        <v>4</v>
      </c>
      <c r="P457" s="168"/>
      <c r="Q457" s="168"/>
      <c r="R457" s="1" t="str">
        <f t="shared" si="24"/>
        <v/>
      </c>
      <c r="S457" s="159" t="e">
        <f t="shared" si="25"/>
        <v>#VALUE!</v>
      </c>
      <c r="T457" s="168"/>
      <c r="U457" s="168"/>
      <c r="V457" s="1" t="str">
        <f t="shared" si="26"/>
        <v/>
      </c>
      <c r="W457" s="159" t="e">
        <f t="shared" si="27"/>
        <v>#VALUE!</v>
      </c>
      <c r="X457" s="169">
        <v>0.77638888888888891</v>
      </c>
      <c r="Y457" s="169">
        <v>0.77638888888888891</v>
      </c>
      <c r="Z457" s="163">
        <f t="shared" si="28"/>
        <v>0.16666666666666666</v>
      </c>
      <c r="AA457" s="159">
        <f t="shared" si="29"/>
        <v>4</v>
      </c>
      <c r="AB457" s="169">
        <v>0.38194444444444442</v>
      </c>
      <c r="AC457" s="169">
        <v>0.87222222222222223</v>
      </c>
      <c r="AD457" s="163">
        <f t="shared" si="30"/>
        <v>0.32638888888888895</v>
      </c>
      <c r="AE457" s="159">
        <f t="shared" si="18"/>
        <v>7.8</v>
      </c>
      <c r="AF457" s="168"/>
      <c r="AG457" s="168"/>
      <c r="AH457" s="1" t="str">
        <f t="shared" si="31"/>
        <v/>
      </c>
      <c r="AI457" s="159" t="e">
        <f t="shared" si="19"/>
        <v>#VALUE!</v>
      </c>
      <c r="AJ457" s="170"/>
      <c r="AK457" s="170"/>
      <c r="AL457" s="1"/>
      <c r="AM457" s="1"/>
      <c r="AN457" s="170"/>
      <c r="AO457" s="170"/>
      <c r="AP457" s="1"/>
      <c r="AQ457" s="1"/>
      <c r="AR457" s="162"/>
      <c r="AS457" s="162"/>
      <c r="AT457" s="1"/>
      <c r="AU457" s="1"/>
      <c r="AV457" s="170"/>
      <c r="AW457" s="170"/>
      <c r="AX457" s="1"/>
      <c r="AY457" s="1"/>
      <c r="AZ457" s="162"/>
      <c r="BA457" s="162"/>
      <c r="BB457" s="1"/>
      <c r="BC457" s="1"/>
      <c r="BD457" s="162"/>
      <c r="BE457" s="162"/>
      <c r="BF457" s="1"/>
      <c r="BG457" s="1"/>
      <c r="BH457" s="162"/>
      <c r="BI457" s="162"/>
      <c r="BJ457" s="1"/>
      <c r="BK457" s="1"/>
      <c r="BL457" s="170"/>
      <c r="BM457" s="170"/>
      <c r="BN457" s="1"/>
      <c r="BO457" s="1"/>
      <c r="BP457" s="170"/>
      <c r="BQ457" s="170"/>
      <c r="BR457" s="1"/>
      <c r="BS457" s="1"/>
      <c r="BT457" s="162"/>
      <c r="BU457" s="162"/>
      <c r="BV457" s="1"/>
      <c r="BW457" s="1"/>
      <c r="BX457" s="170"/>
      <c r="BY457" s="170"/>
      <c r="BZ457" s="1"/>
      <c r="CA457" s="1"/>
      <c r="CB457" s="170"/>
      <c r="CC457" s="170"/>
      <c r="CD457" s="1"/>
      <c r="CE457" s="1"/>
      <c r="CF457" s="162"/>
      <c r="CG457" s="162"/>
      <c r="CH457" s="1"/>
      <c r="CI457" s="1"/>
      <c r="CJ457" s="162"/>
      <c r="CK457" s="162"/>
      <c r="CL457" s="1"/>
      <c r="CM457" s="1"/>
      <c r="CN457" s="170"/>
      <c r="CO457" s="170"/>
      <c r="CP457" s="1"/>
      <c r="CQ457" s="1"/>
      <c r="CR457" s="170"/>
      <c r="CS457" s="170"/>
      <c r="CT457" s="1"/>
      <c r="CU457" s="1"/>
      <c r="CV457" s="162"/>
      <c r="CW457" s="162"/>
      <c r="CX457" s="1"/>
      <c r="CY457" s="1"/>
      <c r="CZ457" s="162"/>
      <c r="DA457" s="162"/>
      <c r="DB457" s="1"/>
      <c r="DC457" s="159"/>
      <c r="DD457" s="160"/>
      <c r="DE457" s="160"/>
      <c r="DF457" s="160"/>
      <c r="DG457" s="159"/>
      <c r="DH457" s="162"/>
      <c r="DI457" s="162"/>
      <c r="DJ457" s="163"/>
      <c r="DK457" s="159"/>
      <c r="DL457" s="162"/>
      <c r="DM457" s="162"/>
      <c r="DN457" s="163"/>
      <c r="DO457" s="159"/>
      <c r="DP457" s="160"/>
      <c r="DQ457" s="160"/>
      <c r="DR457" s="161"/>
      <c r="DS457" s="159"/>
      <c r="DT457" s="160"/>
      <c r="DU457" s="160"/>
      <c r="DV457" s="161"/>
      <c r="DW457" s="159"/>
      <c r="DX457" s="1"/>
      <c r="DY457" s="1" t="e">
        <f>VLOOKUP(A457,'ADFLEX lần 1'!A:C,3,0)</f>
        <v>#N/A</v>
      </c>
    </row>
    <row r="458" spans="1:129" ht="15.75" hidden="1" customHeight="1" x14ac:dyDescent="0.25">
      <c r="A458" s="15">
        <v>846</v>
      </c>
      <c r="B458" s="1" t="str">
        <f>VLOOKUP($A458,'Trang tính59'!$G:$J,3,0)</f>
        <v>Nguyễn Xuân Hiếu</v>
      </c>
      <c r="C458" s="1" t="str">
        <f>VLOOKUP($A458,'Trang tính59'!$G:$J,4,0)</f>
        <v>AdFlex - CPI</v>
      </c>
      <c r="D458" s="171"/>
      <c r="E458" s="171"/>
      <c r="F458" s="1" t="str">
        <f t="shared" si="20"/>
        <v/>
      </c>
      <c r="G458" s="159" t="e">
        <f t="shared" si="16"/>
        <v>#VALUE!</v>
      </c>
      <c r="H458" s="171"/>
      <c r="I458" s="171"/>
      <c r="J458" s="1" t="str">
        <f t="shared" si="21"/>
        <v/>
      </c>
      <c r="K458" s="159" t="e">
        <f t="shared" si="17"/>
        <v>#VALUE!</v>
      </c>
      <c r="L458" s="168"/>
      <c r="M458" s="168"/>
      <c r="N458" s="1" t="str">
        <f t="shared" si="22"/>
        <v/>
      </c>
      <c r="O458" s="159" t="e">
        <f t="shared" si="23"/>
        <v>#VALUE!</v>
      </c>
      <c r="P458" s="168"/>
      <c r="Q458" s="168"/>
      <c r="R458" s="1" t="str">
        <f t="shared" si="24"/>
        <v/>
      </c>
      <c r="S458" s="159" t="e">
        <f t="shared" si="25"/>
        <v>#VALUE!</v>
      </c>
      <c r="T458" s="171"/>
      <c r="U458" s="171"/>
      <c r="V458" s="1" t="str">
        <f t="shared" si="26"/>
        <v/>
      </c>
      <c r="W458" s="159" t="e">
        <f t="shared" si="27"/>
        <v>#VALUE!</v>
      </c>
      <c r="X458" s="171"/>
      <c r="Y458" s="171"/>
      <c r="Z458" s="1" t="str">
        <f t="shared" si="28"/>
        <v/>
      </c>
      <c r="AA458" s="159" t="e">
        <f t="shared" si="29"/>
        <v>#VALUE!</v>
      </c>
      <c r="AB458" s="171"/>
      <c r="AC458" s="171"/>
      <c r="AD458" s="1" t="str">
        <f t="shared" si="30"/>
        <v/>
      </c>
      <c r="AE458" s="159" t="e">
        <f t="shared" si="18"/>
        <v>#VALUE!</v>
      </c>
      <c r="AF458" s="171"/>
      <c r="AG458" s="171"/>
      <c r="AH458" s="1" t="str">
        <f t="shared" si="31"/>
        <v/>
      </c>
      <c r="AI458" s="159" t="e">
        <f t="shared" si="19"/>
        <v>#VALUE!</v>
      </c>
      <c r="AJ458" s="172"/>
      <c r="AK458" s="172"/>
      <c r="AL458" s="1"/>
      <c r="AM458" s="1"/>
      <c r="AN458" s="162"/>
      <c r="AO458" s="162"/>
      <c r="AP458" s="1"/>
      <c r="AQ458" s="1"/>
      <c r="AR458" s="1"/>
      <c r="AS458" s="1"/>
      <c r="AT458" s="1"/>
      <c r="AU458" s="1"/>
      <c r="AV458" s="172"/>
      <c r="AW458" s="172"/>
      <c r="AX458" s="1"/>
      <c r="AY458" s="1"/>
      <c r="AZ458" s="172"/>
      <c r="BA458" s="172"/>
      <c r="BB458" s="1"/>
      <c r="BC458" s="1"/>
      <c r="BD458" s="172"/>
      <c r="BE458" s="172"/>
      <c r="BF458" s="1"/>
      <c r="BG458" s="1"/>
      <c r="BH458" s="172"/>
      <c r="BI458" s="172"/>
      <c r="BJ458" s="1"/>
      <c r="BK458" s="1"/>
      <c r="BL458" s="172"/>
      <c r="BM458" s="172"/>
      <c r="BN458" s="1"/>
      <c r="BO458" s="1"/>
      <c r="BP458" s="172"/>
      <c r="BQ458" s="172"/>
      <c r="BR458" s="1"/>
      <c r="BS458" s="1"/>
      <c r="BT458" s="1"/>
      <c r="BU458" s="1"/>
      <c r="BV458" s="1"/>
      <c r="BW458" s="1"/>
      <c r="BX458" s="172"/>
      <c r="BY458" s="172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62"/>
      <c r="DA458" s="162"/>
      <c r="DB458" s="1"/>
      <c r="DC458" s="159"/>
      <c r="DD458" s="1"/>
      <c r="DE458" s="1"/>
      <c r="DF458" s="1"/>
      <c r="DG458" s="159"/>
      <c r="DH458" s="1"/>
      <c r="DI458" s="1"/>
      <c r="DJ458" s="1"/>
      <c r="DK458" s="159"/>
      <c r="DL458" s="1"/>
      <c r="DM458" s="1"/>
      <c r="DN458" s="1"/>
      <c r="DO458" s="159"/>
      <c r="DP458" s="1"/>
      <c r="DQ458" s="1"/>
      <c r="DR458" s="1"/>
      <c r="DS458" s="159"/>
      <c r="DT458" s="1"/>
      <c r="DU458" s="1"/>
      <c r="DV458" s="1"/>
      <c r="DW458" s="159"/>
      <c r="DX458" s="1"/>
      <c r="DY458" s="1" t="e">
        <f>VLOOKUP(A458,'ADFLEX lần 1'!A:C,3,0)</f>
        <v>#N/A</v>
      </c>
    </row>
    <row r="459" spans="1:129" ht="15.75" hidden="1" customHeight="1" x14ac:dyDescent="0.25">
      <c r="A459" s="15">
        <v>847</v>
      </c>
      <c r="B459" s="1" t="str">
        <f>VLOOKUP($A459,'Trang tính59'!$G:$J,3,0)</f>
        <v>Nguyễn Bá Việt Anh</v>
      </c>
      <c r="C459" s="1" t="str">
        <f>VLOOKUP($A459,'Trang tính59'!$G:$J,4,0)</f>
        <v>AdFlex - AdDrop</v>
      </c>
      <c r="D459" s="171"/>
      <c r="E459" s="171"/>
      <c r="F459" s="1" t="str">
        <f t="shared" si="20"/>
        <v/>
      </c>
      <c r="G459" s="159" t="e">
        <f t="shared" si="16"/>
        <v>#VALUE!</v>
      </c>
      <c r="H459" s="171"/>
      <c r="I459" s="171"/>
      <c r="J459" s="1" t="str">
        <f t="shared" si="21"/>
        <v/>
      </c>
      <c r="K459" s="159" t="e">
        <f t="shared" si="17"/>
        <v>#VALUE!</v>
      </c>
      <c r="L459" s="171"/>
      <c r="M459" s="171"/>
      <c r="N459" s="1" t="str">
        <f t="shared" si="22"/>
        <v/>
      </c>
      <c r="O459" s="159" t="e">
        <f t="shared" si="23"/>
        <v>#VALUE!</v>
      </c>
      <c r="P459" s="14"/>
      <c r="Q459" s="14"/>
      <c r="R459" s="1" t="str">
        <f t="shared" si="24"/>
        <v/>
      </c>
      <c r="S459" s="159" t="e">
        <f t="shared" si="25"/>
        <v>#VALUE!</v>
      </c>
      <c r="T459" s="171"/>
      <c r="U459" s="171"/>
      <c r="V459" s="1" t="str">
        <f t="shared" si="26"/>
        <v/>
      </c>
      <c r="W459" s="159" t="e">
        <f t="shared" si="27"/>
        <v>#VALUE!</v>
      </c>
      <c r="X459" s="171"/>
      <c r="Y459" s="171"/>
      <c r="Z459" s="1" t="str">
        <f t="shared" si="28"/>
        <v/>
      </c>
      <c r="AA459" s="159" t="e">
        <f t="shared" si="29"/>
        <v>#VALUE!</v>
      </c>
      <c r="AB459" s="171"/>
      <c r="AC459" s="171"/>
      <c r="AD459" s="1" t="str">
        <f t="shared" si="30"/>
        <v/>
      </c>
      <c r="AE459" s="159" t="e">
        <f t="shared" si="18"/>
        <v>#VALUE!</v>
      </c>
      <c r="AF459" s="171"/>
      <c r="AG459" s="171"/>
      <c r="AH459" s="1" t="str">
        <f t="shared" si="31"/>
        <v/>
      </c>
      <c r="AI459" s="159" t="e">
        <f t="shared" si="19"/>
        <v>#VALUE!</v>
      </c>
      <c r="AJ459" s="172"/>
      <c r="AK459" s="172"/>
      <c r="AL459" s="1"/>
      <c r="AM459" s="1"/>
      <c r="AN459" s="172"/>
      <c r="AO459" s="172"/>
      <c r="AP459" s="1"/>
      <c r="AQ459" s="1"/>
      <c r="AR459" s="172"/>
      <c r="AS459" s="172"/>
      <c r="AT459" s="1"/>
      <c r="AU459" s="1"/>
      <c r="AV459" s="172"/>
      <c r="AW459" s="172"/>
      <c r="AX459" s="1"/>
      <c r="AY459" s="1"/>
      <c r="AZ459" s="172"/>
      <c r="BA459" s="172"/>
      <c r="BB459" s="1"/>
      <c r="BC459" s="1"/>
      <c r="BD459" s="172"/>
      <c r="BE459" s="172"/>
      <c r="BF459" s="1"/>
      <c r="BG459" s="1"/>
      <c r="BH459" s="172"/>
      <c r="BI459" s="172"/>
      <c r="BJ459" s="1"/>
      <c r="BK459" s="1"/>
      <c r="BL459" s="172"/>
      <c r="BM459" s="172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72"/>
      <c r="BY459" s="172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59"/>
      <c r="DD459" s="1"/>
      <c r="DE459" s="1"/>
      <c r="DF459" s="1"/>
      <c r="DG459" s="159"/>
      <c r="DH459" s="1"/>
      <c r="DI459" s="1"/>
      <c r="DJ459" s="1"/>
      <c r="DK459" s="159"/>
      <c r="DL459" s="1"/>
      <c r="DM459" s="1"/>
      <c r="DN459" s="1"/>
      <c r="DO459" s="159"/>
      <c r="DP459" s="1"/>
      <c r="DQ459" s="1"/>
      <c r="DR459" s="1"/>
      <c r="DS459" s="159"/>
      <c r="DT459" s="1"/>
      <c r="DU459" s="1"/>
      <c r="DV459" s="1"/>
      <c r="DW459" s="159"/>
      <c r="DX459" s="1"/>
      <c r="DY459" s="1" t="e">
        <f>VLOOKUP(A459,'ADFLEX lần 1'!A:C,3,0)</f>
        <v>#N/A</v>
      </c>
    </row>
    <row r="460" spans="1:129" ht="15.75" hidden="1" customHeight="1" x14ac:dyDescent="0.25">
      <c r="A460" s="15">
        <v>848</v>
      </c>
      <c r="B460" s="1" t="str">
        <f>VLOOKUP($A460,'Trang tính59'!$G:$J,3,0)</f>
        <v>Hoàng Thị Hồng Anh</v>
      </c>
      <c r="C460" s="1" t="str">
        <f>VLOOKUP($A460,'Trang tính59'!$G:$J,4,0)</f>
        <v>AdFlex - AdDrop</v>
      </c>
      <c r="D460" s="14"/>
      <c r="E460" s="14"/>
      <c r="F460" s="1" t="str">
        <f t="shared" si="20"/>
        <v/>
      </c>
      <c r="G460" s="159" t="e">
        <f t="shared" si="16"/>
        <v>#VALUE!</v>
      </c>
      <c r="H460" s="168"/>
      <c r="I460" s="168"/>
      <c r="J460" s="1" t="str">
        <f t="shared" si="21"/>
        <v/>
      </c>
      <c r="K460" s="159" t="e">
        <f t="shared" si="17"/>
        <v>#VALUE!</v>
      </c>
      <c r="L460" s="168"/>
      <c r="M460" s="168"/>
      <c r="N460" s="1" t="str">
        <f t="shared" si="22"/>
        <v/>
      </c>
      <c r="O460" s="159" t="e">
        <f t="shared" si="23"/>
        <v>#VALUE!</v>
      </c>
      <c r="P460" s="168"/>
      <c r="Q460" s="168"/>
      <c r="R460" s="1" t="str">
        <f t="shared" si="24"/>
        <v/>
      </c>
      <c r="S460" s="159" t="e">
        <f t="shared" si="25"/>
        <v>#VALUE!</v>
      </c>
      <c r="T460" s="168"/>
      <c r="U460" s="168"/>
      <c r="V460" s="1" t="str">
        <f t="shared" si="26"/>
        <v/>
      </c>
      <c r="W460" s="159" t="e">
        <f t="shared" si="27"/>
        <v>#VALUE!</v>
      </c>
      <c r="X460" s="14"/>
      <c r="Y460" s="14"/>
      <c r="Z460" s="1" t="str">
        <f t="shared" si="28"/>
        <v/>
      </c>
      <c r="AA460" s="159" t="e">
        <f t="shared" si="29"/>
        <v>#VALUE!</v>
      </c>
      <c r="AB460" s="14"/>
      <c r="AC460" s="14"/>
      <c r="AD460" s="1" t="str">
        <f t="shared" si="30"/>
        <v/>
      </c>
      <c r="AE460" s="159" t="e">
        <f t="shared" si="18"/>
        <v>#VALUE!</v>
      </c>
      <c r="AF460" s="168"/>
      <c r="AG460" s="168"/>
      <c r="AH460" s="1" t="str">
        <f t="shared" si="31"/>
        <v/>
      </c>
      <c r="AI460" s="159" t="e">
        <f t="shared" si="19"/>
        <v>#VALUE!</v>
      </c>
      <c r="AJ460" s="162"/>
      <c r="AK460" s="162"/>
      <c r="AL460" s="1"/>
      <c r="AM460" s="1"/>
      <c r="AN460" s="162"/>
      <c r="AO460" s="162"/>
      <c r="AP460" s="1"/>
      <c r="AQ460" s="1"/>
      <c r="AR460" s="162"/>
      <c r="AS460" s="162"/>
      <c r="AT460" s="1"/>
      <c r="AU460" s="1"/>
      <c r="AV460" s="162"/>
      <c r="AW460" s="162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62"/>
      <c r="BI460" s="162"/>
      <c r="BJ460" s="1"/>
      <c r="BK460" s="1"/>
      <c r="BL460" s="162"/>
      <c r="BM460" s="162"/>
      <c r="BN460" s="1"/>
      <c r="BO460" s="1"/>
      <c r="BP460" s="162"/>
      <c r="BQ460" s="162"/>
      <c r="BR460" s="1"/>
      <c r="BS460" s="1"/>
      <c r="BT460" s="162"/>
      <c r="BU460" s="162"/>
      <c r="BV460" s="1"/>
      <c r="BW460" s="1"/>
      <c r="BX460" s="162"/>
      <c r="BY460" s="162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59"/>
      <c r="DD460" s="1"/>
      <c r="DE460" s="1"/>
      <c r="DF460" s="1"/>
      <c r="DG460" s="159"/>
      <c r="DH460" s="1"/>
      <c r="DI460" s="1"/>
      <c r="DJ460" s="1"/>
      <c r="DK460" s="159"/>
      <c r="DL460" s="1"/>
      <c r="DM460" s="1"/>
      <c r="DN460" s="1"/>
      <c r="DO460" s="159"/>
      <c r="DP460" s="1"/>
      <c r="DQ460" s="1"/>
      <c r="DR460" s="1"/>
      <c r="DS460" s="159"/>
      <c r="DT460" s="1"/>
      <c r="DU460" s="1"/>
      <c r="DV460" s="1"/>
      <c r="DW460" s="159"/>
      <c r="DX460" s="1"/>
      <c r="DY460" s="1" t="e">
        <f>VLOOKUP(A460,'ADFLEX lần 1'!A:C,3,0)</f>
        <v>#N/A</v>
      </c>
    </row>
    <row r="461" spans="1:129" ht="15.75" hidden="1" customHeight="1" x14ac:dyDescent="0.25">
      <c r="A461" s="15">
        <v>849</v>
      </c>
      <c r="B461" s="1" t="str">
        <f>VLOOKUP($A461,'Trang tính59'!$G:$J,3,0)</f>
        <v>Phạm Ngọc Khánh</v>
      </c>
      <c r="C461" s="1" t="str">
        <f>VLOOKUP($A461,'Trang tính59'!$G:$J,4,0)</f>
        <v>AdFlex - CPO</v>
      </c>
      <c r="D461" s="168"/>
      <c r="E461" s="168"/>
      <c r="F461" s="1" t="str">
        <f t="shared" si="20"/>
        <v/>
      </c>
      <c r="G461" s="159" t="e">
        <f t="shared" si="16"/>
        <v>#VALUE!</v>
      </c>
      <c r="H461" s="168"/>
      <c r="I461" s="168"/>
      <c r="J461" s="1" t="str">
        <f t="shared" si="21"/>
        <v/>
      </c>
      <c r="K461" s="159" t="e">
        <f t="shared" si="17"/>
        <v>#VALUE!</v>
      </c>
      <c r="L461" s="168"/>
      <c r="M461" s="168"/>
      <c r="N461" s="1" t="str">
        <f t="shared" si="22"/>
        <v/>
      </c>
      <c r="O461" s="159" t="e">
        <f t="shared" si="23"/>
        <v>#VALUE!</v>
      </c>
      <c r="P461" s="168"/>
      <c r="Q461" s="168"/>
      <c r="R461" s="1" t="str">
        <f t="shared" si="24"/>
        <v/>
      </c>
      <c r="S461" s="159" t="e">
        <f t="shared" si="25"/>
        <v>#VALUE!</v>
      </c>
      <c r="T461" s="168"/>
      <c r="U461" s="168"/>
      <c r="V461" s="1" t="str">
        <f t="shared" si="26"/>
        <v/>
      </c>
      <c r="W461" s="159" t="e">
        <f t="shared" si="27"/>
        <v>#VALUE!</v>
      </c>
      <c r="X461" s="14"/>
      <c r="Y461" s="14"/>
      <c r="Z461" s="1" t="str">
        <f t="shared" si="28"/>
        <v/>
      </c>
      <c r="AA461" s="159" t="e">
        <f t="shared" si="29"/>
        <v>#VALUE!</v>
      </c>
      <c r="AB461" s="14"/>
      <c r="AC461" s="14"/>
      <c r="AD461" s="1" t="str">
        <f t="shared" si="30"/>
        <v/>
      </c>
      <c r="AE461" s="159" t="e">
        <f t="shared" si="18"/>
        <v>#VALUE!</v>
      </c>
      <c r="AF461" s="168"/>
      <c r="AG461" s="168"/>
      <c r="AH461" s="1" t="str">
        <f t="shared" si="31"/>
        <v/>
      </c>
      <c r="AI461" s="159" t="e">
        <f t="shared" si="19"/>
        <v>#VALUE!</v>
      </c>
      <c r="AJ461" s="162"/>
      <c r="AK461" s="162"/>
      <c r="AL461" s="1"/>
      <c r="AM461" s="1"/>
      <c r="AN461" s="162"/>
      <c r="AO461" s="162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62"/>
      <c r="BM461" s="162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59"/>
      <c r="DD461" s="1"/>
      <c r="DE461" s="1"/>
      <c r="DF461" s="1"/>
      <c r="DG461" s="159"/>
      <c r="DH461" s="1"/>
      <c r="DI461" s="1"/>
      <c r="DJ461" s="1"/>
      <c r="DK461" s="159"/>
      <c r="DL461" s="1"/>
      <c r="DM461" s="1"/>
      <c r="DN461" s="1"/>
      <c r="DO461" s="159"/>
      <c r="DP461" s="1"/>
      <c r="DQ461" s="1"/>
      <c r="DR461" s="1"/>
      <c r="DS461" s="159"/>
      <c r="DT461" s="1"/>
      <c r="DU461" s="1"/>
      <c r="DV461" s="1"/>
      <c r="DW461" s="159"/>
      <c r="DX461" s="1"/>
      <c r="DY461" s="1" t="e">
        <f>VLOOKUP(A461,'ADFLEX lần 1'!A:C,3,0)</f>
        <v>#N/A</v>
      </c>
    </row>
    <row r="462" spans="1:129" ht="15.75" hidden="1" customHeight="1" x14ac:dyDescent="0.25">
      <c r="A462" s="15">
        <v>850</v>
      </c>
      <c r="B462" s="1" t="str">
        <f>VLOOKUP($A462,'Trang tính59'!$G:$J,3,0)</f>
        <v>Đặng Ích Mạnh</v>
      </c>
      <c r="C462" s="1" t="str">
        <f>VLOOKUP($A462,'Trang tính59'!$G:$J,4,0)</f>
        <v>AdFlex - CPS - Sale - Customer Relationship</v>
      </c>
      <c r="D462" s="14"/>
      <c r="E462" s="14"/>
      <c r="F462" s="1" t="str">
        <f t="shared" si="20"/>
        <v/>
      </c>
      <c r="G462" s="159" t="e">
        <f t="shared" si="16"/>
        <v>#VALUE!</v>
      </c>
      <c r="H462" s="14"/>
      <c r="I462" s="14"/>
      <c r="J462" s="1" t="str">
        <f t="shared" si="21"/>
        <v/>
      </c>
      <c r="K462" s="159" t="e">
        <f t="shared" si="17"/>
        <v>#VALUE!</v>
      </c>
      <c r="L462" s="14"/>
      <c r="M462" s="14"/>
      <c r="N462" s="1" t="str">
        <f t="shared" si="22"/>
        <v/>
      </c>
      <c r="O462" s="159" t="e">
        <f t="shared" si="23"/>
        <v>#VALUE!</v>
      </c>
      <c r="P462" s="14"/>
      <c r="Q462" s="14"/>
      <c r="R462" s="1" t="str">
        <f t="shared" si="24"/>
        <v/>
      </c>
      <c r="S462" s="159" t="e">
        <f t="shared" si="25"/>
        <v>#VALUE!</v>
      </c>
      <c r="T462" s="14"/>
      <c r="U462" s="14"/>
      <c r="V462" s="1" t="str">
        <f t="shared" si="26"/>
        <v/>
      </c>
      <c r="W462" s="159" t="e">
        <f t="shared" si="27"/>
        <v>#VALUE!</v>
      </c>
      <c r="X462" s="14"/>
      <c r="Y462" s="14"/>
      <c r="Z462" s="1" t="str">
        <f t="shared" si="28"/>
        <v/>
      </c>
      <c r="AA462" s="159" t="e">
        <f t="shared" si="29"/>
        <v>#VALUE!</v>
      </c>
      <c r="AB462" s="14"/>
      <c r="AC462" s="14"/>
      <c r="AD462" s="1" t="str">
        <f t="shared" si="30"/>
        <v/>
      </c>
      <c r="AE462" s="159" t="e">
        <f t="shared" si="18"/>
        <v>#VALUE!</v>
      </c>
      <c r="AF462" s="14"/>
      <c r="AG462" s="14"/>
      <c r="AH462" s="1" t="str">
        <f t="shared" si="31"/>
        <v/>
      </c>
      <c r="AI462" s="159" t="e">
        <f t="shared" si="19"/>
        <v>#VALUE!</v>
      </c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59"/>
      <c r="DD462" s="1"/>
      <c r="DE462" s="1"/>
      <c r="DF462" s="1"/>
      <c r="DG462" s="159"/>
      <c r="DH462" s="1"/>
      <c r="DI462" s="1"/>
      <c r="DJ462" s="1"/>
      <c r="DK462" s="159"/>
      <c r="DL462" s="1"/>
      <c r="DM462" s="1"/>
      <c r="DN462" s="1"/>
      <c r="DO462" s="159"/>
      <c r="DP462" s="1"/>
      <c r="DQ462" s="1"/>
      <c r="DR462" s="1"/>
      <c r="DS462" s="159"/>
      <c r="DT462" s="1"/>
      <c r="DU462" s="1"/>
      <c r="DV462" s="1"/>
      <c r="DW462" s="159"/>
      <c r="DX462" s="1"/>
      <c r="DY462" s="1" t="e">
        <f>VLOOKUP(A462,'ADFLEX lần 1'!A:C,3,0)</f>
        <v>#N/A</v>
      </c>
    </row>
    <row r="463" spans="1:129" ht="15.75" hidden="1" customHeight="1" x14ac:dyDescent="0.25">
      <c r="A463" s="15">
        <v>851</v>
      </c>
      <c r="B463" s="1" t="str">
        <f>VLOOKUP($A463,'Trang tính59'!$G:$J,3,0)</f>
        <v>Nguyễn Thị Thảo</v>
      </c>
      <c r="C463" s="1" t="str">
        <f>VLOOKUP($A463,'Trang tính59'!$G:$J,4,0)</f>
        <v>AdFlex - CPS - Sale - Customer Relationship</v>
      </c>
      <c r="D463" s="14"/>
      <c r="E463" s="14"/>
      <c r="F463" s="1" t="str">
        <f t="shared" si="20"/>
        <v/>
      </c>
      <c r="G463" s="159" t="e">
        <f t="shared" si="16"/>
        <v>#VALUE!</v>
      </c>
      <c r="H463" s="14"/>
      <c r="I463" s="14"/>
      <c r="J463" s="1" t="str">
        <f t="shared" si="21"/>
        <v/>
      </c>
      <c r="K463" s="159" t="e">
        <f t="shared" si="17"/>
        <v>#VALUE!</v>
      </c>
      <c r="L463" s="14"/>
      <c r="M463" s="14"/>
      <c r="N463" s="1" t="str">
        <f t="shared" si="22"/>
        <v/>
      </c>
      <c r="O463" s="159" t="e">
        <f t="shared" si="23"/>
        <v>#VALUE!</v>
      </c>
      <c r="P463" s="14"/>
      <c r="Q463" s="14"/>
      <c r="R463" s="1" t="str">
        <f t="shared" si="24"/>
        <v/>
      </c>
      <c r="S463" s="159" t="e">
        <f t="shared" si="25"/>
        <v>#VALUE!</v>
      </c>
      <c r="T463" s="14"/>
      <c r="U463" s="14"/>
      <c r="V463" s="1" t="str">
        <f t="shared" si="26"/>
        <v/>
      </c>
      <c r="W463" s="159" t="e">
        <f t="shared" si="27"/>
        <v>#VALUE!</v>
      </c>
      <c r="X463" s="14"/>
      <c r="Y463" s="14"/>
      <c r="Z463" s="1" t="str">
        <f t="shared" si="28"/>
        <v/>
      </c>
      <c r="AA463" s="159" t="e">
        <f t="shared" si="29"/>
        <v>#VALUE!</v>
      </c>
      <c r="AB463" s="14"/>
      <c r="AC463" s="14"/>
      <c r="AD463" s="1" t="str">
        <f t="shared" si="30"/>
        <v/>
      </c>
      <c r="AE463" s="159" t="e">
        <f t="shared" si="18"/>
        <v>#VALUE!</v>
      </c>
      <c r="AF463" s="14"/>
      <c r="AG463" s="14"/>
      <c r="AH463" s="1" t="str">
        <f t="shared" si="31"/>
        <v/>
      </c>
      <c r="AI463" s="159" t="e">
        <f t="shared" si="19"/>
        <v>#VALUE!</v>
      </c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59"/>
      <c r="DD463" s="1"/>
      <c r="DE463" s="1"/>
      <c r="DF463" s="1"/>
      <c r="DG463" s="159"/>
      <c r="DH463" s="1"/>
      <c r="DI463" s="1"/>
      <c r="DJ463" s="1"/>
      <c r="DK463" s="159"/>
      <c r="DL463" s="1"/>
      <c r="DM463" s="1"/>
      <c r="DN463" s="1"/>
      <c r="DO463" s="159"/>
      <c r="DP463" s="1"/>
      <c r="DQ463" s="1"/>
      <c r="DR463" s="1"/>
      <c r="DS463" s="159"/>
      <c r="DT463" s="1"/>
      <c r="DU463" s="1"/>
      <c r="DV463" s="1"/>
      <c r="DW463" s="159"/>
      <c r="DX463" s="1"/>
      <c r="DY463" s="1" t="e">
        <f>VLOOKUP(A463,'ADFLEX lần 1'!A:C,3,0)</f>
        <v>#N/A</v>
      </c>
    </row>
    <row r="464" spans="1:129" ht="15.75" hidden="1" customHeight="1" x14ac:dyDescent="0.25">
      <c r="A464" s="15">
        <v>852</v>
      </c>
      <c r="B464" s="1" t="str">
        <f>VLOOKUP($A464,'Trang tính59'!$G:$J,3,0)</f>
        <v>Doãn Quỳnh Trang</v>
      </c>
      <c r="C464" s="1" t="str">
        <f>VLOOKUP($A464,'Trang tính59'!$G:$J,4,0)</f>
        <v>AdFlex - Pushtimize - BD</v>
      </c>
      <c r="D464" s="168"/>
      <c r="E464" s="168"/>
      <c r="F464" s="1" t="str">
        <f t="shared" si="20"/>
        <v/>
      </c>
      <c r="G464" s="159" t="e">
        <f t="shared" si="16"/>
        <v>#VALUE!</v>
      </c>
      <c r="H464" s="168"/>
      <c r="I464" s="168"/>
      <c r="J464" s="1" t="str">
        <f t="shared" si="21"/>
        <v/>
      </c>
      <c r="K464" s="159" t="e">
        <f t="shared" si="17"/>
        <v>#VALUE!</v>
      </c>
      <c r="L464" s="168"/>
      <c r="M464" s="168"/>
      <c r="N464" s="1" t="str">
        <f t="shared" si="22"/>
        <v/>
      </c>
      <c r="O464" s="159" t="e">
        <f t="shared" si="23"/>
        <v>#VALUE!</v>
      </c>
      <c r="P464" s="168"/>
      <c r="Q464" s="168"/>
      <c r="R464" s="1" t="str">
        <f t="shared" si="24"/>
        <v/>
      </c>
      <c r="S464" s="159" t="e">
        <f t="shared" si="25"/>
        <v>#VALUE!</v>
      </c>
      <c r="T464" s="168"/>
      <c r="U464" s="168"/>
      <c r="V464" s="1" t="str">
        <f t="shared" si="26"/>
        <v/>
      </c>
      <c r="W464" s="159" t="e">
        <f t="shared" si="27"/>
        <v>#VALUE!</v>
      </c>
      <c r="X464" s="14"/>
      <c r="Y464" s="14"/>
      <c r="Z464" s="1" t="str">
        <f t="shared" si="28"/>
        <v/>
      </c>
      <c r="AA464" s="159" t="e">
        <f t="shared" si="29"/>
        <v>#VALUE!</v>
      </c>
      <c r="AB464" s="14"/>
      <c r="AC464" s="14"/>
      <c r="AD464" s="1" t="str">
        <f t="shared" si="30"/>
        <v/>
      </c>
      <c r="AE464" s="159" t="e">
        <f t="shared" si="18"/>
        <v>#VALUE!</v>
      </c>
      <c r="AF464" s="168"/>
      <c r="AG464" s="168"/>
      <c r="AH464" s="1" t="str">
        <f t="shared" si="31"/>
        <v/>
      </c>
      <c r="AI464" s="159" t="e">
        <f t="shared" si="19"/>
        <v>#VALUE!</v>
      </c>
      <c r="AJ464" s="162"/>
      <c r="AK464" s="162"/>
      <c r="AL464" s="1"/>
      <c r="AM464" s="1"/>
      <c r="AN464" s="162"/>
      <c r="AO464" s="162"/>
      <c r="AP464" s="1"/>
      <c r="AQ464" s="1"/>
      <c r="AR464" s="162"/>
      <c r="AS464" s="162"/>
      <c r="AT464" s="1"/>
      <c r="AU464" s="1"/>
      <c r="AV464" s="162"/>
      <c r="AW464" s="162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62"/>
      <c r="BI464" s="162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62"/>
      <c r="BU464" s="162"/>
      <c r="BV464" s="1"/>
      <c r="BW464" s="1"/>
      <c r="BX464" s="162"/>
      <c r="BY464" s="162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59"/>
      <c r="DD464" s="1"/>
      <c r="DE464" s="1"/>
      <c r="DF464" s="1"/>
      <c r="DG464" s="159"/>
      <c r="DH464" s="1"/>
      <c r="DI464" s="1"/>
      <c r="DJ464" s="1"/>
      <c r="DK464" s="159"/>
      <c r="DL464" s="1"/>
      <c r="DM464" s="1"/>
      <c r="DN464" s="1"/>
      <c r="DO464" s="159"/>
      <c r="DP464" s="1"/>
      <c r="DQ464" s="1"/>
      <c r="DR464" s="1"/>
      <c r="DS464" s="159"/>
      <c r="DT464" s="1"/>
      <c r="DU464" s="1"/>
      <c r="DV464" s="1"/>
      <c r="DW464" s="159"/>
      <c r="DX464" s="1"/>
      <c r="DY464" s="1" t="e">
        <f>VLOOKUP(A464,'ADFLEX lần 1'!A:C,3,0)</f>
        <v>#N/A</v>
      </c>
    </row>
    <row r="465" spans="1:129" ht="15.75" hidden="1" customHeight="1" x14ac:dyDescent="0.25">
      <c r="A465" s="15">
        <v>853</v>
      </c>
      <c r="B465" s="1" t="str">
        <f>VLOOKUP($A465,'Trang tính59'!$G:$J,3,0)</f>
        <v>Vũ Huy Hoàng</v>
      </c>
      <c r="C465" s="1" t="str">
        <f>VLOOKUP($A465,'Trang tính59'!$G:$J,4,0)</f>
        <v>AdFlex - AdDrop</v>
      </c>
      <c r="D465" s="168"/>
      <c r="E465" s="168"/>
      <c r="F465" s="1" t="str">
        <f t="shared" si="20"/>
        <v/>
      </c>
      <c r="G465" s="159" t="e">
        <f t="shared" si="16"/>
        <v>#VALUE!</v>
      </c>
      <c r="H465" s="168"/>
      <c r="I465" s="168"/>
      <c r="J465" s="1" t="str">
        <f t="shared" si="21"/>
        <v/>
      </c>
      <c r="K465" s="159" t="e">
        <f t="shared" si="17"/>
        <v>#VALUE!</v>
      </c>
      <c r="L465" s="168"/>
      <c r="M465" s="168"/>
      <c r="N465" s="1" t="str">
        <f t="shared" si="22"/>
        <v/>
      </c>
      <c r="O465" s="159" t="e">
        <f t="shared" si="23"/>
        <v>#VALUE!</v>
      </c>
      <c r="P465" s="168"/>
      <c r="Q465" s="168"/>
      <c r="R465" s="1" t="str">
        <f t="shared" si="24"/>
        <v/>
      </c>
      <c r="S465" s="159" t="e">
        <f t="shared" si="25"/>
        <v>#VALUE!</v>
      </c>
      <c r="T465" s="168"/>
      <c r="U465" s="168"/>
      <c r="V465" s="1" t="str">
        <f t="shared" si="26"/>
        <v/>
      </c>
      <c r="W465" s="159" t="e">
        <f t="shared" si="27"/>
        <v>#VALUE!</v>
      </c>
      <c r="X465" s="14"/>
      <c r="Y465" s="14"/>
      <c r="Z465" s="1" t="str">
        <f t="shared" si="28"/>
        <v/>
      </c>
      <c r="AA465" s="159" t="e">
        <f t="shared" si="29"/>
        <v>#VALUE!</v>
      </c>
      <c r="AB465" s="14"/>
      <c r="AC465" s="14"/>
      <c r="AD465" s="1" t="str">
        <f t="shared" si="30"/>
        <v/>
      </c>
      <c r="AE465" s="159" t="e">
        <f t="shared" si="18"/>
        <v>#VALUE!</v>
      </c>
      <c r="AF465" s="168"/>
      <c r="AG465" s="168"/>
      <c r="AH465" s="1" t="str">
        <f t="shared" si="31"/>
        <v/>
      </c>
      <c r="AI465" s="159" t="e">
        <f t="shared" si="19"/>
        <v>#VALUE!</v>
      </c>
      <c r="AJ465" s="162"/>
      <c r="AK465" s="162"/>
      <c r="AL465" s="1"/>
      <c r="AM465" s="1"/>
      <c r="AN465" s="162"/>
      <c r="AO465" s="162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59"/>
      <c r="DD465" s="1"/>
      <c r="DE465" s="1"/>
      <c r="DF465" s="1"/>
      <c r="DG465" s="159"/>
      <c r="DH465" s="1"/>
      <c r="DI465" s="1"/>
      <c r="DJ465" s="1"/>
      <c r="DK465" s="159"/>
      <c r="DL465" s="1"/>
      <c r="DM465" s="1"/>
      <c r="DN465" s="1"/>
      <c r="DO465" s="159"/>
      <c r="DP465" s="1"/>
      <c r="DQ465" s="1"/>
      <c r="DR465" s="1"/>
      <c r="DS465" s="159"/>
      <c r="DT465" s="1"/>
      <c r="DU465" s="1"/>
      <c r="DV465" s="1"/>
      <c r="DW465" s="159"/>
      <c r="DX465" s="1"/>
      <c r="DY465" s="1" t="e">
        <f>VLOOKUP(A465,'ADFLEX lần 1'!A:C,3,0)</f>
        <v>#N/A</v>
      </c>
    </row>
    <row r="466" spans="1:129" ht="15.75" hidden="1" customHeight="1" x14ac:dyDescent="0.25">
      <c r="A466" s="15">
        <v>854</v>
      </c>
      <c r="B466" s="1" t="str">
        <f>VLOOKUP($A466,'Trang tính59'!$G:$J,3,0)</f>
        <v>Nguyễn Huy Trường</v>
      </c>
      <c r="C466" s="1" t="str">
        <f>VLOOKUP($A466,'Trang tính59'!$G:$J,4,0)</f>
        <v>AdFlex - CPO - Kỹ thuật - Product &amp; Development</v>
      </c>
      <c r="D466" s="14"/>
      <c r="E466" s="14"/>
      <c r="F466" s="1" t="str">
        <f t="shared" si="20"/>
        <v/>
      </c>
      <c r="G466" s="159" t="e">
        <f t="shared" si="16"/>
        <v>#VALUE!</v>
      </c>
      <c r="H466" s="14"/>
      <c r="I466" s="14"/>
      <c r="J466" s="1" t="str">
        <f t="shared" si="21"/>
        <v/>
      </c>
      <c r="K466" s="159" t="e">
        <f t="shared" si="17"/>
        <v>#VALUE!</v>
      </c>
      <c r="L466" s="14"/>
      <c r="M466" s="14"/>
      <c r="N466" s="1" t="str">
        <f t="shared" si="22"/>
        <v/>
      </c>
      <c r="O466" s="159" t="e">
        <f t="shared" si="23"/>
        <v>#VALUE!</v>
      </c>
      <c r="P466" s="14"/>
      <c r="Q466" s="14"/>
      <c r="R466" s="1" t="str">
        <f t="shared" si="24"/>
        <v/>
      </c>
      <c r="S466" s="159" t="e">
        <f t="shared" si="25"/>
        <v>#VALUE!</v>
      </c>
      <c r="T466" s="14"/>
      <c r="U466" s="14"/>
      <c r="V466" s="1" t="str">
        <f t="shared" si="26"/>
        <v/>
      </c>
      <c r="W466" s="159" t="e">
        <f t="shared" si="27"/>
        <v>#VALUE!</v>
      </c>
      <c r="X466" s="14"/>
      <c r="Y466" s="14"/>
      <c r="Z466" s="1" t="str">
        <f t="shared" si="28"/>
        <v/>
      </c>
      <c r="AA466" s="159" t="e">
        <f t="shared" si="29"/>
        <v>#VALUE!</v>
      </c>
      <c r="AB466" s="14"/>
      <c r="AC466" s="14"/>
      <c r="AD466" s="1" t="str">
        <f t="shared" si="30"/>
        <v/>
      </c>
      <c r="AE466" s="159" t="e">
        <f t="shared" si="18"/>
        <v>#VALUE!</v>
      </c>
      <c r="AF466" s="14"/>
      <c r="AG466" s="14"/>
      <c r="AH466" s="1" t="str">
        <f t="shared" si="31"/>
        <v/>
      </c>
      <c r="AI466" s="159" t="e">
        <f t="shared" si="19"/>
        <v>#VALUE!</v>
      </c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59"/>
      <c r="DD466" s="1"/>
      <c r="DE466" s="1"/>
      <c r="DF466" s="1"/>
      <c r="DG466" s="159"/>
      <c r="DH466" s="1"/>
      <c r="DI466" s="1"/>
      <c r="DJ466" s="1"/>
      <c r="DK466" s="159"/>
      <c r="DL466" s="1"/>
      <c r="DM466" s="1"/>
      <c r="DN466" s="1"/>
      <c r="DO466" s="159"/>
      <c r="DP466" s="1"/>
      <c r="DQ466" s="1"/>
      <c r="DR466" s="1"/>
      <c r="DS466" s="159"/>
      <c r="DT466" s="1"/>
      <c r="DU466" s="1"/>
      <c r="DV466" s="1"/>
      <c r="DW466" s="159"/>
      <c r="DX466" s="1"/>
      <c r="DY466" s="1" t="e">
        <f>VLOOKUP(A466,'ADFLEX lần 1'!A:C,3,0)</f>
        <v>#N/A</v>
      </c>
    </row>
    <row r="467" spans="1:129" ht="15.75" hidden="1" customHeight="1" x14ac:dyDescent="0.25">
      <c r="A467" s="15">
        <v>855</v>
      </c>
      <c r="B467" s="1" t="str">
        <f>VLOOKUP($A467,'Trang tính59'!$G:$J,3,0)</f>
        <v>Triệu Thị Thắm</v>
      </c>
      <c r="C467" s="1" t="str">
        <f>VLOOKUP($A467,'Trang tính59'!$G:$J,4,0)</f>
        <v>AdFlex - PingGo - Operation</v>
      </c>
      <c r="D467" s="168"/>
      <c r="E467" s="168"/>
      <c r="F467" s="1" t="str">
        <f t="shared" si="20"/>
        <v/>
      </c>
      <c r="G467" s="159" t="e">
        <f t="shared" si="16"/>
        <v>#VALUE!</v>
      </c>
      <c r="H467" s="168"/>
      <c r="I467" s="168"/>
      <c r="J467" s="1" t="str">
        <f t="shared" si="21"/>
        <v/>
      </c>
      <c r="K467" s="159" t="e">
        <f t="shared" si="17"/>
        <v>#VALUE!</v>
      </c>
      <c r="L467" s="168"/>
      <c r="M467" s="168"/>
      <c r="N467" s="1" t="str">
        <f t="shared" si="22"/>
        <v/>
      </c>
      <c r="O467" s="159" t="e">
        <f t="shared" si="23"/>
        <v>#VALUE!</v>
      </c>
      <c r="P467" s="168"/>
      <c r="Q467" s="168"/>
      <c r="R467" s="1" t="str">
        <f t="shared" si="24"/>
        <v/>
      </c>
      <c r="S467" s="159" t="e">
        <f t="shared" si="25"/>
        <v>#VALUE!</v>
      </c>
      <c r="T467" s="168"/>
      <c r="U467" s="168"/>
      <c r="V467" s="1" t="str">
        <f t="shared" si="26"/>
        <v/>
      </c>
      <c r="W467" s="159" t="e">
        <f t="shared" si="27"/>
        <v>#VALUE!</v>
      </c>
      <c r="X467" s="14"/>
      <c r="Y467" s="14"/>
      <c r="Z467" s="1" t="str">
        <f t="shared" si="28"/>
        <v/>
      </c>
      <c r="AA467" s="159" t="e">
        <f t="shared" si="29"/>
        <v>#VALUE!</v>
      </c>
      <c r="AB467" s="14"/>
      <c r="AC467" s="14"/>
      <c r="AD467" s="1" t="str">
        <f t="shared" si="30"/>
        <v/>
      </c>
      <c r="AE467" s="159" t="e">
        <f t="shared" si="18"/>
        <v>#VALUE!</v>
      </c>
      <c r="AF467" s="168"/>
      <c r="AG467" s="168"/>
      <c r="AH467" s="1" t="str">
        <f t="shared" si="31"/>
        <v/>
      </c>
      <c r="AI467" s="159" t="e">
        <f t="shared" si="19"/>
        <v>#VALUE!</v>
      </c>
      <c r="AJ467" s="162"/>
      <c r="AK467" s="162"/>
      <c r="AL467" s="1"/>
      <c r="AM467" s="1"/>
      <c r="AN467" s="162"/>
      <c r="AO467" s="162"/>
      <c r="AP467" s="1"/>
      <c r="AQ467" s="1"/>
      <c r="AR467" s="162"/>
      <c r="AS467" s="162"/>
      <c r="AT467" s="1"/>
      <c r="AU467" s="1"/>
      <c r="AV467" s="162"/>
      <c r="AW467" s="162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62"/>
      <c r="BI467" s="162"/>
      <c r="BJ467" s="1"/>
      <c r="BK467" s="1"/>
      <c r="BL467" s="162"/>
      <c r="BM467" s="162"/>
      <c r="BN467" s="1"/>
      <c r="BO467" s="1"/>
      <c r="BP467" s="162"/>
      <c r="BQ467" s="162"/>
      <c r="BR467" s="1"/>
      <c r="BS467" s="1"/>
      <c r="BT467" s="162"/>
      <c r="BU467" s="162"/>
      <c r="BV467" s="1"/>
      <c r="BW467" s="1"/>
      <c r="BX467" s="162"/>
      <c r="BY467" s="162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62"/>
      <c r="CK467" s="162"/>
      <c r="CL467" s="1"/>
      <c r="CM467" s="1"/>
      <c r="CN467" s="162"/>
      <c r="CO467" s="162"/>
      <c r="CP467" s="1"/>
      <c r="CQ467" s="1"/>
      <c r="CR467" s="162"/>
      <c r="CS467" s="162"/>
      <c r="CT467" s="1"/>
      <c r="CU467" s="1"/>
      <c r="CV467" s="162"/>
      <c r="CW467" s="162"/>
      <c r="CX467" s="1"/>
      <c r="CY467" s="1"/>
      <c r="CZ467" s="1"/>
      <c r="DA467" s="1"/>
      <c r="DB467" s="1"/>
      <c r="DC467" s="159"/>
      <c r="DD467" s="1"/>
      <c r="DE467" s="1"/>
      <c r="DF467" s="1"/>
      <c r="DG467" s="159"/>
      <c r="DH467" s="1"/>
      <c r="DI467" s="1"/>
      <c r="DJ467" s="1"/>
      <c r="DK467" s="159"/>
      <c r="DL467" s="162"/>
      <c r="DM467" s="162"/>
      <c r="DN467" s="1"/>
      <c r="DO467" s="159"/>
      <c r="DP467" s="1"/>
      <c r="DQ467" s="1"/>
      <c r="DR467" s="1"/>
      <c r="DS467" s="159"/>
      <c r="DT467" s="1"/>
      <c r="DU467" s="1"/>
      <c r="DV467" s="1"/>
      <c r="DW467" s="159"/>
      <c r="DX467" s="1"/>
      <c r="DY467" s="1" t="e">
        <f>VLOOKUP(A467,'ADFLEX lần 1'!A:C,3,0)</f>
        <v>#N/A</v>
      </c>
    </row>
    <row r="468" spans="1:129" ht="15.75" hidden="1" customHeight="1" x14ac:dyDescent="0.25">
      <c r="A468" s="15">
        <v>856</v>
      </c>
      <c r="B468" s="1" t="str">
        <f>VLOOKUP($A468,'Trang tính59'!$G:$J,3,0)</f>
        <v>Nguyễn Văn Hùng</v>
      </c>
      <c r="C468" s="1" t="str">
        <f>VLOOKUP($A468,'Trang tính59'!$G:$J,4,0)</f>
        <v>AdFlex - CPO - Kỹ thuật</v>
      </c>
      <c r="D468" s="168"/>
      <c r="E468" s="168"/>
      <c r="F468" s="1" t="str">
        <f t="shared" si="20"/>
        <v/>
      </c>
      <c r="G468" s="159" t="e">
        <f t="shared" si="16"/>
        <v>#VALUE!</v>
      </c>
      <c r="H468" s="168"/>
      <c r="I468" s="168"/>
      <c r="J468" s="1" t="str">
        <f t="shared" si="21"/>
        <v/>
      </c>
      <c r="K468" s="159" t="e">
        <f t="shared" si="17"/>
        <v>#VALUE!</v>
      </c>
      <c r="L468" s="168"/>
      <c r="M468" s="168"/>
      <c r="N468" s="1" t="str">
        <f t="shared" si="22"/>
        <v/>
      </c>
      <c r="O468" s="159" t="e">
        <f t="shared" si="23"/>
        <v>#VALUE!</v>
      </c>
      <c r="P468" s="168"/>
      <c r="Q468" s="168"/>
      <c r="R468" s="1" t="str">
        <f t="shared" si="24"/>
        <v/>
      </c>
      <c r="S468" s="159" t="e">
        <f t="shared" si="25"/>
        <v>#VALUE!</v>
      </c>
      <c r="T468" s="168"/>
      <c r="U468" s="168"/>
      <c r="V468" s="1" t="str">
        <f t="shared" si="26"/>
        <v/>
      </c>
      <c r="W468" s="159" t="e">
        <f t="shared" si="27"/>
        <v>#VALUE!</v>
      </c>
      <c r="X468" s="14"/>
      <c r="Y468" s="14"/>
      <c r="Z468" s="1" t="str">
        <f t="shared" si="28"/>
        <v/>
      </c>
      <c r="AA468" s="159" t="e">
        <f t="shared" si="29"/>
        <v>#VALUE!</v>
      </c>
      <c r="AB468" s="14"/>
      <c r="AC468" s="14"/>
      <c r="AD468" s="1" t="str">
        <f t="shared" si="30"/>
        <v/>
      </c>
      <c r="AE468" s="159" t="e">
        <f t="shared" si="18"/>
        <v>#VALUE!</v>
      </c>
      <c r="AF468" s="168"/>
      <c r="AG468" s="168"/>
      <c r="AH468" s="1" t="str">
        <f t="shared" si="31"/>
        <v/>
      </c>
      <c r="AI468" s="159" t="e">
        <f t="shared" si="19"/>
        <v>#VALUE!</v>
      </c>
      <c r="AJ468" s="162"/>
      <c r="AK468" s="162"/>
      <c r="AL468" s="1"/>
      <c r="AM468" s="1"/>
      <c r="AN468" s="162"/>
      <c r="AO468" s="162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59"/>
      <c r="DD468" s="1"/>
      <c r="DE468" s="1"/>
      <c r="DF468" s="1"/>
      <c r="DG468" s="159"/>
      <c r="DH468" s="1"/>
      <c r="DI468" s="1"/>
      <c r="DJ468" s="1"/>
      <c r="DK468" s="159"/>
      <c r="DL468" s="1"/>
      <c r="DM468" s="1"/>
      <c r="DN468" s="1"/>
      <c r="DO468" s="159"/>
      <c r="DP468" s="1"/>
      <c r="DQ468" s="1"/>
      <c r="DR468" s="1"/>
      <c r="DS468" s="159"/>
      <c r="DT468" s="1"/>
      <c r="DU468" s="1"/>
      <c r="DV468" s="1"/>
      <c r="DW468" s="159"/>
      <c r="DX468" s="1"/>
      <c r="DY468" s="1" t="e">
        <f>VLOOKUP(A468,'ADFLEX lần 1'!A:C,3,0)</f>
        <v>#N/A</v>
      </c>
    </row>
    <row r="469" spans="1:129" ht="15.75" hidden="1" customHeight="1" x14ac:dyDescent="0.25">
      <c r="A469" s="15">
        <v>857</v>
      </c>
      <c r="B469" s="1" t="str">
        <f>VLOOKUP($A469,'Trang tính59'!$G:$J,3,0)</f>
        <v>Đào Nguyên Tùng</v>
      </c>
      <c r="C469" s="1" t="str">
        <f>VLOOKUP($A469,'Trang tính59'!$G:$J,4,0)</f>
        <v>EWAY - Pháp chế</v>
      </c>
      <c r="D469" s="168"/>
      <c r="E469" s="168"/>
      <c r="F469" s="1" t="str">
        <f t="shared" si="20"/>
        <v/>
      </c>
      <c r="G469" s="159" t="e">
        <f t="shared" si="16"/>
        <v>#VALUE!</v>
      </c>
      <c r="H469" s="168"/>
      <c r="I469" s="168"/>
      <c r="J469" s="1" t="str">
        <f t="shared" si="21"/>
        <v/>
      </c>
      <c r="K469" s="159" t="e">
        <f t="shared" si="17"/>
        <v>#VALUE!</v>
      </c>
      <c r="L469" s="168"/>
      <c r="M469" s="168"/>
      <c r="N469" s="1" t="str">
        <f t="shared" si="22"/>
        <v/>
      </c>
      <c r="O469" s="159" t="e">
        <f t="shared" si="23"/>
        <v>#VALUE!</v>
      </c>
      <c r="P469" s="168"/>
      <c r="Q469" s="168"/>
      <c r="R469" s="1" t="str">
        <f t="shared" si="24"/>
        <v/>
      </c>
      <c r="S469" s="159" t="e">
        <f t="shared" si="25"/>
        <v>#VALUE!</v>
      </c>
      <c r="T469" s="168"/>
      <c r="U469" s="168"/>
      <c r="V469" s="1" t="str">
        <f t="shared" si="26"/>
        <v/>
      </c>
      <c r="W469" s="159" t="e">
        <f t="shared" si="27"/>
        <v>#VALUE!</v>
      </c>
      <c r="X469" s="14"/>
      <c r="Y469" s="14"/>
      <c r="Z469" s="1" t="str">
        <f t="shared" si="28"/>
        <v/>
      </c>
      <c r="AA469" s="159" t="e">
        <f t="shared" si="29"/>
        <v>#VALUE!</v>
      </c>
      <c r="AB469" s="168"/>
      <c r="AC469" s="168"/>
      <c r="AD469" s="1" t="str">
        <f t="shared" si="30"/>
        <v/>
      </c>
      <c r="AE469" s="159" t="e">
        <f t="shared" si="18"/>
        <v>#VALUE!</v>
      </c>
      <c r="AF469" s="168"/>
      <c r="AG469" s="168"/>
      <c r="AH469" s="1" t="str">
        <f t="shared" si="31"/>
        <v/>
      </c>
      <c r="AI469" s="159" t="e">
        <f t="shared" si="19"/>
        <v>#VALUE!</v>
      </c>
      <c r="AJ469" s="162"/>
      <c r="AK469" s="162"/>
      <c r="AL469" s="1"/>
      <c r="AM469" s="1"/>
      <c r="AN469" s="162"/>
      <c r="AO469" s="162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59"/>
      <c r="DD469" s="1"/>
      <c r="DE469" s="1"/>
      <c r="DF469" s="1"/>
      <c r="DG469" s="159"/>
      <c r="DH469" s="1"/>
      <c r="DI469" s="1"/>
      <c r="DJ469" s="1"/>
      <c r="DK469" s="159"/>
      <c r="DL469" s="1"/>
      <c r="DM469" s="1"/>
      <c r="DN469" s="1"/>
      <c r="DO469" s="159"/>
      <c r="DP469" s="1"/>
      <c r="DQ469" s="1"/>
      <c r="DR469" s="1"/>
      <c r="DS469" s="159"/>
      <c r="DT469" s="1"/>
      <c r="DU469" s="1"/>
      <c r="DV469" s="1"/>
      <c r="DW469" s="159"/>
      <c r="DX469" s="1"/>
      <c r="DY469" s="1" t="e">
        <f>VLOOKUP(A469,'ADFLEX lần 1'!A:C,3,0)</f>
        <v>#N/A</v>
      </c>
    </row>
    <row r="470" spans="1:129" ht="15.75" hidden="1" customHeight="1" x14ac:dyDescent="0.25">
      <c r="A470" s="15">
        <v>858</v>
      </c>
      <c r="B470" s="1" t="str">
        <f>VLOOKUP($A470,'Trang tính59'!$G:$J,3,0)</f>
        <v>Lại Minh Tuấn</v>
      </c>
      <c r="C470" s="1" t="str">
        <f>VLOOKUP($A470,'Trang tính59'!$G:$J,4,0)</f>
        <v>MONT-E - BD</v>
      </c>
      <c r="D470" s="14"/>
      <c r="E470" s="14"/>
      <c r="F470" s="1" t="str">
        <f t="shared" si="20"/>
        <v/>
      </c>
      <c r="G470" s="159" t="e">
        <f t="shared" si="16"/>
        <v>#VALUE!</v>
      </c>
      <c r="H470" s="14"/>
      <c r="I470" s="14"/>
      <c r="J470" s="1" t="str">
        <f t="shared" si="21"/>
        <v/>
      </c>
      <c r="K470" s="159" t="e">
        <f t="shared" si="17"/>
        <v>#VALUE!</v>
      </c>
      <c r="L470" s="14"/>
      <c r="M470" s="14"/>
      <c r="N470" s="1" t="str">
        <f t="shared" si="22"/>
        <v/>
      </c>
      <c r="O470" s="159" t="e">
        <f t="shared" si="23"/>
        <v>#VALUE!</v>
      </c>
      <c r="P470" s="14"/>
      <c r="Q470" s="14"/>
      <c r="R470" s="1" t="str">
        <f t="shared" si="24"/>
        <v/>
      </c>
      <c r="S470" s="159" t="e">
        <f t="shared" si="25"/>
        <v>#VALUE!</v>
      </c>
      <c r="T470" s="168"/>
      <c r="U470" s="168"/>
      <c r="V470" s="1" t="str">
        <f t="shared" si="26"/>
        <v/>
      </c>
      <c r="W470" s="159" t="e">
        <f t="shared" si="27"/>
        <v>#VALUE!</v>
      </c>
      <c r="X470" s="14"/>
      <c r="Y470" s="14"/>
      <c r="Z470" s="1" t="str">
        <f t="shared" si="28"/>
        <v/>
      </c>
      <c r="AA470" s="159" t="e">
        <f t="shared" si="29"/>
        <v>#VALUE!</v>
      </c>
      <c r="AB470" s="14"/>
      <c r="AC470" s="14"/>
      <c r="AD470" s="1" t="str">
        <f t="shared" si="30"/>
        <v/>
      </c>
      <c r="AE470" s="159" t="e">
        <f t="shared" si="18"/>
        <v>#VALUE!</v>
      </c>
      <c r="AF470" s="168"/>
      <c r="AG470" s="168"/>
      <c r="AH470" s="1" t="str">
        <f t="shared" si="31"/>
        <v/>
      </c>
      <c r="AI470" s="159" t="e">
        <f t="shared" si="19"/>
        <v>#VALUE!</v>
      </c>
      <c r="AJ470" s="162"/>
      <c r="AK470" s="162"/>
      <c r="AL470" s="1"/>
      <c r="AM470" s="1"/>
      <c r="AN470" s="162"/>
      <c r="AO470" s="162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59"/>
      <c r="DD470" s="1"/>
      <c r="DE470" s="1"/>
      <c r="DF470" s="1"/>
      <c r="DG470" s="159"/>
      <c r="DH470" s="1"/>
      <c r="DI470" s="1"/>
      <c r="DJ470" s="1"/>
      <c r="DK470" s="159"/>
      <c r="DL470" s="1"/>
      <c r="DM470" s="1"/>
      <c r="DN470" s="1"/>
      <c r="DO470" s="159"/>
      <c r="DP470" s="1"/>
      <c r="DQ470" s="1"/>
      <c r="DR470" s="1"/>
      <c r="DS470" s="159"/>
      <c r="DT470" s="1"/>
      <c r="DU470" s="1"/>
      <c r="DV470" s="1"/>
      <c r="DW470" s="159"/>
      <c r="DX470" s="1"/>
      <c r="DY470" s="1" t="e">
        <f>VLOOKUP(A470,'ADFLEX lần 1'!A:C,3,0)</f>
        <v>#N/A</v>
      </c>
    </row>
    <row r="471" spans="1:129" ht="15.75" hidden="1" customHeight="1" x14ac:dyDescent="0.25">
      <c r="A471" s="15">
        <v>859</v>
      </c>
      <c r="B471" s="1" t="str">
        <f>VLOOKUP($A471,'Trang tính59'!$G:$J,3,0)</f>
        <v>Cao Thuỳ Dương</v>
      </c>
      <c r="C471" s="1" t="str">
        <f>VLOOKUP($A471,'Trang tính59'!$G:$J,4,0)</f>
        <v>MO - Tech - QA</v>
      </c>
      <c r="D471" s="171"/>
      <c r="E471" s="171"/>
      <c r="F471" s="1" t="str">
        <f t="shared" si="20"/>
        <v/>
      </c>
      <c r="G471" s="159" t="e">
        <f t="shared" si="16"/>
        <v>#VALUE!</v>
      </c>
      <c r="H471" s="171"/>
      <c r="I471" s="171"/>
      <c r="J471" s="1" t="str">
        <f t="shared" si="21"/>
        <v/>
      </c>
      <c r="K471" s="159" t="e">
        <f t="shared" si="17"/>
        <v>#VALUE!</v>
      </c>
      <c r="L471" s="14"/>
      <c r="M471" s="14"/>
      <c r="N471" s="1" t="str">
        <f t="shared" si="22"/>
        <v/>
      </c>
      <c r="O471" s="159" t="e">
        <f t="shared" si="23"/>
        <v>#VALUE!</v>
      </c>
      <c r="P471" s="14"/>
      <c r="Q471" s="14"/>
      <c r="R471" s="1" t="str">
        <f t="shared" si="24"/>
        <v/>
      </c>
      <c r="S471" s="159" t="e">
        <f t="shared" si="25"/>
        <v>#VALUE!</v>
      </c>
      <c r="T471" s="171"/>
      <c r="U471" s="171"/>
      <c r="V471" s="1" t="str">
        <f t="shared" si="26"/>
        <v/>
      </c>
      <c r="W471" s="159" t="e">
        <f t="shared" si="27"/>
        <v>#VALUE!</v>
      </c>
      <c r="X471" s="171"/>
      <c r="Y471" s="171"/>
      <c r="Z471" s="1" t="str">
        <f t="shared" si="28"/>
        <v/>
      </c>
      <c r="AA471" s="159" t="e">
        <f t="shared" si="29"/>
        <v>#VALUE!</v>
      </c>
      <c r="AB471" s="171"/>
      <c r="AC471" s="171"/>
      <c r="AD471" s="1" t="str">
        <f t="shared" si="30"/>
        <v/>
      </c>
      <c r="AE471" s="159" t="e">
        <f t="shared" si="18"/>
        <v>#VALUE!</v>
      </c>
      <c r="AF471" s="171"/>
      <c r="AG471" s="171"/>
      <c r="AH471" s="1" t="str">
        <f t="shared" si="31"/>
        <v/>
      </c>
      <c r="AI471" s="159" t="e">
        <f t="shared" si="19"/>
        <v>#VALUE!</v>
      </c>
      <c r="AJ471" s="172"/>
      <c r="AK471" s="172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72"/>
      <c r="AW471" s="172"/>
      <c r="AX471" s="1"/>
      <c r="AY471" s="1"/>
      <c r="AZ471" s="172"/>
      <c r="BA471" s="172"/>
      <c r="BB471" s="1"/>
      <c r="BC471" s="1"/>
      <c r="BD471" s="172"/>
      <c r="BE471" s="172"/>
      <c r="BF471" s="1"/>
      <c r="BG471" s="1"/>
      <c r="BH471" s="172"/>
      <c r="BI471" s="172"/>
      <c r="BJ471" s="1"/>
      <c r="BK471" s="1"/>
      <c r="BL471" s="172"/>
      <c r="BM471" s="172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59"/>
      <c r="DD471" s="1"/>
      <c r="DE471" s="1"/>
      <c r="DF471" s="1"/>
      <c r="DG471" s="159"/>
      <c r="DH471" s="1"/>
      <c r="DI471" s="1"/>
      <c r="DJ471" s="1"/>
      <c r="DK471" s="159"/>
      <c r="DL471" s="1"/>
      <c r="DM471" s="1"/>
      <c r="DN471" s="1"/>
      <c r="DO471" s="159"/>
      <c r="DP471" s="1"/>
      <c r="DQ471" s="1"/>
      <c r="DR471" s="1"/>
      <c r="DS471" s="159"/>
      <c r="DT471" s="1"/>
      <c r="DU471" s="1"/>
      <c r="DV471" s="1"/>
      <c r="DW471" s="159"/>
      <c r="DX471" s="1"/>
      <c r="DY471" s="1" t="e">
        <f>VLOOKUP(A471,'ADFLEX lần 1'!A:C,3,0)</f>
        <v>#N/A</v>
      </c>
    </row>
    <row r="472" spans="1:129" ht="15.75" hidden="1" customHeight="1" x14ac:dyDescent="0.25">
      <c r="A472" s="15">
        <v>860</v>
      </c>
      <c r="B472" s="1" t="str">
        <f>VLOOKUP($A472,'Trang tính59'!$G:$J,3,0)</f>
        <v>Trần Vi Anh</v>
      </c>
      <c r="C472" s="1" t="str">
        <f>VLOOKUP($A472,'Trang tính59'!$G:$J,4,0)</f>
        <v>AdFlex - Tech - P&amp;D - BA</v>
      </c>
      <c r="D472" s="168"/>
      <c r="E472" s="168"/>
      <c r="F472" s="1" t="str">
        <f t="shared" si="20"/>
        <v/>
      </c>
      <c r="G472" s="159" t="e">
        <f t="shared" si="16"/>
        <v>#VALUE!</v>
      </c>
      <c r="H472" s="168"/>
      <c r="I472" s="168"/>
      <c r="J472" s="1" t="str">
        <f t="shared" si="21"/>
        <v/>
      </c>
      <c r="K472" s="159" t="e">
        <f t="shared" si="17"/>
        <v>#VALUE!</v>
      </c>
      <c r="L472" s="14"/>
      <c r="M472" s="14"/>
      <c r="N472" s="1" t="str">
        <f t="shared" si="22"/>
        <v/>
      </c>
      <c r="O472" s="159" t="e">
        <f t="shared" si="23"/>
        <v>#VALUE!</v>
      </c>
      <c r="P472" s="14"/>
      <c r="Q472" s="14"/>
      <c r="R472" s="1" t="str">
        <f t="shared" si="24"/>
        <v/>
      </c>
      <c r="S472" s="159" t="e">
        <f t="shared" si="25"/>
        <v>#VALUE!</v>
      </c>
      <c r="T472" s="14"/>
      <c r="U472" s="14"/>
      <c r="V472" s="1" t="str">
        <f t="shared" si="26"/>
        <v/>
      </c>
      <c r="W472" s="159" t="e">
        <f t="shared" si="27"/>
        <v>#VALUE!</v>
      </c>
      <c r="X472" s="14"/>
      <c r="Y472" s="14"/>
      <c r="Z472" s="1" t="str">
        <f t="shared" si="28"/>
        <v/>
      </c>
      <c r="AA472" s="159" t="e">
        <f t="shared" si="29"/>
        <v>#VALUE!</v>
      </c>
      <c r="AB472" s="14"/>
      <c r="AC472" s="14"/>
      <c r="AD472" s="1" t="str">
        <f t="shared" si="30"/>
        <v/>
      </c>
      <c r="AE472" s="159" t="e">
        <f t="shared" si="18"/>
        <v>#VALUE!</v>
      </c>
      <c r="AF472" s="14"/>
      <c r="AG472" s="14"/>
      <c r="AH472" s="1" t="str">
        <f t="shared" si="31"/>
        <v/>
      </c>
      <c r="AI472" s="159" t="e">
        <f t="shared" si="19"/>
        <v>#VALUE!</v>
      </c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59"/>
      <c r="DD472" s="1"/>
      <c r="DE472" s="1"/>
      <c r="DF472" s="1"/>
      <c r="DG472" s="159"/>
      <c r="DH472" s="1"/>
      <c r="DI472" s="1"/>
      <c r="DJ472" s="1"/>
      <c r="DK472" s="159"/>
      <c r="DL472" s="1"/>
      <c r="DM472" s="1"/>
      <c r="DN472" s="1"/>
      <c r="DO472" s="159"/>
      <c r="DP472" s="1"/>
      <c r="DQ472" s="1"/>
      <c r="DR472" s="1"/>
      <c r="DS472" s="159"/>
      <c r="DT472" s="1"/>
      <c r="DU472" s="1"/>
      <c r="DV472" s="1"/>
      <c r="DW472" s="159"/>
      <c r="DX472" s="1"/>
      <c r="DY472" s="1" t="e">
        <f>VLOOKUP(A472,'ADFLEX lần 1'!A:C,3,0)</f>
        <v>#N/A</v>
      </c>
    </row>
    <row r="473" spans="1:129" ht="15.75" hidden="1" customHeight="1" x14ac:dyDescent="0.25">
      <c r="A473" s="15">
        <v>861</v>
      </c>
      <c r="B473" s="1" t="str">
        <f>VLOOKUP($A473,'Trang tính59'!$G:$J,3,0)</f>
        <v>Lương Thị Bích Vân</v>
      </c>
      <c r="C473" s="1" t="str">
        <f>VLOOKUP($A473,'Trang tính59'!$G:$J,4,0)</f>
        <v>MO - M1 - Operation</v>
      </c>
      <c r="D473" s="168"/>
      <c r="E473" s="168"/>
      <c r="F473" s="1" t="str">
        <f t="shared" si="20"/>
        <v/>
      </c>
      <c r="G473" s="159" t="e">
        <f t="shared" si="16"/>
        <v>#VALUE!</v>
      </c>
      <c r="H473" s="14"/>
      <c r="I473" s="14"/>
      <c r="J473" s="1" t="str">
        <f t="shared" si="21"/>
        <v/>
      </c>
      <c r="K473" s="159" t="e">
        <f t="shared" si="17"/>
        <v>#VALUE!</v>
      </c>
      <c r="L473" s="168"/>
      <c r="M473" s="168"/>
      <c r="N473" s="1" t="str">
        <f t="shared" si="22"/>
        <v/>
      </c>
      <c r="O473" s="159" t="e">
        <f t="shared" si="23"/>
        <v>#VALUE!</v>
      </c>
      <c r="P473" s="168"/>
      <c r="Q473" s="168"/>
      <c r="R473" s="1" t="str">
        <f t="shared" si="24"/>
        <v/>
      </c>
      <c r="S473" s="159" t="e">
        <f t="shared" si="25"/>
        <v>#VALUE!</v>
      </c>
      <c r="T473" s="168"/>
      <c r="U473" s="168"/>
      <c r="V473" s="1" t="str">
        <f t="shared" si="26"/>
        <v/>
      </c>
      <c r="W473" s="159" t="e">
        <f t="shared" si="27"/>
        <v>#VALUE!</v>
      </c>
      <c r="X473" s="14"/>
      <c r="Y473" s="14"/>
      <c r="Z473" s="1" t="str">
        <f t="shared" si="28"/>
        <v/>
      </c>
      <c r="AA473" s="159" t="e">
        <f t="shared" si="29"/>
        <v>#VALUE!</v>
      </c>
      <c r="AB473" s="14"/>
      <c r="AC473" s="14"/>
      <c r="AD473" s="1" t="str">
        <f t="shared" si="30"/>
        <v/>
      </c>
      <c r="AE473" s="159" t="e">
        <f t="shared" si="18"/>
        <v>#VALUE!</v>
      </c>
      <c r="AF473" s="168"/>
      <c r="AG473" s="168"/>
      <c r="AH473" s="1" t="str">
        <f t="shared" si="31"/>
        <v/>
      </c>
      <c r="AI473" s="159" t="e">
        <f t="shared" si="19"/>
        <v>#VALUE!</v>
      </c>
      <c r="AJ473" s="162"/>
      <c r="AK473" s="162"/>
      <c r="AL473" s="1"/>
      <c r="AM473" s="1"/>
      <c r="AN473" s="162"/>
      <c r="AO473" s="162"/>
      <c r="AP473" s="1"/>
      <c r="AQ473" s="1"/>
      <c r="AR473" s="162"/>
      <c r="AS473" s="162"/>
      <c r="AT473" s="1"/>
      <c r="AU473" s="1"/>
      <c r="AV473" s="162"/>
      <c r="AW473" s="162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62"/>
      <c r="BI473" s="162"/>
      <c r="BJ473" s="1"/>
      <c r="BK473" s="1"/>
      <c r="BL473" s="162"/>
      <c r="BM473" s="162"/>
      <c r="BN473" s="1"/>
      <c r="BO473" s="1"/>
      <c r="BP473" s="1"/>
      <c r="BQ473" s="1"/>
      <c r="BR473" s="1"/>
      <c r="BS473" s="1"/>
      <c r="BT473" s="162"/>
      <c r="BU473" s="162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62"/>
      <c r="CK473" s="162"/>
      <c r="CL473" s="1"/>
      <c r="CM473" s="1"/>
      <c r="CN473" s="162"/>
      <c r="CO473" s="162"/>
      <c r="CP473" s="1"/>
      <c r="CQ473" s="1"/>
      <c r="CR473" s="162"/>
      <c r="CS473" s="162"/>
      <c r="CT473" s="1"/>
      <c r="CU473" s="1"/>
      <c r="CV473" s="162"/>
      <c r="CW473" s="162"/>
      <c r="CX473" s="1"/>
      <c r="CY473" s="1"/>
      <c r="CZ473" s="162"/>
      <c r="DA473" s="162"/>
      <c r="DB473" s="1"/>
      <c r="DC473" s="159"/>
      <c r="DD473" s="1"/>
      <c r="DE473" s="1"/>
      <c r="DF473" s="1"/>
      <c r="DG473" s="159"/>
      <c r="DH473" s="1"/>
      <c r="DI473" s="1"/>
      <c r="DJ473" s="1"/>
      <c r="DK473" s="159"/>
      <c r="DL473" s="162"/>
      <c r="DM473" s="162"/>
      <c r="DN473" s="1"/>
      <c r="DO473" s="159"/>
      <c r="DP473" s="1"/>
      <c r="DQ473" s="1"/>
      <c r="DR473" s="1"/>
      <c r="DS473" s="159"/>
      <c r="DT473" s="1"/>
      <c r="DU473" s="1"/>
      <c r="DV473" s="1"/>
      <c r="DW473" s="159"/>
      <c r="DX473" s="1"/>
      <c r="DY473" s="1" t="e">
        <f>VLOOKUP(A473,'ADFLEX lần 1'!A:C,3,0)</f>
        <v>#N/A</v>
      </c>
    </row>
    <row r="474" spans="1:129" ht="15.75" hidden="1" customHeight="1" x14ac:dyDescent="0.25">
      <c r="A474" s="15">
        <v>862</v>
      </c>
      <c r="B474" s="1" t="str">
        <f>VLOOKUP($A474,'Trang tính59'!$G:$J,3,0)</f>
        <v>Nguyễn Thị Hoài</v>
      </c>
      <c r="C474" s="1" t="str">
        <f>VLOOKUP($A474,'Trang tính59'!$G:$J,4,0)</f>
        <v>MO - M1 - Account Manager</v>
      </c>
      <c r="D474" s="168"/>
      <c r="E474" s="168"/>
      <c r="F474" s="1" t="str">
        <f t="shared" si="20"/>
        <v/>
      </c>
      <c r="G474" s="159" t="e">
        <f t="shared" si="16"/>
        <v>#VALUE!</v>
      </c>
      <c r="H474" s="14"/>
      <c r="I474" s="14"/>
      <c r="J474" s="1" t="str">
        <f t="shared" si="21"/>
        <v/>
      </c>
      <c r="K474" s="159" t="e">
        <f t="shared" si="17"/>
        <v>#VALUE!</v>
      </c>
      <c r="L474" s="168"/>
      <c r="M474" s="168"/>
      <c r="N474" s="1" t="str">
        <f t="shared" si="22"/>
        <v/>
      </c>
      <c r="O474" s="159" t="e">
        <f t="shared" si="23"/>
        <v>#VALUE!</v>
      </c>
      <c r="P474" s="168"/>
      <c r="Q474" s="168"/>
      <c r="R474" s="1" t="str">
        <f t="shared" si="24"/>
        <v/>
      </c>
      <c r="S474" s="159" t="e">
        <f t="shared" si="25"/>
        <v>#VALUE!</v>
      </c>
      <c r="T474" s="168"/>
      <c r="U474" s="168"/>
      <c r="V474" s="1" t="str">
        <f t="shared" si="26"/>
        <v/>
      </c>
      <c r="W474" s="159" t="e">
        <f t="shared" si="27"/>
        <v>#VALUE!</v>
      </c>
      <c r="X474" s="14"/>
      <c r="Y474" s="14"/>
      <c r="Z474" s="1" t="str">
        <f t="shared" si="28"/>
        <v/>
      </c>
      <c r="AA474" s="159" t="e">
        <f t="shared" si="29"/>
        <v>#VALUE!</v>
      </c>
      <c r="AB474" s="14"/>
      <c r="AC474" s="14"/>
      <c r="AD474" s="1" t="str">
        <f t="shared" si="30"/>
        <v/>
      </c>
      <c r="AE474" s="159" t="e">
        <f t="shared" si="18"/>
        <v>#VALUE!</v>
      </c>
      <c r="AF474" s="168"/>
      <c r="AG474" s="168"/>
      <c r="AH474" s="1" t="str">
        <f t="shared" si="31"/>
        <v/>
      </c>
      <c r="AI474" s="159" t="e">
        <f t="shared" si="19"/>
        <v>#VALUE!</v>
      </c>
      <c r="AJ474" s="162"/>
      <c r="AK474" s="162"/>
      <c r="AL474" s="1"/>
      <c r="AM474" s="1"/>
      <c r="AN474" s="162"/>
      <c r="AO474" s="162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59"/>
      <c r="DD474" s="1"/>
      <c r="DE474" s="1"/>
      <c r="DF474" s="1"/>
      <c r="DG474" s="159"/>
      <c r="DH474" s="1"/>
      <c r="DI474" s="1"/>
      <c r="DJ474" s="1"/>
      <c r="DK474" s="159"/>
      <c r="DL474" s="1"/>
      <c r="DM474" s="1"/>
      <c r="DN474" s="1"/>
      <c r="DO474" s="159"/>
      <c r="DP474" s="1"/>
      <c r="DQ474" s="1"/>
      <c r="DR474" s="1"/>
      <c r="DS474" s="159"/>
      <c r="DT474" s="1"/>
      <c r="DU474" s="1"/>
      <c r="DV474" s="1"/>
      <c r="DW474" s="159"/>
      <c r="DX474" s="1"/>
      <c r="DY474" s="1" t="e">
        <f>VLOOKUP(A474,'ADFLEX lần 1'!A:C,3,0)</f>
        <v>#N/A</v>
      </c>
    </row>
    <row r="475" spans="1:129" ht="15.75" hidden="1" customHeight="1" x14ac:dyDescent="0.25">
      <c r="A475" s="15">
        <v>863</v>
      </c>
      <c r="B475" s="1" t="str">
        <f>VLOOKUP($A475,'Trang tính59'!$G:$J,3,0)</f>
        <v>Hồ Quỳnh Trang</v>
      </c>
      <c r="C475" s="1" t="str">
        <f>VLOOKUP($A475,'Trang tính59'!$G:$J,4,0)</f>
        <v>AdFlex - CPI - Sale</v>
      </c>
      <c r="D475" s="168"/>
      <c r="E475" s="168"/>
      <c r="F475" s="1" t="str">
        <f t="shared" si="20"/>
        <v/>
      </c>
      <c r="G475" s="159" t="e">
        <f t="shared" si="16"/>
        <v>#VALUE!</v>
      </c>
      <c r="H475" s="168"/>
      <c r="I475" s="168"/>
      <c r="J475" s="1" t="str">
        <f t="shared" si="21"/>
        <v/>
      </c>
      <c r="K475" s="159" t="e">
        <f t="shared" si="17"/>
        <v>#VALUE!</v>
      </c>
      <c r="L475" s="168"/>
      <c r="M475" s="168"/>
      <c r="N475" s="1" t="str">
        <f t="shared" si="22"/>
        <v/>
      </c>
      <c r="O475" s="159" t="e">
        <f t="shared" si="23"/>
        <v>#VALUE!</v>
      </c>
      <c r="P475" s="168"/>
      <c r="Q475" s="168"/>
      <c r="R475" s="1" t="str">
        <f t="shared" si="24"/>
        <v/>
      </c>
      <c r="S475" s="159" t="e">
        <f t="shared" si="25"/>
        <v>#VALUE!</v>
      </c>
      <c r="T475" s="168"/>
      <c r="U475" s="168"/>
      <c r="V475" s="1" t="str">
        <f t="shared" si="26"/>
        <v/>
      </c>
      <c r="W475" s="159" t="e">
        <f t="shared" si="27"/>
        <v>#VALUE!</v>
      </c>
      <c r="X475" s="14"/>
      <c r="Y475" s="14"/>
      <c r="Z475" s="1" t="str">
        <f t="shared" si="28"/>
        <v/>
      </c>
      <c r="AA475" s="159" t="e">
        <f t="shared" si="29"/>
        <v>#VALUE!</v>
      </c>
      <c r="AB475" s="14"/>
      <c r="AC475" s="14"/>
      <c r="AD475" s="1" t="str">
        <f t="shared" si="30"/>
        <v/>
      </c>
      <c r="AE475" s="159" t="e">
        <f t="shared" si="18"/>
        <v>#VALUE!</v>
      </c>
      <c r="AF475" s="168"/>
      <c r="AG475" s="168"/>
      <c r="AH475" s="1" t="str">
        <f t="shared" si="31"/>
        <v/>
      </c>
      <c r="AI475" s="159" t="e">
        <f t="shared" si="19"/>
        <v>#VALUE!</v>
      </c>
      <c r="AJ475" s="162"/>
      <c r="AK475" s="162"/>
      <c r="AL475" s="1"/>
      <c r="AM475" s="1"/>
      <c r="AN475" s="162"/>
      <c r="AO475" s="162"/>
      <c r="AP475" s="1"/>
      <c r="AQ475" s="1"/>
      <c r="AR475" s="1"/>
      <c r="AS475" s="1"/>
      <c r="AT475" s="1"/>
      <c r="AU475" s="1"/>
      <c r="AV475" s="162"/>
      <c r="AW475" s="162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62"/>
      <c r="BI475" s="162"/>
      <c r="BJ475" s="1"/>
      <c r="BK475" s="1"/>
      <c r="BL475" s="162"/>
      <c r="BM475" s="162"/>
      <c r="BN475" s="1"/>
      <c r="BO475" s="1"/>
      <c r="BP475" s="162"/>
      <c r="BQ475" s="162"/>
      <c r="BR475" s="1"/>
      <c r="BS475" s="1"/>
      <c r="BT475" s="162"/>
      <c r="BU475" s="162"/>
      <c r="BV475" s="1"/>
      <c r="BW475" s="1"/>
      <c r="BX475" s="162"/>
      <c r="BY475" s="162"/>
      <c r="BZ475" s="1"/>
      <c r="CA475" s="1"/>
      <c r="CB475" s="1"/>
      <c r="CC475" s="1"/>
      <c r="CD475" s="1"/>
      <c r="CE475" s="1"/>
      <c r="CF475" s="162"/>
      <c r="CG475" s="162"/>
      <c r="CH475" s="1"/>
      <c r="CI475" s="1"/>
      <c r="CJ475" s="162"/>
      <c r="CK475" s="162"/>
      <c r="CL475" s="1"/>
      <c r="CM475" s="1"/>
      <c r="CN475" s="162"/>
      <c r="CO475" s="162"/>
      <c r="CP475" s="1"/>
      <c r="CQ475" s="1"/>
      <c r="CR475" s="162"/>
      <c r="CS475" s="162"/>
      <c r="CT475" s="1"/>
      <c r="CU475" s="1"/>
      <c r="CV475" s="162"/>
      <c r="CW475" s="162"/>
      <c r="CX475" s="1"/>
      <c r="CY475" s="1"/>
      <c r="CZ475" s="162"/>
      <c r="DA475" s="162"/>
      <c r="DB475" s="1"/>
      <c r="DC475" s="159"/>
      <c r="DD475" s="162"/>
      <c r="DE475" s="162"/>
      <c r="DF475" s="1"/>
      <c r="DG475" s="159"/>
      <c r="DH475" s="162"/>
      <c r="DI475" s="162"/>
      <c r="DJ475" s="1"/>
      <c r="DK475" s="159"/>
      <c r="DL475" s="162"/>
      <c r="DM475" s="162"/>
      <c r="DN475" s="1"/>
      <c r="DO475" s="159"/>
      <c r="DP475" s="162"/>
      <c r="DQ475" s="162"/>
      <c r="DR475" s="1"/>
      <c r="DS475" s="159"/>
      <c r="DT475" s="162"/>
      <c r="DU475" s="162"/>
      <c r="DV475" s="1"/>
      <c r="DW475" s="159"/>
      <c r="DX475" s="1"/>
      <c r="DY475" s="1" t="e">
        <f>VLOOKUP(A475,'ADFLEX lần 1'!A:C,3,0)</f>
        <v>#N/A</v>
      </c>
    </row>
    <row r="476" spans="1:129" ht="15.75" hidden="1" customHeight="1" x14ac:dyDescent="0.25">
      <c r="A476" s="15">
        <v>864</v>
      </c>
      <c r="B476" s="1" t="str">
        <f>VLOOKUP($A476,'Trang tính59'!$G:$J,3,0)</f>
        <v>Nguyễn Mỹ Hạnh</v>
      </c>
      <c r="C476" s="1" t="str">
        <f>VLOOKUP($A476,'Trang tính59'!$G:$J,4,0)</f>
        <v>EWAY - Tuyển dụng đào tạo truyền thông</v>
      </c>
      <c r="D476" s="14"/>
      <c r="E476" s="14"/>
      <c r="F476" s="1" t="str">
        <f t="shared" si="20"/>
        <v/>
      </c>
      <c r="G476" s="159" t="e">
        <f t="shared" si="16"/>
        <v>#VALUE!</v>
      </c>
      <c r="H476" s="14"/>
      <c r="I476" s="14"/>
      <c r="J476" s="1" t="str">
        <f t="shared" si="21"/>
        <v/>
      </c>
      <c r="K476" s="159" t="e">
        <f t="shared" si="17"/>
        <v>#VALUE!</v>
      </c>
      <c r="L476" s="14"/>
      <c r="M476" s="14"/>
      <c r="N476" s="1" t="str">
        <f t="shared" si="22"/>
        <v/>
      </c>
      <c r="O476" s="159" t="e">
        <f t="shared" si="23"/>
        <v>#VALUE!</v>
      </c>
      <c r="P476" s="14"/>
      <c r="Q476" s="14"/>
      <c r="R476" s="1" t="str">
        <f t="shared" si="24"/>
        <v/>
      </c>
      <c r="S476" s="159" t="e">
        <f t="shared" si="25"/>
        <v>#VALUE!</v>
      </c>
      <c r="T476" s="14"/>
      <c r="U476" s="14"/>
      <c r="V476" s="1" t="str">
        <f t="shared" si="26"/>
        <v/>
      </c>
      <c r="W476" s="159" t="e">
        <f t="shared" si="27"/>
        <v>#VALUE!</v>
      </c>
      <c r="X476" s="14"/>
      <c r="Y476" s="14"/>
      <c r="Z476" s="1" t="str">
        <f t="shared" si="28"/>
        <v/>
      </c>
      <c r="AA476" s="159" t="e">
        <f t="shared" si="29"/>
        <v>#VALUE!</v>
      </c>
      <c r="AB476" s="14"/>
      <c r="AC476" s="14"/>
      <c r="AD476" s="1" t="str">
        <f t="shared" si="30"/>
        <v/>
      </c>
      <c r="AE476" s="159" t="e">
        <f t="shared" si="18"/>
        <v>#VALUE!</v>
      </c>
      <c r="AF476" s="14"/>
      <c r="AG476" s="14"/>
      <c r="AH476" s="1" t="str">
        <f t="shared" si="31"/>
        <v/>
      </c>
      <c r="AI476" s="159" t="e">
        <f t="shared" si="19"/>
        <v>#VALUE!</v>
      </c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59"/>
      <c r="DD476" s="1"/>
      <c r="DE476" s="1"/>
      <c r="DF476" s="1"/>
      <c r="DG476" s="159"/>
      <c r="DH476" s="1"/>
      <c r="DI476" s="1"/>
      <c r="DJ476" s="1"/>
      <c r="DK476" s="159"/>
      <c r="DL476" s="1"/>
      <c r="DM476" s="1"/>
      <c r="DN476" s="1"/>
      <c r="DO476" s="159"/>
      <c r="DP476" s="1"/>
      <c r="DQ476" s="1"/>
      <c r="DR476" s="1"/>
      <c r="DS476" s="159"/>
      <c r="DT476" s="1"/>
      <c r="DU476" s="1"/>
      <c r="DV476" s="1"/>
      <c r="DW476" s="159"/>
      <c r="DX476" s="1"/>
      <c r="DY476" s="1" t="e">
        <f>VLOOKUP(A476,'ADFLEX lần 1'!A:C,3,0)</f>
        <v>#N/A</v>
      </c>
    </row>
    <row r="477" spans="1:129" ht="15.75" customHeight="1" x14ac:dyDescent="0.25">
      <c r="A477" s="15">
        <v>865</v>
      </c>
      <c r="B477" s="1" t="str">
        <f>VLOOKUP($A477,'Trang tính59'!$G:$J,3,0)</f>
        <v>Nguyễn Diệu Linh</v>
      </c>
      <c r="C477" s="1" t="str">
        <f>VLOOKUP($A477,'Trang tính59'!$G:$J,4,0)</f>
        <v>AdFlex - CPI</v>
      </c>
      <c r="D477" s="168"/>
      <c r="E477" s="168"/>
      <c r="F477" s="1" t="str">
        <f t="shared" si="20"/>
        <v/>
      </c>
      <c r="G477" s="159" t="e">
        <f t="shared" si="16"/>
        <v>#VALUE!</v>
      </c>
      <c r="H477" s="168"/>
      <c r="I477" s="168"/>
      <c r="J477" s="1" t="str">
        <f t="shared" si="21"/>
        <v/>
      </c>
      <c r="K477" s="159" t="e">
        <f t="shared" si="17"/>
        <v>#VALUE!</v>
      </c>
      <c r="L477" s="168"/>
      <c r="M477" s="168"/>
      <c r="N477" s="1" t="str">
        <f t="shared" si="22"/>
        <v/>
      </c>
      <c r="O477" s="159" t="e">
        <f t="shared" si="23"/>
        <v>#VALUE!</v>
      </c>
      <c r="P477" s="168"/>
      <c r="Q477" s="168"/>
      <c r="R477" s="1" t="str">
        <f t="shared" si="24"/>
        <v/>
      </c>
      <c r="S477" s="159" t="e">
        <f t="shared" si="25"/>
        <v>#VALUE!</v>
      </c>
      <c r="T477" s="168"/>
      <c r="U477" s="168"/>
      <c r="V477" s="1" t="str">
        <f t="shared" si="26"/>
        <v/>
      </c>
      <c r="W477" s="159" t="e">
        <f t="shared" si="27"/>
        <v>#VALUE!</v>
      </c>
      <c r="X477" s="169">
        <v>0.36041666666666666</v>
      </c>
      <c r="Y477" s="169">
        <v>0.80138888888888893</v>
      </c>
      <c r="Z477" s="163">
        <f t="shared" si="28"/>
        <v>0.33333333333333331</v>
      </c>
      <c r="AA477" s="159">
        <f t="shared" si="29"/>
        <v>8</v>
      </c>
      <c r="AB477" s="168">
        <v>0.375</v>
      </c>
      <c r="AC477" s="168">
        <v>0.77083333333333337</v>
      </c>
      <c r="AD477" s="163">
        <f t="shared" si="30"/>
        <v>0.33333333333333331</v>
      </c>
      <c r="AE477" s="159">
        <f t="shared" si="18"/>
        <v>8</v>
      </c>
      <c r="AF477" s="169">
        <v>0.37430555555555556</v>
      </c>
      <c r="AG477" s="169">
        <v>0.80555555555555558</v>
      </c>
      <c r="AH477" s="163">
        <f t="shared" si="31"/>
        <v>0.33333333333333331</v>
      </c>
      <c r="AI477" s="159">
        <f t="shared" si="19"/>
        <v>8</v>
      </c>
      <c r="AJ477" s="170"/>
      <c r="AK477" s="170"/>
      <c r="AL477" s="1"/>
      <c r="AM477" s="1"/>
      <c r="AN477" s="170"/>
      <c r="AO477" s="170"/>
      <c r="AP477" s="1"/>
      <c r="AQ477" s="1"/>
      <c r="AR477" s="170"/>
      <c r="AS477" s="170"/>
      <c r="AT477" s="1"/>
      <c r="AU477" s="1"/>
      <c r="AV477" s="170"/>
      <c r="AW477" s="170"/>
      <c r="AX477" s="1"/>
      <c r="AY477" s="1"/>
      <c r="AZ477" s="170"/>
      <c r="BA477" s="170"/>
      <c r="BB477" s="1"/>
      <c r="BC477" s="1"/>
      <c r="BD477" s="162"/>
      <c r="BE477" s="162"/>
      <c r="BF477" s="1"/>
      <c r="BG477" s="1"/>
      <c r="BH477" s="162"/>
      <c r="BI477" s="162"/>
      <c r="BJ477" s="1"/>
      <c r="BK477" s="1"/>
      <c r="BL477" s="170"/>
      <c r="BM477" s="170"/>
      <c r="BN477" s="1"/>
      <c r="BO477" s="1"/>
      <c r="BP477" s="170"/>
      <c r="BQ477" s="170"/>
      <c r="BR477" s="1"/>
      <c r="BS477" s="1"/>
      <c r="BT477" s="170"/>
      <c r="BU477" s="170"/>
      <c r="BV477" s="1"/>
      <c r="BW477" s="1"/>
      <c r="BX477" s="170"/>
      <c r="BY477" s="170"/>
      <c r="BZ477" s="1"/>
      <c r="CA477" s="1"/>
      <c r="CB477" s="170"/>
      <c r="CC477" s="170"/>
      <c r="CD477" s="1"/>
      <c r="CE477" s="1"/>
      <c r="CF477" s="162"/>
      <c r="CG477" s="162"/>
      <c r="CH477" s="1"/>
      <c r="CI477" s="1"/>
      <c r="CJ477" s="162"/>
      <c r="CK477" s="162"/>
      <c r="CL477" s="1"/>
      <c r="CM477" s="1"/>
      <c r="CN477" s="170"/>
      <c r="CO477" s="170"/>
      <c r="CP477" s="1"/>
      <c r="CQ477" s="1"/>
      <c r="CR477" s="170"/>
      <c r="CS477" s="170"/>
      <c r="CT477" s="1"/>
      <c r="CU477" s="1"/>
      <c r="CV477" s="170"/>
      <c r="CW477" s="170"/>
      <c r="CX477" s="1"/>
      <c r="CY477" s="1"/>
      <c r="CZ477" s="160"/>
      <c r="DA477" s="160"/>
      <c r="DB477" s="161"/>
      <c r="DC477" s="159"/>
      <c r="DD477" s="160"/>
      <c r="DE477" s="160"/>
      <c r="DF477" s="161"/>
      <c r="DG477" s="159"/>
      <c r="DH477" s="162"/>
      <c r="DI477" s="162"/>
      <c r="DJ477" s="163"/>
      <c r="DK477" s="159"/>
      <c r="DL477" s="162"/>
      <c r="DM477" s="162"/>
      <c r="DN477" s="162"/>
      <c r="DO477" s="159"/>
      <c r="DP477" s="160"/>
      <c r="DQ477" s="160"/>
      <c r="DR477" s="161"/>
      <c r="DS477" s="159"/>
      <c r="DT477" s="160"/>
      <c r="DU477" s="160"/>
      <c r="DV477" s="161"/>
      <c r="DW477" s="159"/>
      <c r="DX477" s="1"/>
      <c r="DY477" s="1" t="str">
        <f>VLOOKUP(A477,'ADFLEX lần 1'!A:C,3,0)</f>
        <v>Nguyễn Diệu Linh</v>
      </c>
    </row>
    <row r="478" spans="1:129" ht="15.75" hidden="1" customHeight="1" x14ac:dyDescent="0.25">
      <c r="A478" s="15">
        <v>866</v>
      </c>
      <c r="B478" s="1" t="e">
        <f>VLOOKUP($A478,'Trang tính59'!$G:$J,3,0)</f>
        <v>#N/A</v>
      </c>
      <c r="C478" s="1" t="e">
        <f>VLOOKUP($A478,'Trang tính59'!$G:$J,4,0)</f>
        <v>#N/A</v>
      </c>
      <c r="D478" s="14"/>
      <c r="E478" s="14"/>
      <c r="F478" s="1" t="str">
        <f t="shared" si="20"/>
        <v/>
      </c>
      <c r="G478" s="159" t="e">
        <f t="shared" si="16"/>
        <v>#VALUE!</v>
      </c>
      <c r="H478" s="14"/>
      <c r="I478" s="14"/>
      <c r="J478" s="1" t="str">
        <f t="shared" si="21"/>
        <v/>
      </c>
      <c r="K478" s="159" t="e">
        <f t="shared" si="17"/>
        <v>#VALUE!</v>
      </c>
      <c r="L478" s="168"/>
      <c r="M478" s="168"/>
      <c r="N478" s="1" t="str">
        <f t="shared" si="22"/>
        <v/>
      </c>
      <c r="O478" s="159" t="e">
        <f t="shared" si="23"/>
        <v>#VALUE!</v>
      </c>
      <c r="P478" s="168"/>
      <c r="Q478" s="168"/>
      <c r="R478" s="1" t="str">
        <f t="shared" si="24"/>
        <v/>
      </c>
      <c r="S478" s="159" t="e">
        <f t="shared" si="25"/>
        <v>#VALUE!</v>
      </c>
      <c r="T478" s="168"/>
      <c r="U478" s="168"/>
      <c r="V478" s="1" t="str">
        <f t="shared" si="26"/>
        <v/>
      </c>
      <c r="W478" s="159" t="e">
        <f t="shared" si="27"/>
        <v>#VALUE!</v>
      </c>
      <c r="X478" s="14"/>
      <c r="Y478" s="14"/>
      <c r="Z478" s="1" t="str">
        <f t="shared" si="28"/>
        <v/>
      </c>
      <c r="AA478" s="159" t="e">
        <f t="shared" si="29"/>
        <v>#VALUE!</v>
      </c>
      <c r="AB478" s="14"/>
      <c r="AC478" s="14"/>
      <c r="AD478" s="1" t="str">
        <f t="shared" si="30"/>
        <v/>
      </c>
      <c r="AE478" s="159" t="e">
        <f t="shared" si="18"/>
        <v>#VALUE!</v>
      </c>
      <c r="AF478" s="14"/>
      <c r="AG478" s="14"/>
      <c r="AH478" s="1" t="str">
        <f t="shared" si="31"/>
        <v/>
      </c>
      <c r="AI478" s="159" t="e">
        <f t="shared" si="19"/>
        <v>#VALUE!</v>
      </c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62"/>
      <c r="DA478" s="162"/>
      <c r="DB478" s="1"/>
      <c r="DC478" s="159"/>
      <c r="DD478" s="1"/>
      <c r="DE478" s="1"/>
      <c r="DF478" s="1"/>
      <c r="DG478" s="159"/>
      <c r="DH478" s="1"/>
      <c r="DI478" s="1"/>
      <c r="DJ478" s="1"/>
      <c r="DK478" s="159"/>
      <c r="DL478" s="1"/>
      <c r="DM478" s="1"/>
      <c r="DN478" s="1"/>
      <c r="DO478" s="159"/>
      <c r="DP478" s="1"/>
      <c r="DQ478" s="1"/>
      <c r="DR478" s="1"/>
      <c r="DS478" s="159"/>
      <c r="DT478" s="1"/>
      <c r="DU478" s="1"/>
      <c r="DV478" s="1"/>
      <c r="DW478" s="159"/>
      <c r="DX478" s="1"/>
      <c r="DY478" s="1" t="e">
        <f>VLOOKUP(A478,'ADFLEX lần 1'!A:C,3,0)</f>
        <v>#N/A</v>
      </c>
    </row>
    <row r="479" spans="1:129" ht="15.75" hidden="1" customHeight="1" x14ac:dyDescent="0.25">
      <c r="A479" s="15">
        <v>867</v>
      </c>
      <c r="B479" s="1" t="e">
        <f>VLOOKUP($A479,'Trang tính59'!$G:$J,3,0)</f>
        <v>#N/A</v>
      </c>
      <c r="C479" s="1" t="e">
        <f>VLOOKUP($A479,'Trang tính59'!$G:$J,4,0)</f>
        <v>#N/A</v>
      </c>
      <c r="D479" s="171"/>
      <c r="E479" s="171"/>
      <c r="F479" s="1" t="str">
        <f t="shared" si="20"/>
        <v/>
      </c>
      <c r="G479" s="159" t="e">
        <f t="shared" si="16"/>
        <v>#VALUE!</v>
      </c>
      <c r="H479" s="171"/>
      <c r="I479" s="171"/>
      <c r="J479" s="1" t="str">
        <f t="shared" si="21"/>
        <v/>
      </c>
      <c r="K479" s="159" t="e">
        <f t="shared" si="17"/>
        <v>#VALUE!</v>
      </c>
      <c r="L479" s="168"/>
      <c r="M479" s="168"/>
      <c r="N479" s="1" t="str">
        <f t="shared" si="22"/>
        <v/>
      </c>
      <c r="O479" s="159" t="e">
        <f t="shared" si="23"/>
        <v>#VALUE!</v>
      </c>
      <c r="P479" s="168"/>
      <c r="Q479" s="168"/>
      <c r="R479" s="1" t="str">
        <f t="shared" si="24"/>
        <v/>
      </c>
      <c r="S479" s="159" t="e">
        <f t="shared" si="25"/>
        <v>#VALUE!</v>
      </c>
      <c r="T479" s="171"/>
      <c r="U479" s="171"/>
      <c r="V479" s="1" t="str">
        <f t="shared" si="26"/>
        <v/>
      </c>
      <c r="W479" s="159" t="e">
        <f t="shared" si="27"/>
        <v>#VALUE!</v>
      </c>
      <c r="X479" s="171"/>
      <c r="Y479" s="171"/>
      <c r="Z479" s="1" t="str">
        <f t="shared" si="28"/>
        <v/>
      </c>
      <c r="AA479" s="159" t="e">
        <f t="shared" si="29"/>
        <v>#VALUE!</v>
      </c>
      <c r="AB479" s="171"/>
      <c r="AC479" s="171"/>
      <c r="AD479" s="1" t="str">
        <f t="shared" si="30"/>
        <v/>
      </c>
      <c r="AE479" s="159" t="e">
        <f t="shared" si="18"/>
        <v>#VALUE!</v>
      </c>
      <c r="AF479" s="171"/>
      <c r="AG479" s="171"/>
      <c r="AH479" s="1" t="str">
        <f t="shared" si="31"/>
        <v/>
      </c>
      <c r="AI479" s="159" t="e">
        <f t="shared" si="19"/>
        <v>#VALUE!</v>
      </c>
      <c r="AJ479" s="172"/>
      <c r="AK479" s="172"/>
      <c r="AL479" s="1"/>
      <c r="AM479" s="1"/>
      <c r="AN479" s="162"/>
      <c r="AO479" s="162"/>
      <c r="AP479" s="1"/>
      <c r="AQ479" s="1"/>
      <c r="AR479" s="162"/>
      <c r="AS479" s="162"/>
      <c r="AT479" s="1"/>
      <c r="AU479" s="1"/>
      <c r="AV479" s="172"/>
      <c r="AW479" s="172"/>
      <c r="AX479" s="1"/>
      <c r="AY479" s="1"/>
      <c r="AZ479" s="172"/>
      <c r="BA479" s="172"/>
      <c r="BB479" s="1"/>
      <c r="BC479" s="1"/>
      <c r="BD479" s="172"/>
      <c r="BE479" s="172"/>
      <c r="BF479" s="1"/>
      <c r="BG479" s="1"/>
      <c r="BH479" s="172"/>
      <c r="BI479" s="172"/>
      <c r="BJ479" s="1"/>
      <c r="BK479" s="1"/>
      <c r="BL479" s="172"/>
      <c r="BM479" s="172"/>
      <c r="BN479" s="1"/>
      <c r="BO479" s="1"/>
      <c r="BP479" s="162"/>
      <c r="BQ479" s="162"/>
      <c r="BR479" s="1"/>
      <c r="BS479" s="1"/>
      <c r="BT479" s="162"/>
      <c r="BU479" s="162"/>
      <c r="BV479" s="1"/>
      <c r="BW479" s="1"/>
      <c r="BX479" s="172"/>
      <c r="BY479" s="172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62"/>
      <c r="CK479" s="162"/>
      <c r="CL479" s="1"/>
      <c r="CM479" s="1"/>
      <c r="CN479" s="162"/>
      <c r="CO479" s="162"/>
      <c r="CP479" s="1"/>
      <c r="CQ479" s="1"/>
      <c r="CR479" s="162"/>
      <c r="CS479" s="162"/>
      <c r="CT479" s="1"/>
      <c r="CU479" s="1"/>
      <c r="CV479" s="162"/>
      <c r="CW479" s="162"/>
      <c r="CX479" s="1"/>
      <c r="CY479" s="1"/>
      <c r="CZ479" s="162"/>
      <c r="DA479" s="162"/>
      <c r="DB479" s="1"/>
      <c r="DC479" s="159"/>
      <c r="DD479" s="1"/>
      <c r="DE479" s="1"/>
      <c r="DF479" s="1"/>
      <c r="DG479" s="159"/>
      <c r="DH479" s="1"/>
      <c r="DI479" s="1"/>
      <c r="DJ479" s="1"/>
      <c r="DK479" s="159"/>
      <c r="DL479" s="162"/>
      <c r="DM479" s="162"/>
      <c r="DN479" s="1"/>
      <c r="DO479" s="159"/>
      <c r="DP479" s="162"/>
      <c r="DQ479" s="162"/>
      <c r="DR479" s="1"/>
      <c r="DS479" s="159"/>
      <c r="DT479" s="162"/>
      <c r="DU479" s="162"/>
      <c r="DV479" s="1"/>
      <c r="DW479" s="159"/>
      <c r="DX479" s="1"/>
      <c r="DY479" s="1" t="e">
        <f>VLOOKUP(A479,'ADFLEX lần 1'!A:C,3,0)</f>
        <v>#N/A</v>
      </c>
    </row>
    <row r="480" spans="1:129" ht="15.75" hidden="1" customHeight="1" x14ac:dyDescent="0.25">
      <c r="A480" s="15">
        <v>868</v>
      </c>
      <c r="B480" s="1" t="e">
        <f>VLOOKUP($A480,'Trang tính59'!$G:$J,3,0)</f>
        <v>#N/A</v>
      </c>
      <c r="C480" s="1" t="e">
        <f>VLOOKUP($A480,'Trang tính59'!$G:$J,4,0)</f>
        <v>#N/A</v>
      </c>
      <c r="D480" s="14"/>
      <c r="E480" s="14"/>
      <c r="F480" s="1" t="str">
        <f t="shared" si="20"/>
        <v/>
      </c>
      <c r="G480" s="159" t="e">
        <f t="shared" si="16"/>
        <v>#VALUE!</v>
      </c>
      <c r="H480" s="168"/>
      <c r="I480" s="168"/>
      <c r="J480" s="1" t="str">
        <f t="shared" si="21"/>
        <v/>
      </c>
      <c r="K480" s="159" t="e">
        <f t="shared" si="17"/>
        <v>#VALUE!</v>
      </c>
      <c r="L480" s="168"/>
      <c r="M480" s="168"/>
      <c r="N480" s="1" t="str">
        <f t="shared" si="22"/>
        <v/>
      </c>
      <c r="O480" s="159" t="e">
        <f t="shared" si="23"/>
        <v>#VALUE!</v>
      </c>
      <c r="P480" s="168"/>
      <c r="Q480" s="168"/>
      <c r="R480" s="1" t="str">
        <f t="shared" si="24"/>
        <v/>
      </c>
      <c r="S480" s="159" t="e">
        <f t="shared" si="25"/>
        <v>#VALUE!</v>
      </c>
      <c r="T480" s="168"/>
      <c r="U480" s="168"/>
      <c r="V480" s="1" t="str">
        <f t="shared" si="26"/>
        <v/>
      </c>
      <c r="W480" s="159" t="e">
        <f t="shared" si="27"/>
        <v>#VALUE!</v>
      </c>
      <c r="X480" s="14"/>
      <c r="Y480" s="14"/>
      <c r="Z480" s="1" t="str">
        <f t="shared" si="28"/>
        <v/>
      </c>
      <c r="AA480" s="159" t="e">
        <f t="shared" si="29"/>
        <v>#VALUE!</v>
      </c>
      <c r="AB480" s="14"/>
      <c r="AC480" s="14"/>
      <c r="AD480" s="1" t="str">
        <f t="shared" si="30"/>
        <v/>
      </c>
      <c r="AE480" s="159" t="e">
        <f t="shared" si="18"/>
        <v>#VALUE!</v>
      </c>
      <c r="AF480" s="168"/>
      <c r="AG480" s="168"/>
      <c r="AH480" s="1" t="str">
        <f t="shared" si="31"/>
        <v/>
      </c>
      <c r="AI480" s="159" t="e">
        <f t="shared" si="19"/>
        <v>#VALUE!</v>
      </c>
      <c r="AJ480" s="1"/>
      <c r="AK480" s="1"/>
      <c r="AL480" s="1"/>
      <c r="AM480" s="1"/>
      <c r="AN480" s="162"/>
      <c r="AO480" s="162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62"/>
      <c r="BY480" s="162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59"/>
      <c r="DD480" s="1"/>
      <c r="DE480" s="1"/>
      <c r="DF480" s="1"/>
      <c r="DG480" s="159"/>
      <c r="DH480" s="1"/>
      <c r="DI480" s="1"/>
      <c r="DJ480" s="1"/>
      <c r="DK480" s="159"/>
      <c r="DL480" s="1"/>
      <c r="DM480" s="1"/>
      <c r="DN480" s="1"/>
      <c r="DO480" s="159"/>
      <c r="DP480" s="1"/>
      <c r="DQ480" s="1"/>
      <c r="DR480" s="1"/>
      <c r="DS480" s="159"/>
      <c r="DT480" s="1"/>
      <c r="DU480" s="1"/>
      <c r="DV480" s="1"/>
      <c r="DW480" s="159"/>
      <c r="DX480" s="1"/>
      <c r="DY480" s="1" t="e">
        <f>VLOOKUP(A480,'ADFLEX lần 1'!A:C,3,0)</f>
        <v>#N/A</v>
      </c>
    </row>
    <row r="481" spans="1:129" ht="15.75" hidden="1" customHeight="1" x14ac:dyDescent="0.25">
      <c r="A481" s="15">
        <v>869</v>
      </c>
      <c r="B481" s="1" t="e">
        <f>VLOOKUP($A481,'Trang tính59'!$G:$J,3,0)</f>
        <v>#N/A</v>
      </c>
      <c r="C481" s="1" t="e">
        <f>VLOOKUP($A481,'Trang tính59'!$G:$J,4,0)</f>
        <v>#N/A</v>
      </c>
      <c r="D481" s="14"/>
      <c r="E481" s="14"/>
      <c r="F481" s="1" t="str">
        <f t="shared" si="20"/>
        <v/>
      </c>
      <c r="G481" s="159" t="e">
        <f t="shared" si="16"/>
        <v>#VALUE!</v>
      </c>
      <c r="H481" s="14"/>
      <c r="I481" s="14"/>
      <c r="J481" s="1" t="str">
        <f t="shared" si="21"/>
        <v/>
      </c>
      <c r="K481" s="159" t="e">
        <f t="shared" si="17"/>
        <v>#VALUE!</v>
      </c>
      <c r="L481" s="14"/>
      <c r="M481" s="14"/>
      <c r="N481" s="1" t="str">
        <f t="shared" si="22"/>
        <v/>
      </c>
      <c r="O481" s="159" t="e">
        <f t="shared" si="23"/>
        <v>#VALUE!</v>
      </c>
      <c r="P481" s="14"/>
      <c r="Q481" s="14"/>
      <c r="R481" s="1" t="str">
        <f t="shared" si="24"/>
        <v/>
      </c>
      <c r="S481" s="159" t="e">
        <f t="shared" si="25"/>
        <v>#VALUE!</v>
      </c>
      <c r="T481" s="14"/>
      <c r="U481" s="14"/>
      <c r="V481" s="1" t="str">
        <f t="shared" si="26"/>
        <v/>
      </c>
      <c r="W481" s="159" t="e">
        <f t="shared" si="27"/>
        <v>#VALUE!</v>
      </c>
      <c r="X481" s="14"/>
      <c r="Y481" s="14"/>
      <c r="Z481" s="1" t="str">
        <f t="shared" si="28"/>
        <v/>
      </c>
      <c r="AA481" s="159" t="e">
        <f t="shared" si="29"/>
        <v>#VALUE!</v>
      </c>
      <c r="AB481" s="14"/>
      <c r="AC481" s="14"/>
      <c r="AD481" s="1" t="str">
        <f t="shared" si="30"/>
        <v/>
      </c>
      <c r="AE481" s="159" t="e">
        <f t="shared" si="18"/>
        <v>#VALUE!</v>
      </c>
      <c r="AF481" s="14"/>
      <c r="AG481" s="14"/>
      <c r="AH481" s="1" t="str">
        <f t="shared" si="31"/>
        <v/>
      </c>
      <c r="AI481" s="159" t="e">
        <f t="shared" si="19"/>
        <v>#VALUE!</v>
      </c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59"/>
      <c r="DD481" s="1"/>
      <c r="DE481" s="1"/>
      <c r="DF481" s="1"/>
      <c r="DG481" s="159"/>
      <c r="DH481" s="1"/>
      <c r="DI481" s="1"/>
      <c r="DJ481" s="1"/>
      <c r="DK481" s="159"/>
      <c r="DL481" s="1"/>
      <c r="DM481" s="1"/>
      <c r="DN481" s="1"/>
      <c r="DO481" s="159"/>
      <c r="DP481" s="1"/>
      <c r="DQ481" s="1"/>
      <c r="DR481" s="1"/>
      <c r="DS481" s="159"/>
      <c r="DT481" s="1"/>
      <c r="DU481" s="1"/>
      <c r="DV481" s="1"/>
      <c r="DW481" s="159"/>
      <c r="DX481" s="1"/>
      <c r="DY481" s="1" t="e">
        <f>VLOOKUP(A481,'ADFLEX lần 1'!A:C,3,0)</f>
        <v>#N/A</v>
      </c>
    </row>
    <row r="482" spans="1:129" ht="15.75" hidden="1" customHeight="1" x14ac:dyDescent="0.25">
      <c r="A482" s="15">
        <v>870</v>
      </c>
      <c r="B482" s="1" t="e">
        <f>VLOOKUP($A482,'Trang tính59'!$G:$J,3,0)</f>
        <v>#N/A</v>
      </c>
      <c r="C482" s="1" t="e">
        <f>VLOOKUP($A482,'Trang tính59'!$G:$J,4,0)</f>
        <v>#N/A</v>
      </c>
      <c r="D482" s="168"/>
      <c r="E482" s="168"/>
      <c r="F482" s="1" t="str">
        <f t="shared" si="20"/>
        <v/>
      </c>
      <c r="G482" s="159" t="e">
        <f t="shared" si="16"/>
        <v>#VALUE!</v>
      </c>
      <c r="H482" s="168"/>
      <c r="I482" s="168"/>
      <c r="J482" s="1" t="str">
        <f t="shared" si="21"/>
        <v/>
      </c>
      <c r="K482" s="159" t="e">
        <f t="shared" si="17"/>
        <v>#VALUE!</v>
      </c>
      <c r="L482" s="168"/>
      <c r="M482" s="168"/>
      <c r="N482" s="1" t="str">
        <f t="shared" si="22"/>
        <v/>
      </c>
      <c r="O482" s="159" t="e">
        <f t="shared" si="23"/>
        <v>#VALUE!</v>
      </c>
      <c r="P482" s="168"/>
      <c r="Q482" s="168"/>
      <c r="R482" s="1" t="str">
        <f t="shared" si="24"/>
        <v/>
      </c>
      <c r="S482" s="159" t="e">
        <f t="shared" si="25"/>
        <v>#VALUE!</v>
      </c>
      <c r="T482" s="168"/>
      <c r="U482" s="168"/>
      <c r="V482" s="1" t="str">
        <f t="shared" si="26"/>
        <v/>
      </c>
      <c r="W482" s="159" t="e">
        <f t="shared" si="27"/>
        <v>#VALUE!</v>
      </c>
      <c r="X482" s="14"/>
      <c r="Y482" s="14"/>
      <c r="Z482" s="1" t="str">
        <f t="shared" si="28"/>
        <v/>
      </c>
      <c r="AA482" s="159" t="e">
        <f t="shared" si="29"/>
        <v>#VALUE!</v>
      </c>
      <c r="AB482" s="14"/>
      <c r="AC482" s="14"/>
      <c r="AD482" s="1" t="str">
        <f t="shared" si="30"/>
        <v/>
      </c>
      <c r="AE482" s="159" t="e">
        <f t="shared" si="18"/>
        <v>#VALUE!</v>
      </c>
      <c r="AF482" s="168"/>
      <c r="AG482" s="168"/>
      <c r="AH482" s="1" t="str">
        <f t="shared" si="31"/>
        <v/>
      </c>
      <c r="AI482" s="159" t="e">
        <f t="shared" si="19"/>
        <v>#VALUE!</v>
      </c>
      <c r="AJ482" s="162"/>
      <c r="AK482" s="162"/>
      <c r="AL482" s="1"/>
      <c r="AM482" s="1"/>
      <c r="AN482" s="162"/>
      <c r="AO482" s="162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62"/>
      <c r="BY482" s="162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62"/>
      <c r="CS482" s="162"/>
      <c r="CT482" s="1"/>
      <c r="CU482" s="1"/>
      <c r="CV482" s="1"/>
      <c r="CW482" s="1"/>
      <c r="CX482" s="1"/>
      <c r="CY482" s="1"/>
      <c r="CZ482" s="1"/>
      <c r="DA482" s="1"/>
      <c r="DB482" s="1"/>
      <c r="DC482" s="159"/>
      <c r="DD482" s="1"/>
      <c r="DE482" s="1"/>
      <c r="DF482" s="1"/>
      <c r="DG482" s="159"/>
      <c r="DH482" s="1"/>
      <c r="DI482" s="1"/>
      <c r="DJ482" s="1"/>
      <c r="DK482" s="159"/>
      <c r="DL482" s="162"/>
      <c r="DM482" s="162"/>
      <c r="DN482" s="1"/>
      <c r="DO482" s="159"/>
      <c r="DP482" s="1"/>
      <c r="DQ482" s="1"/>
      <c r="DR482" s="1"/>
      <c r="DS482" s="159"/>
      <c r="DT482" s="1"/>
      <c r="DU482" s="1"/>
      <c r="DV482" s="1"/>
      <c r="DW482" s="159"/>
      <c r="DX482" s="1"/>
      <c r="DY482" s="1" t="e">
        <f>VLOOKUP(A482,'ADFLEX lần 1'!A:C,3,0)</f>
        <v>#N/A</v>
      </c>
    </row>
    <row r="483" spans="1:129" ht="15.75" customHeight="1" x14ac:dyDescent="0.25">
      <c r="A483" s="15">
        <v>871</v>
      </c>
      <c r="B483" s="1" t="str">
        <f>VLOOKUP($A483,'Trang tính59'!$G:$J,3,0)</f>
        <v>Phan Anh Thái</v>
      </c>
      <c r="C483" s="1" t="str">
        <f>VLOOKUP($A483,'Trang tính59'!$G:$J,4,0)</f>
        <v>AdFlex - Support</v>
      </c>
      <c r="D483" s="169">
        <v>0.35486111111111113</v>
      </c>
      <c r="E483" s="169">
        <v>0.75624999999999998</v>
      </c>
      <c r="F483" s="163">
        <f t="shared" si="20"/>
        <v>0.33333333333333331</v>
      </c>
      <c r="G483" s="159">
        <f t="shared" si="16"/>
        <v>8</v>
      </c>
      <c r="H483" s="169">
        <v>0.375</v>
      </c>
      <c r="I483" s="169">
        <v>0.78472222222222221</v>
      </c>
      <c r="J483" s="163">
        <f t="shared" si="21"/>
        <v>0.33333333333333331</v>
      </c>
      <c r="K483" s="159">
        <f t="shared" si="17"/>
        <v>8</v>
      </c>
      <c r="L483" s="169">
        <v>0.38541666666666669</v>
      </c>
      <c r="M483" s="169">
        <v>0.81527777777777777</v>
      </c>
      <c r="N483" s="163">
        <f t="shared" si="22"/>
        <v>0.32291666666666669</v>
      </c>
      <c r="O483" s="159">
        <f t="shared" si="23"/>
        <v>7.8</v>
      </c>
      <c r="P483" s="168"/>
      <c r="Q483" s="168"/>
      <c r="R483" s="1" t="str">
        <f t="shared" si="24"/>
        <v/>
      </c>
      <c r="S483" s="159" t="e">
        <f t="shared" si="25"/>
        <v>#VALUE!</v>
      </c>
      <c r="T483" s="168"/>
      <c r="U483" s="168"/>
      <c r="V483" s="1" t="str">
        <f t="shared" si="26"/>
        <v/>
      </c>
      <c r="W483" s="159" t="e">
        <f t="shared" si="27"/>
        <v>#VALUE!</v>
      </c>
      <c r="X483" s="169">
        <v>0.37152777777777779</v>
      </c>
      <c r="Y483" s="169">
        <v>0.80069444444444449</v>
      </c>
      <c r="Z483" s="163">
        <f t="shared" si="28"/>
        <v>0.33333333333333331</v>
      </c>
      <c r="AA483" s="159">
        <f t="shared" si="29"/>
        <v>8</v>
      </c>
      <c r="AB483" s="169">
        <v>0.42569444444444443</v>
      </c>
      <c r="AC483" s="169">
        <v>0.79305555555555551</v>
      </c>
      <c r="AD483" s="163">
        <f t="shared" si="30"/>
        <v>0.28263888888888894</v>
      </c>
      <c r="AE483" s="159">
        <f t="shared" si="18"/>
        <v>6.8</v>
      </c>
      <c r="AF483" s="169">
        <v>0.36805555555555558</v>
      </c>
      <c r="AG483" s="169">
        <v>0.79652777777777772</v>
      </c>
      <c r="AH483" s="163">
        <f t="shared" si="31"/>
        <v>0.33333333333333331</v>
      </c>
      <c r="AI483" s="159">
        <f t="shared" si="19"/>
        <v>8</v>
      </c>
      <c r="AJ483" s="170"/>
      <c r="AK483" s="170"/>
      <c r="AL483" s="1"/>
      <c r="AM483" s="1"/>
      <c r="AN483" s="170"/>
      <c r="AO483" s="170"/>
      <c r="AP483" s="1"/>
      <c r="AQ483" s="1"/>
      <c r="AR483" s="170"/>
      <c r="AS483" s="170"/>
      <c r="AT483" s="1"/>
      <c r="AU483" s="1"/>
      <c r="AV483" s="170"/>
      <c r="AW483" s="170"/>
      <c r="AX483" s="1"/>
      <c r="AY483" s="1"/>
      <c r="AZ483" s="170"/>
      <c r="BA483" s="170"/>
      <c r="BB483" s="1"/>
      <c r="BC483" s="1"/>
      <c r="BD483" s="162"/>
      <c r="BE483" s="162"/>
      <c r="BF483" s="1"/>
      <c r="BG483" s="1"/>
      <c r="BH483" s="162"/>
      <c r="BI483" s="162"/>
      <c r="BJ483" s="1"/>
      <c r="BK483" s="1"/>
      <c r="BL483" s="170"/>
      <c r="BM483" s="170"/>
      <c r="BN483" s="1"/>
      <c r="BO483" s="1"/>
      <c r="BP483" s="170"/>
      <c r="BQ483" s="170"/>
      <c r="BR483" s="1"/>
      <c r="BS483" s="1"/>
      <c r="BT483" s="170"/>
      <c r="BU483" s="170"/>
      <c r="BV483" s="1"/>
      <c r="BW483" s="1"/>
      <c r="BX483" s="170"/>
      <c r="BY483" s="170"/>
      <c r="BZ483" s="1"/>
      <c r="CA483" s="1"/>
      <c r="CB483" s="170"/>
      <c r="CC483" s="170"/>
      <c r="CD483" s="1"/>
      <c r="CE483" s="1"/>
      <c r="CF483" s="170"/>
      <c r="CG483" s="170"/>
      <c r="CH483" s="1"/>
      <c r="CI483" s="1"/>
      <c r="CJ483" s="162"/>
      <c r="CK483" s="162"/>
      <c r="CL483" s="1"/>
      <c r="CM483" s="1"/>
      <c r="CN483" s="170"/>
      <c r="CO483" s="170"/>
      <c r="CP483" s="1"/>
      <c r="CQ483" s="1"/>
      <c r="CR483" s="170"/>
      <c r="CS483" s="170"/>
      <c r="CT483" s="1"/>
      <c r="CU483" s="1"/>
      <c r="CV483" s="170"/>
      <c r="CW483" s="170"/>
      <c r="CX483" s="1"/>
      <c r="CY483" s="1"/>
      <c r="CZ483" s="160"/>
      <c r="DA483" s="160"/>
      <c r="DB483" s="160"/>
      <c r="DC483" s="159"/>
      <c r="DD483" s="160"/>
      <c r="DE483" s="160"/>
      <c r="DF483" s="160"/>
      <c r="DG483" s="159"/>
      <c r="DH483" s="162"/>
      <c r="DI483" s="162"/>
      <c r="DJ483" s="163"/>
      <c r="DK483" s="159"/>
      <c r="DL483" s="162"/>
      <c r="DM483" s="162"/>
      <c r="DN483" s="162"/>
      <c r="DO483" s="159"/>
      <c r="DP483" s="160"/>
      <c r="DQ483" s="160"/>
      <c r="DR483" s="161"/>
      <c r="DS483" s="159"/>
      <c r="DT483" s="160"/>
      <c r="DU483" s="160"/>
      <c r="DV483" s="161"/>
      <c r="DW483" s="159"/>
      <c r="DX483" s="1"/>
      <c r="DY483" s="1" t="str">
        <f>VLOOKUP(A483,'ADFLEX lần 1'!A:C,3,0)</f>
        <v>Phan Anh Thái</v>
      </c>
    </row>
    <row r="484" spans="1:129" ht="15.75" hidden="1" customHeight="1" x14ac:dyDescent="0.25">
      <c r="A484" s="15">
        <v>882</v>
      </c>
      <c r="B484" s="1" t="str">
        <f>VLOOKUP($A484,'Trang tính59'!$G:$J,3,0)</f>
        <v>Chu Minh Đức</v>
      </c>
      <c r="C484" s="1" t="str">
        <f>VLOOKUP($A484,'Trang tính59'!$G:$J,4,0)</f>
        <v>EWAY - Assitant</v>
      </c>
      <c r="D484" s="168"/>
      <c r="E484" s="168"/>
      <c r="F484" s="1" t="str">
        <f t="shared" si="20"/>
        <v/>
      </c>
      <c r="G484" s="159" t="e">
        <f t="shared" si="16"/>
        <v>#VALUE!</v>
      </c>
      <c r="H484" s="168"/>
      <c r="I484" s="168"/>
      <c r="J484" s="1" t="str">
        <f t="shared" si="21"/>
        <v/>
      </c>
      <c r="K484" s="159" t="e">
        <f t="shared" si="17"/>
        <v>#VALUE!</v>
      </c>
      <c r="L484" s="168"/>
      <c r="M484" s="168"/>
      <c r="N484" s="1" t="str">
        <f t="shared" si="22"/>
        <v/>
      </c>
      <c r="O484" s="159" t="e">
        <f t="shared" si="23"/>
        <v>#VALUE!</v>
      </c>
      <c r="P484" s="168"/>
      <c r="Q484" s="168"/>
      <c r="R484" s="1" t="str">
        <f t="shared" si="24"/>
        <v/>
      </c>
      <c r="S484" s="159" t="e">
        <f t="shared" si="25"/>
        <v>#VALUE!</v>
      </c>
      <c r="T484" s="168"/>
      <c r="U484" s="168"/>
      <c r="V484" s="1" t="str">
        <f t="shared" si="26"/>
        <v/>
      </c>
      <c r="W484" s="159" t="e">
        <f t="shared" si="27"/>
        <v>#VALUE!</v>
      </c>
      <c r="X484" s="169">
        <v>0.59791666666666665</v>
      </c>
      <c r="Y484" s="169">
        <v>0.59791666666666665</v>
      </c>
      <c r="Z484" s="163">
        <f t="shared" si="28"/>
        <v>0.16666666666666666</v>
      </c>
      <c r="AA484" s="159">
        <f t="shared" si="29"/>
        <v>4</v>
      </c>
      <c r="AB484" s="168"/>
      <c r="AC484" s="168"/>
      <c r="AD484" s="1" t="str">
        <f t="shared" si="30"/>
        <v/>
      </c>
      <c r="AE484" s="159" t="e">
        <f t="shared" si="18"/>
        <v>#VALUE!</v>
      </c>
      <c r="AF484" s="168"/>
      <c r="AG484" s="168"/>
      <c r="AH484" s="1" t="str">
        <f t="shared" si="31"/>
        <v/>
      </c>
      <c r="AI484" s="159" t="e">
        <f t="shared" si="19"/>
        <v>#VALUE!</v>
      </c>
      <c r="AJ484" s="170"/>
      <c r="AK484" s="170"/>
      <c r="AL484" s="1"/>
      <c r="AM484" s="1"/>
      <c r="AN484" s="162"/>
      <c r="AO484" s="162"/>
      <c r="AP484" s="1"/>
      <c r="AQ484" s="1"/>
      <c r="AR484" s="162"/>
      <c r="AS484" s="162"/>
      <c r="AT484" s="1"/>
      <c r="AU484" s="1"/>
      <c r="AV484" s="162"/>
      <c r="AW484" s="162"/>
      <c r="AX484" s="1"/>
      <c r="AY484" s="1"/>
      <c r="AZ484" s="170"/>
      <c r="BA484" s="170"/>
      <c r="BB484" s="1"/>
      <c r="BC484" s="1"/>
      <c r="BD484" s="162"/>
      <c r="BE484" s="162"/>
      <c r="BF484" s="1"/>
      <c r="BG484" s="1"/>
      <c r="BH484" s="162"/>
      <c r="BI484" s="162"/>
      <c r="BJ484" s="1"/>
      <c r="BK484" s="1"/>
      <c r="BL484" s="162"/>
      <c r="BM484" s="162"/>
      <c r="BN484" s="1"/>
      <c r="BO484" s="1"/>
      <c r="BP484" s="170"/>
      <c r="BQ484" s="170"/>
      <c r="BR484" s="1"/>
      <c r="BS484" s="1"/>
      <c r="BT484" s="162"/>
      <c r="BU484" s="162"/>
      <c r="BV484" s="1"/>
      <c r="BW484" s="1"/>
      <c r="BX484" s="170"/>
      <c r="BY484" s="170"/>
      <c r="BZ484" s="1"/>
      <c r="CA484" s="1"/>
      <c r="CB484" s="162"/>
      <c r="CC484" s="162"/>
      <c r="CD484" s="1"/>
      <c r="CE484" s="1"/>
      <c r="CF484" s="162"/>
      <c r="CG484" s="162"/>
      <c r="CH484" s="1"/>
      <c r="CI484" s="1"/>
      <c r="CJ484" s="162"/>
      <c r="CK484" s="162"/>
      <c r="CL484" s="1"/>
      <c r="CM484" s="1"/>
      <c r="CN484" s="170"/>
      <c r="CO484" s="170"/>
      <c r="CP484" s="1"/>
      <c r="CQ484" s="1"/>
      <c r="CR484" s="170"/>
      <c r="CS484" s="170"/>
      <c r="CT484" s="1"/>
      <c r="CU484" s="1"/>
      <c r="CV484" s="170"/>
      <c r="CW484" s="170"/>
      <c r="CX484" s="1"/>
      <c r="CY484" s="1"/>
      <c r="CZ484" s="160"/>
      <c r="DA484" s="160"/>
      <c r="DB484" s="161"/>
      <c r="DC484" s="159"/>
      <c r="DD484" s="162"/>
      <c r="DE484" s="162"/>
      <c r="DF484" s="163"/>
      <c r="DG484" s="159"/>
      <c r="DH484" s="162"/>
      <c r="DI484" s="162"/>
      <c r="DJ484" s="162"/>
      <c r="DK484" s="159"/>
      <c r="DL484" s="162"/>
      <c r="DM484" s="162"/>
      <c r="DN484" s="163"/>
      <c r="DO484" s="159"/>
      <c r="DP484" s="162"/>
      <c r="DQ484" s="162"/>
      <c r="DR484" s="1"/>
      <c r="DS484" s="159"/>
      <c r="DT484" s="160"/>
      <c r="DU484" s="160"/>
      <c r="DV484" s="161"/>
      <c r="DW484" s="159"/>
      <c r="DX484" s="1"/>
      <c r="DY484" s="1" t="e">
        <f>VLOOKUP(A484,'ADFLEX lần 1'!A:C,3,0)</f>
        <v>#N/A</v>
      </c>
    </row>
    <row r="485" spans="1:129" ht="15.75" hidden="1" customHeight="1" x14ac:dyDescent="0.25">
      <c r="A485" s="15">
        <v>883</v>
      </c>
      <c r="B485" s="1" t="str">
        <f>VLOOKUP($A485,'Trang tính59'!$G:$J,3,0)</f>
        <v>Nguyễn Thị Ngọc Hoàn</v>
      </c>
      <c r="C485" s="1" t="str">
        <f>VLOOKUP($A485,'Trang tính59'!$G:$J,4,0)</f>
        <v>EWAY - HCNS</v>
      </c>
      <c r="D485" s="171"/>
      <c r="E485" s="171"/>
      <c r="F485" s="1" t="str">
        <f t="shared" si="20"/>
        <v/>
      </c>
      <c r="G485" s="159" t="e">
        <f t="shared" si="16"/>
        <v>#VALUE!</v>
      </c>
      <c r="H485" s="171"/>
      <c r="I485" s="171"/>
      <c r="J485" s="1" t="str">
        <f t="shared" si="21"/>
        <v/>
      </c>
      <c r="K485" s="159" t="e">
        <f t="shared" si="17"/>
        <v>#VALUE!</v>
      </c>
      <c r="L485" s="168"/>
      <c r="M485" s="168"/>
      <c r="N485" s="1" t="str">
        <f t="shared" si="22"/>
        <v/>
      </c>
      <c r="O485" s="159" t="e">
        <f t="shared" si="23"/>
        <v>#VALUE!</v>
      </c>
      <c r="P485" s="168"/>
      <c r="Q485" s="168"/>
      <c r="R485" s="1" t="str">
        <f t="shared" si="24"/>
        <v/>
      </c>
      <c r="S485" s="159" t="e">
        <f t="shared" si="25"/>
        <v>#VALUE!</v>
      </c>
      <c r="T485" s="171"/>
      <c r="U485" s="171"/>
      <c r="V485" s="1" t="str">
        <f t="shared" si="26"/>
        <v/>
      </c>
      <c r="W485" s="159" t="e">
        <f t="shared" si="27"/>
        <v>#VALUE!</v>
      </c>
      <c r="X485" s="171"/>
      <c r="Y485" s="171"/>
      <c r="Z485" s="1" t="str">
        <f t="shared" si="28"/>
        <v/>
      </c>
      <c r="AA485" s="159" t="e">
        <f t="shared" si="29"/>
        <v>#VALUE!</v>
      </c>
      <c r="AB485" s="171"/>
      <c r="AC485" s="171"/>
      <c r="AD485" s="1" t="str">
        <f t="shared" si="30"/>
        <v/>
      </c>
      <c r="AE485" s="159" t="e">
        <f t="shared" si="18"/>
        <v>#VALUE!</v>
      </c>
      <c r="AF485" s="171"/>
      <c r="AG485" s="171"/>
      <c r="AH485" s="1" t="str">
        <f t="shared" si="31"/>
        <v/>
      </c>
      <c r="AI485" s="159" t="e">
        <f t="shared" si="19"/>
        <v>#VALUE!</v>
      </c>
      <c r="AJ485" s="1"/>
      <c r="AK485" s="1"/>
      <c r="AL485" s="1"/>
      <c r="AM485" s="1"/>
      <c r="AN485" s="162"/>
      <c r="AO485" s="162"/>
      <c r="AP485" s="1"/>
      <c r="AQ485" s="1"/>
      <c r="AR485" s="1"/>
      <c r="AS485" s="1"/>
      <c r="AT485" s="1"/>
      <c r="AU485" s="1"/>
      <c r="AV485" s="172"/>
      <c r="AW485" s="172"/>
      <c r="AX485" s="1"/>
      <c r="AY485" s="1"/>
      <c r="AZ485" s="172"/>
      <c r="BA485" s="172"/>
      <c r="BB485" s="1"/>
      <c r="BC485" s="1"/>
      <c r="BD485" s="172"/>
      <c r="BE485" s="172"/>
      <c r="BF485" s="1"/>
      <c r="BG485" s="1"/>
      <c r="BH485" s="172"/>
      <c r="BI485" s="172"/>
      <c r="BJ485" s="1"/>
      <c r="BK485" s="1"/>
      <c r="BL485" s="172"/>
      <c r="BM485" s="172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72"/>
      <c r="BY485" s="172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59"/>
      <c r="DD485" s="1"/>
      <c r="DE485" s="1"/>
      <c r="DF485" s="1"/>
      <c r="DG485" s="159"/>
      <c r="DH485" s="1"/>
      <c r="DI485" s="1"/>
      <c r="DJ485" s="1"/>
      <c r="DK485" s="159"/>
      <c r="DL485" s="1"/>
      <c r="DM485" s="1"/>
      <c r="DN485" s="1"/>
      <c r="DO485" s="159"/>
      <c r="DP485" s="1"/>
      <c r="DQ485" s="1"/>
      <c r="DR485" s="1"/>
      <c r="DS485" s="159"/>
      <c r="DT485" s="1"/>
      <c r="DU485" s="1"/>
      <c r="DV485" s="1"/>
      <c r="DW485" s="159"/>
      <c r="DX485" s="1"/>
      <c r="DY485" s="1" t="e">
        <f>VLOOKUP(A485,'ADFLEX lần 1'!A:C,3,0)</f>
        <v>#N/A</v>
      </c>
    </row>
    <row r="486" spans="1:129" ht="15.75" customHeight="1" x14ac:dyDescent="0.25">
      <c r="A486" s="15">
        <v>884</v>
      </c>
      <c r="B486" s="1" t="str">
        <f>VLOOKUP($A486,'Trang tính59'!$G:$J,3,0)</f>
        <v>Dương Linh Trang</v>
      </c>
      <c r="C486" s="1" t="str">
        <f>VLOOKUP($A486,'Trang tính59'!$G:$J,4,0)</f>
        <v>AdFlex - Pushtimize</v>
      </c>
      <c r="D486" s="169">
        <v>0.36458333333333331</v>
      </c>
      <c r="E486" s="169">
        <v>0.76111111111111107</v>
      </c>
      <c r="F486" s="163">
        <f t="shared" si="20"/>
        <v>0.33333333333333331</v>
      </c>
      <c r="G486" s="159">
        <f t="shared" si="16"/>
        <v>8</v>
      </c>
      <c r="H486" s="169">
        <v>0.35416666666666669</v>
      </c>
      <c r="I486" s="169">
        <v>0.75624999999999998</v>
      </c>
      <c r="J486" s="163">
        <f t="shared" si="21"/>
        <v>0.33333333333333331</v>
      </c>
      <c r="K486" s="159">
        <f t="shared" si="17"/>
        <v>8</v>
      </c>
      <c r="L486" s="169">
        <v>0.36527777777777776</v>
      </c>
      <c r="M486" s="169">
        <v>0.76180555555555551</v>
      </c>
      <c r="N486" s="163">
        <f t="shared" si="22"/>
        <v>0.33333333333333331</v>
      </c>
      <c r="O486" s="159">
        <f t="shared" si="23"/>
        <v>8</v>
      </c>
      <c r="P486" s="168"/>
      <c r="Q486" s="168"/>
      <c r="R486" s="1" t="str">
        <f t="shared" si="24"/>
        <v/>
      </c>
      <c r="S486" s="159" t="e">
        <f t="shared" si="25"/>
        <v>#VALUE!</v>
      </c>
      <c r="T486" s="168"/>
      <c r="U486" s="168"/>
      <c r="V486" s="1" t="str">
        <f t="shared" si="26"/>
        <v/>
      </c>
      <c r="W486" s="159" t="e">
        <f t="shared" si="27"/>
        <v>#VALUE!</v>
      </c>
      <c r="X486" s="169">
        <v>0.36736111111111114</v>
      </c>
      <c r="Y486" s="169">
        <v>0.77013888888888893</v>
      </c>
      <c r="Z486" s="163">
        <f t="shared" si="28"/>
        <v>0.33333333333333331</v>
      </c>
      <c r="AA486" s="159">
        <f t="shared" si="29"/>
        <v>8</v>
      </c>
      <c r="AB486" s="169">
        <v>0.36180555555555555</v>
      </c>
      <c r="AC486" s="169">
        <v>0.75763888888888886</v>
      </c>
      <c r="AD486" s="162">
        <f t="shared" si="30"/>
        <v>0.33333333333333331</v>
      </c>
      <c r="AE486" s="159">
        <f t="shared" si="18"/>
        <v>8</v>
      </c>
      <c r="AF486" s="169">
        <v>0.35416666666666669</v>
      </c>
      <c r="AG486" s="169">
        <v>0.75486111111111109</v>
      </c>
      <c r="AH486" s="163">
        <f t="shared" si="31"/>
        <v>0.33333333333333331</v>
      </c>
      <c r="AI486" s="159">
        <f t="shared" si="19"/>
        <v>8</v>
      </c>
      <c r="AJ486" s="170"/>
      <c r="AK486" s="170"/>
      <c r="AL486" s="1"/>
      <c r="AM486" s="1"/>
      <c r="AN486" s="170"/>
      <c r="AO486" s="170"/>
      <c r="AP486" s="1"/>
      <c r="AQ486" s="1"/>
      <c r="AR486" s="170"/>
      <c r="AS486" s="170"/>
      <c r="AT486" s="1"/>
      <c r="AU486" s="1"/>
      <c r="AV486" s="162"/>
      <c r="AW486" s="162"/>
      <c r="AX486" s="1"/>
      <c r="AY486" s="1"/>
      <c r="AZ486" s="170"/>
      <c r="BA486" s="170"/>
      <c r="BB486" s="1"/>
      <c r="BC486" s="1"/>
      <c r="BD486" s="162"/>
      <c r="BE486" s="162"/>
      <c r="BF486" s="1"/>
      <c r="BG486" s="1"/>
      <c r="BH486" s="162"/>
      <c r="BI486" s="162"/>
      <c r="BJ486" s="1"/>
      <c r="BK486" s="1"/>
      <c r="BL486" s="170"/>
      <c r="BM486" s="170"/>
      <c r="BN486" s="1"/>
      <c r="BO486" s="1"/>
      <c r="BP486" s="170"/>
      <c r="BQ486" s="170"/>
      <c r="BR486" s="1"/>
      <c r="BS486" s="1"/>
      <c r="BT486" s="170"/>
      <c r="BU486" s="170"/>
      <c r="BV486" s="1"/>
      <c r="BW486" s="1"/>
      <c r="BX486" s="170"/>
      <c r="BY486" s="170"/>
      <c r="BZ486" s="1"/>
      <c r="CA486" s="1"/>
      <c r="CB486" s="170"/>
      <c r="CC486" s="170"/>
      <c r="CD486" s="1"/>
      <c r="CE486" s="1"/>
      <c r="CF486" s="162"/>
      <c r="CG486" s="162"/>
      <c r="CH486" s="1"/>
      <c r="CI486" s="1"/>
      <c r="CJ486" s="162"/>
      <c r="CK486" s="162"/>
      <c r="CL486" s="1"/>
      <c r="CM486" s="1"/>
      <c r="CN486" s="170"/>
      <c r="CO486" s="170"/>
      <c r="CP486" s="1"/>
      <c r="CQ486" s="1"/>
      <c r="CR486" s="170"/>
      <c r="CS486" s="170"/>
      <c r="CT486" s="1"/>
      <c r="CU486" s="1"/>
      <c r="CV486" s="170"/>
      <c r="CW486" s="170"/>
      <c r="CX486" s="1"/>
      <c r="CY486" s="1"/>
      <c r="CZ486" s="160"/>
      <c r="DA486" s="160"/>
      <c r="DB486" s="161"/>
      <c r="DC486" s="159"/>
      <c r="DD486" s="160"/>
      <c r="DE486" s="160"/>
      <c r="DF486" s="161"/>
      <c r="DG486" s="159"/>
      <c r="DH486" s="162"/>
      <c r="DI486" s="162"/>
      <c r="DJ486" s="163"/>
      <c r="DK486" s="159"/>
      <c r="DL486" s="162"/>
      <c r="DM486" s="162"/>
      <c r="DN486" s="162"/>
      <c r="DO486" s="159"/>
      <c r="DP486" s="160"/>
      <c r="DQ486" s="160"/>
      <c r="DR486" s="161"/>
      <c r="DS486" s="159"/>
      <c r="DT486" s="160"/>
      <c r="DU486" s="160"/>
      <c r="DV486" s="161"/>
      <c r="DW486" s="159"/>
      <c r="DX486" s="1"/>
      <c r="DY486" s="1" t="str">
        <f>VLOOKUP(A486,'ADFLEX lần 1'!A:C,3,0)</f>
        <v>Dương Linh Trang</v>
      </c>
    </row>
    <row r="487" spans="1:129" ht="15.75" customHeight="1" x14ac:dyDescent="0.25">
      <c r="A487" s="15">
        <v>885</v>
      </c>
      <c r="B487" s="1" t="str">
        <f>VLOOKUP($A487,'Trang tính59'!$G:$J,3,0)</f>
        <v>Kim Đức Anh</v>
      </c>
      <c r="C487" s="1" t="str">
        <f>VLOOKUP($A487,'Trang tính59'!$G:$J,4,0)</f>
        <v>AdFlex - Pushtimize</v>
      </c>
      <c r="D487" s="169">
        <v>0.35902777777777778</v>
      </c>
      <c r="E487" s="169">
        <v>0.76111111111111107</v>
      </c>
      <c r="F487" s="163">
        <f t="shared" si="20"/>
        <v>0.33333333333333331</v>
      </c>
      <c r="G487" s="159">
        <f t="shared" si="16"/>
        <v>8</v>
      </c>
      <c r="H487" s="169">
        <v>0.33402777777777776</v>
      </c>
      <c r="I487" s="169">
        <v>0.75624999999999998</v>
      </c>
      <c r="J487" s="163">
        <f t="shared" si="21"/>
        <v>0.33333333333333331</v>
      </c>
      <c r="K487" s="159">
        <f t="shared" si="17"/>
        <v>8</v>
      </c>
      <c r="L487" s="169">
        <v>0.7729166666666667</v>
      </c>
      <c r="M487" s="169">
        <v>0.7729166666666667</v>
      </c>
      <c r="N487" s="163">
        <f t="shared" si="22"/>
        <v>0.16666666666666666</v>
      </c>
      <c r="O487" s="159">
        <f t="shared" si="23"/>
        <v>4</v>
      </c>
      <c r="P487" s="168"/>
      <c r="Q487" s="168"/>
      <c r="R487" s="1" t="str">
        <f t="shared" si="24"/>
        <v/>
      </c>
      <c r="S487" s="159" t="e">
        <f t="shared" si="25"/>
        <v>#VALUE!</v>
      </c>
      <c r="T487" s="168"/>
      <c r="U487" s="168"/>
      <c r="V487" s="1" t="str">
        <f t="shared" si="26"/>
        <v/>
      </c>
      <c r="W487" s="159" t="e">
        <f t="shared" si="27"/>
        <v>#VALUE!</v>
      </c>
      <c r="X487" s="169">
        <v>0.36944444444444446</v>
      </c>
      <c r="Y487" s="169">
        <v>0.76944444444444449</v>
      </c>
      <c r="Z487" s="163">
        <f t="shared" si="28"/>
        <v>0.33333333333333331</v>
      </c>
      <c r="AA487" s="159">
        <f t="shared" si="29"/>
        <v>8</v>
      </c>
      <c r="AB487" s="169">
        <v>0.36736111111111114</v>
      </c>
      <c r="AC487" s="169">
        <v>0.79722222222222228</v>
      </c>
      <c r="AD487" s="163">
        <f t="shared" si="30"/>
        <v>0.33333333333333331</v>
      </c>
      <c r="AE487" s="159">
        <f t="shared" si="18"/>
        <v>8</v>
      </c>
      <c r="AF487" s="169">
        <v>0.36388888888888887</v>
      </c>
      <c r="AG487" s="169">
        <v>0.76041666666666663</v>
      </c>
      <c r="AH487" s="163">
        <f t="shared" si="31"/>
        <v>0.33333333333333331</v>
      </c>
      <c r="AI487" s="159">
        <f t="shared" si="19"/>
        <v>8</v>
      </c>
      <c r="AJ487" s="170"/>
      <c r="AK487" s="170"/>
      <c r="AL487" s="1"/>
      <c r="AM487" s="1"/>
      <c r="AN487" s="170"/>
      <c r="AO487" s="170"/>
      <c r="AP487" s="1"/>
      <c r="AQ487" s="1"/>
      <c r="AR487" s="170"/>
      <c r="AS487" s="170"/>
      <c r="AT487" s="1"/>
      <c r="AU487" s="1"/>
      <c r="AV487" s="162"/>
      <c r="AW487" s="162"/>
      <c r="AX487" s="1"/>
      <c r="AY487" s="1"/>
      <c r="AZ487" s="170"/>
      <c r="BA487" s="170"/>
      <c r="BB487" s="1"/>
      <c r="BC487" s="1"/>
      <c r="BD487" s="162"/>
      <c r="BE487" s="162"/>
      <c r="BF487" s="1"/>
      <c r="BG487" s="1"/>
      <c r="BH487" s="162"/>
      <c r="BI487" s="162"/>
      <c r="BJ487" s="1"/>
      <c r="BK487" s="1"/>
      <c r="BL487" s="170"/>
      <c r="BM487" s="170"/>
      <c r="BN487" s="1"/>
      <c r="BO487" s="1"/>
      <c r="BP487" s="170"/>
      <c r="BQ487" s="170"/>
      <c r="BR487" s="1"/>
      <c r="BS487" s="1"/>
      <c r="BT487" s="170"/>
      <c r="BU487" s="170"/>
      <c r="BV487" s="1"/>
      <c r="BW487" s="1"/>
      <c r="BX487" s="170"/>
      <c r="BY487" s="170"/>
      <c r="BZ487" s="1"/>
      <c r="CA487" s="1"/>
      <c r="CB487" s="162"/>
      <c r="CC487" s="162"/>
      <c r="CD487" s="1"/>
      <c r="CE487" s="1"/>
      <c r="CF487" s="162"/>
      <c r="CG487" s="162"/>
      <c r="CH487" s="1"/>
      <c r="CI487" s="1"/>
      <c r="CJ487" s="162"/>
      <c r="CK487" s="162"/>
      <c r="CL487" s="1"/>
      <c r="CM487" s="1"/>
      <c r="CN487" s="170"/>
      <c r="CO487" s="170"/>
      <c r="CP487" s="1"/>
      <c r="CQ487" s="1"/>
      <c r="CR487" s="170"/>
      <c r="CS487" s="170"/>
      <c r="CT487" s="1"/>
      <c r="CU487" s="1"/>
      <c r="CV487" s="170"/>
      <c r="CW487" s="170"/>
      <c r="CX487" s="1"/>
      <c r="CY487" s="1"/>
      <c r="CZ487" s="160"/>
      <c r="DA487" s="160"/>
      <c r="DB487" s="161"/>
      <c r="DC487" s="159"/>
      <c r="DD487" s="160"/>
      <c r="DE487" s="160"/>
      <c r="DF487" s="160"/>
      <c r="DG487" s="159"/>
      <c r="DH487" s="162"/>
      <c r="DI487" s="162"/>
      <c r="DJ487" s="163"/>
      <c r="DK487" s="159"/>
      <c r="DL487" s="162"/>
      <c r="DM487" s="162"/>
      <c r="DN487" s="162"/>
      <c r="DO487" s="159"/>
      <c r="DP487" s="160"/>
      <c r="DQ487" s="160"/>
      <c r="DR487" s="161"/>
      <c r="DS487" s="159"/>
      <c r="DT487" s="160"/>
      <c r="DU487" s="160"/>
      <c r="DV487" s="161"/>
      <c r="DW487" s="159"/>
      <c r="DX487" s="1"/>
      <c r="DY487" s="1" t="str">
        <f>VLOOKUP(A487,'ADFLEX lần 1'!A:C,3,0)</f>
        <v>Kim Đức Anh</v>
      </c>
    </row>
    <row r="488" spans="1:129" ht="15.75" customHeight="1" x14ac:dyDescent="0.25">
      <c r="A488" s="15">
        <v>886</v>
      </c>
      <c r="B488" s="1" t="str">
        <f>VLOOKUP($A488,'Trang tính59'!$G:$J,3,0)</f>
        <v>Trần Hạnh Trang</v>
      </c>
      <c r="C488" s="1" t="str">
        <f>VLOOKUP($A488,'Trang tính59'!$G:$J,4,0)</f>
        <v>AdFlex - Support</v>
      </c>
      <c r="D488" s="14"/>
      <c r="E488" s="14"/>
      <c r="F488" s="1" t="str">
        <f t="shared" si="20"/>
        <v/>
      </c>
      <c r="G488" s="159" t="e">
        <f t="shared" si="16"/>
        <v>#VALUE!</v>
      </c>
      <c r="H488" s="14"/>
      <c r="I488" s="14"/>
      <c r="J488" s="1" t="str">
        <f t="shared" si="21"/>
        <v/>
      </c>
      <c r="K488" s="159" t="e">
        <f t="shared" si="17"/>
        <v>#VALUE!</v>
      </c>
      <c r="L488" s="168"/>
      <c r="M488" s="168"/>
      <c r="N488" s="1" t="str">
        <f t="shared" si="22"/>
        <v/>
      </c>
      <c r="O488" s="159" t="e">
        <f t="shared" si="23"/>
        <v>#VALUE!</v>
      </c>
      <c r="P488" s="168"/>
      <c r="Q488" s="168"/>
      <c r="R488" s="1" t="str">
        <f t="shared" si="24"/>
        <v/>
      </c>
      <c r="S488" s="159" t="e">
        <f t="shared" si="25"/>
        <v>#VALUE!</v>
      </c>
      <c r="T488" s="171"/>
      <c r="U488" s="171"/>
      <c r="V488" s="1" t="str">
        <f t="shared" si="26"/>
        <v/>
      </c>
      <c r="W488" s="159" t="e">
        <f t="shared" si="27"/>
        <v>#VALUE!</v>
      </c>
      <c r="X488" s="171"/>
      <c r="Y488" s="171"/>
      <c r="Z488" s="1" t="str">
        <f t="shared" si="28"/>
        <v/>
      </c>
      <c r="AA488" s="159" t="e">
        <f t="shared" si="29"/>
        <v>#VALUE!</v>
      </c>
      <c r="AB488" s="171"/>
      <c r="AC488" s="171"/>
      <c r="AD488" s="1" t="str">
        <f t="shared" si="30"/>
        <v/>
      </c>
      <c r="AE488" s="159" t="e">
        <f t="shared" si="18"/>
        <v>#VALUE!</v>
      </c>
      <c r="AF488" s="171"/>
      <c r="AG488" s="171"/>
      <c r="AH488" s="1" t="str">
        <f t="shared" si="31"/>
        <v/>
      </c>
      <c r="AI488" s="159" t="e">
        <f t="shared" si="19"/>
        <v>#VALUE!</v>
      </c>
      <c r="AJ488" s="172"/>
      <c r="AK488" s="172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72"/>
      <c r="AW488" s="172"/>
      <c r="AX488" s="1"/>
      <c r="AY488" s="1"/>
      <c r="AZ488" s="172"/>
      <c r="BA488" s="172"/>
      <c r="BB488" s="1"/>
      <c r="BC488" s="1"/>
      <c r="BD488" s="172"/>
      <c r="BE488" s="172"/>
      <c r="BF488" s="1"/>
      <c r="BG488" s="1"/>
      <c r="BH488" s="172"/>
      <c r="BI488" s="172"/>
      <c r="BJ488" s="1"/>
      <c r="BK488" s="1"/>
      <c r="BL488" s="172"/>
      <c r="BM488" s="172"/>
      <c r="BN488" s="1"/>
      <c r="BO488" s="1"/>
      <c r="BP488" s="1"/>
      <c r="BQ488" s="1"/>
      <c r="BR488" s="1"/>
      <c r="BS488" s="1"/>
      <c r="BT488" s="162"/>
      <c r="BU488" s="162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70"/>
      <c r="CG488" s="170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62"/>
      <c r="CW488" s="162"/>
      <c r="CX488" s="1"/>
      <c r="CY488" s="1"/>
      <c r="CZ488" s="160"/>
      <c r="DA488" s="160"/>
      <c r="DB488" s="161"/>
      <c r="DC488" s="159"/>
      <c r="DD488" s="1"/>
      <c r="DE488" s="1"/>
      <c r="DF488" s="1"/>
      <c r="DG488" s="159"/>
      <c r="DH488" s="162"/>
      <c r="DI488" s="162"/>
      <c r="DJ488" s="163"/>
      <c r="DK488" s="159"/>
      <c r="DL488" s="1"/>
      <c r="DM488" s="1"/>
      <c r="DN488" s="1"/>
      <c r="DO488" s="159"/>
      <c r="DP488" s="1"/>
      <c r="DQ488" s="1"/>
      <c r="DR488" s="1"/>
      <c r="DS488" s="159"/>
      <c r="DT488" s="162"/>
      <c r="DU488" s="162"/>
      <c r="DV488" s="1"/>
      <c r="DW488" s="159"/>
      <c r="DX488" s="1"/>
      <c r="DY488" s="1" t="str">
        <f>VLOOKUP(A488,'ADFLEX lần 1'!A:C,3,0)</f>
        <v>Trần Hạnh Trang</v>
      </c>
    </row>
    <row r="489" spans="1:129" ht="15.75" hidden="1" customHeight="1" x14ac:dyDescent="0.25">
      <c r="A489" s="15">
        <v>887</v>
      </c>
      <c r="B489" s="1" t="str">
        <f>VLOOKUP($A489,'Trang tính59'!$G:$J,3,0)</f>
        <v>Nguyễn Thị Thu Thủy</v>
      </c>
      <c r="C489" s="1" t="str">
        <f>VLOOKUP($A489,'Trang tính59'!$G:$J,4,0)</f>
        <v>EWAY - Tuyển dụng đào tạo truyền thông</v>
      </c>
      <c r="D489" s="171"/>
      <c r="E489" s="171"/>
      <c r="F489" s="1" t="str">
        <f t="shared" si="20"/>
        <v/>
      </c>
      <c r="G489" s="159" t="e">
        <f t="shared" si="16"/>
        <v>#VALUE!</v>
      </c>
      <c r="H489" s="171"/>
      <c r="I489" s="171"/>
      <c r="J489" s="1" t="str">
        <f t="shared" si="21"/>
        <v/>
      </c>
      <c r="K489" s="159" t="e">
        <f t="shared" si="17"/>
        <v>#VALUE!</v>
      </c>
      <c r="L489" s="14"/>
      <c r="M489" s="14"/>
      <c r="N489" s="1" t="str">
        <f t="shared" si="22"/>
        <v/>
      </c>
      <c r="O489" s="159" t="e">
        <f t="shared" si="23"/>
        <v>#VALUE!</v>
      </c>
      <c r="P489" s="14"/>
      <c r="Q489" s="14"/>
      <c r="R489" s="1" t="str">
        <f t="shared" si="24"/>
        <v/>
      </c>
      <c r="S489" s="159" t="e">
        <f t="shared" si="25"/>
        <v>#VALUE!</v>
      </c>
      <c r="T489" s="171"/>
      <c r="U489" s="171"/>
      <c r="V489" s="1" t="str">
        <f t="shared" si="26"/>
        <v/>
      </c>
      <c r="W489" s="159" t="e">
        <f t="shared" si="27"/>
        <v>#VALUE!</v>
      </c>
      <c r="X489" s="171"/>
      <c r="Y489" s="171"/>
      <c r="Z489" s="1" t="str">
        <f t="shared" si="28"/>
        <v/>
      </c>
      <c r="AA489" s="159" t="e">
        <f t="shared" si="29"/>
        <v>#VALUE!</v>
      </c>
      <c r="AB489" s="171"/>
      <c r="AC489" s="171"/>
      <c r="AD489" s="1" t="str">
        <f t="shared" si="30"/>
        <v/>
      </c>
      <c r="AE489" s="159" t="e">
        <f t="shared" si="18"/>
        <v>#VALUE!</v>
      </c>
      <c r="AF489" s="171"/>
      <c r="AG489" s="171"/>
      <c r="AH489" s="1" t="str">
        <f t="shared" si="31"/>
        <v/>
      </c>
      <c r="AI489" s="159" t="e">
        <f t="shared" si="19"/>
        <v>#VALUE!</v>
      </c>
      <c r="AJ489" s="172"/>
      <c r="AK489" s="172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72"/>
      <c r="AW489" s="172"/>
      <c r="AX489" s="1"/>
      <c r="AY489" s="1"/>
      <c r="AZ489" s="172"/>
      <c r="BA489" s="172"/>
      <c r="BB489" s="1"/>
      <c r="BC489" s="1"/>
      <c r="BD489" s="172"/>
      <c r="BE489" s="172"/>
      <c r="BF489" s="1"/>
      <c r="BG489" s="1"/>
      <c r="BH489" s="172"/>
      <c r="BI489" s="172"/>
      <c r="BJ489" s="1"/>
      <c r="BK489" s="1"/>
      <c r="BL489" s="172"/>
      <c r="BM489" s="172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72"/>
      <c r="BY489" s="172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59"/>
      <c r="DD489" s="1"/>
      <c r="DE489" s="1"/>
      <c r="DF489" s="1"/>
      <c r="DG489" s="159"/>
      <c r="DH489" s="1"/>
      <c r="DI489" s="1"/>
      <c r="DJ489" s="1"/>
      <c r="DK489" s="159"/>
      <c r="DL489" s="1"/>
      <c r="DM489" s="1"/>
      <c r="DN489" s="1"/>
      <c r="DO489" s="159"/>
      <c r="DP489" s="1"/>
      <c r="DQ489" s="1"/>
      <c r="DR489" s="1"/>
      <c r="DS489" s="159"/>
      <c r="DT489" s="1"/>
      <c r="DU489" s="1"/>
      <c r="DV489" s="1"/>
      <c r="DW489" s="159"/>
      <c r="DX489" s="1"/>
      <c r="DY489" s="1" t="e">
        <f>VLOOKUP(A489,'ADFLEX lần 1'!A:C,3,0)</f>
        <v>#N/A</v>
      </c>
    </row>
    <row r="490" spans="1:129" ht="15.75" hidden="1" customHeight="1" x14ac:dyDescent="0.25">
      <c r="A490" s="15">
        <v>888</v>
      </c>
      <c r="B490" s="1" t="str">
        <f>VLOOKUP($A490,'Trang tính59'!$G:$J,3,0)</f>
        <v>Nguyễn Thị Huyền</v>
      </c>
      <c r="C490" s="1" t="str">
        <f>VLOOKUP($A490,'Trang tính59'!$G:$J,4,0)</f>
        <v>PingGo - Purchasing</v>
      </c>
      <c r="D490" s="168"/>
      <c r="E490" s="168"/>
      <c r="F490" s="1" t="str">
        <f t="shared" si="20"/>
        <v/>
      </c>
      <c r="G490" s="159" t="e">
        <f t="shared" si="16"/>
        <v>#VALUE!</v>
      </c>
      <c r="H490" s="168"/>
      <c r="I490" s="168"/>
      <c r="J490" s="1" t="str">
        <f t="shared" si="21"/>
        <v/>
      </c>
      <c r="K490" s="159" t="e">
        <f t="shared" si="17"/>
        <v>#VALUE!</v>
      </c>
      <c r="L490" s="168"/>
      <c r="M490" s="168"/>
      <c r="N490" s="1" t="str">
        <f t="shared" si="22"/>
        <v/>
      </c>
      <c r="O490" s="159" t="e">
        <f t="shared" si="23"/>
        <v>#VALUE!</v>
      </c>
      <c r="P490" s="168"/>
      <c r="Q490" s="168"/>
      <c r="R490" s="1" t="str">
        <f t="shared" si="24"/>
        <v/>
      </c>
      <c r="S490" s="159" t="e">
        <f t="shared" si="25"/>
        <v>#VALUE!</v>
      </c>
      <c r="T490" s="168"/>
      <c r="U490" s="168"/>
      <c r="V490" s="1" t="str">
        <f t="shared" si="26"/>
        <v/>
      </c>
      <c r="W490" s="159" t="e">
        <f t="shared" si="27"/>
        <v>#VALUE!</v>
      </c>
      <c r="X490" s="14"/>
      <c r="Y490" s="14"/>
      <c r="Z490" s="1" t="str">
        <f t="shared" si="28"/>
        <v/>
      </c>
      <c r="AA490" s="159" t="e">
        <f t="shared" si="29"/>
        <v>#VALUE!</v>
      </c>
      <c r="AB490" s="14"/>
      <c r="AC490" s="14"/>
      <c r="AD490" s="1" t="str">
        <f t="shared" si="30"/>
        <v/>
      </c>
      <c r="AE490" s="159" t="e">
        <f t="shared" si="18"/>
        <v>#VALUE!</v>
      </c>
      <c r="AF490" s="14"/>
      <c r="AG490" s="14"/>
      <c r="AH490" s="1" t="str">
        <f t="shared" si="31"/>
        <v/>
      </c>
      <c r="AI490" s="159" t="e">
        <f t="shared" si="19"/>
        <v>#VALUE!</v>
      </c>
      <c r="AJ490" s="162"/>
      <c r="AK490" s="162"/>
      <c r="AL490" s="1"/>
      <c r="AM490" s="1"/>
      <c r="AN490" s="162"/>
      <c r="AO490" s="162"/>
      <c r="AP490" s="1"/>
      <c r="AQ490" s="1"/>
      <c r="AR490" s="162"/>
      <c r="AS490" s="162"/>
      <c r="AT490" s="1"/>
      <c r="AU490" s="1"/>
      <c r="AV490" s="162"/>
      <c r="AW490" s="162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62"/>
      <c r="BI490" s="162"/>
      <c r="BJ490" s="1"/>
      <c r="BK490" s="1"/>
      <c r="BL490" s="162"/>
      <c r="BM490" s="162"/>
      <c r="BN490" s="1"/>
      <c r="BO490" s="1"/>
      <c r="BP490" s="162"/>
      <c r="BQ490" s="162"/>
      <c r="BR490" s="1"/>
      <c r="BS490" s="1"/>
      <c r="BT490" s="162"/>
      <c r="BU490" s="162"/>
      <c r="BV490" s="1"/>
      <c r="BW490" s="1"/>
      <c r="BX490" s="162"/>
      <c r="BY490" s="162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59"/>
      <c r="DD490" s="1"/>
      <c r="DE490" s="1"/>
      <c r="DF490" s="1"/>
      <c r="DG490" s="159"/>
      <c r="DH490" s="1"/>
      <c r="DI490" s="1"/>
      <c r="DJ490" s="1"/>
      <c r="DK490" s="159"/>
      <c r="DL490" s="1"/>
      <c r="DM490" s="1"/>
      <c r="DN490" s="1"/>
      <c r="DO490" s="159"/>
      <c r="DP490" s="1"/>
      <c r="DQ490" s="1"/>
      <c r="DR490" s="1"/>
      <c r="DS490" s="159"/>
      <c r="DT490" s="1"/>
      <c r="DU490" s="1"/>
      <c r="DV490" s="1"/>
      <c r="DW490" s="159"/>
      <c r="DX490" s="1"/>
      <c r="DY490" s="1" t="e">
        <f>VLOOKUP(A490,'ADFLEX lần 1'!A:C,3,0)</f>
        <v>#N/A</v>
      </c>
    </row>
    <row r="491" spans="1:129" ht="15.75" hidden="1" customHeight="1" x14ac:dyDescent="0.25">
      <c r="A491" s="15">
        <v>889</v>
      </c>
      <c r="B491" s="1" t="str">
        <f>VLOOKUP($A491,'Trang tính59'!$G:$J,3,0)</f>
        <v>Trịnh Thị Oanh</v>
      </c>
      <c r="C491" s="1" t="str">
        <f>VLOOKUP($A491,'Trang tính59'!$G:$J,4,0)</f>
        <v>EWAY - Kỹ thuật DYNO</v>
      </c>
      <c r="D491" s="169">
        <v>0.3972222222222222</v>
      </c>
      <c r="E491" s="169">
        <v>0.77013888888888893</v>
      </c>
      <c r="F491" s="162">
        <f t="shared" si="20"/>
        <v>0.31041666666666673</v>
      </c>
      <c r="G491" s="159">
        <f t="shared" si="16"/>
        <v>7.5</v>
      </c>
      <c r="H491" s="169">
        <v>0.40486111111111112</v>
      </c>
      <c r="I491" s="169">
        <v>0.78263888888888888</v>
      </c>
      <c r="J491" s="163">
        <f t="shared" si="21"/>
        <v>0.30347222222222225</v>
      </c>
      <c r="K491" s="159">
        <f t="shared" si="17"/>
        <v>7.3</v>
      </c>
      <c r="L491" s="168"/>
      <c r="M491" s="168"/>
      <c r="N491" s="1" t="str">
        <f t="shared" si="22"/>
        <v/>
      </c>
      <c r="O491" s="159" t="e">
        <f t="shared" si="23"/>
        <v>#VALUE!</v>
      </c>
      <c r="P491" s="168"/>
      <c r="Q491" s="168"/>
      <c r="R491" s="1" t="str">
        <f t="shared" si="24"/>
        <v/>
      </c>
      <c r="S491" s="159" t="e">
        <f t="shared" si="25"/>
        <v>#VALUE!</v>
      </c>
      <c r="T491" s="168"/>
      <c r="U491" s="168"/>
      <c r="V491" s="1" t="str">
        <f t="shared" si="26"/>
        <v/>
      </c>
      <c r="W491" s="159" t="e">
        <f t="shared" si="27"/>
        <v>#VALUE!</v>
      </c>
      <c r="X491" s="169">
        <v>0.40625</v>
      </c>
      <c r="Y491" s="169">
        <v>0.77083333333333337</v>
      </c>
      <c r="Z491" s="162">
        <f t="shared" si="28"/>
        <v>0.30208333333333337</v>
      </c>
      <c r="AA491" s="159">
        <f t="shared" si="29"/>
        <v>7.3</v>
      </c>
      <c r="AB491" s="169">
        <v>0.3840277777777778</v>
      </c>
      <c r="AC491" s="169">
        <v>0.77638888888888891</v>
      </c>
      <c r="AD491" s="163">
        <f t="shared" si="30"/>
        <v>0.32430555555555557</v>
      </c>
      <c r="AE491" s="159">
        <f t="shared" si="18"/>
        <v>7.8</v>
      </c>
      <c r="AF491" s="168"/>
      <c r="AG491" s="168"/>
      <c r="AH491" s="1" t="str">
        <f t="shared" si="31"/>
        <v/>
      </c>
      <c r="AI491" s="159" t="e">
        <f t="shared" si="19"/>
        <v>#VALUE!</v>
      </c>
      <c r="AJ491" s="170"/>
      <c r="AK491" s="170"/>
      <c r="AL491" s="1"/>
      <c r="AM491" s="1"/>
      <c r="AN491" s="162"/>
      <c r="AO491" s="162"/>
      <c r="AP491" s="1"/>
      <c r="AQ491" s="1"/>
      <c r="AR491" s="162"/>
      <c r="AS491" s="162"/>
      <c r="AT491" s="1"/>
      <c r="AU491" s="1"/>
      <c r="AV491" s="170"/>
      <c r="AW491" s="170"/>
      <c r="AX491" s="1"/>
      <c r="AY491" s="1"/>
      <c r="AZ491" s="162"/>
      <c r="BA491" s="162"/>
      <c r="BB491" s="1"/>
      <c r="BC491" s="1"/>
      <c r="BD491" s="162"/>
      <c r="BE491" s="162"/>
      <c r="BF491" s="1"/>
      <c r="BG491" s="1"/>
      <c r="BH491" s="162"/>
      <c r="BI491" s="162"/>
      <c r="BJ491" s="1"/>
      <c r="BK491" s="1"/>
      <c r="BL491" s="170"/>
      <c r="BM491" s="170"/>
      <c r="BN491" s="1"/>
      <c r="BO491" s="1"/>
      <c r="BP491" s="170"/>
      <c r="BQ491" s="170"/>
      <c r="BR491" s="1"/>
      <c r="BS491" s="1"/>
      <c r="BT491" s="170"/>
      <c r="BU491" s="170"/>
      <c r="BV491" s="1"/>
      <c r="BW491" s="1"/>
      <c r="BX491" s="170"/>
      <c r="BY491" s="170"/>
      <c r="BZ491" s="1"/>
      <c r="CA491" s="1"/>
      <c r="CB491" s="170"/>
      <c r="CC491" s="170"/>
      <c r="CD491" s="1"/>
      <c r="CE491" s="1"/>
      <c r="CF491" s="162"/>
      <c r="CG491" s="162"/>
      <c r="CH491" s="1"/>
      <c r="CI491" s="1"/>
      <c r="CJ491" s="162"/>
      <c r="CK491" s="162"/>
      <c r="CL491" s="1"/>
      <c r="CM491" s="1"/>
      <c r="CN491" s="170"/>
      <c r="CO491" s="170"/>
      <c r="CP491" s="1"/>
      <c r="CQ491" s="1"/>
      <c r="CR491" s="170"/>
      <c r="CS491" s="170"/>
      <c r="CT491" s="1"/>
      <c r="CU491" s="1"/>
      <c r="CV491" s="162"/>
      <c r="CW491" s="162"/>
      <c r="CX491" s="1"/>
      <c r="CY491" s="1"/>
      <c r="CZ491" s="160"/>
      <c r="DA491" s="160"/>
      <c r="DB491" s="161"/>
      <c r="DC491" s="159"/>
      <c r="DD491" s="160"/>
      <c r="DE491" s="160"/>
      <c r="DF491" s="160"/>
      <c r="DG491" s="159"/>
      <c r="DH491" s="162"/>
      <c r="DI491" s="162"/>
      <c r="DJ491" s="163"/>
      <c r="DK491" s="159"/>
      <c r="DL491" s="162"/>
      <c r="DM491" s="162"/>
      <c r="DN491" s="163"/>
      <c r="DO491" s="159"/>
      <c r="DP491" s="162"/>
      <c r="DQ491" s="162"/>
      <c r="DR491" s="163"/>
      <c r="DS491" s="159"/>
      <c r="DT491" s="160"/>
      <c r="DU491" s="160"/>
      <c r="DV491" s="161"/>
      <c r="DW491" s="159"/>
      <c r="DX491" s="1"/>
      <c r="DY491" s="1" t="e">
        <f>VLOOKUP(A491,'ADFLEX lần 1'!A:C,3,0)</f>
        <v>#N/A</v>
      </c>
    </row>
    <row r="492" spans="1:129" ht="15.75" hidden="1" customHeight="1" x14ac:dyDescent="0.25">
      <c r="A492" s="15">
        <v>890</v>
      </c>
      <c r="B492" s="1" t="str">
        <f>VLOOKUP($A492,'Trang tính59'!$G:$J,3,0)</f>
        <v>Vũ Quang Vinh</v>
      </c>
      <c r="C492" s="1" t="str">
        <f>VLOOKUP($A492,'Trang tính59'!$G:$J,4,0)</f>
        <v>EWAY - Kỹ thuật</v>
      </c>
      <c r="D492" s="168"/>
      <c r="E492" s="168"/>
      <c r="F492" s="1" t="str">
        <f t="shared" si="20"/>
        <v/>
      </c>
      <c r="G492" s="159" t="e">
        <f t="shared" si="16"/>
        <v>#VALUE!</v>
      </c>
      <c r="H492" s="168"/>
      <c r="I492" s="168"/>
      <c r="J492" s="1" t="str">
        <f t="shared" si="21"/>
        <v/>
      </c>
      <c r="K492" s="159" t="e">
        <f t="shared" si="17"/>
        <v>#VALUE!</v>
      </c>
      <c r="L492" s="168"/>
      <c r="M492" s="168"/>
      <c r="N492" s="1" t="str">
        <f t="shared" si="22"/>
        <v/>
      </c>
      <c r="O492" s="159" t="e">
        <f t="shared" si="23"/>
        <v>#VALUE!</v>
      </c>
      <c r="P492" s="168"/>
      <c r="Q492" s="168"/>
      <c r="R492" s="1" t="str">
        <f t="shared" si="24"/>
        <v/>
      </c>
      <c r="S492" s="159" t="e">
        <f t="shared" si="25"/>
        <v>#VALUE!</v>
      </c>
      <c r="T492" s="168"/>
      <c r="U492" s="168"/>
      <c r="V492" s="1" t="str">
        <f t="shared" si="26"/>
        <v/>
      </c>
      <c r="W492" s="159" t="e">
        <f t="shared" si="27"/>
        <v>#VALUE!</v>
      </c>
      <c r="X492" s="14"/>
      <c r="Y492" s="14"/>
      <c r="Z492" s="1" t="str">
        <f t="shared" si="28"/>
        <v/>
      </c>
      <c r="AA492" s="159" t="e">
        <f t="shared" si="29"/>
        <v>#VALUE!</v>
      </c>
      <c r="AB492" s="14"/>
      <c r="AC492" s="14"/>
      <c r="AD492" s="1" t="str">
        <f t="shared" si="30"/>
        <v/>
      </c>
      <c r="AE492" s="159" t="e">
        <f t="shared" si="18"/>
        <v>#VALUE!</v>
      </c>
      <c r="AF492" s="168"/>
      <c r="AG492" s="168"/>
      <c r="AH492" s="1" t="str">
        <f t="shared" si="31"/>
        <v/>
      </c>
      <c r="AI492" s="159" t="e">
        <f t="shared" si="19"/>
        <v>#VALUE!</v>
      </c>
      <c r="AJ492" s="162"/>
      <c r="AK492" s="162"/>
      <c r="AL492" s="1"/>
      <c r="AM492" s="1"/>
      <c r="AN492" s="162"/>
      <c r="AO492" s="162"/>
      <c r="AP492" s="1"/>
      <c r="AQ492" s="1"/>
      <c r="AR492" s="162"/>
      <c r="AS492" s="162"/>
      <c r="AT492" s="1"/>
      <c r="AU492" s="1"/>
      <c r="AV492" s="162"/>
      <c r="AW492" s="162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62"/>
      <c r="BI492" s="162"/>
      <c r="BJ492" s="1"/>
      <c r="BK492" s="1"/>
      <c r="BL492" s="162"/>
      <c r="BM492" s="162"/>
      <c r="BN492" s="1"/>
      <c r="BO492" s="1"/>
      <c r="BP492" s="162"/>
      <c r="BQ492" s="162"/>
      <c r="BR492" s="1"/>
      <c r="BS492" s="1"/>
      <c r="BT492" s="162"/>
      <c r="BU492" s="162"/>
      <c r="BV492" s="1"/>
      <c r="BW492" s="1"/>
      <c r="BX492" s="162"/>
      <c r="BY492" s="162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62"/>
      <c r="CK492" s="162"/>
      <c r="CL492" s="1"/>
      <c r="CM492" s="1"/>
      <c r="CN492" s="1"/>
      <c r="CO492" s="1"/>
      <c r="CP492" s="1"/>
      <c r="CQ492" s="1"/>
      <c r="CR492" s="162"/>
      <c r="CS492" s="162"/>
      <c r="CT492" s="1"/>
      <c r="CU492" s="1"/>
      <c r="CV492" s="162"/>
      <c r="CW492" s="162"/>
      <c r="CX492" s="1"/>
      <c r="CY492" s="1"/>
      <c r="CZ492" s="162"/>
      <c r="DA492" s="162"/>
      <c r="DB492" s="1"/>
      <c r="DC492" s="159"/>
      <c r="DD492" s="1"/>
      <c r="DE492" s="1"/>
      <c r="DF492" s="1"/>
      <c r="DG492" s="159"/>
      <c r="DH492" s="1"/>
      <c r="DI492" s="1"/>
      <c r="DJ492" s="1"/>
      <c r="DK492" s="159"/>
      <c r="DL492" s="162"/>
      <c r="DM492" s="162"/>
      <c r="DN492" s="1"/>
      <c r="DO492" s="159"/>
      <c r="DP492" s="1"/>
      <c r="DQ492" s="1"/>
      <c r="DR492" s="1"/>
      <c r="DS492" s="159"/>
      <c r="DT492" s="162"/>
      <c r="DU492" s="162"/>
      <c r="DV492" s="1"/>
      <c r="DW492" s="159"/>
      <c r="DX492" s="1"/>
      <c r="DY492" s="1" t="e">
        <f>VLOOKUP(A492,'ADFLEX lần 1'!A:C,3,0)</f>
        <v>#N/A</v>
      </c>
    </row>
    <row r="493" spans="1:129" ht="15.75" customHeight="1" x14ac:dyDescent="0.25">
      <c r="A493" s="15">
        <v>891</v>
      </c>
      <c r="B493" s="1" t="str">
        <f>VLOOKUP($A493,'Trang tính59'!$G:$J,3,0)</f>
        <v>Nguyễn Hồng Phong</v>
      </c>
      <c r="C493" s="1" t="str">
        <f>VLOOKUP($A493,'Trang tính59'!$G:$J,4,0)</f>
        <v>AdFlex - Kỹ thuật</v>
      </c>
      <c r="D493" s="169">
        <v>0.37986111111111109</v>
      </c>
      <c r="E493" s="169">
        <v>0.77152777777777781</v>
      </c>
      <c r="F493" s="163">
        <f t="shared" si="20"/>
        <v>0.32847222222222228</v>
      </c>
      <c r="G493" s="159">
        <f t="shared" si="16"/>
        <v>7.9</v>
      </c>
      <c r="H493" s="169">
        <v>0.37986111111111109</v>
      </c>
      <c r="I493" s="169">
        <v>0.77986111111111112</v>
      </c>
      <c r="J493" s="163">
        <f t="shared" si="21"/>
        <v>0.32847222222222228</v>
      </c>
      <c r="K493" s="159">
        <f t="shared" si="17"/>
        <v>7.9</v>
      </c>
      <c r="L493" s="169">
        <v>0.37361111111111112</v>
      </c>
      <c r="M493" s="169">
        <v>0.77222222222222225</v>
      </c>
      <c r="N493" s="163">
        <f t="shared" si="22"/>
        <v>0.33333333333333331</v>
      </c>
      <c r="O493" s="159">
        <f t="shared" si="23"/>
        <v>8</v>
      </c>
      <c r="P493" s="168"/>
      <c r="Q493" s="168"/>
      <c r="R493" s="1" t="str">
        <f t="shared" si="24"/>
        <v/>
      </c>
      <c r="S493" s="159" t="e">
        <f t="shared" si="25"/>
        <v>#VALUE!</v>
      </c>
      <c r="T493" s="168"/>
      <c r="U493" s="168"/>
      <c r="V493" s="1" t="str">
        <f t="shared" si="26"/>
        <v/>
      </c>
      <c r="W493" s="159" t="e">
        <f t="shared" si="27"/>
        <v>#VALUE!</v>
      </c>
      <c r="X493" s="169">
        <v>0.37152777777777779</v>
      </c>
      <c r="Y493" s="169">
        <v>0.78333333333333333</v>
      </c>
      <c r="Z493" s="163">
        <f t="shared" si="28"/>
        <v>0.33333333333333331</v>
      </c>
      <c r="AA493" s="159">
        <f t="shared" si="29"/>
        <v>8</v>
      </c>
      <c r="AB493" s="169">
        <v>0.37430555555555556</v>
      </c>
      <c r="AC493" s="169">
        <v>0.77847222222222223</v>
      </c>
      <c r="AD493" s="163">
        <f t="shared" si="30"/>
        <v>0.33333333333333331</v>
      </c>
      <c r="AE493" s="159">
        <f t="shared" si="18"/>
        <v>8</v>
      </c>
      <c r="AF493" s="169">
        <v>0.375</v>
      </c>
      <c r="AG493" s="169">
        <v>0.78125</v>
      </c>
      <c r="AH493" s="163">
        <f t="shared" si="31"/>
        <v>0.33333333333333331</v>
      </c>
      <c r="AI493" s="159">
        <f t="shared" si="19"/>
        <v>8</v>
      </c>
      <c r="AJ493" s="170"/>
      <c r="AK493" s="170"/>
      <c r="AL493" s="1"/>
      <c r="AM493" s="1"/>
      <c r="AN493" s="170"/>
      <c r="AO493" s="170"/>
      <c r="AP493" s="1"/>
      <c r="AQ493" s="1"/>
      <c r="AR493" s="170"/>
      <c r="AS493" s="170"/>
      <c r="AT493" s="1"/>
      <c r="AU493" s="1"/>
      <c r="AV493" s="162"/>
      <c r="AW493" s="162"/>
      <c r="AX493" s="1"/>
      <c r="AY493" s="1"/>
      <c r="AZ493" s="162"/>
      <c r="BA493" s="162"/>
      <c r="BB493" s="1"/>
      <c r="BC493" s="1"/>
      <c r="BD493" s="162"/>
      <c r="BE493" s="162"/>
      <c r="BF493" s="1"/>
      <c r="BG493" s="1"/>
      <c r="BH493" s="162"/>
      <c r="BI493" s="162"/>
      <c r="BJ493" s="1"/>
      <c r="BK493" s="1"/>
      <c r="BL493" s="162"/>
      <c r="BM493" s="162"/>
      <c r="BN493" s="1"/>
      <c r="BO493" s="1"/>
      <c r="BP493" s="162"/>
      <c r="BQ493" s="162"/>
      <c r="BR493" s="1"/>
      <c r="BS493" s="1"/>
      <c r="BT493" s="162"/>
      <c r="BU493" s="162"/>
      <c r="BV493" s="1"/>
      <c r="BW493" s="1"/>
      <c r="BX493" s="162"/>
      <c r="BY493" s="162"/>
      <c r="BZ493" s="1"/>
      <c r="CA493" s="1"/>
      <c r="CB493" s="162"/>
      <c r="CC493" s="162"/>
      <c r="CD493" s="1"/>
      <c r="CE493" s="1"/>
      <c r="CF493" s="162"/>
      <c r="CG493" s="162"/>
      <c r="CH493" s="1"/>
      <c r="CI493" s="1"/>
      <c r="CJ493" s="162"/>
      <c r="CK493" s="162"/>
      <c r="CL493" s="1"/>
      <c r="CM493" s="1"/>
      <c r="CN493" s="162"/>
      <c r="CO493" s="162"/>
      <c r="CP493" s="1"/>
      <c r="CQ493" s="1"/>
      <c r="CR493" s="162"/>
      <c r="CS493" s="162"/>
      <c r="CT493" s="1"/>
      <c r="CU493" s="1"/>
      <c r="CV493" s="170"/>
      <c r="CW493" s="170"/>
      <c r="CX493" s="1"/>
      <c r="CY493" s="1"/>
      <c r="CZ493" s="160"/>
      <c r="DA493" s="160"/>
      <c r="DB493" s="161"/>
      <c r="DC493" s="159"/>
      <c r="DD493" s="160"/>
      <c r="DE493" s="160"/>
      <c r="DF493" s="161"/>
      <c r="DG493" s="159"/>
      <c r="DH493" s="162"/>
      <c r="DI493" s="162"/>
      <c r="DJ493" s="163"/>
      <c r="DK493" s="159"/>
      <c r="DL493" s="162"/>
      <c r="DM493" s="162"/>
      <c r="DN493" s="163"/>
      <c r="DO493" s="159"/>
      <c r="DP493" s="160"/>
      <c r="DQ493" s="160"/>
      <c r="DR493" s="161"/>
      <c r="DS493" s="159"/>
      <c r="DT493" s="160"/>
      <c r="DU493" s="160"/>
      <c r="DV493" s="161"/>
      <c r="DW493" s="159"/>
      <c r="DX493" s="1"/>
      <c r="DY493" s="1" t="str">
        <f>VLOOKUP(A493,'ADFLEX lần 1'!A:C,3,0)</f>
        <v>Nguyễn Hồng Phong</v>
      </c>
    </row>
    <row r="494" spans="1:129" ht="15.75" hidden="1" customHeight="1" x14ac:dyDescent="0.25">
      <c r="A494" s="15">
        <v>892</v>
      </c>
      <c r="B494" s="1" t="str">
        <f>VLOOKUP($A494,'Trang tính59'!$G:$J,3,0)</f>
        <v>Nguyễn Đình Khánh Hải</v>
      </c>
      <c r="C494" s="1" t="str">
        <f>VLOOKUP($A494,'Trang tính59'!$G:$J,4,0)</f>
        <v>EWAY - Kỹ thuật DYNO</v>
      </c>
      <c r="D494" s="168"/>
      <c r="E494" s="168"/>
      <c r="F494" s="1" t="str">
        <f t="shared" si="20"/>
        <v/>
      </c>
      <c r="G494" s="159" t="e">
        <f t="shared" si="16"/>
        <v>#VALUE!</v>
      </c>
      <c r="H494" s="168"/>
      <c r="I494" s="168"/>
      <c r="J494" s="1" t="str">
        <f t="shared" si="21"/>
        <v/>
      </c>
      <c r="K494" s="159" t="e">
        <f t="shared" si="17"/>
        <v>#VALUE!</v>
      </c>
      <c r="L494" s="168"/>
      <c r="M494" s="168"/>
      <c r="N494" s="1" t="str">
        <f t="shared" si="22"/>
        <v/>
      </c>
      <c r="O494" s="159" t="e">
        <f t="shared" si="23"/>
        <v>#VALUE!</v>
      </c>
      <c r="P494" s="168"/>
      <c r="Q494" s="168"/>
      <c r="R494" s="1" t="str">
        <f t="shared" si="24"/>
        <v/>
      </c>
      <c r="S494" s="159" t="e">
        <f t="shared" si="25"/>
        <v>#VALUE!</v>
      </c>
      <c r="T494" s="168"/>
      <c r="U494" s="168"/>
      <c r="V494" s="1" t="str">
        <f t="shared" si="26"/>
        <v/>
      </c>
      <c r="W494" s="159" t="e">
        <f t="shared" si="27"/>
        <v>#VALUE!</v>
      </c>
      <c r="X494" s="168"/>
      <c r="Y494" s="168"/>
      <c r="Z494" s="1" t="str">
        <f t="shared" si="28"/>
        <v/>
      </c>
      <c r="AA494" s="159" t="e">
        <f t="shared" si="29"/>
        <v>#VALUE!</v>
      </c>
      <c r="AB494" s="168"/>
      <c r="AC494" s="168"/>
      <c r="AD494" s="1" t="str">
        <f t="shared" si="30"/>
        <v/>
      </c>
      <c r="AE494" s="159" t="e">
        <f t="shared" si="18"/>
        <v>#VALUE!</v>
      </c>
      <c r="AF494" s="168"/>
      <c r="AG494" s="168"/>
      <c r="AH494" s="1" t="str">
        <f t="shared" si="31"/>
        <v/>
      </c>
      <c r="AI494" s="159" t="e">
        <f t="shared" si="19"/>
        <v>#VALUE!</v>
      </c>
      <c r="AJ494" s="162"/>
      <c r="AK494" s="162"/>
      <c r="AL494" s="1"/>
      <c r="AM494" s="1"/>
      <c r="AN494" s="162"/>
      <c r="AO494" s="162"/>
      <c r="AP494" s="1"/>
      <c r="AQ494" s="1"/>
      <c r="AR494" s="162"/>
      <c r="AS494" s="162"/>
      <c r="AT494" s="1"/>
      <c r="AU494" s="1"/>
      <c r="AV494" s="162"/>
      <c r="AW494" s="162"/>
      <c r="AX494" s="1"/>
      <c r="AY494" s="1"/>
      <c r="AZ494" s="162"/>
      <c r="BA494" s="162"/>
      <c r="BB494" s="1"/>
      <c r="BC494" s="1"/>
      <c r="BD494" s="162"/>
      <c r="BE494" s="162"/>
      <c r="BF494" s="1"/>
      <c r="BG494" s="1"/>
      <c r="BH494" s="162"/>
      <c r="BI494" s="162"/>
      <c r="BJ494" s="1"/>
      <c r="BK494" s="1"/>
      <c r="BL494" s="162"/>
      <c r="BM494" s="162"/>
      <c r="BN494" s="1"/>
      <c r="BO494" s="1"/>
      <c r="BP494" s="162"/>
      <c r="BQ494" s="162"/>
      <c r="BR494" s="1"/>
      <c r="BS494" s="1"/>
      <c r="BT494" s="162"/>
      <c r="BU494" s="162"/>
      <c r="BV494" s="1"/>
      <c r="BW494" s="1"/>
      <c r="BX494" s="162"/>
      <c r="BY494" s="162"/>
      <c r="BZ494" s="1"/>
      <c r="CA494" s="1"/>
      <c r="CB494" s="1"/>
      <c r="CC494" s="1"/>
      <c r="CD494" s="1"/>
      <c r="CE494" s="1"/>
      <c r="CF494" s="162"/>
      <c r="CG494" s="162"/>
      <c r="CH494" s="1"/>
      <c r="CI494" s="1"/>
      <c r="CJ494" s="162"/>
      <c r="CK494" s="162"/>
      <c r="CL494" s="1"/>
      <c r="CM494" s="1"/>
      <c r="CN494" s="162"/>
      <c r="CO494" s="162"/>
      <c r="CP494" s="1"/>
      <c r="CQ494" s="1"/>
      <c r="CR494" s="162"/>
      <c r="CS494" s="162"/>
      <c r="CT494" s="1"/>
      <c r="CU494" s="1"/>
      <c r="CV494" s="162"/>
      <c r="CW494" s="162"/>
      <c r="CX494" s="1"/>
      <c r="CY494" s="1"/>
      <c r="CZ494" s="162"/>
      <c r="DA494" s="162"/>
      <c r="DB494" s="1"/>
      <c r="DC494" s="159"/>
      <c r="DD494" s="162"/>
      <c r="DE494" s="162"/>
      <c r="DF494" s="1"/>
      <c r="DG494" s="159"/>
      <c r="DH494" s="1"/>
      <c r="DI494" s="1"/>
      <c r="DJ494" s="1"/>
      <c r="DK494" s="159"/>
      <c r="DL494" s="162"/>
      <c r="DM494" s="162"/>
      <c r="DN494" s="163"/>
      <c r="DO494" s="159"/>
      <c r="DP494" s="162"/>
      <c r="DQ494" s="162"/>
      <c r="DR494" s="1"/>
      <c r="DS494" s="159"/>
      <c r="DT494" s="162"/>
      <c r="DU494" s="162"/>
      <c r="DV494" s="1"/>
      <c r="DW494" s="159"/>
      <c r="DX494" s="1"/>
      <c r="DY494" s="1" t="e">
        <f>VLOOKUP(A494,'ADFLEX lần 1'!A:C,3,0)</f>
        <v>#N/A</v>
      </c>
    </row>
    <row r="495" spans="1:129" ht="15.75" hidden="1" customHeight="1" x14ac:dyDescent="0.25">
      <c r="A495" s="15">
        <v>893</v>
      </c>
      <c r="B495" s="1" t="str">
        <f>VLOOKUP($A495,'Trang tính59'!$G:$J,3,0)</f>
        <v>Lê Minh Tâm</v>
      </c>
      <c r="C495" s="1" t="str">
        <f>VLOOKUP($A495,'Trang tính59'!$G:$J,4,0)</f>
        <v>EWAY - Kỹ thuật DYNO</v>
      </c>
      <c r="D495" s="168"/>
      <c r="E495" s="168"/>
      <c r="F495" s="1" t="str">
        <f t="shared" si="20"/>
        <v/>
      </c>
      <c r="G495" s="159" t="e">
        <f t="shared" si="16"/>
        <v>#VALUE!</v>
      </c>
      <c r="H495" s="169">
        <v>0.41111111111111109</v>
      </c>
      <c r="I495" s="169">
        <v>0.76249999999999996</v>
      </c>
      <c r="J495" s="162">
        <f t="shared" si="21"/>
        <v>0.28888888888888886</v>
      </c>
      <c r="K495" s="159">
        <f t="shared" si="17"/>
        <v>6.9</v>
      </c>
      <c r="L495" s="169">
        <v>0.71250000000000002</v>
      </c>
      <c r="M495" s="169">
        <v>0.71250000000000002</v>
      </c>
      <c r="N495" s="163">
        <f t="shared" si="22"/>
        <v>0.16666666666666666</v>
      </c>
      <c r="O495" s="159">
        <f t="shared" si="23"/>
        <v>4</v>
      </c>
      <c r="P495" s="168"/>
      <c r="Q495" s="168"/>
      <c r="R495" s="1" t="str">
        <f t="shared" si="24"/>
        <v/>
      </c>
      <c r="S495" s="159" t="e">
        <f t="shared" si="25"/>
        <v>#VALUE!</v>
      </c>
      <c r="T495" s="168"/>
      <c r="U495" s="168"/>
      <c r="V495" s="1" t="str">
        <f t="shared" si="26"/>
        <v/>
      </c>
      <c r="W495" s="159" t="e">
        <f t="shared" si="27"/>
        <v>#VALUE!</v>
      </c>
      <c r="X495" s="169">
        <v>0.38124999999999998</v>
      </c>
      <c r="Y495" s="169">
        <v>0.77638888888888891</v>
      </c>
      <c r="Z495" s="163">
        <f t="shared" si="28"/>
        <v>0.32708333333333339</v>
      </c>
      <c r="AA495" s="159">
        <f t="shared" si="29"/>
        <v>7.9</v>
      </c>
      <c r="AB495" s="169">
        <v>0.4152777777777778</v>
      </c>
      <c r="AC495" s="169">
        <v>0.78611111111111109</v>
      </c>
      <c r="AD495" s="163">
        <f t="shared" si="30"/>
        <v>0.29305555555555557</v>
      </c>
      <c r="AE495" s="159">
        <f t="shared" si="18"/>
        <v>7</v>
      </c>
      <c r="AF495" s="168"/>
      <c r="AG495" s="168"/>
      <c r="AH495" s="1" t="str">
        <f t="shared" si="31"/>
        <v/>
      </c>
      <c r="AI495" s="159" t="e">
        <f t="shared" si="19"/>
        <v>#VALUE!</v>
      </c>
      <c r="AJ495" s="172"/>
      <c r="AK495" s="172"/>
      <c r="AL495" s="1"/>
      <c r="AM495" s="1"/>
      <c r="AN495" s="170"/>
      <c r="AO495" s="170"/>
      <c r="AP495" s="1"/>
      <c r="AQ495" s="1"/>
      <c r="AR495" s="162"/>
      <c r="AS495" s="162"/>
      <c r="AT495" s="1"/>
      <c r="AU495" s="1"/>
      <c r="AV495" s="170"/>
      <c r="AW495" s="170"/>
      <c r="AX495" s="1"/>
      <c r="AY495" s="1"/>
      <c r="AZ495" s="170"/>
      <c r="BA495" s="170"/>
      <c r="BB495" s="1"/>
      <c r="BC495" s="1"/>
      <c r="BD495" s="162"/>
      <c r="BE495" s="162"/>
      <c r="BF495" s="1"/>
      <c r="BG495" s="1"/>
      <c r="BH495" s="162"/>
      <c r="BI495" s="162"/>
      <c r="BJ495" s="1"/>
      <c r="BK495" s="1"/>
      <c r="BL495" s="170"/>
      <c r="BM495" s="170"/>
      <c r="BN495" s="1"/>
      <c r="BO495" s="1"/>
      <c r="BP495" s="170"/>
      <c r="BQ495" s="170"/>
      <c r="BR495" s="1"/>
      <c r="BS495" s="1"/>
      <c r="BT495" s="162"/>
      <c r="BU495" s="162"/>
      <c r="BV495" s="1"/>
      <c r="BW495" s="1"/>
      <c r="BX495" s="170"/>
      <c r="BY495" s="170"/>
      <c r="BZ495" s="1"/>
      <c r="CA495" s="1"/>
      <c r="CB495" s="170"/>
      <c r="CC495" s="170"/>
      <c r="CD495" s="1"/>
      <c r="CE495" s="1"/>
      <c r="CF495" s="162"/>
      <c r="CG495" s="162"/>
      <c r="CH495" s="1"/>
      <c r="CI495" s="1"/>
      <c r="CJ495" s="162"/>
      <c r="CK495" s="162"/>
      <c r="CL495" s="1"/>
      <c r="CM495" s="1"/>
      <c r="CN495" s="170"/>
      <c r="CO495" s="170"/>
      <c r="CP495" s="1"/>
      <c r="CQ495" s="1"/>
      <c r="CR495" s="170"/>
      <c r="CS495" s="170"/>
      <c r="CT495" s="1"/>
      <c r="CU495" s="1"/>
      <c r="CV495" s="162"/>
      <c r="CW495" s="162"/>
      <c r="CX495" s="1"/>
      <c r="CY495" s="1"/>
      <c r="CZ495" s="162"/>
      <c r="DA495" s="162"/>
      <c r="DB495" s="1"/>
      <c r="DC495" s="159"/>
      <c r="DD495" s="160"/>
      <c r="DE495" s="160"/>
      <c r="DF495" s="160"/>
      <c r="DG495" s="159"/>
      <c r="DH495" s="162"/>
      <c r="DI495" s="162"/>
      <c r="DJ495" s="163"/>
      <c r="DK495" s="159"/>
      <c r="DL495" s="162"/>
      <c r="DM495" s="162"/>
      <c r="DN495" s="163"/>
      <c r="DO495" s="159"/>
      <c r="DP495" s="162"/>
      <c r="DQ495" s="162"/>
      <c r="DR495" s="162"/>
      <c r="DS495" s="159"/>
      <c r="DT495" s="160"/>
      <c r="DU495" s="160"/>
      <c r="DV495" s="161"/>
      <c r="DW495" s="159"/>
      <c r="DX495" s="1"/>
      <c r="DY495" s="1" t="e">
        <f>VLOOKUP(A495,'ADFLEX lần 1'!A:C,3,0)</f>
        <v>#N/A</v>
      </c>
    </row>
    <row r="496" spans="1:129" ht="15.75" hidden="1" customHeight="1" x14ac:dyDescent="0.25">
      <c r="A496" s="15">
        <v>894</v>
      </c>
      <c r="B496" s="1" t="str">
        <f>VLOOKUP($A496,'Trang tính59'!$G:$J,3,0)</f>
        <v>Trần Tiến Anh</v>
      </c>
      <c r="C496" s="1" t="str">
        <f>VLOOKUP($A496,'Trang tính59'!$G:$J,4,0)</f>
        <v>MO - M1</v>
      </c>
      <c r="D496" s="171"/>
      <c r="E496" s="171"/>
      <c r="F496" s="1" t="str">
        <f t="shared" si="20"/>
        <v/>
      </c>
      <c r="G496" s="159" t="e">
        <f t="shared" si="16"/>
        <v>#VALUE!</v>
      </c>
      <c r="H496" s="171"/>
      <c r="I496" s="171"/>
      <c r="J496" s="1" t="str">
        <f t="shared" si="21"/>
        <v/>
      </c>
      <c r="K496" s="159" t="e">
        <f t="shared" si="17"/>
        <v>#VALUE!</v>
      </c>
      <c r="L496" s="168"/>
      <c r="M496" s="168"/>
      <c r="N496" s="1" t="str">
        <f t="shared" si="22"/>
        <v/>
      </c>
      <c r="O496" s="159" t="e">
        <f t="shared" si="23"/>
        <v>#VALUE!</v>
      </c>
      <c r="P496" s="168"/>
      <c r="Q496" s="168"/>
      <c r="R496" s="1" t="str">
        <f t="shared" si="24"/>
        <v/>
      </c>
      <c r="S496" s="159" t="e">
        <f t="shared" si="25"/>
        <v>#VALUE!</v>
      </c>
      <c r="T496" s="171"/>
      <c r="U496" s="171"/>
      <c r="V496" s="1" t="str">
        <f t="shared" si="26"/>
        <v/>
      </c>
      <c r="W496" s="159" t="e">
        <f t="shared" si="27"/>
        <v>#VALUE!</v>
      </c>
      <c r="X496" s="171"/>
      <c r="Y496" s="171"/>
      <c r="Z496" s="1" t="str">
        <f t="shared" si="28"/>
        <v/>
      </c>
      <c r="AA496" s="159" t="e">
        <f t="shared" si="29"/>
        <v>#VALUE!</v>
      </c>
      <c r="AB496" s="171"/>
      <c r="AC496" s="171"/>
      <c r="AD496" s="1" t="str">
        <f t="shared" si="30"/>
        <v/>
      </c>
      <c r="AE496" s="159" t="e">
        <f t="shared" si="18"/>
        <v>#VALUE!</v>
      </c>
      <c r="AF496" s="171"/>
      <c r="AG496" s="171"/>
      <c r="AH496" s="1" t="str">
        <f t="shared" si="31"/>
        <v/>
      </c>
      <c r="AI496" s="159" t="e">
        <f t="shared" si="19"/>
        <v>#VALUE!</v>
      </c>
      <c r="AJ496" s="172"/>
      <c r="AK496" s="172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72"/>
      <c r="AW496" s="172"/>
      <c r="AX496" s="1"/>
      <c r="AY496" s="1"/>
      <c r="AZ496" s="1"/>
      <c r="BA496" s="1"/>
      <c r="BB496" s="1"/>
      <c r="BC496" s="1"/>
      <c r="BD496" s="172"/>
      <c r="BE496" s="172"/>
      <c r="BF496" s="1"/>
      <c r="BG496" s="1"/>
      <c r="BH496" s="172"/>
      <c r="BI496" s="172"/>
      <c r="BJ496" s="1"/>
      <c r="BK496" s="1"/>
      <c r="BL496" s="172"/>
      <c r="BM496" s="172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62"/>
      <c r="DA496" s="162"/>
      <c r="DB496" s="1"/>
      <c r="DC496" s="159"/>
      <c r="DD496" s="1"/>
      <c r="DE496" s="1"/>
      <c r="DF496" s="1"/>
      <c r="DG496" s="159"/>
      <c r="DH496" s="1"/>
      <c r="DI496" s="1"/>
      <c r="DJ496" s="1"/>
      <c r="DK496" s="159"/>
      <c r="DL496" s="1"/>
      <c r="DM496" s="1"/>
      <c r="DN496" s="1"/>
      <c r="DO496" s="159"/>
      <c r="DP496" s="1"/>
      <c r="DQ496" s="1"/>
      <c r="DR496" s="1"/>
      <c r="DS496" s="159"/>
      <c r="DT496" s="1"/>
      <c r="DU496" s="1"/>
      <c r="DV496" s="1"/>
      <c r="DW496" s="159"/>
      <c r="DX496" s="1"/>
      <c r="DY496" s="1" t="e">
        <f>VLOOKUP(A496,'ADFLEX lần 1'!A:C,3,0)</f>
        <v>#N/A</v>
      </c>
    </row>
    <row r="497" spans="1:129" ht="15.75" hidden="1" customHeight="1" x14ac:dyDescent="0.25">
      <c r="A497" s="15">
        <v>895</v>
      </c>
      <c r="B497" s="1" t="str">
        <f>VLOOKUP($A497,'Trang tính59'!$G:$J,3,0)</f>
        <v>Chu Ngọc Linh</v>
      </c>
      <c r="C497" s="1" t="str">
        <f>VLOOKUP($A497,'Trang tính59'!$G:$J,4,0)</f>
        <v>DYNO - Kỹ thuật</v>
      </c>
      <c r="D497" s="171"/>
      <c r="E497" s="171"/>
      <c r="F497" s="1" t="str">
        <f t="shared" si="20"/>
        <v/>
      </c>
      <c r="G497" s="159" t="e">
        <f t="shared" si="16"/>
        <v>#VALUE!</v>
      </c>
      <c r="H497" s="171"/>
      <c r="I497" s="171"/>
      <c r="J497" s="1" t="str">
        <f t="shared" si="21"/>
        <v/>
      </c>
      <c r="K497" s="159" t="e">
        <f t="shared" si="17"/>
        <v>#VALUE!</v>
      </c>
      <c r="L497" s="168"/>
      <c r="M497" s="168"/>
      <c r="N497" s="1" t="str">
        <f t="shared" si="22"/>
        <v/>
      </c>
      <c r="O497" s="159" t="e">
        <f t="shared" si="23"/>
        <v>#VALUE!</v>
      </c>
      <c r="P497" s="168"/>
      <c r="Q497" s="168"/>
      <c r="R497" s="1" t="str">
        <f t="shared" si="24"/>
        <v/>
      </c>
      <c r="S497" s="159" t="e">
        <f t="shared" si="25"/>
        <v>#VALUE!</v>
      </c>
      <c r="T497" s="171"/>
      <c r="U497" s="171"/>
      <c r="V497" s="1" t="str">
        <f t="shared" si="26"/>
        <v/>
      </c>
      <c r="W497" s="159" t="e">
        <f t="shared" si="27"/>
        <v>#VALUE!</v>
      </c>
      <c r="X497" s="171"/>
      <c r="Y497" s="171"/>
      <c r="Z497" s="1" t="str">
        <f t="shared" si="28"/>
        <v/>
      </c>
      <c r="AA497" s="159" t="e">
        <f t="shared" si="29"/>
        <v>#VALUE!</v>
      </c>
      <c r="AB497" s="171"/>
      <c r="AC497" s="171"/>
      <c r="AD497" s="1" t="str">
        <f t="shared" si="30"/>
        <v/>
      </c>
      <c r="AE497" s="159" t="e">
        <f t="shared" si="18"/>
        <v>#VALUE!</v>
      </c>
      <c r="AF497" s="171"/>
      <c r="AG497" s="171"/>
      <c r="AH497" s="1" t="str">
        <f t="shared" si="31"/>
        <v/>
      </c>
      <c r="AI497" s="159" t="e">
        <f t="shared" si="19"/>
        <v>#VALUE!</v>
      </c>
      <c r="AJ497" s="172"/>
      <c r="AK497" s="172"/>
      <c r="AL497" s="1"/>
      <c r="AM497" s="1"/>
      <c r="AN497" s="162"/>
      <c r="AO497" s="162"/>
      <c r="AP497" s="1"/>
      <c r="AQ497" s="1"/>
      <c r="AR497" s="162"/>
      <c r="AS497" s="162"/>
      <c r="AT497" s="1"/>
      <c r="AU497" s="1"/>
      <c r="AV497" s="172"/>
      <c r="AW497" s="172"/>
      <c r="AX497" s="1"/>
      <c r="AY497" s="1"/>
      <c r="AZ497" s="172"/>
      <c r="BA497" s="172"/>
      <c r="BB497" s="1"/>
      <c r="BC497" s="1"/>
      <c r="BD497" s="172"/>
      <c r="BE497" s="172"/>
      <c r="BF497" s="1"/>
      <c r="BG497" s="1"/>
      <c r="BH497" s="172"/>
      <c r="BI497" s="172"/>
      <c r="BJ497" s="1"/>
      <c r="BK497" s="1"/>
      <c r="BL497" s="172"/>
      <c r="BM497" s="172"/>
      <c r="BN497" s="1"/>
      <c r="BO497" s="1"/>
      <c r="BP497" s="162"/>
      <c r="BQ497" s="162"/>
      <c r="BR497" s="1"/>
      <c r="BS497" s="1"/>
      <c r="BT497" s="162"/>
      <c r="BU497" s="162"/>
      <c r="BV497" s="1"/>
      <c r="BW497" s="1"/>
      <c r="BX497" s="162"/>
      <c r="BY497" s="162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62"/>
      <c r="CK497" s="162"/>
      <c r="CL497" s="1"/>
      <c r="CM497" s="1"/>
      <c r="CN497" s="162"/>
      <c r="CO497" s="162"/>
      <c r="CP497" s="1"/>
      <c r="CQ497" s="1"/>
      <c r="CR497" s="162"/>
      <c r="CS497" s="162"/>
      <c r="CT497" s="1"/>
      <c r="CU497" s="1"/>
      <c r="CV497" s="162"/>
      <c r="CW497" s="162"/>
      <c r="CX497" s="1"/>
      <c r="CY497" s="1"/>
      <c r="CZ497" s="162"/>
      <c r="DA497" s="162"/>
      <c r="DB497" s="1"/>
      <c r="DC497" s="159"/>
      <c r="DD497" s="1"/>
      <c r="DE497" s="1"/>
      <c r="DF497" s="1"/>
      <c r="DG497" s="159"/>
      <c r="DH497" s="1"/>
      <c r="DI497" s="1"/>
      <c r="DJ497" s="1"/>
      <c r="DK497" s="159"/>
      <c r="DL497" s="162"/>
      <c r="DM497" s="162"/>
      <c r="DN497" s="1"/>
      <c r="DO497" s="159"/>
      <c r="DP497" s="162"/>
      <c r="DQ497" s="162"/>
      <c r="DR497" s="1"/>
      <c r="DS497" s="159"/>
      <c r="DT497" s="162"/>
      <c r="DU497" s="162"/>
      <c r="DV497" s="1"/>
      <c r="DW497" s="159"/>
      <c r="DX497" s="1"/>
      <c r="DY497" s="1" t="e">
        <f>VLOOKUP(A497,'ADFLEX lần 1'!A:C,3,0)</f>
        <v>#N/A</v>
      </c>
    </row>
    <row r="498" spans="1:129" ht="15.75" hidden="1" customHeight="1" x14ac:dyDescent="0.25">
      <c r="A498" s="15">
        <v>896</v>
      </c>
      <c r="B498" s="1" t="str">
        <f>VLOOKUP($A498,'Trang tính59'!$G:$J,3,0)</f>
        <v>Trần Thị Thùy Linh</v>
      </c>
      <c r="C498" s="1" t="str">
        <f>VLOOKUP($A498,'Trang tính59'!$G:$J,4,0)</f>
        <v>DYNO - Kỹ thuật</v>
      </c>
      <c r="D498" s="171"/>
      <c r="E498" s="171"/>
      <c r="F498" s="1" t="str">
        <f t="shared" si="20"/>
        <v/>
      </c>
      <c r="G498" s="159" t="e">
        <f t="shared" si="16"/>
        <v>#VALUE!</v>
      </c>
      <c r="H498" s="171"/>
      <c r="I498" s="171"/>
      <c r="J498" s="1" t="str">
        <f t="shared" si="21"/>
        <v/>
      </c>
      <c r="K498" s="159" t="e">
        <f t="shared" si="17"/>
        <v>#VALUE!</v>
      </c>
      <c r="L498" s="168"/>
      <c r="M498" s="168"/>
      <c r="N498" s="1" t="str">
        <f t="shared" si="22"/>
        <v/>
      </c>
      <c r="O498" s="159" t="e">
        <f t="shared" si="23"/>
        <v>#VALUE!</v>
      </c>
      <c r="P498" s="168"/>
      <c r="Q498" s="168"/>
      <c r="R498" s="1" t="str">
        <f t="shared" si="24"/>
        <v/>
      </c>
      <c r="S498" s="159" t="e">
        <f t="shared" si="25"/>
        <v>#VALUE!</v>
      </c>
      <c r="T498" s="171"/>
      <c r="U498" s="171"/>
      <c r="V498" s="1" t="str">
        <f t="shared" si="26"/>
        <v/>
      </c>
      <c r="W498" s="159" t="e">
        <f t="shared" si="27"/>
        <v>#VALUE!</v>
      </c>
      <c r="X498" s="171"/>
      <c r="Y498" s="171"/>
      <c r="Z498" s="1" t="str">
        <f t="shared" si="28"/>
        <v/>
      </c>
      <c r="AA498" s="159" t="e">
        <f t="shared" si="29"/>
        <v>#VALUE!</v>
      </c>
      <c r="AB498" s="171"/>
      <c r="AC498" s="171"/>
      <c r="AD498" s="1" t="str">
        <f t="shared" si="30"/>
        <v/>
      </c>
      <c r="AE498" s="159" t="e">
        <f t="shared" si="18"/>
        <v>#VALUE!</v>
      </c>
      <c r="AF498" s="171"/>
      <c r="AG498" s="171"/>
      <c r="AH498" s="1" t="str">
        <f t="shared" si="31"/>
        <v/>
      </c>
      <c r="AI498" s="159" t="e">
        <f t="shared" si="19"/>
        <v>#VALUE!</v>
      </c>
      <c r="AJ498" s="172"/>
      <c r="AK498" s="172"/>
      <c r="AL498" s="1"/>
      <c r="AM498" s="1"/>
      <c r="AN498" s="162"/>
      <c r="AO498" s="162"/>
      <c r="AP498" s="1"/>
      <c r="AQ498" s="1"/>
      <c r="AR498" s="162"/>
      <c r="AS498" s="162"/>
      <c r="AT498" s="1"/>
      <c r="AU498" s="1"/>
      <c r="AV498" s="172"/>
      <c r="AW498" s="172"/>
      <c r="AX498" s="1"/>
      <c r="AY498" s="1"/>
      <c r="AZ498" s="172"/>
      <c r="BA498" s="172"/>
      <c r="BB498" s="1"/>
      <c r="BC498" s="1"/>
      <c r="BD498" s="172"/>
      <c r="BE498" s="172"/>
      <c r="BF498" s="1"/>
      <c r="BG498" s="1"/>
      <c r="BH498" s="172"/>
      <c r="BI498" s="172"/>
      <c r="BJ498" s="1"/>
      <c r="BK498" s="1"/>
      <c r="BL498" s="172"/>
      <c r="BM498" s="172"/>
      <c r="BN498" s="1"/>
      <c r="BO498" s="1"/>
      <c r="BP498" s="162"/>
      <c r="BQ498" s="162"/>
      <c r="BR498" s="1"/>
      <c r="BS498" s="1"/>
      <c r="BT498" s="162"/>
      <c r="BU498" s="162"/>
      <c r="BV498" s="1"/>
      <c r="BW498" s="1"/>
      <c r="BX498" s="172"/>
      <c r="BY498" s="172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62"/>
      <c r="CK498" s="162"/>
      <c r="CL498" s="1"/>
      <c r="CM498" s="1"/>
      <c r="CN498" s="162"/>
      <c r="CO498" s="162"/>
      <c r="CP498" s="1"/>
      <c r="CQ498" s="1"/>
      <c r="CR498" s="162"/>
      <c r="CS498" s="162"/>
      <c r="CT498" s="1"/>
      <c r="CU498" s="1"/>
      <c r="CV498" s="162"/>
      <c r="CW498" s="162"/>
      <c r="CX498" s="1"/>
      <c r="CY498" s="1"/>
      <c r="CZ498" s="162"/>
      <c r="DA498" s="162"/>
      <c r="DB498" s="1"/>
      <c r="DC498" s="159"/>
      <c r="DD498" s="1"/>
      <c r="DE498" s="1"/>
      <c r="DF498" s="1"/>
      <c r="DG498" s="159"/>
      <c r="DH498" s="1"/>
      <c r="DI498" s="1"/>
      <c r="DJ498" s="1"/>
      <c r="DK498" s="159"/>
      <c r="DL498" s="162"/>
      <c r="DM498" s="162"/>
      <c r="DN498" s="1"/>
      <c r="DO498" s="159"/>
      <c r="DP498" s="162"/>
      <c r="DQ498" s="162"/>
      <c r="DR498" s="1"/>
      <c r="DS498" s="159"/>
      <c r="DT498" s="162"/>
      <c r="DU498" s="162"/>
      <c r="DV498" s="1"/>
      <c r="DW498" s="159"/>
      <c r="DX498" s="1"/>
      <c r="DY498" s="1" t="e">
        <f>VLOOKUP(A498,'ADFLEX lần 1'!A:C,3,0)</f>
        <v>#N/A</v>
      </c>
    </row>
    <row r="499" spans="1:129" ht="15.75" hidden="1" customHeight="1" x14ac:dyDescent="0.25">
      <c r="A499" s="15">
        <v>897</v>
      </c>
      <c r="B499" s="1" t="str">
        <f>VLOOKUP($A499,'Trang tính59'!$G:$J,3,0)</f>
        <v>Nguyễn Thị Duyên</v>
      </c>
      <c r="C499" s="1" t="str">
        <f>VLOOKUP($A499,'Trang tính59'!$G:$J,4,0)</f>
        <v>EWAY - Kỹ thuật DYNO</v>
      </c>
      <c r="D499" s="169">
        <v>0.37361111111111112</v>
      </c>
      <c r="E499" s="169">
        <v>0.78333333333333333</v>
      </c>
      <c r="F499" s="163">
        <f t="shared" si="20"/>
        <v>0.33333333333333331</v>
      </c>
      <c r="G499" s="159">
        <f t="shared" si="16"/>
        <v>8</v>
      </c>
      <c r="H499" s="168"/>
      <c r="I499" s="168"/>
      <c r="J499" s="1" t="str">
        <f t="shared" si="21"/>
        <v/>
      </c>
      <c r="K499" s="159" t="e">
        <f t="shared" si="17"/>
        <v>#VALUE!</v>
      </c>
      <c r="L499" s="169">
        <v>0.37847222222222221</v>
      </c>
      <c r="M499" s="169">
        <v>0.78541666666666665</v>
      </c>
      <c r="N499" s="163">
        <f t="shared" si="22"/>
        <v>0.32986111111111116</v>
      </c>
      <c r="O499" s="159">
        <f t="shared" si="23"/>
        <v>7.9</v>
      </c>
      <c r="P499" s="168"/>
      <c r="Q499" s="168"/>
      <c r="R499" s="1" t="str">
        <f t="shared" si="24"/>
        <v/>
      </c>
      <c r="S499" s="159" t="e">
        <f t="shared" si="25"/>
        <v>#VALUE!</v>
      </c>
      <c r="T499" s="168"/>
      <c r="U499" s="168"/>
      <c r="V499" s="1" t="str">
        <f t="shared" si="26"/>
        <v/>
      </c>
      <c r="W499" s="159" t="e">
        <f t="shared" si="27"/>
        <v>#VALUE!</v>
      </c>
      <c r="X499" s="169">
        <v>0.37708333333333333</v>
      </c>
      <c r="Y499" s="169">
        <v>0.77847222222222223</v>
      </c>
      <c r="Z499" s="163">
        <f t="shared" si="28"/>
        <v>0.33125000000000004</v>
      </c>
      <c r="AA499" s="159">
        <f t="shared" si="29"/>
        <v>8</v>
      </c>
      <c r="AB499" s="169">
        <v>0.37291666666666667</v>
      </c>
      <c r="AC499" s="169">
        <v>0.77708333333333335</v>
      </c>
      <c r="AD499" s="163">
        <f t="shared" si="30"/>
        <v>0.33333333333333331</v>
      </c>
      <c r="AE499" s="159">
        <f t="shared" si="18"/>
        <v>8</v>
      </c>
      <c r="AF499" s="169">
        <v>0.38472222222222224</v>
      </c>
      <c r="AG499" s="169">
        <v>0.93472222222222223</v>
      </c>
      <c r="AH499" s="163">
        <f t="shared" si="31"/>
        <v>0.32361111111111113</v>
      </c>
      <c r="AI499" s="159">
        <f t="shared" si="19"/>
        <v>7.8</v>
      </c>
      <c r="AJ499" s="170"/>
      <c r="AK499" s="170"/>
      <c r="AL499" s="1"/>
      <c r="AM499" s="1"/>
      <c r="AN499" s="170"/>
      <c r="AO499" s="170"/>
      <c r="AP499" s="1"/>
      <c r="AQ499" s="1"/>
      <c r="AR499" s="170"/>
      <c r="AS499" s="170"/>
      <c r="AT499" s="1"/>
      <c r="AU499" s="1"/>
      <c r="AV499" s="170"/>
      <c r="AW499" s="170"/>
      <c r="AX499" s="1"/>
      <c r="AY499" s="1"/>
      <c r="AZ499" s="170"/>
      <c r="BA499" s="170"/>
      <c r="BB499" s="1"/>
      <c r="BC499" s="1"/>
      <c r="BD499" s="162"/>
      <c r="BE499" s="162"/>
      <c r="BF499" s="1"/>
      <c r="BG499" s="1"/>
      <c r="BH499" s="162"/>
      <c r="BI499" s="162"/>
      <c r="BJ499" s="1"/>
      <c r="BK499" s="1"/>
      <c r="BL499" s="170"/>
      <c r="BM499" s="170"/>
      <c r="BN499" s="1"/>
      <c r="BO499" s="1"/>
      <c r="BP499" s="170"/>
      <c r="BQ499" s="170"/>
      <c r="BR499" s="1"/>
      <c r="BS499" s="1"/>
      <c r="BT499" s="170"/>
      <c r="BU499" s="170"/>
      <c r="BV499" s="1"/>
      <c r="BW499" s="1"/>
      <c r="BX499" s="170"/>
      <c r="BY499" s="170"/>
      <c r="BZ499" s="1"/>
      <c r="CA499" s="1"/>
      <c r="CB499" s="170"/>
      <c r="CC499" s="170"/>
      <c r="CD499" s="1"/>
      <c r="CE499" s="1"/>
      <c r="CF499" s="162"/>
      <c r="CG499" s="162"/>
      <c r="CH499" s="1"/>
      <c r="CI499" s="1"/>
      <c r="CJ499" s="162"/>
      <c r="CK499" s="162"/>
      <c r="CL499" s="1"/>
      <c r="CM499" s="1"/>
      <c r="CN499" s="170"/>
      <c r="CO499" s="170"/>
      <c r="CP499" s="1"/>
      <c r="CQ499" s="1"/>
      <c r="CR499" s="170"/>
      <c r="CS499" s="170"/>
      <c r="CT499" s="1"/>
      <c r="CU499" s="1"/>
      <c r="CV499" s="170"/>
      <c r="CW499" s="170"/>
      <c r="CX499" s="1"/>
      <c r="CY499" s="1"/>
      <c r="CZ499" s="160"/>
      <c r="DA499" s="160"/>
      <c r="DB499" s="161"/>
      <c r="DC499" s="159"/>
      <c r="DD499" s="160"/>
      <c r="DE499" s="160"/>
      <c r="DF499" s="160"/>
      <c r="DG499" s="159"/>
      <c r="DH499" s="162"/>
      <c r="DI499" s="162"/>
      <c r="DJ499" s="162"/>
      <c r="DK499" s="159"/>
      <c r="DL499" s="162"/>
      <c r="DM499" s="162"/>
      <c r="DN499" s="163"/>
      <c r="DO499" s="159"/>
      <c r="DP499" s="160"/>
      <c r="DQ499" s="160"/>
      <c r="DR499" s="161"/>
      <c r="DS499" s="159"/>
      <c r="DT499" s="160"/>
      <c r="DU499" s="160"/>
      <c r="DV499" s="161"/>
      <c r="DW499" s="159"/>
      <c r="DX499" s="1"/>
      <c r="DY499" s="1" t="e">
        <f>VLOOKUP(A499,'ADFLEX lần 1'!A:C,3,0)</f>
        <v>#N/A</v>
      </c>
    </row>
    <row r="500" spans="1:129" ht="15.75" hidden="1" customHeight="1" x14ac:dyDescent="0.25">
      <c r="A500" s="15">
        <v>898</v>
      </c>
      <c r="B500" s="1" t="str">
        <f>VLOOKUP($A500,'Trang tính59'!$G:$J,3,0)</f>
        <v>Nguyễn Trọng Thái</v>
      </c>
      <c r="C500" s="1" t="str">
        <f>VLOOKUP($A500,'Trang tính59'!$G:$J,4,0)</f>
        <v>EWAY - Kỹ thuật DYNO</v>
      </c>
      <c r="D500" s="168"/>
      <c r="E500" s="168"/>
      <c r="F500" s="1" t="str">
        <f t="shared" si="20"/>
        <v/>
      </c>
      <c r="G500" s="159" t="e">
        <f t="shared" si="16"/>
        <v>#VALUE!</v>
      </c>
      <c r="H500" s="168"/>
      <c r="I500" s="168"/>
      <c r="J500" s="1" t="str">
        <f t="shared" si="21"/>
        <v/>
      </c>
      <c r="K500" s="159" t="e">
        <f t="shared" si="17"/>
        <v>#VALUE!</v>
      </c>
      <c r="L500" s="168"/>
      <c r="M500" s="168"/>
      <c r="N500" s="1" t="str">
        <f t="shared" si="22"/>
        <v/>
      </c>
      <c r="O500" s="159" t="e">
        <f t="shared" si="23"/>
        <v>#VALUE!</v>
      </c>
      <c r="P500" s="168"/>
      <c r="Q500" s="168"/>
      <c r="R500" s="1" t="str">
        <f t="shared" si="24"/>
        <v/>
      </c>
      <c r="S500" s="159" t="e">
        <f t="shared" si="25"/>
        <v>#VALUE!</v>
      </c>
      <c r="T500" s="168"/>
      <c r="U500" s="168"/>
      <c r="V500" s="1" t="str">
        <f t="shared" si="26"/>
        <v/>
      </c>
      <c r="W500" s="159" t="e">
        <f t="shared" si="27"/>
        <v>#VALUE!</v>
      </c>
      <c r="X500" s="168"/>
      <c r="Y500" s="168"/>
      <c r="Z500" s="1" t="str">
        <f t="shared" si="28"/>
        <v/>
      </c>
      <c r="AA500" s="159" t="e">
        <f t="shared" si="29"/>
        <v>#VALUE!</v>
      </c>
      <c r="AB500" s="168"/>
      <c r="AC500" s="168"/>
      <c r="AD500" s="1" t="str">
        <f t="shared" si="30"/>
        <v/>
      </c>
      <c r="AE500" s="159" t="e">
        <f t="shared" si="18"/>
        <v>#VALUE!</v>
      </c>
      <c r="AF500" s="168"/>
      <c r="AG500" s="168"/>
      <c r="AH500" s="1" t="str">
        <f t="shared" si="31"/>
        <v/>
      </c>
      <c r="AI500" s="159" t="e">
        <f t="shared" si="19"/>
        <v>#VALUE!</v>
      </c>
      <c r="AJ500" s="162"/>
      <c r="AK500" s="162"/>
      <c r="AL500" s="1"/>
      <c r="AM500" s="1"/>
      <c r="AN500" s="162"/>
      <c r="AO500" s="162"/>
      <c r="AP500" s="1"/>
      <c r="AQ500" s="1"/>
      <c r="AR500" s="162"/>
      <c r="AS500" s="162"/>
      <c r="AT500" s="1"/>
      <c r="AU500" s="1"/>
      <c r="AV500" s="162"/>
      <c r="AW500" s="162"/>
      <c r="AX500" s="1"/>
      <c r="AY500" s="1"/>
      <c r="AZ500" s="162"/>
      <c r="BA500" s="162"/>
      <c r="BB500" s="1"/>
      <c r="BC500" s="1"/>
      <c r="BD500" s="162"/>
      <c r="BE500" s="162"/>
      <c r="BF500" s="1"/>
      <c r="BG500" s="1"/>
      <c r="BH500" s="162"/>
      <c r="BI500" s="162"/>
      <c r="BJ500" s="1"/>
      <c r="BK500" s="1"/>
      <c r="BL500" s="170"/>
      <c r="BM500" s="170"/>
      <c r="BN500" s="1"/>
      <c r="BO500" s="1"/>
      <c r="BP500" s="1"/>
      <c r="BQ500" s="1"/>
      <c r="BR500" s="1"/>
      <c r="BS500" s="1"/>
      <c r="BT500" s="162"/>
      <c r="BU500" s="162"/>
      <c r="BV500" s="1"/>
      <c r="BW500" s="1"/>
      <c r="BX500" s="170"/>
      <c r="BY500" s="170"/>
      <c r="BZ500" s="1"/>
      <c r="CA500" s="1"/>
      <c r="CB500" s="1"/>
      <c r="CC500" s="1"/>
      <c r="CD500" s="1"/>
      <c r="CE500" s="1"/>
      <c r="CF500" s="162"/>
      <c r="CG500" s="162"/>
      <c r="CH500" s="1"/>
      <c r="CI500" s="1"/>
      <c r="CJ500" s="170"/>
      <c r="CK500" s="170"/>
      <c r="CL500" s="1"/>
      <c r="CM500" s="1"/>
      <c r="CN500" s="170"/>
      <c r="CO500" s="170"/>
      <c r="CP500" s="1"/>
      <c r="CQ500" s="1"/>
      <c r="CR500" s="162"/>
      <c r="CS500" s="162"/>
      <c r="CT500" s="1"/>
      <c r="CU500" s="1"/>
      <c r="CV500" s="162"/>
      <c r="CW500" s="162"/>
      <c r="CX500" s="1"/>
      <c r="CY500" s="1"/>
      <c r="CZ500" s="162"/>
      <c r="DA500" s="162"/>
      <c r="DB500" s="1"/>
      <c r="DC500" s="159"/>
      <c r="DD500" s="160"/>
      <c r="DE500" s="160"/>
      <c r="DF500" s="161"/>
      <c r="DG500" s="159"/>
      <c r="DH500" s="162"/>
      <c r="DI500" s="162"/>
      <c r="DJ500" s="163"/>
      <c r="DK500" s="159"/>
      <c r="DL500" s="162"/>
      <c r="DM500" s="162"/>
      <c r="DN500" s="162"/>
      <c r="DO500" s="159"/>
      <c r="DP500" s="160"/>
      <c r="DQ500" s="160"/>
      <c r="DR500" s="160"/>
      <c r="DS500" s="159"/>
      <c r="DT500" s="160"/>
      <c r="DU500" s="160"/>
      <c r="DV500" s="160"/>
      <c r="DW500" s="159"/>
      <c r="DX500" s="1"/>
      <c r="DY500" s="1" t="e">
        <f>VLOOKUP(A500,'ADFLEX lần 1'!A:C,3,0)</f>
        <v>#N/A</v>
      </c>
    </row>
    <row r="501" spans="1:129" ht="15.75" hidden="1" customHeight="1" x14ac:dyDescent="0.25">
      <c r="A501" s="15">
        <v>899</v>
      </c>
      <c r="B501" s="1" t="e">
        <f>VLOOKUP($A501,'Trang tính59'!$G:$J,3,0)</f>
        <v>#N/A</v>
      </c>
      <c r="C501" s="1" t="e">
        <f>VLOOKUP($A501,'Trang tính59'!$G:$J,4,0)</f>
        <v>#N/A</v>
      </c>
      <c r="D501" s="171"/>
      <c r="E501" s="171"/>
      <c r="F501" s="1" t="str">
        <f t="shared" si="20"/>
        <v/>
      </c>
      <c r="G501" s="159" t="e">
        <f t="shared" si="16"/>
        <v>#VALUE!</v>
      </c>
      <c r="H501" s="171"/>
      <c r="I501" s="171"/>
      <c r="J501" s="1" t="str">
        <f t="shared" si="21"/>
        <v/>
      </c>
      <c r="K501" s="159" t="e">
        <f t="shared" si="17"/>
        <v>#VALUE!</v>
      </c>
      <c r="L501" s="168"/>
      <c r="M501" s="168"/>
      <c r="N501" s="1" t="str">
        <f t="shared" si="22"/>
        <v/>
      </c>
      <c r="O501" s="159" t="e">
        <f t="shared" si="23"/>
        <v>#VALUE!</v>
      </c>
      <c r="P501" s="168"/>
      <c r="Q501" s="168"/>
      <c r="R501" s="1" t="str">
        <f t="shared" si="24"/>
        <v/>
      </c>
      <c r="S501" s="159" t="e">
        <f t="shared" si="25"/>
        <v>#VALUE!</v>
      </c>
      <c r="T501" s="171"/>
      <c r="U501" s="171"/>
      <c r="V501" s="1" t="str">
        <f t="shared" si="26"/>
        <v/>
      </c>
      <c r="W501" s="159" t="e">
        <f t="shared" si="27"/>
        <v>#VALUE!</v>
      </c>
      <c r="X501" s="171"/>
      <c r="Y501" s="171"/>
      <c r="Z501" s="1" t="str">
        <f t="shared" si="28"/>
        <v/>
      </c>
      <c r="AA501" s="159" t="e">
        <f t="shared" si="29"/>
        <v>#VALUE!</v>
      </c>
      <c r="AB501" s="171"/>
      <c r="AC501" s="171"/>
      <c r="AD501" s="1" t="str">
        <f t="shared" si="30"/>
        <v/>
      </c>
      <c r="AE501" s="159" t="e">
        <f t="shared" si="18"/>
        <v>#VALUE!</v>
      </c>
      <c r="AF501" s="168"/>
      <c r="AG501" s="168"/>
      <c r="AH501" s="1" t="str">
        <f t="shared" si="31"/>
        <v/>
      </c>
      <c r="AI501" s="159" t="e">
        <f t="shared" si="19"/>
        <v>#VALUE!</v>
      </c>
      <c r="AJ501" s="172"/>
      <c r="AK501" s="172"/>
      <c r="AL501" s="1"/>
      <c r="AM501" s="1"/>
      <c r="AN501" s="162"/>
      <c r="AO501" s="162"/>
      <c r="AP501" s="1"/>
      <c r="AQ501" s="1"/>
      <c r="AR501" s="162"/>
      <c r="AS501" s="162"/>
      <c r="AT501" s="1"/>
      <c r="AU501" s="1"/>
      <c r="AV501" s="172"/>
      <c r="AW501" s="172"/>
      <c r="AX501" s="1"/>
      <c r="AY501" s="1"/>
      <c r="AZ501" s="172"/>
      <c r="BA501" s="172"/>
      <c r="BB501" s="1"/>
      <c r="BC501" s="1"/>
      <c r="BD501" s="172"/>
      <c r="BE501" s="172"/>
      <c r="BF501" s="1"/>
      <c r="BG501" s="1"/>
      <c r="BH501" s="172"/>
      <c r="BI501" s="172"/>
      <c r="BJ501" s="1"/>
      <c r="BK501" s="1"/>
      <c r="BL501" s="172"/>
      <c r="BM501" s="172"/>
      <c r="BN501" s="1"/>
      <c r="BO501" s="1"/>
      <c r="BP501" s="162"/>
      <c r="BQ501" s="162"/>
      <c r="BR501" s="1"/>
      <c r="BS501" s="1"/>
      <c r="BT501" s="162"/>
      <c r="BU501" s="162"/>
      <c r="BV501" s="1"/>
      <c r="BW501" s="1"/>
      <c r="BX501" s="172"/>
      <c r="BY501" s="172"/>
      <c r="BZ501" s="1"/>
      <c r="CA501" s="1"/>
      <c r="CB501" s="162"/>
      <c r="CC501" s="162"/>
      <c r="CD501" s="1"/>
      <c r="CE501" s="1"/>
      <c r="CF501" s="162"/>
      <c r="CG501" s="162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62"/>
      <c r="CS501" s="162"/>
      <c r="CT501" s="1"/>
      <c r="CU501" s="1"/>
      <c r="CV501" s="162"/>
      <c r="CW501" s="162"/>
      <c r="CX501" s="1"/>
      <c r="CY501" s="1"/>
      <c r="CZ501" s="162"/>
      <c r="DA501" s="162"/>
      <c r="DB501" s="1"/>
      <c r="DC501" s="159"/>
      <c r="DD501" s="1"/>
      <c r="DE501" s="1"/>
      <c r="DF501" s="1"/>
      <c r="DG501" s="159"/>
      <c r="DH501" s="1"/>
      <c r="DI501" s="1"/>
      <c r="DJ501" s="1"/>
      <c r="DK501" s="159"/>
      <c r="DL501" s="1"/>
      <c r="DM501" s="1"/>
      <c r="DN501" s="1"/>
      <c r="DO501" s="159"/>
      <c r="DP501" s="1"/>
      <c r="DQ501" s="1"/>
      <c r="DR501" s="1"/>
      <c r="DS501" s="159"/>
      <c r="DT501" s="1"/>
      <c r="DU501" s="1"/>
      <c r="DV501" s="1"/>
      <c r="DW501" s="159"/>
      <c r="DX501" s="1"/>
      <c r="DY501" s="1" t="e">
        <f>VLOOKUP(A501,'ADFLEX lần 1'!A:C,3,0)</f>
        <v>#N/A</v>
      </c>
    </row>
    <row r="502" spans="1:129" ht="15.75" hidden="1" customHeight="1" x14ac:dyDescent="0.25">
      <c r="A502" s="15">
        <v>900</v>
      </c>
      <c r="B502" s="1" t="str">
        <f>VLOOKUP($A502,'Trang tính59'!$G:$J,3,0)</f>
        <v>Tô Phương Thảo</v>
      </c>
      <c r="C502" s="1" t="str">
        <f>VLOOKUP($A502,'Trang tính59'!$G:$J,4,0)</f>
        <v>EWAY - Sale</v>
      </c>
      <c r="D502" s="171"/>
      <c r="E502" s="171"/>
      <c r="F502" s="1" t="str">
        <f t="shared" si="20"/>
        <v/>
      </c>
      <c r="G502" s="159" t="e">
        <f t="shared" si="16"/>
        <v>#VALUE!</v>
      </c>
      <c r="H502" s="171"/>
      <c r="I502" s="171"/>
      <c r="J502" s="1" t="str">
        <f t="shared" si="21"/>
        <v/>
      </c>
      <c r="K502" s="159" t="e">
        <f t="shared" si="17"/>
        <v>#VALUE!</v>
      </c>
      <c r="L502" s="168"/>
      <c r="M502" s="168"/>
      <c r="N502" s="1" t="str">
        <f t="shared" si="22"/>
        <v/>
      </c>
      <c r="O502" s="159" t="e">
        <f t="shared" si="23"/>
        <v>#VALUE!</v>
      </c>
      <c r="P502" s="168"/>
      <c r="Q502" s="168"/>
      <c r="R502" s="1" t="str">
        <f t="shared" si="24"/>
        <v/>
      </c>
      <c r="S502" s="159" t="e">
        <f t="shared" si="25"/>
        <v>#VALUE!</v>
      </c>
      <c r="T502" s="168"/>
      <c r="U502" s="168"/>
      <c r="V502" s="1" t="str">
        <f t="shared" si="26"/>
        <v/>
      </c>
      <c r="W502" s="159" t="e">
        <f t="shared" si="27"/>
        <v>#VALUE!</v>
      </c>
      <c r="X502" s="171"/>
      <c r="Y502" s="171"/>
      <c r="Z502" s="1" t="str">
        <f t="shared" si="28"/>
        <v/>
      </c>
      <c r="AA502" s="159" t="e">
        <f t="shared" si="29"/>
        <v>#VALUE!</v>
      </c>
      <c r="AB502" s="171"/>
      <c r="AC502" s="171"/>
      <c r="AD502" s="1" t="str">
        <f t="shared" si="30"/>
        <v/>
      </c>
      <c r="AE502" s="159" t="e">
        <f t="shared" si="18"/>
        <v>#VALUE!</v>
      </c>
      <c r="AF502" s="168"/>
      <c r="AG502" s="168"/>
      <c r="AH502" s="1" t="str">
        <f t="shared" si="31"/>
        <v/>
      </c>
      <c r="AI502" s="159" t="e">
        <f t="shared" si="19"/>
        <v>#VALUE!</v>
      </c>
      <c r="AJ502" s="172"/>
      <c r="AK502" s="172"/>
      <c r="AL502" s="1"/>
      <c r="AM502" s="1"/>
      <c r="AN502" s="1"/>
      <c r="AO502" s="1"/>
      <c r="AP502" s="1"/>
      <c r="AQ502" s="1"/>
      <c r="AR502" s="162"/>
      <c r="AS502" s="162"/>
      <c r="AT502" s="1"/>
      <c r="AU502" s="1"/>
      <c r="AV502" s="172"/>
      <c r="AW502" s="172"/>
      <c r="AX502" s="1"/>
      <c r="AY502" s="1"/>
      <c r="AZ502" s="1"/>
      <c r="BA502" s="1"/>
      <c r="BB502" s="1"/>
      <c r="BC502" s="1"/>
      <c r="BD502" s="172"/>
      <c r="BE502" s="172"/>
      <c r="BF502" s="1"/>
      <c r="BG502" s="1"/>
      <c r="BH502" s="172"/>
      <c r="BI502" s="172"/>
      <c r="BJ502" s="1"/>
      <c r="BK502" s="1"/>
      <c r="BL502" s="162"/>
      <c r="BM502" s="162"/>
      <c r="BN502" s="1"/>
      <c r="BO502" s="1"/>
      <c r="BP502" s="162"/>
      <c r="BQ502" s="162"/>
      <c r="BR502" s="1"/>
      <c r="BS502" s="1"/>
      <c r="BT502" s="162"/>
      <c r="BU502" s="162"/>
      <c r="BV502" s="1"/>
      <c r="BW502" s="1"/>
      <c r="BX502" s="172"/>
      <c r="BY502" s="172"/>
      <c r="BZ502" s="1"/>
      <c r="CA502" s="1"/>
      <c r="CB502" s="162"/>
      <c r="CC502" s="162"/>
      <c r="CD502" s="1"/>
      <c r="CE502" s="1"/>
      <c r="CF502" s="162"/>
      <c r="CG502" s="162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62"/>
      <c r="CS502" s="162"/>
      <c r="CT502" s="1"/>
      <c r="CU502" s="1"/>
      <c r="CV502" s="162"/>
      <c r="CW502" s="162"/>
      <c r="CX502" s="1"/>
      <c r="CY502" s="1"/>
      <c r="CZ502" s="1"/>
      <c r="DA502" s="1"/>
      <c r="DB502" s="1"/>
      <c r="DC502" s="159"/>
      <c r="DD502" s="1"/>
      <c r="DE502" s="1"/>
      <c r="DF502" s="1"/>
      <c r="DG502" s="159"/>
      <c r="DH502" s="1"/>
      <c r="DI502" s="1"/>
      <c r="DJ502" s="1"/>
      <c r="DK502" s="159"/>
      <c r="DL502" s="1"/>
      <c r="DM502" s="1"/>
      <c r="DN502" s="1"/>
      <c r="DO502" s="159"/>
      <c r="DP502" s="1"/>
      <c r="DQ502" s="1"/>
      <c r="DR502" s="1"/>
      <c r="DS502" s="159"/>
      <c r="DT502" s="1"/>
      <c r="DU502" s="1"/>
      <c r="DV502" s="1"/>
      <c r="DW502" s="159"/>
      <c r="DX502" s="1"/>
      <c r="DY502" s="1" t="e">
        <f>VLOOKUP(A502,'ADFLEX lần 1'!A:C,3,0)</f>
        <v>#N/A</v>
      </c>
    </row>
    <row r="503" spans="1:129" ht="15.75" hidden="1" customHeight="1" x14ac:dyDescent="0.25">
      <c r="A503" s="15">
        <v>902</v>
      </c>
      <c r="B503" s="1" t="str">
        <f>VLOOKUP($A503,'Trang tính59'!$G:$J,3,0)</f>
        <v>Phạm Văn Cừ</v>
      </c>
      <c r="C503" s="1" t="str">
        <f>VLOOKUP($A503,'Trang tính59'!$G:$J,4,0)</f>
        <v>EWAY - Tuyển dụng đào tạo truyền thông</v>
      </c>
      <c r="D503" s="14"/>
      <c r="E503" s="14"/>
      <c r="F503" s="1" t="str">
        <f t="shared" si="20"/>
        <v/>
      </c>
      <c r="G503" s="159" t="e">
        <f t="shared" si="16"/>
        <v>#VALUE!</v>
      </c>
      <c r="H503" s="14"/>
      <c r="I503" s="14"/>
      <c r="J503" s="1" t="str">
        <f t="shared" si="21"/>
        <v/>
      </c>
      <c r="K503" s="159" t="e">
        <f t="shared" si="17"/>
        <v>#VALUE!</v>
      </c>
      <c r="L503" s="14"/>
      <c r="M503" s="14"/>
      <c r="N503" s="1" t="str">
        <f t="shared" si="22"/>
        <v/>
      </c>
      <c r="O503" s="159" t="e">
        <f t="shared" si="23"/>
        <v>#VALUE!</v>
      </c>
      <c r="P503" s="14"/>
      <c r="Q503" s="14"/>
      <c r="R503" s="1" t="str">
        <f t="shared" si="24"/>
        <v/>
      </c>
      <c r="S503" s="159" t="e">
        <f t="shared" si="25"/>
        <v>#VALUE!</v>
      </c>
      <c r="T503" s="171"/>
      <c r="U503" s="171"/>
      <c r="V503" s="1" t="str">
        <f t="shared" si="26"/>
        <v/>
      </c>
      <c r="W503" s="159" t="e">
        <f t="shared" si="27"/>
        <v>#VALUE!</v>
      </c>
      <c r="X503" s="14"/>
      <c r="Y503" s="14"/>
      <c r="Z503" s="1" t="str">
        <f t="shared" si="28"/>
        <v/>
      </c>
      <c r="AA503" s="159" t="e">
        <f t="shared" si="29"/>
        <v>#VALUE!</v>
      </c>
      <c r="AB503" s="171"/>
      <c r="AC503" s="171"/>
      <c r="AD503" s="1" t="str">
        <f t="shared" si="30"/>
        <v/>
      </c>
      <c r="AE503" s="159" t="e">
        <f t="shared" si="18"/>
        <v>#VALUE!</v>
      </c>
      <c r="AF503" s="171"/>
      <c r="AG503" s="171"/>
      <c r="AH503" s="1" t="str">
        <f t="shared" si="31"/>
        <v/>
      </c>
      <c r="AI503" s="159" t="e">
        <f t="shared" si="19"/>
        <v>#VALUE!</v>
      </c>
      <c r="AJ503" s="162"/>
      <c r="AK503" s="162"/>
      <c r="AL503" s="1"/>
      <c r="AM503" s="1"/>
      <c r="AN503" s="162"/>
      <c r="AO503" s="162"/>
      <c r="AP503" s="1"/>
      <c r="AQ503" s="1"/>
      <c r="AR503" s="162"/>
      <c r="AS503" s="162"/>
      <c r="AT503" s="1"/>
      <c r="AU503" s="1"/>
      <c r="AV503" s="172"/>
      <c r="AW503" s="172"/>
      <c r="AX503" s="1"/>
      <c r="AY503" s="1"/>
      <c r="AZ503" s="172"/>
      <c r="BA503" s="172"/>
      <c r="BB503" s="1"/>
      <c r="BC503" s="1"/>
      <c r="BD503" s="172"/>
      <c r="BE503" s="172"/>
      <c r="BF503" s="1"/>
      <c r="BG503" s="1"/>
      <c r="BH503" s="172"/>
      <c r="BI503" s="172"/>
      <c r="BJ503" s="1"/>
      <c r="BK503" s="1"/>
      <c r="BL503" s="172"/>
      <c r="BM503" s="172"/>
      <c r="BN503" s="1"/>
      <c r="BO503" s="1"/>
      <c r="BP503" s="162"/>
      <c r="BQ503" s="162"/>
      <c r="BR503" s="1"/>
      <c r="BS503" s="1"/>
      <c r="BT503" s="162"/>
      <c r="BU503" s="162"/>
      <c r="BV503" s="1"/>
      <c r="BW503" s="1"/>
      <c r="BX503" s="172"/>
      <c r="BY503" s="172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59"/>
      <c r="DD503" s="1"/>
      <c r="DE503" s="1"/>
      <c r="DF503" s="1"/>
      <c r="DG503" s="159"/>
      <c r="DH503" s="1"/>
      <c r="DI503" s="1"/>
      <c r="DJ503" s="1"/>
      <c r="DK503" s="159"/>
      <c r="DL503" s="1"/>
      <c r="DM503" s="1"/>
      <c r="DN503" s="1"/>
      <c r="DO503" s="159"/>
      <c r="DP503" s="1"/>
      <c r="DQ503" s="1"/>
      <c r="DR503" s="1"/>
      <c r="DS503" s="159"/>
      <c r="DT503" s="1"/>
      <c r="DU503" s="1"/>
      <c r="DV503" s="1"/>
      <c r="DW503" s="159"/>
      <c r="DX503" s="1"/>
      <c r="DY503" s="1" t="e">
        <f>VLOOKUP(A503,'ADFLEX lần 1'!A:C,3,0)</f>
        <v>#N/A</v>
      </c>
    </row>
    <row r="504" spans="1:129" ht="15.75" hidden="1" customHeight="1" x14ac:dyDescent="0.25">
      <c r="A504" s="15">
        <v>903</v>
      </c>
      <c r="B504" s="1" t="e">
        <f>VLOOKUP($A504,'Trang tính59'!$G:$J,3,0)</f>
        <v>#N/A</v>
      </c>
      <c r="C504" s="1" t="e">
        <f>VLOOKUP($A504,'Trang tính59'!$G:$J,4,0)</f>
        <v>#N/A</v>
      </c>
      <c r="D504" s="14"/>
      <c r="E504" s="14"/>
      <c r="F504" s="1" t="str">
        <f t="shared" si="20"/>
        <v/>
      </c>
      <c r="G504" s="159" t="e">
        <f t="shared" si="16"/>
        <v>#VALUE!</v>
      </c>
      <c r="H504" s="169">
        <v>0.7993055555555556</v>
      </c>
      <c r="I504" s="169">
        <v>0.7993055555555556</v>
      </c>
      <c r="J504" s="163">
        <f t="shared" si="21"/>
        <v>0.16666666666666666</v>
      </c>
      <c r="K504" s="159">
        <f t="shared" si="17"/>
        <v>4</v>
      </c>
      <c r="L504" s="169">
        <v>0.60277777777777775</v>
      </c>
      <c r="M504" s="169">
        <v>0.60277777777777775</v>
      </c>
      <c r="N504" s="163">
        <f t="shared" si="22"/>
        <v>0.16666666666666666</v>
      </c>
      <c r="O504" s="159">
        <f t="shared" si="23"/>
        <v>4</v>
      </c>
      <c r="P504" s="168"/>
      <c r="Q504" s="168"/>
      <c r="R504" s="1" t="str">
        <f t="shared" si="24"/>
        <v/>
      </c>
      <c r="S504" s="159" t="e">
        <f t="shared" si="25"/>
        <v>#VALUE!</v>
      </c>
      <c r="T504" s="168"/>
      <c r="U504" s="168"/>
      <c r="V504" s="1" t="str">
        <f t="shared" si="26"/>
        <v/>
      </c>
      <c r="W504" s="159" t="e">
        <f t="shared" si="27"/>
        <v>#VALUE!</v>
      </c>
      <c r="X504" s="169">
        <v>0.38263888888888886</v>
      </c>
      <c r="Y504" s="169">
        <v>0.69444444444444442</v>
      </c>
      <c r="Z504" s="1" t="e">
        <f t="shared" si="28"/>
        <v>#N/A</v>
      </c>
      <c r="AA504" s="159" t="e">
        <f t="shared" si="29"/>
        <v>#N/A</v>
      </c>
      <c r="AB504" s="169">
        <v>0.37638888888888888</v>
      </c>
      <c r="AC504" s="169">
        <v>0.75555555555555554</v>
      </c>
      <c r="AD504" s="1" t="e">
        <f t="shared" si="30"/>
        <v>#N/A</v>
      </c>
      <c r="AE504" s="159" t="e">
        <f t="shared" si="18"/>
        <v>#N/A</v>
      </c>
      <c r="AF504" s="168"/>
      <c r="AG504" s="168"/>
      <c r="AH504" s="1" t="str">
        <f t="shared" si="31"/>
        <v/>
      </c>
      <c r="AI504" s="159" t="e">
        <f t="shared" si="19"/>
        <v>#VALUE!</v>
      </c>
      <c r="AJ504" s="170"/>
      <c r="AK504" s="170"/>
      <c r="AL504" s="1"/>
      <c r="AM504" s="1"/>
      <c r="AN504" s="162"/>
      <c r="AO504" s="162"/>
      <c r="AP504" s="1"/>
      <c r="AQ504" s="1"/>
      <c r="AR504" s="170"/>
      <c r="AS504" s="170"/>
      <c r="AT504" s="1"/>
      <c r="AU504" s="1"/>
      <c r="AV504" s="170"/>
      <c r="AW504" s="170"/>
      <c r="AX504" s="1"/>
      <c r="AY504" s="1"/>
      <c r="AZ504" s="170"/>
      <c r="BA504" s="170"/>
      <c r="BB504" s="1"/>
      <c r="BC504" s="1"/>
      <c r="BD504" s="162"/>
      <c r="BE504" s="162"/>
      <c r="BF504" s="1"/>
      <c r="BG504" s="1"/>
      <c r="BH504" s="162"/>
      <c r="BI504" s="162"/>
      <c r="BJ504" s="1"/>
      <c r="BK504" s="1"/>
      <c r="BL504" s="170"/>
      <c r="BM504" s="170"/>
      <c r="BN504" s="1"/>
      <c r="BO504" s="1"/>
      <c r="BP504" s="170"/>
      <c r="BQ504" s="170"/>
      <c r="BR504" s="1"/>
      <c r="BS504" s="1"/>
      <c r="BT504" s="162"/>
      <c r="BU504" s="162"/>
      <c r="BV504" s="1"/>
      <c r="BW504" s="1"/>
      <c r="BX504" s="162"/>
      <c r="BY504" s="162"/>
      <c r="BZ504" s="1"/>
      <c r="CA504" s="1"/>
      <c r="CB504" s="170"/>
      <c r="CC504" s="170"/>
      <c r="CD504" s="1"/>
      <c r="CE504" s="1"/>
      <c r="CF504" s="1"/>
      <c r="CG504" s="1"/>
      <c r="CH504" s="1"/>
      <c r="CI504" s="1"/>
      <c r="CJ504" s="162"/>
      <c r="CK504" s="162"/>
      <c r="CL504" s="1"/>
      <c r="CM504" s="1"/>
      <c r="CN504" s="170"/>
      <c r="CO504" s="170"/>
      <c r="CP504" s="1"/>
      <c r="CQ504" s="1"/>
      <c r="CR504" s="162"/>
      <c r="CS504" s="162"/>
      <c r="CT504" s="1"/>
      <c r="CU504" s="1"/>
      <c r="CV504" s="170"/>
      <c r="CW504" s="170"/>
      <c r="CX504" s="1"/>
      <c r="CY504" s="1"/>
      <c r="CZ504" s="162"/>
      <c r="DA504" s="162"/>
      <c r="DB504" s="1"/>
      <c r="DC504" s="159"/>
      <c r="DD504" s="160"/>
      <c r="DE504" s="160"/>
      <c r="DF504" s="175"/>
      <c r="DG504" s="176"/>
      <c r="DH504" s="162"/>
      <c r="DI504" s="162"/>
      <c r="DJ504" s="162"/>
      <c r="DK504" s="159"/>
      <c r="DL504" s="162"/>
      <c r="DM504" s="162"/>
      <c r="DN504" s="163"/>
      <c r="DO504" s="159"/>
      <c r="DP504" s="160"/>
      <c r="DQ504" s="160"/>
      <c r="DR504" s="161"/>
      <c r="DS504" s="159"/>
      <c r="DT504" s="162"/>
      <c r="DU504" s="162"/>
      <c r="DV504" s="1"/>
      <c r="DW504" s="159"/>
      <c r="DX504" s="1"/>
      <c r="DY504" s="1" t="e">
        <f>VLOOKUP(A504,'ADFLEX lần 1'!A:C,3,0)</f>
        <v>#N/A</v>
      </c>
    </row>
    <row r="505" spans="1:129" ht="15.75" hidden="1" customHeight="1" x14ac:dyDescent="0.25">
      <c r="A505" s="15">
        <v>904</v>
      </c>
      <c r="B505" s="1" t="str">
        <f>VLOOKUP($A505,'Trang tính59'!$G:$J,3,0)</f>
        <v>Vũ Minh Hiếu</v>
      </c>
      <c r="C505" s="1" t="str">
        <f>VLOOKUP($A505,'Trang tính59'!$G:$J,4,0)</f>
        <v>DYNO - Kỹ thuật</v>
      </c>
      <c r="D505" s="168"/>
      <c r="E505" s="168"/>
      <c r="F505" s="1" t="str">
        <f t="shared" si="20"/>
        <v/>
      </c>
      <c r="G505" s="159" t="e">
        <f t="shared" si="16"/>
        <v>#VALUE!</v>
      </c>
      <c r="H505" s="168"/>
      <c r="I505" s="168"/>
      <c r="J505" s="1" t="str">
        <f t="shared" si="21"/>
        <v/>
      </c>
      <c r="K505" s="159" t="e">
        <f t="shared" si="17"/>
        <v>#VALUE!</v>
      </c>
      <c r="L505" s="168"/>
      <c r="M505" s="168"/>
      <c r="N505" s="1" t="str">
        <f t="shared" si="22"/>
        <v/>
      </c>
      <c r="O505" s="159" t="e">
        <f t="shared" si="23"/>
        <v>#VALUE!</v>
      </c>
      <c r="P505" s="168"/>
      <c r="Q505" s="168"/>
      <c r="R505" s="1" t="str">
        <f t="shared" si="24"/>
        <v/>
      </c>
      <c r="S505" s="159" t="e">
        <f t="shared" si="25"/>
        <v>#VALUE!</v>
      </c>
      <c r="T505" s="168"/>
      <c r="U505" s="168"/>
      <c r="V505" s="1" t="str">
        <f t="shared" si="26"/>
        <v/>
      </c>
      <c r="W505" s="159" t="e">
        <f t="shared" si="27"/>
        <v>#VALUE!</v>
      </c>
      <c r="X505" s="14"/>
      <c r="Y505" s="14"/>
      <c r="Z505" s="1" t="str">
        <f t="shared" si="28"/>
        <v/>
      </c>
      <c r="AA505" s="159" t="e">
        <f t="shared" si="29"/>
        <v>#VALUE!</v>
      </c>
      <c r="AB505" s="14"/>
      <c r="AC505" s="14"/>
      <c r="AD505" s="1" t="str">
        <f t="shared" si="30"/>
        <v/>
      </c>
      <c r="AE505" s="159" t="e">
        <f t="shared" si="18"/>
        <v>#VALUE!</v>
      </c>
      <c r="AF505" s="168"/>
      <c r="AG505" s="168"/>
      <c r="AH505" s="1" t="str">
        <f t="shared" si="31"/>
        <v/>
      </c>
      <c r="AI505" s="159" t="e">
        <f t="shared" si="19"/>
        <v>#VALUE!</v>
      </c>
      <c r="AJ505" s="162"/>
      <c r="AK505" s="162"/>
      <c r="AL505" s="1"/>
      <c r="AM505" s="1"/>
      <c r="AN505" s="162"/>
      <c r="AO505" s="162"/>
      <c r="AP505" s="1"/>
      <c r="AQ505" s="1"/>
      <c r="AR505" s="162"/>
      <c r="AS505" s="162"/>
      <c r="AT505" s="1"/>
      <c r="AU505" s="1"/>
      <c r="AV505" s="162"/>
      <c r="AW505" s="162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62"/>
      <c r="BI505" s="162"/>
      <c r="BJ505" s="1"/>
      <c r="BK505" s="1"/>
      <c r="BL505" s="162"/>
      <c r="BM505" s="162"/>
      <c r="BN505" s="1"/>
      <c r="BO505" s="1"/>
      <c r="BP505" s="162"/>
      <c r="BQ505" s="162"/>
      <c r="BR505" s="1"/>
      <c r="BS505" s="1"/>
      <c r="BT505" s="162"/>
      <c r="BU505" s="162"/>
      <c r="BV505" s="1"/>
      <c r="BW505" s="1"/>
      <c r="BX505" s="162"/>
      <c r="BY505" s="162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59"/>
      <c r="DD505" s="1"/>
      <c r="DE505" s="1"/>
      <c r="DF505" s="1"/>
      <c r="DG505" s="159"/>
      <c r="DH505" s="1"/>
      <c r="DI505" s="1"/>
      <c r="DJ505" s="1"/>
      <c r="DK505" s="159"/>
      <c r="DL505" s="1"/>
      <c r="DM505" s="1"/>
      <c r="DN505" s="1"/>
      <c r="DO505" s="159"/>
      <c r="DP505" s="1"/>
      <c r="DQ505" s="1"/>
      <c r="DR505" s="1"/>
      <c r="DS505" s="159"/>
      <c r="DT505" s="1"/>
      <c r="DU505" s="1"/>
      <c r="DV505" s="1"/>
      <c r="DW505" s="159"/>
      <c r="DX505" s="1"/>
      <c r="DY505" s="1" t="e">
        <f>VLOOKUP(A505,'ADFLEX lần 1'!A:C,3,0)</f>
        <v>#N/A</v>
      </c>
    </row>
    <row r="506" spans="1:129" ht="15.75" hidden="1" customHeight="1" x14ac:dyDescent="0.25">
      <c r="A506" s="15">
        <v>905</v>
      </c>
      <c r="B506" s="1" t="str">
        <f>VLOOKUP($A506,'Trang tính59'!$G:$J,3,0)</f>
        <v>Phạm Hoàng Đức Mạnh</v>
      </c>
      <c r="C506" s="1" t="str">
        <f>VLOOKUP($A506,'Trang tính59'!$G:$J,4,0)</f>
        <v>EWAY - Kỹ thuật DYNO</v>
      </c>
      <c r="D506" s="168"/>
      <c r="E506" s="168"/>
      <c r="F506" s="1" t="str">
        <f t="shared" si="20"/>
        <v/>
      </c>
      <c r="G506" s="159" t="e">
        <f t="shared" si="16"/>
        <v>#VALUE!</v>
      </c>
      <c r="H506" s="168"/>
      <c r="I506" s="168"/>
      <c r="J506" s="1" t="str">
        <f t="shared" si="21"/>
        <v/>
      </c>
      <c r="K506" s="159" t="e">
        <f t="shared" si="17"/>
        <v>#VALUE!</v>
      </c>
      <c r="L506" s="168"/>
      <c r="M506" s="168"/>
      <c r="N506" s="1" t="str">
        <f t="shared" si="22"/>
        <v/>
      </c>
      <c r="O506" s="159" t="e">
        <f t="shared" si="23"/>
        <v>#VALUE!</v>
      </c>
      <c r="P506" s="168"/>
      <c r="Q506" s="168"/>
      <c r="R506" s="1" t="str">
        <f t="shared" si="24"/>
        <v/>
      </c>
      <c r="S506" s="159" t="e">
        <f t="shared" si="25"/>
        <v>#VALUE!</v>
      </c>
      <c r="T506" s="168"/>
      <c r="U506" s="168"/>
      <c r="V506" s="1" t="str">
        <f t="shared" si="26"/>
        <v/>
      </c>
      <c r="W506" s="159" t="e">
        <f t="shared" si="27"/>
        <v>#VALUE!</v>
      </c>
      <c r="X506" s="169">
        <v>0.35972222222222222</v>
      </c>
      <c r="Y506" s="169">
        <v>0.75902777777777775</v>
      </c>
      <c r="Z506" s="163">
        <f t="shared" si="28"/>
        <v>0.33333333333333331</v>
      </c>
      <c r="AA506" s="159">
        <f t="shared" si="29"/>
        <v>8</v>
      </c>
      <c r="AB506" s="169">
        <v>0.35208333333333336</v>
      </c>
      <c r="AC506" s="169">
        <v>0.78194444444444444</v>
      </c>
      <c r="AD506" s="163">
        <f t="shared" si="30"/>
        <v>0.33333333333333331</v>
      </c>
      <c r="AE506" s="159">
        <f t="shared" si="18"/>
        <v>8</v>
      </c>
      <c r="AF506" s="169">
        <v>0.35069444444444442</v>
      </c>
      <c r="AG506" s="169">
        <v>0.77152777777777781</v>
      </c>
      <c r="AH506" s="163">
        <f t="shared" si="31"/>
        <v>0.33333333333333331</v>
      </c>
      <c r="AI506" s="159">
        <f t="shared" si="19"/>
        <v>8</v>
      </c>
      <c r="AJ506" s="170"/>
      <c r="AK506" s="170"/>
      <c r="AL506" s="1"/>
      <c r="AM506" s="1"/>
      <c r="AN506" s="170"/>
      <c r="AO506" s="170"/>
      <c r="AP506" s="1"/>
      <c r="AQ506" s="1"/>
      <c r="AR506" s="170"/>
      <c r="AS506" s="170"/>
      <c r="AT506" s="1"/>
      <c r="AU506" s="1"/>
      <c r="AV506" s="170"/>
      <c r="AW506" s="170"/>
      <c r="AX506" s="1"/>
      <c r="AY506" s="1"/>
      <c r="AZ506" s="170"/>
      <c r="BA506" s="170"/>
      <c r="BB506" s="1"/>
      <c r="BC506" s="1"/>
      <c r="BD506" s="162"/>
      <c r="BE506" s="162"/>
      <c r="BF506" s="1"/>
      <c r="BG506" s="1"/>
      <c r="BH506" s="162"/>
      <c r="BI506" s="162"/>
      <c r="BJ506" s="1"/>
      <c r="BK506" s="1"/>
      <c r="BL506" s="170"/>
      <c r="BM506" s="170"/>
      <c r="BN506" s="1"/>
      <c r="BO506" s="1"/>
      <c r="BP506" s="170"/>
      <c r="BQ506" s="170"/>
      <c r="BR506" s="1"/>
      <c r="BS506" s="1"/>
      <c r="BT506" s="170"/>
      <c r="BU506" s="170"/>
      <c r="BV506" s="1"/>
      <c r="BW506" s="1"/>
      <c r="BX506" s="170"/>
      <c r="BY506" s="170"/>
      <c r="BZ506" s="1"/>
      <c r="CA506" s="1"/>
      <c r="CB506" s="170"/>
      <c r="CC506" s="170"/>
      <c r="CD506" s="1"/>
      <c r="CE506" s="1"/>
      <c r="CF506" s="162"/>
      <c r="CG506" s="162"/>
      <c r="CH506" s="1"/>
      <c r="CI506" s="1"/>
      <c r="CJ506" s="162"/>
      <c r="CK506" s="162"/>
      <c r="CL506" s="1"/>
      <c r="CM506" s="1"/>
      <c r="CN506" s="162"/>
      <c r="CO506" s="162"/>
      <c r="CP506" s="1"/>
      <c r="CQ506" s="1"/>
      <c r="CR506" s="170"/>
      <c r="CS506" s="170"/>
      <c r="CT506" s="1"/>
      <c r="CU506" s="1"/>
      <c r="CV506" s="170"/>
      <c r="CW506" s="170"/>
      <c r="CX506" s="1"/>
      <c r="CY506" s="1"/>
      <c r="CZ506" s="160"/>
      <c r="DA506" s="160"/>
      <c r="DB506" s="161"/>
      <c r="DC506" s="159"/>
      <c r="DD506" s="160"/>
      <c r="DE506" s="160"/>
      <c r="DF506" s="160"/>
      <c r="DG506" s="159"/>
      <c r="DH506" s="162"/>
      <c r="DI506" s="162"/>
      <c r="DJ506" s="163"/>
      <c r="DK506" s="159"/>
      <c r="DL506" s="162"/>
      <c r="DM506" s="162"/>
      <c r="DN506" s="162"/>
      <c r="DO506" s="159"/>
      <c r="DP506" s="162"/>
      <c r="DQ506" s="162"/>
      <c r="DR506" s="163"/>
      <c r="DS506" s="159"/>
      <c r="DT506" s="162"/>
      <c r="DU506" s="162"/>
      <c r="DV506" s="1"/>
      <c r="DW506" s="159"/>
      <c r="DX506" s="1"/>
      <c r="DY506" s="1" t="e">
        <f>VLOOKUP(A506,'ADFLEX lần 1'!A:C,3,0)</f>
        <v>#N/A</v>
      </c>
    </row>
    <row r="507" spans="1:129" ht="15.75" hidden="1" customHeight="1" x14ac:dyDescent="0.25">
      <c r="A507" s="15">
        <v>906</v>
      </c>
      <c r="B507" s="1" t="e">
        <f>VLOOKUP($A507,'Trang tính59'!$G:$J,3,0)</f>
        <v>#N/A</v>
      </c>
      <c r="C507" s="1" t="e">
        <f>VLOOKUP($A507,'Trang tính59'!$G:$J,4,0)</f>
        <v>#N/A</v>
      </c>
      <c r="D507" s="168"/>
      <c r="E507" s="168"/>
      <c r="F507" s="1" t="str">
        <f t="shared" si="20"/>
        <v/>
      </c>
      <c r="G507" s="159" t="e">
        <f t="shared" si="16"/>
        <v>#VALUE!</v>
      </c>
      <c r="H507" s="14"/>
      <c r="I507" s="14"/>
      <c r="J507" s="1" t="str">
        <f t="shared" si="21"/>
        <v/>
      </c>
      <c r="K507" s="159" t="e">
        <f t="shared" si="17"/>
        <v>#VALUE!</v>
      </c>
      <c r="L507" s="168"/>
      <c r="M507" s="168"/>
      <c r="N507" s="1" t="str">
        <f t="shared" si="22"/>
        <v/>
      </c>
      <c r="O507" s="159" t="e">
        <f t="shared" si="23"/>
        <v>#VALUE!</v>
      </c>
      <c r="P507" s="168"/>
      <c r="Q507" s="168"/>
      <c r="R507" s="1" t="str">
        <f t="shared" si="24"/>
        <v/>
      </c>
      <c r="S507" s="159" t="e">
        <f t="shared" si="25"/>
        <v>#VALUE!</v>
      </c>
      <c r="T507" s="168"/>
      <c r="U507" s="168"/>
      <c r="V507" s="1" t="str">
        <f t="shared" si="26"/>
        <v/>
      </c>
      <c r="W507" s="159" t="e">
        <f t="shared" si="27"/>
        <v>#VALUE!</v>
      </c>
      <c r="X507" s="14"/>
      <c r="Y507" s="14"/>
      <c r="Z507" s="1" t="str">
        <f t="shared" si="28"/>
        <v/>
      </c>
      <c r="AA507" s="159" t="e">
        <f t="shared" si="29"/>
        <v>#VALUE!</v>
      </c>
      <c r="AB507" s="14"/>
      <c r="AC507" s="14"/>
      <c r="AD507" s="1" t="str">
        <f t="shared" si="30"/>
        <v/>
      </c>
      <c r="AE507" s="159" t="e">
        <f t="shared" si="18"/>
        <v>#VALUE!</v>
      </c>
      <c r="AF507" s="168"/>
      <c r="AG507" s="168"/>
      <c r="AH507" s="1" t="str">
        <f t="shared" si="31"/>
        <v/>
      </c>
      <c r="AI507" s="159" t="e">
        <f t="shared" si="19"/>
        <v>#VALUE!</v>
      </c>
      <c r="AJ507" s="162"/>
      <c r="AK507" s="162"/>
      <c r="AL507" s="1"/>
      <c r="AM507" s="1"/>
      <c r="AN507" s="162"/>
      <c r="AO507" s="162"/>
      <c r="AP507" s="1"/>
      <c r="AQ507" s="1"/>
      <c r="AR507" s="162"/>
      <c r="AS507" s="162"/>
      <c r="AT507" s="1"/>
      <c r="AU507" s="1"/>
      <c r="AV507" s="162"/>
      <c r="AW507" s="162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62"/>
      <c r="BI507" s="162"/>
      <c r="BJ507" s="1"/>
      <c r="BK507" s="1"/>
      <c r="BL507" s="162"/>
      <c r="BM507" s="162"/>
      <c r="BN507" s="1"/>
      <c r="BO507" s="1"/>
      <c r="BP507" s="162"/>
      <c r="BQ507" s="162"/>
      <c r="BR507" s="1"/>
      <c r="BS507" s="1"/>
      <c r="BT507" s="162"/>
      <c r="BU507" s="162"/>
      <c r="BV507" s="1"/>
      <c r="BW507" s="1"/>
      <c r="BX507" s="162"/>
      <c r="BY507" s="162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59"/>
      <c r="DD507" s="1"/>
      <c r="DE507" s="1"/>
      <c r="DF507" s="1"/>
      <c r="DG507" s="159"/>
      <c r="DH507" s="1"/>
      <c r="DI507" s="1"/>
      <c r="DJ507" s="1"/>
      <c r="DK507" s="159"/>
      <c r="DL507" s="1"/>
      <c r="DM507" s="1"/>
      <c r="DN507" s="1"/>
      <c r="DO507" s="159"/>
      <c r="DP507" s="1"/>
      <c r="DQ507" s="1"/>
      <c r="DR507" s="1"/>
      <c r="DS507" s="159"/>
      <c r="DT507" s="1"/>
      <c r="DU507" s="1"/>
      <c r="DV507" s="1"/>
      <c r="DW507" s="159"/>
      <c r="DX507" s="1"/>
      <c r="DY507" s="1" t="e">
        <f>VLOOKUP(A507,'ADFLEX lần 1'!A:C,3,0)</f>
        <v>#N/A</v>
      </c>
    </row>
    <row r="508" spans="1:129" ht="15.75" hidden="1" customHeight="1" x14ac:dyDescent="0.25">
      <c r="A508" s="15">
        <v>907</v>
      </c>
      <c r="B508" s="1" t="str">
        <f>VLOOKUP($A508,'Trang tính59'!$G:$J,3,0)</f>
        <v>Ngô Văn Khôi</v>
      </c>
      <c r="C508" s="1" t="str">
        <f>VLOOKUP($A508,'Trang tính59'!$G:$J,4,0)</f>
        <v>EWAY - Kỹ thuật DYNO</v>
      </c>
      <c r="D508" s="169">
        <v>0.40763888888888888</v>
      </c>
      <c r="E508" s="169">
        <v>0.7944444444444444</v>
      </c>
      <c r="F508" s="163">
        <f t="shared" si="20"/>
        <v>0.30069444444444449</v>
      </c>
      <c r="G508" s="159">
        <f t="shared" si="16"/>
        <v>7.2</v>
      </c>
      <c r="H508" s="169">
        <v>0.42152777777777778</v>
      </c>
      <c r="I508" s="169">
        <v>0.71250000000000002</v>
      </c>
      <c r="J508" s="162">
        <f t="shared" si="21"/>
        <v>0.22847222222222224</v>
      </c>
      <c r="K508" s="159">
        <f t="shared" si="17"/>
        <v>5.5</v>
      </c>
      <c r="L508" s="169">
        <v>0.41319444444444442</v>
      </c>
      <c r="M508" s="169">
        <v>0.77847222222222223</v>
      </c>
      <c r="N508" s="163">
        <f t="shared" si="22"/>
        <v>0.29513888888888895</v>
      </c>
      <c r="O508" s="159">
        <f t="shared" si="23"/>
        <v>7.1</v>
      </c>
      <c r="P508" s="168"/>
      <c r="Q508" s="168"/>
      <c r="R508" s="1" t="str">
        <f t="shared" si="24"/>
        <v/>
      </c>
      <c r="S508" s="159" t="e">
        <f t="shared" si="25"/>
        <v>#VALUE!</v>
      </c>
      <c r="T508" s="168"/>
      <c r="U508" s="168"/>
      <c r="V508" s="1" t="str">
        <f t="shared" si="26"/>
        <v/>
      </c>
      <c r="W508" s="159" t="e">
        <f t="shared" si="27"/>
        <v>#VALUE!</v>
      </c>
      <c r="X508" s="169">
        <v>0.7104166666666667</v>
      </c>
      <c r="Y508" s="169">
        <v>0.7104166666666667</v>
      </c>
      <c r="Z508" s="163">
        <f t="shared" si="28"/>
        <v>0.16666666666666666</v>
      </c>
      <c r="AA508" s="159">
        <f t="shared" si="29"/>
        <v>4</v>
      </c>
      <c r="AB508" s="169">
        <v>0.45555555555555555</v>
      </c>
      <c r="AC508" s="169">
        <v>0.81180555555555556</v>
      </c>
      <c r="AD508" s="163">
        <f t="shared" si="30"/>
        <v>0.25277777777777782</v>
      </c>
      <c r="AE508" s="159">
        <f t="shared" si="18"/>
        <v>6.1</v>
      </c>
      <c r="AF508" s="169">
        <v>0.81180555555555556</v>
      </c>
      <c r="AG508" s="169">
        <v>0.81180555555555556</v>
      </c>
      <c r="AH508" s="163">
        <f t="shared" si="31"/>
        <v>0.16666666666666666</v>
      </c>
      <c r="AI508" s="159">
        <f t="shared" si="19"/>
        <v>4</v>
      </c>
      <c r="AJ508" s="170"/>
      <c r="AK508" s="170"/>
      <c r="AL508" s="1"/>
      <c r="AM508" s="1"/>
      <c r="AN508" s="170"/>
      <c r="AO508" s="170"/>
      <c r="AP508" s="1"/>
      <c r="AQ508" s="1"/>
      <c r="AR508" s="170"/>
      <c r="AS508" s="170"/>
      <c r="AT508" s="1"/>
      <c r="AU508" s="1"/>
      <c r="AV508" s="162"/>
      <c r="AW508" s="162"/>
      <c r="AX508" s="1"/>
      <c r="AY508" s="1"/>
      <c r="AZ508" s="170"/>
      <c r="BA508" s="170"/>
      <c r="BB508" s="1"/>
      <c r="BC508" s="1"/>
      <c r="BD508" s="162"/>
      <c r="BE508" s="162"/>
      <c r="BF508" s="1"/>
      <c r="BG508" s="1"/>
      <c r="BH508" s="162"/>
      <c r="BI508" s="162"/>
      <c r="BJ508" s="1"/>
      <c r="BK508" s="1"/>
      <c r="BL508" s="170"/>
      <c r="BM508" s="170"/>
      <c r="BN508" s="1"/>
      <c r="BO508" s="1"/>
      <c r="BP508" s="170"/>
      <c r="BQ508" s="170"/>
      <c r="BR508" s="1"/>
      <c r="BS508" s="1"/>
      <c r="BT508" s="170"/>
      <c r="BU508" s="170"/>
      <c r="BV508" s="1"/>
      <c r="BW508" s="1"/>
      <c r="BX508" s="170"/>
      <c r="BY508" s="170"/>
      <c r="BZ508" s="1"/>
      <c r="CA508" s="1"/>
      <c r="CB508" s="170"/>
      <c r="CC508" s="170"/>
      <c r="CD508" s="1"/>
      <c r="CE508" s="1"/>
      <c r="CF508" s="162"/>
      <c r="CG508" s="162"/>
      <c r="CH508" s="1"/>
      <c r="CI508" s="1"/>
      <c r="CJ508" s="162"/>
      <c r="CK508" s="162"/>
      <c r="CL508" s="1"/>
      <c r="CM508" s="1"/>
      <c r="CN508" s="170"/>
      <c r="CO508" s="170"/>
      <c r="CP508" s="1"/>
      <c r="CQ508" s="1"/>
      <c r="CR508" s="170"/>
      <c r="CS508" s="170"/>
      <c r="CT508" s="1"/>
      <c r="CU508" s="1"/>
      <c r="CV508" s="170"/>
      <c r="CW508" s="170"/>
      <c r="CX508" s="1"/>
      <c r="CY508" s="1"/>
      <c r="CZ508" s="160"/>
      <c r="DA508" s="160"/>
      <c r="DB508" s="160"/>
      <c r="DC508" s="159"/>
      <c r="DD508" s="160"/>
      <c r="DE508" s="160"/>
      <c r="DF508" s="160"/>
      <c r="DG508" s="159"/>
      <c r="DH508" s="162"/>
      <c r="DI508" s="162"/>
      <c r="DJ508" s="163"/>
      <c r="DK508" s="159"/>
      <c r="DL508" s="162"/>
      <c r="DM508" s="162"/>
      <c r="DN508" s="163"/>
      <c r="DO508" s="159"/>
      <c r="DP508" s="160"/>
      <c r="DQ508" s="160"/>
      <c r="DR508" s="161"/>
      <c r="DS508" s="159"/>
      <c r="DT508" s="160"/>
      <c r="DU508" s="160"/>
      <c r="DV508" s="161"/>
      <c r="DW508" s="159"/>
      <c r="DX508" s="1"/>
      <c r="DY508" s="1" t="e">
        <f>VLOOKUP(A508,'ADFLEX lần 1'!A:C,3,0)</f>
        <v>#N/A</v>
      </c>
    </row>
    <row r="509" spans="1:129" ht="15.75" hidden="1" customHeight="1" x14ac:dyDescent="0.25">
      <c r="A509" s="15">
        <v>908</v>
      </c>
      <c r="B509" s="1" t="str">
        <f>VLOOKUP($A509,'Trang tính59'!$G:$J,3,0)</f>
        <v>Nguyễn Hải Bình</v>
      </c>
      <c r="C509" s="1" t="str">
        <f>VLOOKUP($A509,'Trang tính59'!$G:$J,4,0)</f>
        <v>DYNO - Kỹ thuật</v>
      </c>
      <c r="D509" s="168"/>
      <c r="E509" s="168"/>
      <c r="F509" s="1" t="str">
        <f t="shared" si="20"/>
        <v/>
      </c>
      <c r="G509" s="159" t="e">
        <f t="shared" ref="G509:G584" si="32">ROUND(HOUR(F509) + MINUTE(F509) / 60, 1)</f>
        <v>#VALUE!</v>
      </c>
      <c r="H509" s="14"/>
      <c r="I509" s="14"/>
      <c r="J509" s="1" t="str">
        <f t="shared" si="21"/>
        <v/>
      </c>
      <c r="K509" s="159" t="e">
        <f t="shared" ref="K509:K584" si="33">ROUND(HOUR(J509) + MINUTE(J509) / 60, 1)</f>
        <v>#VALUE!</v>
      </c>
      <c r="L509" s="168"/>
      <c r="M509" s="168"/>
      <c r="N509" s="1" t="str">
        <f t="shared" si="22"/>
        <v/>
      </c>
      <c r="O509" s="159" t="e">
        <f t="shared" si="23"/>
        <v>#VALUE!</v>
      </c>
      <c r="P509" s="168"/>
      <c r="Q509" s="168"/>
      <c r="R509" s="1" t="str">
        <f t="shared" si="24"/>
        <v/>
      </c>
      <c r="S509" s="159" t="e">
        <f t="shared" si="25"/>
        <v>#VALUE!</v>
      </c>
      <c r="T509" s="168"/>
      <c r="U509" s="168"/>
      <c r="V509" s="1" t="str">
        <f t="shared" si="26"/>
        <v/>
      </c>
      <c r="W509" s="159" t="e">
        <f t="shared" si="27"/>
        <v>#VALUE!</v>
      </c>
      <c r="X509" s="14"/>
      <c r="Y509" s="14"/>
      <c r="Z509" s="1" t="str">
        <f t="shared" si="28"/>
        <v/>
      </c>
      <c r="AA509" s="159" t="e">
        <f t="shared" si="29"/>
        <v>#VALUE!</v>
      </c>
      <c r="AB509" s="168"/>
      <c r="AC509" s="168"/>
      <c r="AD509" s="1" t="str">
        <f t="shared" si="30"/>
        <v/>
      </c>
      <c r="AE509" s="159" t="e">
        <f t="shared" ref="AE509:AE584" si="34">ROUND(HOUR(AD509) + MINUTE(AD509) / 60, 1)</f>
        <v>#VALUE!</v>
      </c>
      <c r="AF509" s="168"/>
      <c r="AG509" s="168"/>
      <c r="AH509" s="1" t="str">
        <f t="shared" si="31"/>
        <v/>
      </c>
      <c r="AI509" s="159" t="e">
        <f t="shared" ref="AI509:AI584" si="35">ROUND(HOUR(AH509) + MINUTE(AH509) / 60, 1)</f>
        <v>#VALUE!</v>
      </c>
      <c r="AJ509" s="162"/>
      <c r="AK509" s="162"/>
      <c r="AL509" s="1"/>
      <c r="AM509" s="1"/>
      <c r="AN509" s="162"/>
      <c r="AO509" s="162"/>
      <c r="AP509" s="1"/>
      <c r="AQ509" s="1"/>
      <c r="AR509" s="162"/>
      <c r="AS509" s="162"/>
      <c r="AT509" s="1"/>
      <c r="AU509" s="1"/>
      <c r="AV509" s="162"/>
      <c r="AW509" s="162"/>
      <c r="AX509" s="1"/>
      <c r="AY509" s="1"/>
      <c r="AZ509" s="1"/>
      <c r="BA509" s="1"/>
      <c r="BB509" s="1"/>
      <c r="BC509" s="1"/>
      <c r="BD509" s="162"/>
      <c r="BE509" s="162"/>
      <c r="BF509" s="1"/>
      <c r="BG509" s="1"/>
      <c r="BH509" s="162"/>
      <c r="BI509" s="162"/>
      <c r="BJ509" s="1"/>
      <c r="BK509" s="1"/>
      <c r="BL509" s="162"/>
      <c r="BM509" s="162"/>
      <c r="BN509" s="1"/>
      <c r="BO509" s="1"/>
      <c r="BP509" s="162"/>
      <c r="BQ509" s="162"/>
      <c r="BR509" s="1"/>
      <c r="BS509" s="1"/>
      <c r="BT509" s="162"/>
      <c r="BU509" s="162"/>
      <c r="BV509" s="1"/>
      <c r="BW509" s="1"/>
      <c r="BX509" s="162"/>
      <c r="BY509" s="162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62"/>
      <c r="CK509" s="162"/>
      <c r="CL509" s="1"/>
      <c r="CM509" s="1"/>
      <c r="CN509" s="162"/>
      <c r="CO509" s="162"/>
      <c r="CP509" s="1"/>
      <c r="CQ509" s="1"/>
      <c r="CR509" s="162"/>
      <c r="CS509" s="162"/>
      <c r="CT509" s="1"/>
      <c r="CU509" s="1"/>
      <c r="CV509" s="162"/>
      <c r="CW509" s="162"/>
      <c r="CX509" s="1"/>
      <c r="CY509" s="1"/>
      <c r="CZ509" s="162"/>
      <c r="DA509" s="162"/>
      <c r="DB509" s="1"/>
      <c r="DC509" s="159"/>
      <c r="DD509" s="1"/>
      <c r="DE509" s="1"/>
      <c r="DF509" s="1"/>
      <c r="DG509" s="159"/>
      <c r="DH509" s="1"/>
      <c r="DI509" s="1"/>
      <c r="DJ509" s="1"/>
      <c r="DK509" s="159"/>
      <c r="DL509" s="162"/>
      <c r="DM509" s="162"/>
      <c r="DN509" s="1"/>
      <c r="DO509" s="159"/>
      <c r="DP509" s="1"/>
      <c r="DQ509" s="1"/>
      <c r="DR509" s="1"/>
      <c r="DS509" s="159"/>
      <c r="DT509" s="162"/>
      <c r="DU509" s="162"/>
      <c r="DV509" s="1"/>
      <c r="DW509" s="159"/>
      <c r="DX509" s="1"/>
      <c r="DY509" s="1" t="e">
        <f>VLOOKUP(A509,'ADFLEX lần 1'!A:C,3,0)</f>
        <v>#N/A</v>
      </c>
    </row>
    <row r="510" spans="1:129" ht="15.75" hidden="1" customHeight="1" x14ac:dyDescent="0.25">
      <c r="A510" s="15">
        <v>909</v>
      </c>
      <c r="B510" s="1" t="str">
        <f>VLOOKUP($A510,'Trang tính59'!$G:$J,3,0)</f>
        <v>Nguyễn Văn Anh Tuấn</v>
      </c>
      <c r="C510" s="1" t="str">
        <f>VLOOKUP($A510,'Trang tính59'!$G:$J,4,0)</f>
        <v>- MONT-E - Tech</v>
      </c>
      <c r="D510" s="171"/>
      <c r="E510" s="171"/>
      <c r="F510" s="1" t="str">
        <f t="shared" si="20"/>
        <v/>
      </c>
      <c r="G510" s="159" t="e">
        <f t="shared" si="32"/>
        <v>#VALUE!</v>
      </c>
      <c r="H510" s="171"/>
      <c r="I510" s="171"/>
      <c r="J510" s="1" t="str">
        <f t="shared" si="21"/>
        <v/>
      </c>
      <c r="K510" s="159" t="e">
        <f t="shared" si="33"/>
        <v>#VALUE!</v>
      </c>
      <c r="L510" s="168"/>
      <c r="M510" s="168"/>
      <c r="N510" s="1" t="str">
        <f t="shared" si="22"/>
        <v/>
      </c>
      <c r="O510" s="159" t="e">
        <f t="shared" si="23"/>
        <v>#VALUE!</v>
      </c>
      <c r="P510" s="168"/>
      <c r="Q510" s="168"/>
      <c r="R510" s="1" t="str">
        <f t="shared" si="24"/>
        <v/>
      </c>
      <c r="S510" s="159" t="e">
        <f t="shared" si="25"/>
        <v>#VALUE!</v>
      </c>
      <c r="T510" s="171"/>
      <c r="U510" s="171"/>
      <c r="V510" s="1" t="str">
        <f t="shared" si="26"/>
        <v/>
      </c>
      <c r="W510" s="159" t="e">
        <f t="shared" si="27"/>
        <v>#VALUE!</v>
      </c>
      <c r="X510" s="171"/>
      <c r="Y510" s="171"/>
      <c r="Z510" s="1" t="str">
        <f t="shared" si="28"/>
        <v/>
      </c>
      <c r="AA510" s="159" t="e">
        <f t="shared" si="29"/>
        <v>#VALUE!</v>
      </c>
      <c r="AB510" s="171"/>
      <c r="AC510" s="171"/>
      <c r="AD510" s="1" t="str">
        <f t="shared" si="30"/>
        <v/>
      </c>
      <c r="AE510" s="159" t="e">
        <f t="shared" si="34"/>
        <v>#VALUE!</v>
      </c>
      <c r="AF510" s="171"/>
      <c r="AG510" s="171"/>
      <c r="AH510" s="1" t="str">
        <f t="shared" si="31"/>
        <v/>
      </c>
      <c r="AI510" s="159" t="e">
        <f t="shared" si="35"/>
        <v>#VALUE!</v>
      </c>
      <c r="AJ510" s="172"/>
      <c r="AK510" s="172"/>
      <c r="AL510" s="1"/>
      <c r="AM510" s="1"/>
      <c r="AN510" s="162"/>
      <c r="AO510" s="162"/>
      <c r="AP510" s="1"/>
      <c r="AQ510" s="1"/>
      <c r="AR510" s="1"/>
      <c r="AS510" s="1"/>
      <c r="AT510" s="1"/>
      <c r="AU510" s="1"/>
      <c r="AV510" s="172"/>
      <c r="AW510" s="172"/>
      <c r="AX510" s="1"/>
      <c r="AY510" s="1"/>
      <c r="AZ510" s="172"/>
      <c r="BA510" s="172"/>
      <c r="BB510" s="1"/>
      <c r="BC510" s="1"/>
      <c r="BD510" s="172"/>
      <c r="BE510" s="172"/>
      <c r="BF510" s="1"/>
      <c r="BG510" s="1"/>
      <c r="BH510" s="172"/>
      <c r="BI510" s="172"/>
      <c r="BJ510" s="1"/>
      <c r="BK510" s="1"/>
      <c r="BL510" s="172"/>
      <c r="BM510" s="172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72"/>
      <c r="BY510" s="172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59"/>
      <c r="DD510" s="1"/>
      <c r="DE510" s="1"/>
      <c r="DF510" s="1"/>
      <c r="DG510" s="159"/>
      <c r="DH510" s="1"/>
      <c r="DI510" s="1"/>
      <c r="DJ510" s="1"/>
      <c r="DK510" s="159"/>
      <c r="DL510" s="1"/>
      <c r="DM510" s="1"/>
      <c r="DN510" s="1"/>
      <c r="DO510" s="159"/>
      <c r="DP510" s="1"/>
      <c r="DQ510" s="1"/>
      <c r="DR510" s="1"/>
      <c r="DS510" s="159"/>
      <c r="DT510" s="1"/>
      <c r="DU510" s="1"/>
      <c r="DV510" s="1"/>
      <c r="DW510" s="159"/>
      <c r="DX510" s="1"/>
      <c r="DY510" s="1" t="e">
        <f>VLOOKUP(A510,'ADFLEX lần 1'!A:C,3,0)</f>
        <v>#N/A</v>
      </c>
    </row>
    <row r="511" spans="1:129" ht="15.75" hidden="1" customHeight="1" x14ac:dyDescent="0.25">
      <c r="A511" s="15">
        <v>910</v>
      </c>
      <c r="B511" s="1" t="str">
        <f>VLOOKUP($A511,'Trang tính59'!$G:$J,3,0)</f>
        <v>Nguyễn Hải Dương</v>
      </c>
      <c r="C511" s="1" t="str">
        <f>VLOOKUP($A511,'Trang tính59'!$G:$J,4,0)</f>
        <v>EWAY - Kỹ thuật DYNO</v>
      </c>
      <c r="D511" s="169">
        <v>0.50069444444444444</v>
      </c>
      <c r="E511" s="169">
        <v>0.78611111111111109</v>
      </c>
      <c r="F511" s="163">
        <f t="shared" si="20"/>
        <v>0.20833333333333337</v>
      </c>
      <c r="G511" s="159">
        <f t="shared" si="32"/>
        <v>5</v>
      </c>
      <c r="H511" s="169">
        <v>0.3576388888888889</v>
      </c>
      <c r="I511" s="169">
        <v>0.79097222222222219</v>
      </c>
      <c r="J511" s="163">
        <f t="shared" si="21"/>
        <v>0.33333333333333331</v>
      </c>
      <c r="K511" s="159">
        <f t="shared" si="33"/>
        <v>8</v>
      </c>
      <c r="L511" s="168"/>
      <c r="M511" s="168"/>
      <c r="N511" s="1" t="str">
        <f t="shared" si="22"/>
        <v/>
      </c>
      <c r="O511" s="159" t="e">
        <f t="shared" si="23"/>
        <v>#VALUE!</v>
      </c>
      <c r="P511" s="168"/>
      <c r="Q511" s="168"/>
      <c r="R511" s="1" t="str">
        <f t="shared" si="24"/>
        <v/>
      </c>
      <c r="S511" s="159" t="e">
        <f t="shared" si="25"/>
        <v>#VALUE!</v>
      </c>
      <c r="T511" s="168"/>
      <c r="U511" s="168"/>
      <c r="V511" s="1" t="str">
        <f t="shared" si="26"/>
        <v/>
      </c>
      <c r="W511" s="159" t="e">
        <f t="shared" si="27"/>
        <v>#VALUE!</v>
      </c>
      <c r="X511" s="169">
        <v>0.80208333333333337</v>
      </c>
      <c r="Y511" s="169">
        <v>0.80208333333333337</v>
      </c>
      <c r="Z511" s="163">
        <f t="shared" si="28"/>
        <v>0.16666666666666666</v>
      </c>
      <c r="AA511" s="159">
        <f t="shared" si="29"/>
        <v>4</v>
      </c>
      <c r="AB511" s="169">
        <v>0.40694444444444444</v>
      </c>
      <c r="AC511" s="169">
        <v>0.40694444444444444</v>
      </c>
      <c r="AD511" s="163">
        <f t="shared" si="30"/>
        <v>0.16666666666666666</v>
      </c>
      <c r="AE511" s="159">
        <f t="shared" si="34"/>
        <v>4</v>
      </c>
      <c r="AF511" s="169">
        <v>0.41805555555555557</v>
      </c>
      <c r="AG511" s="169">
        <v>0.41805555555555557</v>
      </c>
      <c r="AH511" s="163">
        <f t="shared" si="31"/>
        <v>0.16666666666666666</v>
      </c>
      <c r="AI511" s="159">
        <f t="shared" si="35"/>
        <v>4</v>
      </c>
      <c r="AJ511" s="170"/>
      <c r="AK511" s="170"/>
      <c r="AL511" s="1"/>
      <c r="AM511" s="1"/>
      <c r="AN511" s="1"/>
      <c r="AO511" s="1"/>
      <c r="AP511" s="1"/>
      <c r="AQ511" s="1"/>
      <c r="AR511" s="170"/>
      <c r="AS511" s="170"/>
      <c r="AT511" s="1"/>
      <c r="AU511" s="1"/>
      <c r="AV511" s="170"/>
      <c r="AW511" s="170"/>
      <c r="AX511" s="1"/>
      <c r="AY511" s="1"/>
      <c r="AZ511" s="170"/>
      <c r="BA511" s="170"/>
      <c r="BB511" s="1"/>
      <c r="BC511" s="1"/>
      <c r="BD511" s="162"/>
      <c r="BE511" s="162"/>
      <c r="BF511" s="1"/>
      <c r="BG511" s="1"/>
      <c r="BH511" s="162"/>
      <c r="BI511" s="162"/>
      <c r="BJ511" s="1"/>
      <c r="BK511" s="1"/>
      <c r="BL511" s="170"/>
      <c r="BM511" s="170"/>
      <c r="BN511" s="1"/>
      <c r="BO511" s="1"/>
      <c r="BP511" s="170"/>
      <c r="BQ511" s="170"/>
      <c r="BR511" s="1"/>
      <c r="BS511" s="1"/>
      <c r="BT511" s="170"/>
      <c r="BU511" s="170"/>
      <c r="BV511" s="1"/>
      <c r="BW511" s="1"/>
      <c r="BX511" s="162"/>
      <c r="BY511" s="162"/>
      <c r="BZ511" s="1"/>
      <c r="CA511" s="1"/>
      <c r="CB511" s="170"/>
      <c r="CC511" s="170"/>
      <c r="CD511" s="1"/>
      <c r="CE511" s="1"/>
      <c r="CF511" s="162"/>
      <c r="CG511" s="162"/>
      <c r="CH511" s="1"/>
      <c r="CI511" s="1"/>
      <c r="CJ511" s="162"/>
      <c r="CK511" s="162"/>
      <c r="CL511" s="1"/>
      <c r="CM511" s="1"/>
      <c r="CN511" s="170"/>
      <c r="CO511" s="170"/>
      <c r="CP511" s="1"/>
      <c r="CQ511" s="1"/>
      <c r="CR511" s="170"/>
      <c r="CS511" s="170"/>
      <c r="CT511" s="1"/>
      <c r="CU511" s="1"/>
      <c r="CV511" s="170"/>
      <c r="CW511" s="170"/>
      <c r="CX511" s="1"/>
      <c r="CY511" s="1"/>
      <c r="CZ511" s="162"/>
      <c r="DA511" s="162"/>
      <c r="DB511" s="1"/>
      <c r="DC511" s="159"/>
      <c r="DD511" s="160"/>
      <c r="DE511" s="160"/>
      <c r="DF511" s="160"/>
      <c r="DG511" s="159"/>
      <c r="DH511" s="162"/>
      <c r="DI511" s="162"/>
      <c r="DJ511" s="1"/>
      <c r="DK511" s="159"/>
      <c r="DL511" s="162"/>
      <c r="DM511" s="162"/>
      <c r="DN511" s="163"/>
      <c r="DO511" s="159"/>
      <c r="DP511" s="160"/>
      <c r="DQ511" s="160"/>
      <c r="DR511" s="161"/>
      <c r="DS511" s="159"/>
      <c r="DT511" s="160"/>
      <c r="DU511" s="160"/>
      <c r="DV511" s="161"/>
      <c r="DW511" s="159"/>
      <c r="DX511" s="1"/>
      <c r="DY511" s="1" t="e">
        <f>VLOOKUP(A511,'ADFLEX lần 1'!A:C,3,0)</f>
        <v>#N/A</v>
      </c>
    </row>
    <row r="512" spans="1:129" ht="15.75" hidden="1" customHeight="1" x14ac:dyDescent="0.25">
      <c r="A512" s="15">
        <v>911</v>
      </c>
      <c r="B512" s="1" t="str">
        <f>VLOOKUP($A512,'Trang tính59'!$G:$J,3,0)</f>
        <v>Nguyễn Hữu Hợp</v>
      </c>
      <c r="C512" s="1" t="str">
        <f>VLOOKUP($A512,'Trang tính59'!$G:$J,4,0)</f>
        <v>DYNO - Kỹ thuật</v>
      </c>
      <c r="D512" s="14"/>
      <c r="E512" s="14"/>
      <c r="F512" s="1" t="str">
        <f t="shared" si="20"/>
        <v/>
      </c>
      <c r="G512" s="159" t="e">
        <f t="shared" si="32"/>
        <v>#VALUE!</v>
      </c>
      <c r="H512" s="14"/>
      <c r="I512" s="14"/>
      <c r="J512" s="1" t="str">
        <f t="shared" si="21"/>
        <v/>
      </c>
      <c r="K512" s="159" t="e">
        <f t="shared" si="33"/>
        <v>#VALUE!</v>
      </c>
      <c r="L512" s="168"/>
      <c r="M512" s="168"/>
      <c r="N512" s="1" t="str">
        <f t="shared" si="22"/>
        <v/>
      </c>
      <c r="O512" s="159" t="e">
        <f t="shared" si="23"/>
        <v>#VALUE!</v>
      </c>
      <c r="P512" s="14"/>
      <c r="Q512" s="14"/>
      <c r="R512" s="1" t="str">
        <f t="shared" si="24"/>
        <v/>
      </c>
      <c r="S512" s="159" t="e">
        <f t="shared" si="25"/>
        <v>#VALUE!</v>
      </c>
      <c r="T512" s="168"/>
      <c r="U512" s="168"/>
      <c r="V512" s="1" t="str">
        <f t="shared" si="26"/>
        <v/>
      </c>
      <c r="W512" s="159" t="e">
        <f t="shared" si="27"/>
        <v>#VALUE!</v>
      </c>
      <c r="X512" s="14"/>
      <c r="Y512" s="14"/>
      <c r="Z512" s="1" t="str">
        <f t="shared" si="28"/>
        <v/>
      </c>
      <c r="AA512" s="159" t="e">
        <f t="shared" si="29"/>
        <v>#VALUE!</v>
      </c>
      <c r="AB512" s="14"/>
      <c r="AC512" s="14"/>
      <c r="AD512" s="1" t="str">
        <f t="shared" si="30"/>
        <v/>
      </c>
      <c r="AE512" s="159" t="e">
        <f t="shared" si="34"/>
        <v>#VALUE!</v>
      </c>
      <c r="AF512" s="168"/>
      <c r="AG512" s="168"/>
      <c r="AH512" s="1" t="str">
        <f t="shared" si="31"/>
        <v/>
      </c>
      <c r="AI512" s="159" t="e">
        <f t="shared" si="35"/>
        <v>#VALUE!</v>
      </c>
      <c r="AJ512" s="162"/>
      <c r="AK512" s="162"/>
      <c r="AL512" s="1"/>
      <c r="AM512" s="1"/>
      <c r="AN512" s="1"/>
      <c r="AO512" s="1"/>
      <c r="AP512" s="1"/>
      <c r="AQ512" s="1"/>
      <c r="AR512" s="162"/>
      <c r="AS512" s="162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62"/>
      <c r="BI512" s="162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62"/>
      <c r="BU512" s="162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62"/>
      <c r="DA512" s="162"/>
      <c r="DB512" s="1"/>
      <c r="DC512" s="159"/>
      <c r="DD512" s="1"/>
      <c r="DE512" s="1"/>
      <c r="DF512" s="1"/>
      <c r="DG512" s="159"/>
      <c r="DH512" s="1"/>
      <c r="DI512" s="1"/>
      <c r="DJ512" s="1"/>
      <c r="DK512" s="159"/>
      <c r="DL512" s="1"/>
      <c r="DM512" s="1"/>
      <c r="DN512" s="1"/>
      <c r="DO512" s="159"/>
      <c r="DP512" s="1"/>
      <c r="DQ512" s="1"/>
      <c r="DR512" s="1"/>
      <c r="DS512" s="159"/>
      <c r="DT512" s="1"/>
      <c r="DU512" s="1"/>
      <c r="DV512" s="1"/>
      <c r="DW512" s="159"/>
      <c r="DX512" s="1"/>
      <c r="DY512" s="1" t="e">
        <f>VLOOKUP(A512,'ADFLEX lần 1'!A:C,3,0)</f>
        <v>#N/A</v>
      </c>
    </row>
    <row r="513" spans="1:129" ht="15.75" hidden="1" customHeight="1" x14ac:dyDescent="0.25">
      <c r="A513" s="15">
        <v>912</v>
      </c>
      <c r="B513" s="1" t="str">
        <f>VLOOKUP($A513,'Trang tính59'!$G:$J,3,0)</f>
        <v>Trần Văn Lợi</v>
      </c>
      <c r="C513" s="1" t="str">
        <f>VLOOKUP($A513,'Trang tính59'!$G:$J,4,0)</f>
        <v>DYNO - Kỹ thuật</v>
      </c>
      <c r="D513" s="171"/>
      <c r="E513" s="171"/>
      <c r="F513" s="1" t="str">
        <f t="shared" si="20"/>
        <v/>
      </c>
      <c r="G513" s="159" t="e">
        <f t="shared" si="32"/>
        <v>#VALUE!</v>
      </c>
      <c r="H513" s="171"/>
      <c r="I513" s="171"/>
      <c r="J513" s="1" t="str">
        <f t="shared" si="21"/>
        <v/>
      </c>
      <c r="K513" s="159" t="e">
        <f t="shared" si="33"/>
        <v>#VALUE!</v>
      </c>
      <c r="L513" s="168"/>
      <c r="M513" s="168"/>
      <c r="N513" s="1" t="str">
        <f t="shared" si="22"/>
        <v/>
      </c>
      <c r="O513" s="159" t="e">
        <f t="shared" si="23"/>
        <v>#VALUE!</v>
      </c>
      <c r="P513" s="168"/>
      <c r="Q513" s="168"/>
      <c r="R513" s="1" t="str">
        <f t="shared" si="24"/>
        <v/>
      </c>
      <c r="S513" s="159" t="e">
        <f t="shared" si="25"/>
        <v>#VALUE!</v>
      </c>
      <c r="T513" s="171"/>
      <c r="U513" s="171"/>
      <c r="V513" s="1" t="str">
        <f t="shared" si="26"/>
        <v/>
      </c>
      <c r="W513" s="159" t="e">
        <f t="shared" si="27"/>
        <v>#VALUE!</v>
      </c>
      <c r="X513" s="171"/>
      <c r="Y513" s="171"/>
      <c r="Z513" s="1" t="str">
        <f t="shared" si="28"/>
        <v/>
      </c>
      <c r="AA513" s="159" t="e">
        <f t="shared" si="29"/>
        <v>#VALUE!</v>
      </c>
      <c r="AB513" s="171"/>
      <c r="AC513" s="171"/>
      <c r="AD513" s="1" t="str">
        <f t="shared" si="30"/>
        <v/>
      </c>
      <c r="AE513" s="159" t="e">
        <f t="shared" si="34"/>
        <v>#VALUE!</v>
      </c>
      <c r="AF513" s="171"/>
      <c r="AG513" s="171"/>
      <c r="AH513" s="1" t="str">
        <f t="shared" si="31"/>
        <v/>
      </c>
      <c r="AI513" s="159" t="e">
        <f t="shared" si="35"/>
        <v>#VALUE!</v>
      </c>
      <c r="AJ513" s="172"/>
      <c r="AK513" s="172"/>
      <c r="AL513" s="1"/>
      <c r="AM513" s="1"/>
      <c r="AN513" s="162"/>
      <c r="AO513" s="162"/>
      <c r="AP513" s="1"/>
      <c r="AQ513" s="1"/>
      <c r="AR513" s="162"/>
      <c r="AS513" s="162"/>
      <c r="AT513" s="1"/>
      <c r="AU513" s="1"/>
      <c r="AV513" s="172"/>
      <c r="AW513" s="172"/>
      <c r="AX513" s="1"/>
      <c r="AY513" s="1"/>
      <c r="AZ513" s="172"/>
      <c r="BA513" s="172"/>
      <c r="BB513" s="1"/>
      <c r="BC513" s="1"/>
      <c r="BD513" s="172"/>
      <c r="BE513" s="172"/>
      <c r="BF513" s="1"/>
      <c r="BG513" s="1"/>
      <c r="BH513" s="172"/>
      <c r="BI513" s="172"/>
      <c r="BJ513" s="1"/>
      <c r="BK513" s="1"/>
      <c r="BL513" s="172"/>
      <c r="BM513" s="172"/>
      <c r="BN513" s="1"/>
      <c r="BO513" s="1"/>
      <c r="BP513" s="162"/>
      <c r="BQ513" s="162"/>
      <c r="BR513" s="1"/>
      <c r="BS513" s="1"/>
      <c r="BT513" s="162"/>
      <c r="BU513" s="162"/>
      <c r="BV513" s="1"/>
      <c r="BW513" s="1"/>
      <c r="BX513" s="172"/>
      <c r="BY513" s="172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62"/>
      <c r="CK513" s="162"/>
      <c r="CL513" s="1"/>
      <c r="CM513" s="1"/>
      <c r="CN513" s="162"/>
      <c r="CO513" s="162"/>
      <c r="CP513" s="1"/>
      <c r="CQ513" s="1"/>
      <c r="CR513" s="162"/>
      <c r="CS513" s="162"/>
      <c r="CT513" s="1"/>
      <c r="CU513" s="1"/>
      <c r="CV513" s="162"/>
      <c r="CW513" s="162"/>
      <c r="CX513" s="1"/>
      <c r="CY513" s="1"/>
      <c r="CZ513" s="162"/>
      <c r="DA513" s="162"/>
      <c r="DB513" s="1"/>
      <c r="DC513" s="159"/>
      <c r="DD513" s="1"/>
      <c r="DE513" s="1"/>
      <c r="DF513" s="1"/>
      <c r="DG513" s="159"/>
      <c r="DH513" s="1"/>
      <c r="DI513" s="1"/>
      <c r="DJ513" s="1"/>
      <c r="DK513" s="159"/>
      <c r="DL513" s="162"/>
      <c r="DM513" s="162"/>
      <c r="DN513" s="1"/>
      <c r="DO513" s="159"/>
      <c r="DP513" s="162"/>
      <c r="DQ513" s="162"/>
      <c r="DR513" s="1"/>
      <c r="DS513" s="159"/>
      <c r="DT513" s="162"/>
      <c r="DU513" s="162"/>
      <c r="DV513" s="1"/>
      <c r="DW513" s="159"/>
      <c r="DX513" s="1"/>
      <c r="DY513" s="1" t="e">
        <f>VLOOKUP(A513,'ADFLEX lần 1'!A:C,3,0)</f>
        <v>#N/A</v>
      </c>
    </row>
    <row r="514" spans="1:129" ht="15.75" hidden="1" customHeight="1" x14ac:dyDescent="0.25">
      <c r="A514" s="15">
        <v>913</v>
      </c>
      <c r="B514" s="1" t="str">
        <f>VLOOKUP($A514,'Trang tính59'!$G:$J,3,0)</f>
        <v>Nguyễn Ngọc Tuân</v>
      </c>
      <c r="C514" s="1" t="str">
        <f>VLOOKUP($A514,'Trang tính59'!$G:$J,4,0)</f>
        <v>DYNO - Kỹ thuật</v>
      </c>
      <c r="D514" s="168"/>
      <c r="E514" s="168"/>
      <c r="F514" s="1" t="str">
        <f t="shared" si="20"/>
        <v/>
      </c>
      <c r="G514" s="159" t="e">
        <f t="shared" si="32"/>
        <v>#VALUE!</v>
      </c>
      <c r="H514" s="168"/>
      <c r="I514" s="168"/>
      <c r="J514" s="1" t="str">
        <f t="shared" si="21"/>
        <v/>
      </c>
      <c r="K514" s="159" t="e">
        <f t="shared" si="33"/>
        <v>#VALUE!</v>
      </c>
      <c r="L514" s="168"/>
      <c r="M514" s="168"/>
      <c r="N514" s="1" t="str">
        <f t="shared" si="22"/>
        <v/>
      </c>
      <c r="O514" s="159" t="e">
        <f t="shared" si="23"/>
        <v>#VALUE!</v>
      </c>
      <c r="P514" s="168"/>
      <c r="Q514" s="168"/>
      <c r="R514" s="1" t="str">
        <f t="shared" si="24"/>
        <v/>
      </c>
      <c r="S514" s="159" t="e">
        <f t="shared" si="25"/>
        <v>#VALUE!</v>
      </c>
      <c r="T514" s="168"/>
      <c r="U514" s="168"/>
      <c r="V514" s="1" t="str">
        <f t="shared" si="26"/>
        <v/>
      </c>
      <c r="W514" s="159" t="e">
        <f t="shared" si="27"/>
        <v>#VALUE!</v>
      </c>
      <c r="X514" s="14"/>
      <c r="Y514" s="14"/>
      <c r="Z514" s="1" t="str">
        <f t="shared" si="28"/>
        <v/>
      </c>
      <c r="AA514" s="159" t="e">
        <f t="shared" si="29"/>
        <v>#VALUE!</v>
      </c>
      <c r="AB514" s="14"/>
      <c r="AC514" s="14"/>
      <c r="AD514" s="1" t="str">
        <f t="shared" si="30"/>
        <v/>
      </c>
      <c r="AE514" s="159" t="e">
        <f t="shared" si="34"/>
        <v>#VALUE!</v>
      </c>
      <c r="AF514" s="168"/>
      <c r="AG514" s="168"/>
      <c r="AH514" s="1" t="str">
        <f t="shared" si="31"/>
        <v/>
      </c>
      <c r="AI514" s="159" t="e">
        <f t="shared" si="35"/>
        <v>#VALUE!</v>
      </c>
      <c r="AJ514" s="162"/>
      <c r="AK514" s="162"/>
      <c r="AL514" s="1"/>
      <c r="AM514" s="1"/>
      <c r="AN514" s="162"/>
      <c r="AO514" s="162"/>
      <c r="AP514" s="1"/>
      <c r="AQ514" s="1"/>
      <c r="AR514" s="162"/>
      <c r="AS514" s="162"/>
      <c r="AT514" s="1"/>
      <c r="AU514" s="1"/>
      <c r="AV514" s="162"/>
      <c r="AW514" s="162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62"/>
      <c r="BI514" s="162"/>
      <c r="BJ514" s="1"/>
      <c r="BK514" s="1"/>
      <c r="BL514" s="162"/>
      <c r="BM514" s="162"/>
      <c r="BN514" s="1"/>
      <c r="BO514" s="1"/>
      <c r="BP514" s="162"/>
      <c r="BQ514" s="162"/>
      <c r="BR514" s="1"/>
      <c r="BS514" s="1"/>
      <c r="BT514" s="162"/>
      <c r="BU514" s="162"/>
      <c r="BV514" s="1"/>
      <c r="BW514" s="1"/>
      <c r="BX514" s="162"/>
      <c r="BY514" s="162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62"/>
      <c r="CK514" s="162"/>
      <c r="CL514" s="1"/>
      <c r="CM514" s="1"/>
      <c r="CN514" s="162"/>
      <c r="CO514" s="162"/>
      <c r="CP514" s="1"/>
      <c r="CQ514" s="1"/>
      <c r="CR514" s="162"/>
      <c r="CS514" s="162"/>
      <c r="CT514" s="1"/>
      <c r="CU514" s="1"/>
      <c r="CV514" s="162"/>
      <c r="CW514" s="162"/>
      <c r="CX514" s="1"/>
      <c r="CY514" s="1"/>
      <c r="CZ514" s="162"/>
      <c r="DA514" s="162"/>
      <c r="DB514" s="1"/>
      <c r="DC514" s="159"/>
      <c r="DD514" s="1"/>
      <c r="DE514" s="1"/>
      <c r="DF514" s="1"/>
      <c r="DG514" s="159"/>
      <c r="DH514" s="1"/>
      <c r="DI514" s="1"/>
      <c r="DJ514" s="1"/>
      <c r="DK514" s="159"/>
      <c r="DL514" s="162"/>
      <c r="DM514" s="162"/>
      <c r="DN514" s="1"/>
      <c r="DO514" s="159"/>
      <c r="DP514" s="162"/>
      <c r="DQ514" s="162"/>
      <c r="DR514" s="1"/>
      <c r="DS514" s="159"/>
      <c r="DT514" s="162"/>
      <c r="DU514" s="162"/>
      <c r="DV514" s="1"/>
      <c r="DW514" s="159"/>
      <c r="DX514" s="1"/>
      <c r="DY514" s="1" t="e">
        <f>VLOOKUP(A514,'ADFLEX lần 1'!A:C,3,0)</f>
        <v>#N/A</v>
      </c>
    </row>
    <row r="515" spans="1:129" ht="15.75" hidden="1" customHeight="1" x14ac:dyDescent="0.25">
      <c r="A515" s="15">
        <v>914</v>
      </c>
      <c r="B515" s="1" t="str">
        <f>VLOOKUP($A515,'Trang tính59'!$G:$J,3,0)</f>
        <v>Lưu Thị Tuyết</v>
      </c>
      <c r="C515" s="1" t="str">
        <f>VLOOKUP($A515,'Trang tính59'!$G:$J,4,0)</f>
        <v>PingGo - TCKT</v>
      </c>
      <c r="D515" s="168"/>
      <c r="E515" s="168"/>
      <c r="F515" s="1" t="str">
        <f t="shared" si="20"/>
        <v/>
      </c>
      <c r="G515" s="159" t="e">
        <f t="shared" si="32"/>
        <v>#VALUE!</v>
      </c>
      <c r="H515" s="168"/>
      <c r="I515" s="168"/>
      <c r="J515" s="1" t="str">
        <f t="shared" si="21"/>
        <v/>
      </c>
      <c r="K515" s="159" t="e">
        <f t="shared" si="33"/>
        <v>#VALUE!</v>
      </c>
      <c r="L515" s="168"/>
      <c r="M515" s="168"/>
      <c r="N515" s="1" t="str">
        <f t="shared" si="22"/>
        <v/>
      </c>
      <c r="O515" s="159" t="e">
        <f t="shared" si="23"/>
        <v>#VALUE!</v>
      </c>
      <c r="P515" s="168"/>
      <c r="Q515" s="168"/>
      <c r="R515" s="1" t="str">
        <f t="shared" si="24"/>
        <v/>
      </c>
      <c r="S515" s="159" t="e">
        <f t="shared" si="25"/>
        <v>#VALUE!</v>
      </c>
      <c r="T515" s="168"/>
      <c r="U515" s="168"/>
      <c r="V515" s="1" t="str">
        <f t="shared" si="26"/>
        <v/>
      </c>
      <c r="W515" s="159" t="e">
        <f t="shared" si="27"/>
        <v>#VALUE!</v>
      </c>
      <c r="X515" s="168"/>
      <c r="Y515" s="168"/>
      <c r="Z515" s="1" t="str">
        <f t="shared" si="28"/>
        <v/>
      </c>
      <c r="AA515" s="159" t="e">
        <f t="shared" si="29"/>
        <v>#VALUE!</v>
      </c>
      <c r="AB515" s="168"/>
      <c r="AC515" s="168"/>
      <c r="AD515" s="1" t="str">
        <f t="shared" si="30"/>
        <v/>
      </c>
      <c r="AE515" s="159" t="e">
        <f t="shared" si="34"/>
        <v>#VALUE!</v>
      </c>
      <c r="AF515" s="168"/>
      <c r="AG515" s="168"/>
      <c r="AH515" s="1" t="str">
        <f t="shared" si="31"/>
        <v/>
      </c>
      <c r="AI515" s="159" t="e">
        <f t="shared" si="35"/>
        <v>#VALUE!</v>
      </c>
      <c r="AJ515" s="162"/>
      <c r="AK515" s="162"/>
      <c r="AL515" s="1"/>
      <c r="AM515" s="1"/>
      <c r="AN515" s="162"/>
      <c r="AO515" s="162"/>
      <c r="AP515" s="1"/>
      <c r="AQ515" s="1"/>
      <c r="AR515" s="162"/>
      <c r="AS515" s="162"/>
      <c r="AT515" s="1"/>
      <c r="AU515" s="1"/>
      <c r="AV515" s="162"/>
      <c r="AW515" s="162"/>
      <c r="AX515" s="1"/>
      <c r="AY515" s="1"/>
      <c r="AZ515" s="162"/>
      <c r="BA515" s="162"/>
      <c r="BB515" s="1"/>
      <c r="BC515" s="1"/>
      <c r="BD515" s="162"/>
      <c r="BE515" s="162"/>
      <c r="BF515" s="1"/>
      <c r="BG515" s="1"/>
      <c r="BH515" s="162"/>
      <c r="BI515" s="162"/>
      <c r="BJ515" s="1"/>
      <c r="BK515" s="1"/>
      <c r="BL515" s="162"/>
      <c r="BM515" s="162"/>
      <c r="BN515" s="1"/>
      <c r="BO515" s="1"/>
      <c r="BP515" s="162"/>
      <c r="BQ515" s="162"/>
      <c r="BR515" s="1"/>
      <c r="BS515" s="1"/>
      <c r="BT515" s="162"/>
      <c r="BU515" s="162"/>
      <c r="BV515" s="1"/>
      <c r="BW515" s="1"/>
      <c r="BX515" s="162"/>
      <c r="BY515" s="162"/>
      <c r="BZ515" s="1"/>
      <c r="CA515" s="1"/>
      <c r="CB515" s="162"/>
      <c r="CC515" s="162"/>
      <c r="CD515" s="1"/>
      <c r="CE515" s="1"/>
      <c r="CF515" s="162"/>
      <c r="CG515" s="162"/>
      <c r="CH515" s="1"/>
      <c r="CI515" s="1"/>
      <c r="CJ515" s="162"/>
      <c r="CK515" s="162"/>
      <c r="CL515" s="1"/>
      <c r="CM515" s="1"/>
      <c r="CN515" s="162"/>
      <c r="CO515" s="162"/>
      <c r="CP515" s="1"/>
      <c r="CQ515" s="1"/>
      <c r="CR515" s="162"/>
      <c r="CS515" s="162"/>
      <c r="CT515" s="1"/>
      <c r="CU515" s="1"/>
      <c r="CV515" s="170"/>
      <c r="CW515" s="170"/>
      <c r="CX515" s="1"/>
      <c r="CY515" s="1"/>
      <c r="CZ515" s="162"/>
      <c r="DA515" s="162"/>
      <c r="DB515" s="1"/>
      <c r="DC515" s="159"/>
      <c r="DD515" s="1"/>
      <c r="DE515" s="1"/>
      <c r="DF515" s="1"/>
      <c r="DG515" s="159"/>
      <c r="DH515" s="1"/>
      <c r="DI515" s="1"/>
      <c r="DJ515" s="1"/>
      <c r="DK515" s="159"/>
      <c r="DL515" s="162"/>
      <c r="DM515" s="162"/>
      <c r="DN515" s="1"/>
      <c r="DO515" s="159"/>
      <c r="DP515" s="162"/>
      <c r="DQ515" s="162"/>
      <c r="DR515" s="1"/>
      <c r="DS515" s="159"/>
      <c r="DT515" s="162"/>
      <c r="DU515" s="162"/>
      <c r="DV515" s="1"/>
      <c r="DW515" s="159"/>
      <c r="DX515" s="1"/>
      <c r="DY515" s="1" t="e">
        <f>VLOOKUP(A515,'ADFLEX lần 1'!A:C,3,0)</f>
        <v>#N/A</v>
      </c>
    </row>
    <row r="516" spans="1:129" ht="15.75" hidden="1" customHeight="1" x14ac:dyDescent="0.25">
      <c r="A516" s="15">
        <v>915</v>
      </c>
      <c r="B516" s="1" t="str">
        <f>VLOOKUP($A516,'Trang tính59'!$G:$J,3,0)</f>
        <v>Nguyễn Minh Hoàng</v>
      </c>
      <c r="C516" s="1" t="str">
        <f>VLOOKUP($A516,'Trang tính59'!$G:$J,4,0)</f>
        <v>PingGo - Seller Development</v>
      </c>
      <c r="D516" s="168"/>
      <c r="E516" s="168"/>
      <c r="F516" s="1" t="str">
        <f t="shared" si="20"/>
        <v/>
      </c>
      <c r="G516" s="159" t="e">
        <f t="shared" si="32"/>
        <v>#VALUE!</v>
      </c>
      <c r="H516" s="14"/>
      <c r="I516" s="14"/>
      <c r="J516" s="1" t="str">
        <f t="shared" si="21"/>
        <v/>
      </c>
      <c r="K516" s="159" t="e">
        <f t="shared" si="33"/>
        <v>#VALUE!</v>
      </c>
      <c r="L516" s="168"/>
      <c r="M516" s="168"/>
      <c r="N516" s="1" t="str">
        <f t="shared" si="22"/>
        <v/>
      </c>
      <c r="O516" s="159" t="e">
        <f t="shared" si="23"/>
        <v>#VALUE!</v>
      </c>
      <c r="P516" s="168"/>
      <c r="Q516" s="168"/>
      <c r="R516" s="1" t="str">
        <f t="shared" si="24"/>
        <v/>
      </c>
      <c r="S516" s="159" t="e">
        <f t="shared" si="25"/>
        <v>#VALUE!</v>
      </c>
      <c r="T516" s="168"/>
      <c r="U516" s="168"/>
      <c r="V516" s="1" t="str">
        <f t="shared" si="26"/>
        <v/>
      </c>
      <c r="W516" s="159" t="e">
        <f t="shared" si="27"/>
        <v>#VALUE!</v>
      </c>
      <c r="X516" s="168"/>
      <c r="Y516" s="168"/>
      <c r="Z516" s="1" t="str">
        <f t="shared" si="28"/>
        <v/>
      </c>
      <c r="AA516" s="159" t="e">
        <f t="shared" si="29"/>
        <v>#VALUE!</v>
      </c>
      <c r="AB516" s="168"/>
      <c r="AC516" s="168"/>
      <c r="AD516" s="1" t="str">
        <f t="shared" si="30"/>
        <v/>
      </c>
      <c r="AE516" s="159" t="e">
        <f t="shared" si="34"/>
        <v>#VALUE!</v>
      </c>
      <c r="AF516" s="168"/>
      <c r="AG516" s="168"/>
      <c r="AH516" s="1" t="str">
        <f t="shared" si="31"/>
        <v/>
      </c>
      <c r="AI516" s="159" t="e">
        <f t="shared" si="35"/>
        <v>#VALUE!</v>
      </c>
      <c r="AJ516" s="162"/>
      <c r="AK516" s="162"/>
      <c r="AL516" s="1"/>
      <c r="AM516" s="1"/>
      <c r="AN516" s="162"/>
      <c r="AO516" s="162"/>
      <c r="AP516" s="1"/>
      <c r="AQ516" s="1"/>
      <c r="AR516" s="162"/>
      <c r="AS516" s="162"/>
      <c r="AT516" s="1"/>
      <c r="AU516" s="1"/>
      <c r="AV516" s="170"/>
      <c r="AW516" s="170"/>
      <c r="AX516" s="1"/>
      <c r="AY516" s="1"/>
      <c r="AZ516" s="162"/>
      <c r="BA516" s="162"/>
      <c r="BB516" s="1"/>
      <c r="BC516" s="1"/>
      <c r="BD516" s="162"/>
      <c r="BE516" s="162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62"/>
      <c r="BQ516" s="162"/>
      <c r="BR516" s="1"/>
      <c r="BS516" s="1"/>
      <c r="BT516" s="162"/>
      <c r="BU516" s="162"/>
      <c r="BV516" s="1"/>
      <c r="BW516" s="1"/>
      <c r="BX516" s="162"/>
      <c r="BY516" s="162"/>
      <c r="BZ516" s="1"/>
      <c r="CA516" s="1"/>
      <c r="CB516" s="162"/>
      <c r="CC516" s="162"/>
      <c r="CD516" s="1"/>
      <c r="CE516" s="1"/>
      <c r="CF516" s="162"/>
      <c r="CG516" s="162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62"/>
      <c r="CS516" s="162"/>
      <c r="CT516" s="1"/>
      <c r="CU516" s="1"/>
      <c r="CV516" s="162"/>
      <c r="CW516" s="162"/>
      <c r="CX516" s="1"/>
      <c r="CY516" s="1"/>
      <c r="CZ516" s="1"/>
      <c r="DA516" s="1"/>
      <c r="DB516" s="1"/>
      <c r="DC516" s="159"/>
      <c r="DD516" s="1"/>
      <c r="DE516" s="1"/>
      <c r="DF516" s="1"/>
      <c r="DG516" s="159"/>
      <c r="DH516" s="162"/>
      <c r="DI516" s="162"/>
      <c r="DJ516" s="163"/>
      <c r="DK516" s="159"/>
      <c r="DL516" s="1"/>
      <c r="DM516" s="1"/>
      <c r="DN516" s="1"/>
      <c r="DO516" s="159"/>
      <c r="DP516" s="1"/>
      <c r="DQ516" s="1"/>
      <c r="DR516" s="1"/>
      <c r="DS516" s="159"/>
      <c r="DT516" s="1"/>
      <c r="DU516" s="1"/>
      <c r="DV516" s="1"/>
      <c r="DW516" s="159"/>
      <c r="DX516" s="1"/>
      <c r="DY516" s="1" t="e">
        <f>VLOOKUP(A516,'ADFLEX lần 1'!A:C,3,0)</f>
        <v>#N/A</v>
      </c>
    </row>
    <row r="517" spans="1:129" ht="15.75" hidden="1" customHeight="1" x14ac:dyDescent="0.25">
      <c r="A517" s="15">
        <v>916</v>
      </c>
      <c r="B517" s="1" t="str">
        <f>VLOOKUP($A517,'Trang tính59'!$G:$J,3,0)</f>
        <v>Tưởng Văn Chiến</v>
      </c>
      <c r="C517" s="1" t="str">
        <f>VLOOKUP($A517,'Trang tính59'!$G:$J,4,0)</f>
        <v>MO - Kỹ thuật</v>
      </c>
      <c r="D517" s="169">
        <v>0.37569444444444444</v>
      </c>
      <c r="E517" s="169">
        <v>0.79791666666666672</v>
      </c>
      <c r="F517" s="163">
        <f t="shared" si="20"/>
        <v>0.33263888888888893</v>
      </c>
      <c r="G517" s="159">
        <f t="shared" si="32"/>
        <v>8</v>
      </c>
      <c r="H517" s="169">
        <v>0.37361111111111112</v>
      </c>
      <c r="I517" s="169">
        <v>0.8041666666666667</v>
      </c>
      <c r="J517" s="163">
        <f t="shared" si="21"/>
        <v>0.33333333333333331</v>
      </c>
      <c r="K517" s="159">
        <f t="shared" si="33"/>
        <v>8</v>
      </c>
      <c r="L517" s="169">
        <v>0.38124999999999998</v>
      </c>
      <c r="M517" s="169">
        <v>0.80347222222222225</v>
      </c>
      <c r="N517" s="163">
        <f t="shared" si="22"/>
        <v>0.32708333333333339</v>
      </c>
      <c r="O517" s="159">
        <f t="shared" si="23"/>
        <v>7.9</v>
      </c>
      <c r="P517" s="168"/>
      <c r="Q517" s="168"/>
      <c r="R517" s="1" t="str">
        <f t="shared" si="24"/>
        <v/>
      </c>
      <c r="S517" s="159" t="e">
        <f t="shared" si="25"/>
        <v>#VALUE!</v>
      </c>
      <c r="T517" s="168"/>
      <c r="U517" s="168"/>
      <c r="V517" s="1" t="str">
        <f t="shared" si="26"/>
        <v/>
      </c>
      <c r="W517" s="159" t="e">
        <f t="shared" si="27"/>
        <v>#VALUE!</v>
      </c>
      <c r="X517" s="169">
        <v>0.37569444444444444</v>
      </c>
      <c r="Y517" s="169">
        <v>0.91180555555555554</v>
      </c>
      <c r="Z517" s="163">
        <f t="shared" si="28"/>
        <v>0.33263888888888893</v>
      </c>
      <c r="AA517" s="159">
        <f t="shared" si="29"/>
        <v>8</v>
      </c>
      <c r="AB517" s="169">
        <v>0.37569444444444444</v>
      </c>
      <c r="AC517" s="169">
        <v>0.98124999999999996</v>
      </c>
      <c r="AD517" s="163">
        <f t="shared" si="30"/>
        <v>0.33263888888888893</v>
      </c>
      <c r="AE517" s="159">
        <f t="shared" si="34"/>
        <v>8</v>
      </c>
      <c r="AF517" s="169">
        <v>0.37708333333333333</v>
      </c>
      <c r="AG517" s="169">
        <v>0.8125</v>
      </c>
      <c r="AH517" s="163">
        <f t="shared" si="31"/>
        <v>0.33125000000000004</v>
      </c>
      <c r="AI517" s="159">
        <f t="shared" si="35"/>
        <v>8</v>
      </c>
      <c r="AJ517" s="170"/>
      <c r="AK517" s="170"/>
      <c r="AL517" s="1"/>
      <c r="AM517" s="1"/>
      <c r="AN517" s="170"/>
      <c r="AO517" s="170"/>
      <c r="AP517" s="1"/>
      <c r="AQ517" s="1"/>
      <c r="AR517" s="170"/>
      <c r="AS517" s="170"/>
      <c r="AT517" s="1"/>
      <c r="AU517" s="1"/>
      <c r="AV517" s="170"/>
      <c r="AW517" s="170"/>
      <c r="AX517" s="1"/>
      <c r="AY517" s="1"/>
      <c r="AZ517" s="170"/>
      <c r="BA517" s="170"/>
      <c r="BB517" s="1"/>
      <c r="BC517" s="1"/>
      <c r="BD517" s="162"/>
      <c r="BE517" s="162"/>
      <c r="BF517" s="1"/>
      <c r="BG517" s="1"/>
      <c r="BH517" s="162"/>
      <c r="BI517" s="162"/>
      <c r="BJ517" s="1"/>
      <c r="BK517" s="1"/>
      <c r="BL517" s="170"/>
      <c r="BM517" s="170"/>
      <c r="BN517" s="1"/>
      <c r="BO517" s="1"/>
      <c r="BP517" s="170"/>
      <c r="BQ517" s="170"/>
      <c r="BR517" s="1"/>
      <c r="BS517" s="1"/>
      <c r="BT517" s="170"/>
      <c r="BU517" s="170"/>
      <c r="BV517" s="1"/>
      <c r="BW517" s="1"/>
      <c r="BX517" s="170"/>
      <c r="BY517" s="170"/>
      <c r="BZ517" s="1"/>
      <c r="CA517" s="1"/>
      <c r="CB517" s="170"/>
      <c r="CC517" s="170"/>
      <c r="CD517" s="1"/>
      <c r="CE517" s="1"/>
      <c r="CF517" s="162"/>
      <c r="CG517" s="162"/>
      <c r="CH517" s="1"/>
      <c r="CI517" s="1"/>
      <c r="CJ517" s="162"/>
      <c r="CK517" s="162"/>
      <c r="CL517" s="1"/>
      <c r="CM517" s="1"/>
      <c r="CN517" s="170"/>
      <c r="CO517" s="170"/>
      <c r="CP517" s="1"/>
      <c r="CQ517" s="1"/>
      <c r="CR517" s="170"/>
      <c r="CS517" s="170"/>
      <c r="CT517" s="1"/>
      <c r="CU517" s="1"/>
      <c r="CV517" s="170"/>
      <c r="CW517" s="170"/>
      <c r="CX517" s="1"/>
      <c r="CY517" s="1"/>
      <c r="CZ517" s="160"/>
      <c r="DA517" s="160"/>
      <c r="DB517" s="161"/>
      <c r="DC517" s="159"/>
      <c r="DD517" s="160"/>
      <c r="DE517" s="160"/>
      <c r="DF517" s="161"/>
      <c r="DG517" s="159"/>
      <c r="DH517" s="162"/>
      <c r="DI517" s="162"/>
      <c r="DJ517" s="163"/>
      <c r="DK517" s="159"/>
      <c r="DL517" s="162"/>
      <c r="DM517" s="162"/>
      <c r="DN517" s="163"/>
      <c r="DO517" s="159"/>
      <c r="DP517" s="160"/>
      <c r="DQ517" s="160"/>
      <c r="DR517" s="161"/>
      <c r="DS517" s="159"/>
      <c r="DT517" s="160"/>
      <c r="DU517" s="160"/>
      <c r="DV517" s="161"/>
      <c r="DW517" s="159"/>
      <c r="DX517" s="1"/>
      <c r="DY517" s="1" t="e">
        <f>VLOOKUP(A517,'ADFLEX lần 1'!A:C,3,0)</f>
        <v>#N/A</v>
      </c>
    </row>
    <row r="518" spans="1:129" ht="15.75" hidden="1" customHeight="1" x14ac:dyDescent="0.25">
      <c r="A518" s="15">
        <v>917</v>
      </c>
      <c r="B518" s="1" t="str">
        <f>VLOOKUP($A518,'Trang tính59'!$G:$J,3,0)</f>
        <v>Ngô Tuấn Anh</v>
      </c>
      <c r="C518" s="1" t="str">
        <f>VLOOKUP($A518,'Trang tính59'!$G:$J,4,0)</f>
        <v>DYNO - Kỹ thuật</v>
      </c>
      <c r="D518" s="171"/>
      <c r="E518" s="171"/>
      <c r="F518" s="1" t="str">
        <f t="shared" si="20"/>
        <v/>
      </c>
      <c r="G518" s="159" t="e">
        <f t="shared" si="32"/>
        <v>#VALUE!</v>
      </c>
      <c r="H518" s="171"/>
      <c r="I518" s="171"/>
      <c r="J518" s="1" t="str">
        <f t="shared" si="21"/>
        <v/>
      </c>
      <c r="K518" s="159" t="e">
        <f t="shared" si="33"/>
        <v>#VALUE!</v>
      </c>
      <c r="L518" s="168"/>
      <c r="M518" s="168"/>
      <c r="N518" s="1" t="str">
        <f t="shared" si="22"/>
        <v/>
      </c>
      <c r="O518" s="159" t="e">
        <f t="shared" si="23"/>
        <v>#VALUE!</v>
      </c>
      <c r="P518" s="168"/>
      <c r="Q518" s="168"/>
      <c r="R518" s="1" t="str">
        <f t="shared" si="24"/>
        <v/>
      </c>
      <c r="S518" s="159" t="e">
        <f t="shared" si="25"/>
        <v>#VALUE!</v>
      </c>
      <c r="T518" s="171"/>
      <c r="U518" s="171"/>
      <c r="V518" s="1" t="str">
        <f t="shared" si="26"/>
        <v/>
      </c>
      <c r="W518" s="159" t="e">
        <f t="shared" si="27"/>
        <v>#VALUE!</v>
      </c>
      <c r="X518" s="171"/>
      <c r="Y518" s="171"/>
      <c r="Z518" s="1" t="str">
        <f t="shared" si="28"/>
        <v/>
      </c>
      <c r="AA518" s="159" t="e">
        <f t="shared" si="29"/>
        <v>#VALUE!</v>
      </c>
      <c r="AB518" s="171"/>
      <c r="AC518" s="171"/>
      <c r="AD518" s="1" t="str">
        <f t="shared" si="30"/>
        <v/>
      </c>
      <c r="AE518" s="159" t="e">
        <f t="shared" si="34"/>
        <v>#VALUE!</v>
      </c>
      <c r="AF518" s="171"/>
      <c r="AG518" s="171"/>
      <c r="AH518" s="1" t="str">
        <f t="shared" si="31"/>
        <v/>
      </c>
      <c r="AI518" s="159" t="e">
        <f t="shared" si="35"/>
        <v>#VALUE!</v>
      </c>
      <c r="AJ518" s="172"/>
      <c r="AK518" s="172"/>
      <c r="AL518" s="1"/>
      <c r="AM518" s="1"/>
      <c r="AN518" s="162"/>
      <c r="AO518" s="162"/>
      <c r="AP518" s="1"/>
      <c r="AQ518" s="1"/>
      <c r="AR518" s="162"/>
      <c r="AS518" s="162"/>
      <c r="AT518" s="1"/>
      <c r="AU518" s="1"/>
      <c r="AV518" s="172"/>
      <c r="AW518" s="172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62"/>
      <c r="BI518" s="162"/>
      <c r="BJ518" s="1"/>
      <c r="BK518" s="1"/>
      <c r="BL518" s="162"/>
      <c r="BM518" s="162"/>
      <c r="BN518" s="1"/>
      <c r="BO518" s="1"/>
      <c r="BP518" s="162"/>
      <c r="BQ518" s="162"/>
      <c r="BR518" s="1"/>
      <c r="BS518" s="1"/>
      <c r="BT518" s="162"/>
      <c r="BU518" s="162"/>
      <c r="BV518" s="1"/>
      <c r="BW518" s="1"/>
      <c r="BX518" s="172"/>
      <c r="BY518" s="172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62"/>
      <c r="CK518" s="162"/>
      <c r="CL518" s="1"/>
      <c r="CM518" s="1"/>
      <c r="CN518" s="162"/>
      <c r="CO518" s="162"/>
      <c r="CP518" s="1"/>
      <c r="CQ518" s="1"/>
      <c r="CR518" s="162"/>
      <c r="CS518" s="162"/>
      <c r="CT518" s="1"/>
      <c r="CU518" s="1"/>
      <c r="CV518" s="162"/>
      <c r="CW518" s="162"/>
      <c r="CX518" s="1"/>
      <c r="CY518" s="1"/>
      <c r="CZ518" s="162"/>
      <c r="DA518" s="162"/>
      <c r="DB518" s="1"/>
      <c r="DC518" s="159"/>
      <c r="DD518" s="1"/>
      <c r="DE518" s="1"/>
      <c r="DF518" s="1"/>
      <c r="DG518" s="159"/>
      <c r="DH518" s="1"/>
      <c r="DI518" s="1"/>
      <c r="DJ518" s="1"/>
      <c r="DK518" s="159"/>
      <c r="DL518" s="162"/>
      <c r="DM518" s="162"/>
      <c r="DN518" s="1"/>
      <c r="DO518" s="159"/>
      <c r="DP518" s="162"/>
      <c r="DQ518" s="162"/>
      <c r="DR518" s="1"/>
      <c r="DS518" s="159"/>
      <c r="DT518" s="162"/>
      <c r="DU518" s="162"/>
      <c r="DV518" s="1"/>
      <c r="DW518" s="159"/>
      <c r="DX518" s="1"/>
      <c r="DY518" s="1" t="e">
        <f>VLOOKUP(A518,'ADFLEX lần 1'!A:C,3,0)</f>
        <v>#N/A</v>
      </c>
    </row>
    <row r="519" spans="1:129" ht="15.75" hidden="1" customHeight="1" x14ac:dyDescent="0.25">
      <c r="A519" s="15">
        <v>918</v>
      </c>
      <c r="B519" s="1" t="str">
        <f>VLOOKUP($A519,'Trang tính59'!$G:$J,3,0)</f>
        <v>Phạm Quang Sáng</v>
      </c>
      <c r="C519" s="1" t="str">
        <f>VLOOKUP($A519,'Trang tính59'!$G:$J,4,0)</f>
        <v>EWAY - Kỹ thuật DYNO</v>
      </c>
      <c r="D519" s="168"/>
      <c r="E519" s="168"/>
      <c r="F519" s="1" t="str">
        <f t="shared" si="20"/>
        <v/>
      </c>
      <c r="G519" s="159" t="e">
        <f t="shared" si="32"/>
        <v>#VALUE!</v>
      </c>
      <c r="H519" s="171"/>
      <c r="I519" s="171"/>
      <c r="J519" s="1" t="str">
        <f t="shared" si="21"/>
        <v/>
      </c>
      <c r="K519" s="159" t="e">
        <f t="shared" si="33"/>
        <v>#VALUE!</v>
      </c>
      <c r="L519" s="168"/>
      <c r="M519" s="168"/>
      <c r="N519" s="1" t="str">
        <f t="shared" si="22"/>
        <v/>
      </c>
      <c r="O519" s="159" t="e">
        <f t="shared" si="23"/>
        <v>#VALUE!</v>
      </c>
      <c r="P519" s="168"/>
      <c r="Q519" s="168"/>
      <c r="R519" s="1" t="str">
        <f t="shared" si="24"/>
        <v/>
      </c>
      <c r="S519" s="159" t="e">
        <f t="shared" si="25"/>
        <v>#VALUE!</v>
      </c>
      <c r="T519" s="171"/>
      <c r="U519" s="171"/>
      <c r="V519" s="1" t="str">
        <f t="shared" si="26"/>
        <v/>
      </c>
      <c r="W519" s="159" t="e">
        <f t="shared" si="27"/>
        <v>#VALUE!</v>
      </c>
      <c r="X519" s="168"/>
      <c r="Y519" s="168"/>
      <c r="Z519" s="1" t="str">
        <f t="shared" si="28"/>
        <v/>
      </c>
      <c r="AA519" s="159" t="e">
        <f t="shared" si="29"/>
        <v>#VALUE!</v>
      </c>
      <c r="AB519" s="168"/>
      <c r="AC519" s="168"/>
      <c r="AD519" s="1" t="str">
        <f t="shared" si="30"/>
        <v/>
      </c>
      <c r="AE519" s="159" t="e">
        <f t="shared" si="34"/>
        <v>#VALUE!</v>
      </c>
      <c r="AF519" s="168"/>
      <c r="AG519" s="168"/>
      <c r="AH519" s="1" t="str">
        <f t="shared" si="31"/>
        <v/>
      </c>
      <c r="AI519" s="159" t="e">
        <f t="shared" si="35"/>
        <v>#VALUE!</v>
      </c>
      <c r="AJ519" s="162"/>
      <c r="AK519" s="162"/>
      <c r="AL519" s="1"/>
      <c r="AM519" s="1"/>
      <c r="AN519" s="162"/>
      <c r="AO519" s="162"/>
      <c r="AP519" s="1"/>
      <c r="AQ519" s="1"/>
      <c r="AR519" s="162"/>
      <c r="AS519" s="162"/>
      <c r="AT519" s="1"/>
      <c r="AU519" s="1"/>
      <c r="AV519" s="172"/>
      <c r="AW519" s="172"/>
      <c r="AX519" s="1"/>
      <c r="AY519" s="1"/>
      <c r="AZ519" s="162"/>
      <c r="BA519" s="162"/>
      <c r="BB519" s="1"/>
      <c r="BC519" s="1"/>
      <c r="BD519" s="162"/>
      <c r="BE519" s="162"/>
      <c r="BF519" s="1"/>
      <c r="BG519" s="1"/>
      <c r="BH519" s="162"/>
      <c r="BI519" s="162"/>
      <c r="BJ519" s="1"/>
      <c r="BK519" s="1"/>
      <c r="BL519" s="162"/>
      <c r="BM519" s="162"/>
      <c r="BN519" s="1"/>
      <c r="BO519" s="1"/>
      <c r="BP519" s="162"/>
      <c r="BQ519" s="162"/>
      <c r="BR519" s="1"/>
      <c r="BS519" s="1"/>
      <c r="BT519" s="162"/>
      <c r="BU519" s="162"/>
      <c r="BV519" s="1"/>
      <c r="BW519" s="1"/>
      <c r="BX519" s="172"/>
      <c r="BY519" s="172"/>
      <c r="BZ519" s="1"/>
      <c r="CA519" s="1"/>
      <c r="CB519" s="1"/>
      <c r="CC519" s="1"/>
      <c r="CD519" s="1"/>
      <c r="CE519" s="1"/>
      <c r="CF519" s="162"/>
      <c r="CG519" s="162"/>
      <c r="CH519" s="1"/>
      <c r="CI519" s="1"/>
      <c r="CJ519" s="162"/>
      <c r="CK519" s="162"/>
      <c r="CL519" s="1"/>
      <c r="CM519" s="1"/>
      <c r="CN519" s="162"/>
      <c r="CO519" s="162"/>
      <c r="CP519" s="1"/>
      <c r="CQ519" s="1"/>
      <c r="CR519" s="162"/>
      <c r="CS519" s="162"/>
      <c r="CT519" s="1"/>
      <c r="CU519" s="1"/>
      <c r="CV519" s="162"/>
      <c r="CW519" s="162"/>
      <c r="CX519" s="1"/>
      <c r="CY519" s="1"/>
      <c r="CZ519" s="162"/>
      <c r="DA519" s="162"/>
      <c r="DB519" s="1"/>
      <c r="DC519" s="159"/>
      <c r="DD519" s="162"/>
      <c r="DE519" s="162"/>
      <c r="DF519" s="1"/>
      <c r="DG519" s="159"/>
      <c r="DH519" s="162"/>
      <c r="DI519" s="162"/>
      <c r="DJ519" s="162"/>
      <c r="DK519" s="159"/>
      <c r="DL519" s="162"/>
      <c r="DM519" s="162"/>
      <c r="DN519" s="1"/>
      <c r="DO519" s="159"/>
      <c r="DP519" s="162"/>
      <c r="DQ519" s="162"/>
      <c r="DR519" s="163"/>
      <c r="DS519" s="159"/>
      <c r="DT519" s="162"/>
      <c r="DU519" s="162"/>
      <c r="DV519" s="1"/>
      <c r="DW519" s="159"/>
      <c r="DX519" s="1"/>
      <c r="DY519" s="1" t="e">
        <f>VLOOKUP(A519,'ADFLEX lần 1'!A:C,3,0)</f>
        <v>#N/A</v>
      </c>
    </row>
    <row r="520" spans="1:129" ht="15.75" hidden="1" customHeight="1" x14ac:dyDescent="0.25">
      <c r="A520" s="15">
        <v>919</v>
      </c>
      <c r="B520" s="1" t="str">
        <f>VLOOKUP($A520,'Trang tính59'!$G:$J,3,0)</f>
        <v>Nguyễn Thị Minh Châu</v>
      </c>
      <c r="C520" s="1" t="str">
        <f>VLOOKUP($A520,'Trang tính59'!$G:$J,4,0)</f>
        <v>- MONT-E - Tech</v>
      </c>
      <c r="D520" s="169">
        <v>0.3527777777777778</v>
      </c>
      <c r="E520" s="169">
        <v>0.75694444444444442</v>
      </c>
      <c r="F520" s="163">
        <f t="shared" ref="F520:F584" si="36">IF(AND(D520 = "", E520 = ""), "", IF(OR(D520 = "", E520 = "", D520 = E520), TIME(4, 0, 0), IF($C520 = "8h-8h30", IF(D520 &lt;= TIME(8, 0, 0), IF(E520 &gt;= TIME(17, 30, 0), TIME(8,0,0), IF(E520 &lt;= TIME(12, 0, 0), IF(E520 &lt;= TIME(8, 0, 0), TIME(0, 0, 0), E520 - TIME(8, 0, 0)), IF(E520 &lt;= TIME(13, 30, 0), TIME(4, 0,0), E520 - TIME(13, 30, 0) + TIME(4, 0, 0) ) ) ), IF(D520 &lt;= TIME(8, 30, 0), IF(E520 &gt;= TIME(18, 0, 0), TIME(8, 0, 0), IF(E520 &lt;= TIME(12, 0, 0), E520 - D520, IF(E520 &lt;= TIME(13, 30, 0), TIME(12, 0, 0) - D520, IF(E520 - D520 - TIME(1, 30, 0) &gt; TIME(8, 0, 0), TIME(8, 0, 0), E520 - D520 - TIME(1, 30, 0)) ) ) ), IF(D520 &lt;= TIME(12, 0, 0), IF(E520 &lt;= TIME(12, 0, 0), E520 - D520, IF(E520 &lt;= TIME(13, 30, 0), TIME(12, 0, 0) - D520, IF(E520 &lt;= TIME(18, 0, 0), E520 - D520 - TIME(1, 30, 0), TIME(18, 0, 0) - D520 - TIME(1, 30, 0) ) ) ), IF(D520 &lt;= TIME(13, 30, 0), IF(E520 &lt;= TIME(13, 30, 0), TIME(0, 0,0), IF(E520 &lt;= TIME(18, 0, 0), E520 - TIME(13, 30, 0), TIME(18, 0, 0) - TIME(13, 30, 0) ) ), IF(D520 &lt;= TIME(18, 0, 0), IF(E520 &lt;= TIME(18, 0, 0), E520 - D520, TIME(18, 0, 0) - D520 ), TIME(0,0,0) ) ) ) ) ), IF($C520 = "8h30", IF(D520 &lt;= TIME(8, 30, 0), IF(E520 &gt;= TIME(18, 0, 0), TIME(8,0,0), IF(E520 &lt;= TIME(12, 0, 0), IF(E520 &lt;= TIME(8, 30, 0), TIME(0, 0, 0), E520 - TIME(8, 30, 0)), IF(E520 &lt;= TIME(13, 30, 0), TIME(3, 30,0), E520 - TIME(13, 30, 0) + TIME(3, 30, 0) ) ) ), IF(D520 &lt;= TIME(12, 0, 0), IF(E520 &lt;= TIME(12, 0, 0), E520 - D520, IF(E520 &lt;= TIME(13, 30, 0), TIME(12, 0, 0) - D520, IF(E520 &lt;= TIME(18, 0, 0), E520 - D520 - TIME(1, 30, 0), TIME(18, 0, 0) - D520 - TIME(1, 30, 0) ) ) ), IF(D520 &lt;= TIME(13, 30, 0), IF(E520 &lt;= TIME(13, 30, 0), TIME(0, 0, 0), IF(E520 &lt;= TIME(18, 0, 0), E520 - TIME(13, 30, 0), TIME(18, 0, 0) - TIME(13, 30, 0) ) ), IF(D520 &lt;= TIME(18, 0, 0), IF(E520 &lt;= TIME(18, 0, 0), E520 - D520, TIME(18, 0, 0) - D520 ), TIME(0,0,0) ) ) ) ), IF(D520 &lt;= TIME(8, 30, 0), IF(E520 &gt;= TIME(18, 0, 0), TIME(8,0,0), IF(E520 &lt;= TIME(12, 0, 0), IF(E520 &lt;= TIME(8, 30, 0), TIME(0, 0, 0), E520 - TIME(8, 30, 0)), IF(E520 &lt;= TIME(13, 30, 0), TIME(3, 30,0), E520 - TIME(13, 30, 0) + TIME(3, 30, 0) ) ) ), IF(D520 &lt;= TIME(9, 0, 0), IF(E520 &gt;= TIME(18, 30, 0), TIME(8, 0, 0), IF(E520 &lt;= TIME(12, 0, 0), E520 - D520, IF(E520 &lt;= TIME(13, 30, 0), TIME(12, 0, 0) - D520, IF(E520 - D520 - TIME(1, 30, 0) &gt; TIME(8, 0, 0), TIME(8, 0, 0), E520 - D520 - TIME(1, 30, 0)) ) ) ), IF(D520 &lt;= TIME(12, 0, 0), IF(E520 &lt;= TIME(12, 0, 0), E520 - D520, IF(E520 &lt;= TIME(13, 30, 0), TIME(12, 0, 0) - D520, IF(E520 &lt;= TIME(18, 30, 0), E520 - D520 - TIME(1, 30, 0), TIME(18, 30, 0) - D520 - TIME(1, 30, 0) ) ) ), IF(D520 &lt;= TIME(13, 30, 0), IF(E520 &lt;= TIME(13, 30, 0), TIME(0, 0,0), IF(E520 &lt;= TIME(18, 30, 0), E520 - TIME(13, 30, 0), TIME(18, 30, 0) - TIME(13, 30, 0) ) ), IF(D520 &lt;= TIME(18, 30, 0), IF(E520 &lt;= TIME(18, 30, 0), E520 - D520, TIME(18, 30, 0) - D520 ), TIME(0,0,0) ) ) ) ) )))) )</f>
        <v>0.33333333333333331</v>
      </c>
      <c r="G520" s="159">
        <f t="shared" si="32"/>
        <v>8</v>
      </c>
      <c r="H520" s="169">
        <v>0.35555555555555557</v>
      </c>
      <c r="I520" s="169">
        <v>0.75347222222222221</v>
      </c>
      <c r="J520" s="163">
        <f t="shared" ref="J520:J584" si="37">IF(AND(H520 = "", I520 = ""), "", IF(OR(H520 = "", I520 = "", H520 = I520), TIME(4, 0, 0), IF($C520 = "8h-8h30", IF(H520 &lt;= TIME(8, 0, 0), IF(I520 &gt;= TIME(17, 30, 0), TIME(8,0,0), IF(I520 &lt;= TIME(12, 0, 0), IF(I520 &lt;= TIME(8, 0, 0), TIME(0, 0, 0), I520 - TIME(8, 0, 0)), IF(I520 &lt;= TIME(13, 30, 0), TIME(4, 0,0), I520 - TIME(13, 30, 0) + TIME(4, 0, 0) ) ) ), IF(H520 &lt;= TIME(8, 30, 0), IF(I520 &gt;= TIME(18, 0, 0), TIME(8, 0, 0), IF(I520 &lt;= TIME(12, 0, 0), I520 - H520, IF(I520 &lt;= TIME(13, 30, 0), TIME(12, 0, 0) - H520, IF(I520 - H520 - TIME(1, 30, 0) &gt; TIME(8, 0, 0), TIME(8, 0, 0), I520 - H520 - TIME(1, 30, 0)) ) ) ), IF(H520 &lt;= TIME(12, 0, 0), IF(I520 &lt;= TIME(12, 0, 0), I520 - H520, IF(I520 &lt;= TIME(13, 30, 0), TIME(12, 0, 0) - H520, IF(I520 &lt;= TIME(18, 0, 0), I520 - H520 - TIME(1, 30, 0), TIME(18, 0, 0) - H520 - TIME(1, 30, 0) ) ) ), IF(H520 &lt;= TIME(13, 30, 0), IF(I520 &lt;= TIME(13, 30, 0), TIME(0, 0,0), IF(I520 &lt;= TIME(18, 0, 0), I520 - TIME(13, 30, 0), TIME(18, 0, 0) - TIME(13, 30, 0) ) ), IF(H520 &lt;= TIME(18, 0, 0), IF(I520 &lt;= TIME(18, 0, 0), I520 - H520, TIME(18, 0, 0) - H520 ), TIME(0,0,0) ) ) ) ) ), IF($C520 = "8h30", IF(H520 &lt;= TIME(8, 30, 0), IF(I520 &gt;= TIME(18, 0, 0), TIME(8,0,0), IF(I520 &lt;= TIME(12, 0, 0), IF(I520 &lt;= TIME(8, 30, 0), TIME(0, 0, 0), I520 - TIME(8, 30, 0)), IF(I520 &lt;= TIME(13, 30, 0), TIME(3, 30,0), I520 - TIME(13, 30, 0) + TIME(3, 30, 0) ) ) ), IF(H520 &lt;= TIME(12, 0, 0), IF(I520 &lt;= TIME(12, 0, 0), I520 - H520, IF(I520 &lt;= TIME(13, 30, 0), TIME(12, 0, 0) - H520, IF(I520 &lt;= TIME(18, 0, 0), I520 - H520 - TIME(1, 30, 0), TIME(18, 0, 0) - H520 - TIME(1, 30, 0) ) ) ), IF(H520 &lt;= TIME(13, 30, 0), IF(I520 &lt;= TIME(13, 30, 0), TIME(0, 0, 0), IF(I520 &lt;= TIME(18, 0, 0), I520 - TIME(13, 30, 0), TIME(18, 0, 0) - TIME(13, 30, 0) ) ), IF(H520 &lt;= TIME(18, 0, 0), IF(I520 &lt;= TIME(18, 0, 0), I520 - H520, TIME(18, 0, 0) - H520 ), TIME(0,0,0) ) ) ) ), IF(H520 &lt;= TIME(8, 30, 0), IF(I520 &gt;= TIME(18, 0, 0), TIME(8,0,0), IF(I520 &lt;= TIME(12, 0, 0), IF(I520 &lt;= TIME(8, 30, 0), TIME(0, 0, 0), I520 - TIME(8, 30, 0)), IF(I520 &lt;= TIME(13, 30, 0), TIME(3, 30,0), I520 - TIME(13, 30, 0) + TIME(3, 30, 0) ) ) ), IF(H520 &lt;= TIME(9, 0, 0), IF(I520 &gt;= TIME(18, 30, 0), TIME(8, 0, 0), IF(I520 &lt;= TIME(12, 0, 0), I520 - H520, IF(I520 &lt;= TIME(13, 30, 0), TIME(12, 0, 0) - H520, IF(I520 - H520 - TIME(1, 30, 0) &gt; TIME(8, 0, 0), TIME(8, 0, 0), I520 - H520 - TIME(1, 30, 0)) ) ) ), IF(H520 &lt;= TIME(12, 0, 0), IF(I520 &lt;= TIME(12, 0, 0), I520 - H520, IF(I520 &lt;= TIME(13, 30, 0), TIME(12, 0, 0) - H520, IF(I520 &lt;= TIME(18, 30, 0), I520 - H520 - TIME(1, 30, 0), TIME(18, 30, 0) - H520 - TIME(1, 30, 0) ) ) ), IF(H520 &lt;= TIME(13, 30, 0), IF(I520 &lt;= TIME(13, 30, 0), TIME(0, 0,0), IF(I520 &lt;= TIME(18, 30, 0), I520 - TIME(13, 30, 0), TIME(18, 30, 0) - TIME(13, 30, 0) ) ), IF(H520 &lt;= TIME(18, 30, 0), IF(I520 &lt;= TIME(18, 30, 0), I520 - H520, TIME(18, 30, 0) - H520 ), TIME(0,0,0) ) ) ) ) )))) )</f>
        <v>0.33333333333333331</v>
      </c>
      <c r="K520" s="159">
        <f t="shared" si="33"/>
        <v>8</v>
      </c>
      <c r="L520" s="169">
        <v>0.35416666666666669</v>
      </c>
      <c r="M520" s="169">
        <v>0.75208333333333333</v>
      </c>
      <c r="N520" s="163">
        <f t="shared" ref="N520:N584" si="38">IF(AND(L520 = "", M520 = ""), "", IF(OR(L520 = "", M520 = "", L520 = M520), TIME(4, 0, 0), IF($C520 = "8h-8h30", IF(L520 &lt;= TIME(8, 0, 0), IF(M520 &gt;= TIME(17, 30, 0), TIME(8,0,0), IF(M520 &lt;= TIME(12, 0, 0), IF(M520 &lt;= TIME(8, 0, 0), TIME(0, 0, 0), M520 - TIME(8, 0, 0)), IF(M520 &lt;= TIME(13, 30, 0), TIME(4, 0,0), M520 - TIME(13, 30, 0) + TIME(4, 0, 0) ) ) ), IF(L520 &lt;= TIME(8, 30, 0), IF(M520 &gt;= TIME(18, 0, 0), TIME(8, 0, 0), IF(M520 &lt;= TIME(12, 0, 0), M520 - L520, IF(M520 &lt;= TIME(13, 30, 0), TIME(12, 0, 0) - L520, IF(M520 - L520 - TIME(1, 30, 0) &gt; TIME(8, 0, 0), TIME(8, 0, 0), M520 - L520 - TIME(1, 30, 0)) ) ) ), IF(L520 &lt;= TIME(12, 0, 0), IF(M520 &lt;= TIME(12, 0, 0), M520 - L520, IF(M520 &lt;= TIME(13, 30, 0), TIME(12, 0, 0) - L520, IF(M520 &lt;= TIME(18, 0, 0), M520 - L520 - TIME(1, 30, 0), TIME(18, 0, 0) - L520 - TIME(1, 30, 0) ) ) ), IF(L520 &lt;= TIME(13, 30, 0), IF(M520 &lt;= TIME(13, 30, 0), TIME(0, 0,0), IF(M520 &lt;= TIME(18, 0, 0), M520 - TIME(13, 30, 0), TIME(18, 0, 0) - TIME(13, 30, 0) ) ), IF(L520 &lt;= TIME(18, 0, 0), IF(M520 &lt;= TIME(18, 0, 0), M520 - L520, TIME(18, 0, 0) - L520 ), TIME(0,0,0) ) ) ) ) ), IF($C520 = "8h30", IF(L520 &lt;= TIME(8, 30, 0), IF(M520 &gt;= TIME(18, 0, 0), TIME(8,0,0), IF(M520 &lt;= TIME(12, 0, 0), IF(M520 &lt;= TIME(8, 30, 0), TIME(0, 0, 0), M520 - TIME(8, 30, 0)), IF(M520 &lt;= TIME(13, 30, 0), TIME(3, 30,0), M520 - TIME(13, 30, 0) + TIME(3, 30, 0) ) ) ), IF(L520 &lt;= TIME(12, 0, 0), IF(M520 &lt;= TIME(12, 0, 0), M520 - L520, IF(M520 &lt;= TIME(13, 30, 0), TIME(12, 0, 0) - L520, IF(M520 &lt;= TIME(18, 0, 0), M520 - L520 - TIME(1, 30, 0), TIME(18, 0, 0) - L520 - TIME(1, 30, 0) ) ) ), IF(L520 &lt;= TIME(13, 30, 0), IF(M520 &lt;= TIME(13, 30, 0), TIME(0, 0, 0), IF(M520 &lt;= TIME(18, 0, 0), M520 - TIME(13, 30, 0), TIME(18, 0, 0) - TIME(13, 30, 0) ) ), IF(L520 &lt;= TIME(18, 0, 0), IF(M520 &lt;= TIME(18, 0, 0), M520 - L520, TIME(18, 0, 0) - L520 ), TIME(0,0,0) ) ) ) ), IF(L520 &lt;= TIME(8, 30, 0), IF(M520 &gt;= TIME(18, 0, 0), TIME(8,0,0), IF(M520 &lt;= TIME(12, 0, 0), IF(M520 &lt;= TIME(8, 30, 0), TIME(0, 0, 0), M520 - TIME(8, 30, 0)), IF(M520 &lt;= TIME(13, 30, 0), TIME(3, 30,0), M520 - TIME(13, 30, 0) + TIME(3, 30, 0) ) ) ), IF(L520 &lt;= TIME(9, 0, 0), IF(M520 &gt;= TIME(18, 30, 0), TIME(8, 0, 0), IF(M520 &lt;= TIME(12, 0, 0), M520 - L520, IF(M520 &lt;= TIME(13, 30, 0), TIME(12, 0, 0) - L520, IF(M520 - L520 - TIME(1, 30, 0) &gt; TIME(8, 0, 0), TIME(8, 0, 0), M520 - L520 - TIME(1, 30, 0)) ) ) ), IF(L520 &lt;= TIME(12, 0, 0), IF(M520 &lt;= TIME(12, 0, 0), M520 - L520, IF(M520 &lt;= TIME(13, 30, 0), TIME(12, 0, 0) - L520, IF(M520 &lt;= TIME(18, 30, 0), M520 - L520 - TIME(1, 30, 0), TIME(18, 30, 0) - L520 - TIME(1, 30, 0) ) ) ), IF(L520 &lt;= TIME(13, 30, 0), IF(M520 &lt;= TIME(13, 30, 0), TIME(0, 0,0), IF(M520 &lt;= TIME(18, 30, 0), M520 - TIME(13, 30, 0), TIME(18, 30, 0) - TIME(13, 30, 0) ) ), IF(L520 &lt;= TIME(18, 30, 0), IF(M520 &lt;= TIME(18, 30, 0), M520 - L520, TIME(18, 30, 0) - L520 ), TIME(0,0,0) ) ) ) ) )))) )</f>
        <v>0.33333333333333331</v>
      </c>
      <c r="O520" s="159">
        <f t="shared" ref="O520:O584" si="39">ROUND(HOUR(N520) + MINUTE(N520) / 60, 1)</f>
        <v>8</v>
      </c>
      <c r="P520" s="168"/>
      <c r="Q520" s="168"/>
      <c r="R520" s="1" t="str">
        <f t="shared" ref="R520:R584" si="40">IF(AND(P520 = "", Q520 = ""), "", IF(OR(P520 = "", Q520 = "", P520 = Q520), TIME(4, 0, 0), IF($C520 = "8h-8h30", IF(P520 &lt;= TIME(8, 0, 0), IF(Q520 &gt;= TIME(17, 30, 0), TIME(8,0,0), IF(Q520 &lt;= TIME(12, 0, 0), IF(Q520 &lt;= TIME(8, 0, 0), TIME(0, 0, 0), Q520 - TIME(8, 0, 0)), IF(Q520 &lt;= TIME(13, 30, 0), TIME(4, 0,0), Q520 - TIME(13, 30, 0) + TIME(4, 0, 0) ) ) ), IF(P520 &lt;= TIME(8, 30, 0), IF(Q520 &gt;= TIME(18, 0, 0), TIME(8, 0, 0), IF(Q520 &lt;= TIME(12, 0, 0), Q520 - P520, IF(Q520 &lt;= TIME(13, 30, 0), TIME(12, 0, 0) - P520, IF(Q520 - P520 - TIME(1, 30, 0) &gt; TIME(8, 0, 0), TIME(8, 0, 0), Q520 - P520 - TIME(1, 30, 0)) ) ) ), IF(P520 &lt;= TIME(12, 0, 0), IF(Q520 &lt;= TIME(12, 0, 0), Q520 - P520, IF(Q520 &lt;= TIME(13, 30, 0), TIME(12, 0, 0) - P520, IF(Q520 &lt;= TIME(18, 0, 0), Q520 - P520 - TIME(1, 30, 0), TIME(18, 0, 0) - P520 - TIME(1, 30, 0) ) ) ), IF(P520 &lt;= TIME(13, 30, 0), IF(Q520 &lt;= TIME(13, 30, 0), TIME(0, 0,0), IF(Q520 &lt;= TIME(18, 0, 0), Q520 - TIME(13, 30, 0), TIME(18, 0, 0) - TIME(13, 30, 0) ) ), IF(P520 &lt;= TIME(18, 0, 0), IF(Q520 &lt;= TIME(18, 0, 0), Q520 - P520, TIME(18, 0, 0) - P520 ), TIME(0,0,0) ) ) ) ) ), IF($C520 = "8h30", IF(P520 &lt;= TIME(8, 30, 0), IF(Q520 &gt;= TIME(18, 0, 0), TIME(8,0,0), IF(Q520 &lt;= TIME(12, 0, 0), IF(Q520 &lt;= TIME(8, 30, 0), TIME(0, 0, 0), Q520 - TIME(8, 30, 0)), IF(Q520 &lt;= TIME(13, 30, 0), TIME(3, 30,0), Q520 - TIME(13, 30, 0) + TIME(3, 30, 0) ) ) ), IF(P520 &lt;= TIME(12, 0, 0), IF(Q520 &lt;= TIME(12, 0, 0), Q520 - P520, IF(Q520 &lt;= TIME(13, 30, 0), TIME(12, 0, 0) - P520, IF(Q520 &lt;= TIME(18, 0, 0), Q520 - P520 - TIME(1, 30, 0), TIME(18, 0, 0) - P520 - TIME(1, 30, 0) ) ) ), IF(P520 &lt;= TIME(13, 30, 0), IF(Q520 &lt;= TIME(13, 30, 0), TIME(0, 0, 0), IF(Q520 &lt;= TIME(18, 0, 0), Q520 - TIME(13, 30, 0), TIME(18, 0, 0) - TIME(13, 30, 0) ) ), IF(P520 &lt;= TIME(18, 0, 0), IF(Q520 &lt;= TIME(18, 0, 0), Q520 - P520, TIME(18, 0, 0) - P520 ), TIME(0,0,0) ) ) ) ), IF(P520 &lt;= TIME(8, 30, 0), IF(Q520 &gt;= TIME(18, 0, 0), TIME(8,0,0), IF(Q520 &lt;= TIME(12, 0, 0), IF(Q520 &lt;= TIME(8, 30, 0), TIME(0, 0, 0), Q520 - TIME(8, 30, 0)), IF(Q520 &lt;= TIME(13, 30, 0), TIME(3, 30,0), Q520 - TIME(13, 30, 0) + TIME(3, 30, 0) ) ) ), IF(P520 &lt;= TIME(9, 0, 0), IF(Q520 &gt;= TIME(18, 30, 0), TIME(8, 0, 0), IF(Q520 &lt;= TIME(12, 0, 0), Q520 - P520, IF(Q520 &lt;= TIME(13, 30, 0), TIME(12, 0, 0) - P520, IF(Q520 - P520 - TIME(1, 30, 0) &gt; TIME(8, 0, 0), TIME(8, 0, 0), Q520 - P520 - TIME(1, 30, 0)) ) ) ), IF(P520 &lt;= TIME(12, 0, 0), IF(Q520 &lt;= TIME(12, 0, 0), Q520 - P520, IF(Q520 &lt;= TIME(13, 30, 0), TIME(12, 0, 0) - P520, IF(Q520 &lt;= TIME(18, 30, 0), Q520 - P520 - TIME(1, 30, 0), TIME(18, 30, 0) - P520 - TIME(1, 30, 0) ) ) ), IF(P520 &lt;= TIME(13, 30, 0), IF(Q520 &lt;= TIME(13, 30, 0), TIME(0, 0,0), IF(Q520 &lt;= TIME(18, 30, 0), Q520 - TIME(13, 30, 0), TIME(18, 30, 0) - TIME(13, 30, 0) ) ), IF(P520 &lt;= TIME(18, 30, 0), IF(Q520 &lt;= TIME(18, 30, 0), Q520 - P520, TIME(18, 30, 0) - P520 ), TIME(0,0,0) ) ) ) ) )))) )</f>
        <v/>
      </c>
      <c r="S520" s="159" t="e">
        <f t="shared" ref="S520:S584" si="41">ROUND(HOUR(R520) + MINUTE(R520) / 60, 1)</f>
        <v>#VALUE!</v>
      </c>
      <c r="T520" s="168"/>
      <c r="U520" s="168"/>
      <c r="V520" s="1" t="str">
        <f t="shared" ref="V520:V584" si="42">IF(AND(T520 = "", U520 = ""), "", IF(OR(T520 = "", U520 = "", T520 = U520), TIME(4, 0, 0), IF($C520 = "8h-8h30", IF(T520 &lt;= TIME(8, 0, 0), IF(U520 &gt;= TIME(17, 30, 0), TIME(8,0,0), IF(U520 &lt;= TIME(12, 0, 0), IF(U520 &lt;= TIME(8, 0, 0), TIME(0, 0, 0), U520 - TIME(8, 0, 0)), IF(U520 &lt;= TIME(13, 30, 0), TIME(4, 0,0), U520 - TIME(13, 30, 0) + TIME(4, 0, 0) ) ) ), IF(T520 &lt;= TIME(8, 30, 0), IF(U520 &gt;= TIME(18, 0, 0), TIME(8, 0, 0), IF(U520 &lt;= TIME(12, 0, 0), U520 - T520, IF(U520 &lt;= TIME(13, 30, 0), TIME(12, 0, 0) - T520, IF(U520 - T520 - TIME(1, 30, 0) &gt; TIME(8, 0, 0), TIME(8, 0, 0), U520 - T520 - TIME(1, 30, 0)) ) ) ), IF(T520 &lt;= TIME(12, 0, 0), IF(U520 &lt;= TIME(12, 0, 0), U520 - T520, IF(U520 &lt;= TIME(13, 30, 0), TIME(12, 0, 0) - T520, IF(U520 &lt;= TIME(18, 0, 0), U520 - T520 - TIME(1, 30, 0), TIME(18, 0, 0) - T520 - TIME(1, 30, 0) ) ) ), IF(T520 &lt;= TIME(13, 30, 0), IF(U520 &lt;= TIME(13, 30, 0), TIME(0, 0,0), IF(U520 &lt;= TIME(18, 0, 0), U520 - TIME(13, 30, 0), TIME(18, 0, 0) - TIME(13, 30, 0) ) ), IF(T520 &lt;= TIME(18, 0, 0), IF(U520 &lt;= TIME(18, 0, 0), U520 - T520, TIME(18, 0, 0) - T520 ), TIME(0,0,0) ) ) ) ) ), IF($C520 = "8h30", IF(T520 &lt;= TIME(8, 30, 0), IF(U520 &gt;= TIME(18, 0, 0), TIME(8,0,0), IF(U520 &lt;= TIME(12, 0, 0), IF(U520 &lt;= TIME(8, 30, 0), TIME(0, 0, 0), U520 - TIME(8, 30, 0)), IF(U520 &lt;= TIME(13, 30, 0), TIME(3, 30,0), U520 - TIME(13, 30, 0) + TIME(3, 30, 0) ) ) ), IF(T520 &lt;= TIME(12, 0, 0), IF(U520 &lt;= TIME(12, 0, 0), U520 - T520, IF(U520 &lt;= TIME(13, 30, 0), TIME(12, 0, 0) - T520, IF(U520 &lt;= TIME(18, 0, 0), U520 - T520 - TIME(1, 30, 0), TIME(18, 0, 0) - T520 - TIME(1, 30, 0) ) ) ), IF(T520 &lt;= TIME(13, 30, 0), IF(U520 &lt;= TIME(13, 30, 0), TIME(0, 0, 0), IF(U520 &lt;= TIME(18, 0, 0), U520 - TIME(13, 30, 0), TIME(18, 0, 0) - TIME(13, 30, 0) ) ), IF(T520 &lt;= TIME(18, 0, 0), IF(U520 &lt;= TIME(18, 0, 0), U520 - T520, TIME(18, 0, 0) - T520 ), TIME(0,0,0) ) ) ) ), IF(T520 &lt;= TIME(8, 30, 0), IF(U520 &gt;= TIME(18, 0, 0), TIME(8,0,0), IF(U520 &lt;= TIME(12, 0, 0), IF(U520 &lt;= TIME(8, 30, 0), TIME(0, 0, 0), U520 - TIME(8, 30, 0)), IF(U520 &lt;= TIME(13, 30, 0), TIME(3, 30,0), U520 - TIME(13, 30, 0) + TIME(3, 30, 0) ) ) ), IF(T520 &lt;= TIME(9, 0, 0), IF(U520 &gt;= TIME(18, 30, 0), TIME(8, 0, 0), IF(U520 &lt;= TIME(12, 0, 0), U520 - T520, IF(U520 &lt;= TIME(13, 30, 0), TIME(12, 0, 0) - T520, IF(U520 - T520 - TIME(1, 30, 0) &gt; TIME(8, 0, 0), TIME(8, 0, 0), U520 - T520 - TIME(1, 30, 0)) ) ) ), IF(T520 &lt;= TIME(12, 0, 0), IF(U520 &lt;= TIME(12, 0, 0), U520 - T520, IF(U520 &lt;= TIME(13, 30, 0), TIME(12, 0, 0) - T520, IF(U520 &lt;= TIME(18, 30, 0), U520 - T520 - TIME(1, 30, 0), TIME(18, 30, 0) - T520 - TIME(1, 30, 0) ) ) ), IF(T520 &lt;= TIME(13, 30, 0), IF(U520 &lt;= TIME(13, 30, 0), TIME(0, 0,0), IF(U520 &lt;= TIME(18, 30, 0), U520 - TIME(13, 30, 0), TIME(18, 30, 0) - TIME(13, 30, 0) ) ), IF(T520 &lt;= TIME(18, 30, 0), IF(U520 &lt;= TIME(18, 30, 0), U520 - T520, TIME(18, 30, 0) - T520 ), TIME(0,0,0) ) ) ) ) )))) )</f>
        <v/>
      </c>
      <c r="W520" s="159" t="e">
        <f t="shared" ref="W520:W584" si="43">ROUND(HOUR(V520) + MINUTE(V520) / 60, 1)</f>
        <v>#VALUE!</v>
      </c>
      <c r="X520" s="169">
        <v>0.33541666666666664</v>
      </c>
      <c r="Y520" s="169">
        <v>0.75416666666666665</v>
      </c>
      <c r="Z520" s="163">
        <f t="shared" ref="Z520:Z584" si="44">IF(AND(X520 = "", Y520 = ""), "", IF(OR(X520 = "", Y520 = "", X520 = Y520), TIME(4, 0, 0), IF($C520 = "8h-8h30", IF(X520 &lt;= TIME(8, 0, 0), IF(Y520 &gt;= TIME(17, 30, 0), TIME(8,0,0), IF(Y520 &lt;= TIME(12, 0, 0), IF(Y520 &lt;= TIME(8, 0, 0), TIME(0, 0, 0), Y520 - TIME(8, 0, 0)), IF(Y520 &lt;= TIME(13, 30, 0), TIME(4, 0,0), Y520 - TIME(13, 30, 0) + TIME(4, 0, 0) ) ) ), IF(X520 &lt;= TIME(8, 30, 0), IF(Y520 &gt;= TIME(18, 0, 0), TIME(8, 0, 0), IF(Y520 &lt;= TIME(12, 0, 0), Y520 - X520, IF(Y520 &lt;= TIME(13, 30, 0), TIME(12, 0, 0) - X520, IF(Y520 - X520 - TIME(1, 30, 0) &gt; TIME(8, 0, 0), TIME(8, 0, 0), Y520 - X520 - TIME(1, 30, 0)) ) ) ), IF(X520 &lt;= TIME(12, 0, 0), IF(Y520 &lt;= TIME(12, 0, 0), Y520 - X520, IF(Y520 &lt;= TIME(13, 30, 0), TIME(12, 0, 0) - X520, IF(Y520 &lt;= TIME(18, 0, 0), Y520 - X520 - TIME(1, 30, 0), TIME(18, 0, 0) - X520 - TIME(1, 30, 0) ) ) ), IF(X520 &lt;= TIME(13, 30, 0), IF(Y520 &lt;= TIME(13, 30, 0), TIME(0, 0,0), IF(Y520 &lt;= TIME(18, 0, 0), Y520 - TIME(13, 30, 0), TIME(18, 0, 0) - TIME(13, 30, 0) ) ), IF(X520 &lt;= TIME(18, 0, 0), IF(Y520 &lt;= TIME(18, 0, 0), Y520 - X520, TIME(18, 0, 0) - X520 ), TIME(0,0,0) ) ) ) ) ), IF($C520 = "8h30", IF(X520 &lt;= TIME(8, 30, 0), IF(Y520 &gt;= TIME(18, 0, 0), TIME(8,0,0), IF(Y520 &lt;= TIME(12, 0, 0), IF(Y520 &lt;= TIME(8, 30, 0), TIME(0, 0, 0), Y520 - TIME(8, 30, 0)), IF(Y520 &lt;= TIME(13, 30, 0), TIME(3, 30,0), Y520 - TIME(13, 30, 0) + TIME(3, 30, 0) ) ) ), IF(X520 &lt;= TIME(12, 0, 0), IF(Y520 &lt;= TIME(12, 0, 0), Y520 - X520, IF(Y520 &lt;= TIME(13, 30, 0), TIME(12, 0, 0) - X520, IF(Y520 &lt;= TIME(18, 0, 0), Y520 - X520 - TIME(1, 30, 0), TIME(18, 0, 0) - X520 - TIME(1, 30, 0) ) ) ), IF(X520 &lt;= TIME(13, 30, 0), IF(Y520 &lt;= TIME(13, 30, 0), TIME(0, 0, 0), IF(Y520 &lt;= TIME(18, 0, 0), Y520 - TIME(13, 30, 0), TIME(18, 0, 0) - TIME(13, 30, 0) ) ), IF(X520 &lt;= TIME(18, 0, 0), IF(Y520 &lt;= TIME(18, 0, 0), Y520 - X520, TIME(18, 0, 0) - X520 ), TIME(0,0,0) ) ) ) ), IF(X520 &lt;= TIME(8, 30, 0), IF(Y520 &gt;= TIME(18, 0, 0), TIME(8,0,0), IF(Y520 &lt;= TIME(12, 0, 0), IF(Y520 &lt;= TIME(8, 30, 0), TIME(0, 0, 0), Y520 - TIME(8, 30, 0)), IF(Y520 &lt;= TIME(13, 30, 0), TIME(3, 30,0), Y520 - TIME(13, 30, 0) + TIME(3, 30, 0) ) ) ), IF(X520 &lt;= TIME(9, 0, 0), IF(Y520 &gt;= TIME(18, 30, 0), TIME(8, 0, 0), IF(Y520 &lt;= TIME(12, 0, 0), Y520 - X520, IF(Y520 &lt;= TIME(13, 30, 0), TIME(12, 0, 0) - X520, IF(Y520 - X520 - TIME(1, 30, 0) &gt; TIME(8, 0, 0), TIME(8, 0, 0), Y520 - X520 - TIME(1, 30, 0)) ) ) ), IF(X520 &lt;= TIME(12, 0, 0), IF(Y520 &lt;= TIME(12, 0, 0), Y520 - X520, IF(Y520 &lt;= TIME(13, 30, 0), TIME(12, 0, 0) - X520, IF(Y520 &lt;= TIME(18, 30, 0), Y520 - X520 - TIME(1, 30, 0), TIME(18, 30, 0) - X520 - TIME(1, 30, 0) ) ) ), IF(X520 &lt;= TIME(13, 30, 0), IF(Y520 &lt;= TIME(13, 30, 0), TIME(0, 0,0), IF(Y520 &lt;= TIME(18, 30, 0), Y520 - TIME(13, 30, 0), TIME(18, 30, 0) - TIME(13, 30, 0) ) ), IF(X520 &lt;= TIME(18, 30, 0), IF(Y520 &lt;= TIME(18, 30, 0), Y520 - X520, TIME(18, 30, 0) - X520 ), TIME(0,0,0) ) ) ) ) )))) )</f>
        <v>0.33333333333333331</v>
      </c>
      <c r="AA520" s="159">
        <f t="shared" ref="AA520:AA584" si="45">ROUND(HOUR(Z520) + MINUTE(Z520) / 60, 1)</f>
        <v>8</v>
      </c>
      <c r="AB520" s="169">
        <v>0.34236111111111112</v>
      </c>
      <c r="AC520" s="169">
        <v>0.77222222222222225</v>
      </c>
      <c r="AD520" s="163">
        <f t="shared" ref="AD520:AD584" si="46">IF(AND(AB520 = "", AC520 = ""), "", IF(OR(AB520 = "", AC520 = "", AB520 = AC520), TIME(4, 0, 0), IF($C520 = "8h-8h30", IF(AB520 &lt;= TIME(8, 0, 0), IF(AC520 &gt;= TIME(17, 30, 0), TIME(8,0,0), IF(AC520 &lt;= TIME(12, 0, 0), IF(AC520 &lt;= TIME(8, 0, 0), TIME(0, 0, 0), AC520 - TIME(8, 0, 0)), IF(AC520 &lt;= TIME(13, 30, 0), TIME(4, 0,0), AC520 - TIME(13, 30, 0) + TIME(4, 0, 0) ) ) ), IF(AB520 &lt;= TIME(8, 30, 0), IF(AC520 &gt;= TIME(18, 0, 0), TIME(8, 0, 0), IF(AC520 &lt;= TIME(12, 0, 0), AC520 - AB520, IF(AC520 &lt;= TIME(13, 30, 0), TIME(12, 0, 0) - AB520, IF(AC520 - AB520 - TIME(1, 30, 0) &gt; TIME(8, 0, 0), TIME(8, 0, 0), AC520 - AB520 - TIME(1, 30, 0)) ) ) ), IF(AB520 &lt;= TIME(12, 0, 0), IF(AC520 &lt;= TIME(12, 0, 0), AC520 - AB520, IF(AC520 &lt;= TIME(13, 30, 0), TIME(12, 0, 0) - AB520, IF(AC520 &lt;= TIME(18, 0, 0), AC520 - AB520 - TIME(1, 30, 0), TIME(18, 0, 0) - AB520 - TIME(1, 30, 0) ) ) ), IF(AB520 &lt;= TIME(13, 30, 0), IF(AC520 &lt;= TIME(13, 30, 0), TIME(0, 0,0), IF(AC520 &lt;= TIME(18, 0, 0), AC520 - TIME(13, 30, 0), TIME(18, 0, 0) - TIME(13, 30, 0) ) ), IF(AB520 &lt;= TIME(18, 0, 0), IF(AC520 &lt;= TIME(18, 0, 0), AC520 - AB520, TIME(18, 0, 0) - AB520 ), TIME(0,0,0) ) ) ) ) ), IF($C520 = "8h30", IF(AB520 &lt;= TIME(8, 30, 0), IF(AC520 &gt;= TIME(18, 0, 0), TIME(8,0,0), IF(AC520 &lt;= TIME(12, 0, 0), IF(AC520 &lt;= TIME(8, 30, 0), TIME(0, 0, 0), AC520 - TIME(8, 30, 0)), IF(AC520 &lt;= TIME(13, 30, 0), TIME(3, 30,0), AC520 - TIME(13, 30, 0) + TIME(3, 30, 0) ) ) ), IF(AB520 &lt;= TIME(12, 0, 0), IF(AC520 &lt;= TIME(12, 0, 0), AC520 - AB520, IF(AC520 &lt;= TIME(13, 30, 0), TIME(12, 0, 0) - AB520, IF(AC520 &lt;= TIME(18, 0, 0), AC520 - AB520 - TIME(1, 30, 0), TIME(18, 0, 0) - AB520 - TIME(1, 30, 0) ) ) ), IF(AB520 &lt;= TIME(13, 30, 0), IF(AC520 &lt;= TIME(13, 30, 0), TIME(0, 0, 0), IF(AC520 &lt;= TIME(18, 0, 0), AC520 - TIME(13, 30, 0), TIME(18, 0, 0) - TIME(13, 30, 0) ) ), IF(AB520 &lt;= TIME(18, 0, 0), IF(AC520 &lt;= TIME(18, 0, 0), AC520 - AB520, TIME(18, 0, 0) - AB520 ), TIME(0,0,0) ) ) ) ), IF(AB520 &lt;= TIME(8, 30, 0), IF(AC520 &gt;= TIME(18, 0, 0), TIME(8,0,0), IF(AC520 &lt;= TIME(12, 0, 0), IF(AC520 &lt;= TIME(8, 30, 0), TIME(0, 0, 0), AC520 - TIME(8, 30, 0)), IF(AC520 &lt;= TIME(13, 30, 0), TIME(3, 30,0), AC520 - TIME(13, 30, 0) + TIME(3, 30, 0) ) ) ), IF(AB520 &lt;= TIME(9, 0, 0), IF(AC520 &gt;= TIME(18, 30, 0), TIME(8, 0, 0), IF(AC520 &lt;= TIME(12, 0, 0), AC520 - AB520, IF(AC520 &lt;= TIME(13, 30, 0), TIME(12, 0, 0) - AB520, IF(AC520 - AB520 - TIME(1, 30, 0) &gt; TIME(8, 0, 0), TIME(8, 0, 0), AC520 - AB520 - TIME(1, 30, 0)) ) ) ), IF(AB520 &lt;= TIME(12, 0, 0), IF(AC520 &lt;= TIME(12, 0, 0), AC520 - AB520, IF(AC520 &lt;= TIME(13, 30, 0), TIME(12, 0, 0) - AB520, IF(AC520 &lt;= TIME(18, 30, 0), AC520 - AB520 - TIME(1, 30, 0), TIME(18, 30, 0) - AB520 - TIME(1, 30, 0) ) ) ), IF(AB520 &lt;= TIME(13, 30, 0), IF(AC520 &lt;= TIME(13, 30, 0), TIME(0, 0,0), IF(AC520 &lt;= TIME(18, 30, 0), AC520 - TIME(13, 30, 0), TIME(18, 30, 0) - TIME(13, 30, 0) ) ), IF(AB520 &lt;= TIME(18, 30, 0), IF(AC520 &lt;= TIME(18, 30, 0), AC520 - AB520, TIME(18, 30, 0) - AB520 ), TIME(0,0,0) ) ) ) ) )))) )</f>
        <v>0.33333333333333331</v>
      </c>
      <c r="AE520" s="159">
        <f t="shared" si="34"/>
        <v>8</v>
      </c>
      <c r="AF520" s="169">
        <v>0.34513888888888888</v>
      </c>
      <c r="AG520" s="169">
        <v>0.76666666666666672</v>
      </c>
      <c r="AH520" s="163">
        <f t="shared" ref="AH520:AH584" si="47">IF(AND(AF520 = "", AG520 = ""), "", IF(OR(AF520 = "", AG520 = "", AF520 = AG520), TIME(4, 0, 0), IF($C520 = "8h-8h30", IF(AF520 &lt;= TIME(8, 0, 0), IF(AG520 &gt;= TIME(17, 30, 0), TIME(8,0,0), IF(AG520 &lt;= TIME(12, 0, 0), IF(AG520 &lt;= TIME(8, 0, 0), TIME(0, 0, 0), AG520 - TIME(8, 0, 0)), IF(AG520 &lt;= TIME(13, 30, 0), TIME(4, 0,0), AG520 - TIME(13, 30, 0) + TIME(4, 0, 0) ) ) ), IF(AF520 &lt;= TIME(8, 30, 0), IF(AG520 &gt;= TIME(18, 0, 0), TIME(8, 0, 0), IF(AG520 &lt;= TIME(12, 0, 0), AG520 - AF520, IF(AG520 &lt;= TIME(13, 30, 0), TIME(12, 0, 0) - AF520, IF(AG520 - AF520 - TIME(1, 30, 0) &gt; TIME(8, 0, 0), TIME(8, 0, 0), AG520 - AF520 - TIME(1, 30, 0)) ) ) ), IF(AF520 &lt;= TIME(12, 0, 0), IF(AG520 &lt;= TIME(12, 0, 0), AG520 - AF520, IF(AG520 &lt;= TIME(13, 30, 0), TIME(12, 0, 0) - AF520, IF(AG520 &lt;= TIME(18, 0, 0), AG520 - AF520 - TIME(1, 30, 0), TIME(18, 0, 0) - AF520 - TIME(1, 30, 0) ) ) ), IF(AF520 &lt;= TIME(13, 30, 0), IF(AG520 &lt;= TIME(13, 30, 0), TIME(0, 0,0), IF(AG520 &lt;= TIME(18, 0, 0), AG520 - TIME(13, 30, 0), TIME(18, 0, 0) - TIME(13, 30, 0) ) ), IF(AF520 &lt;= TIME(18, 0, 0), IF(AG520 &lt;= TIME(18, 0, 0), AG520 - AF520, TIME(18, 0, 0) - AF520 ), TIME(0,0,0) ) ) ) ) ), IF($C520 = "8h30", IF(AF520 &lt;= TIME(8, 30, 0), IF(AG520 &gt;= TIME(18, 0, 0), TIME(8,0,0), IF(AG520 &lt;= TIME(12, 0, 0), IF(AG520 &lt;= TIME(8, 30, 0), TIME(0, 0, 0), AG520 - TIME(8, 30, 0)), IF(AG520 &lt;= TIME(13, 30, 0), TIME(3, 30,0), AG520 - TIME(13, 30, 0) + TIME(3, 30, 0) ) ) ), IF(AF520 &lt;= TIME(12, 0, 0), IF(AG520 &lt;= TIME(12, 0, 0), AG520 - AF520, IF(AG520 &lt;= TIME(13, 30, 0), TIME(12, 0, 0) - AF520, IF(AG520 &lt;= TIME(18, 0, 0), AG520 - AF520 - TIME(1, 30, 0), TIME(18, 0, 0) - AF520 - TIME(1, 30, 0) ) ) ), IF(AF520 &lt;= TIME(13, 30, 0), IF(AG520 &lt;= TIME(13, 30, 0), TIME(0, 0, 0), IF(AG520 &lt;= TIME(18, 0, 0), AG520 - TIME(13, 30, 0), TIME(18, 0, 0) - TIME(13, 30, 0) ) ), IF(AF520 &lt;= TIME(18, 0, 0), IF(AG520 &lt;= TIME(18, 0, 0), AG520 - AF520, TIME(18, 0, 0) - AF520 ), TIME(0,0,0) ) ) ) ), IF(AF520 &lt;= TIME(8, 30, 0), IF(AG520 &gt;= TIME(18, 0, 0), TIME(8,0,0), IF(AG520 &lt;= TIME(12, 0, 0), IF(AG520 &lt;= TIME(8, 30, 0), TIME(0, 0, 0), AG520 - TIME(8, 30, 0)), IF(AG520 &lt;= TIME(13, 30, 0), TIME(3, 30,0), AG520 - TIME(13, 30, 0) + TIME(3, 30, 0) ) ) ), IF(AF520 &lt;= TIME(9, 0, 0), IF(AG520 &gt;= TIME(18, 30, 0), TIME(8, 0, 0), IF(AG520 &lt;= TIME(12, 0, 0), AG520 - AF520, IF(AG520 &lt;= TIME(13, 30, 0), TIME(12, 0, 0) - AF520, IF(AG520 - AF520 - TIME(1, 30, 0) &gt; TIME(8, 0, 0), TIME(8, 0, 0), AG520 - AF520 - TIME(1, 30, 0)) ) ) ), IF(AF520 &lt;= TIME(12, 0, 0), IF(AG520 &lt;= TIME(12, 0, 0), AG520 - AF520, IF(AG520 &lt;= TIME(13, 30, 0), TIME(12, 0, 0) - AF520, IF(AG520 &lt;= TIME(18, 30, 0), AG520 - AF520 - TIME(1, 30, 0), TIME(18, 30, 0) - AF520 - TIME(1, 30, 0) ) ) ), IF(AF520 &lt;= TIME(13, 30, 0), IF(AG520 &lt;= TIME(13, 30, 0), TIME(0, 0,0), IF(AG520 &lt;= TIME(18, 30, 0), AG520 - TIME(13, 30, 0), TIME(18, 30, 0) - TIME(13, 30, 0) ) ), IF(AF520 &lt;= TIME(18, 30, 0), IF(AG520 &lt;= TIME(18, 30, 0), AG520 - AF520, TIME(18, 30, 0) - AF520 ), TIME(0,0,0) ) ) ) ) )))) )</f>
        <v>0.33333333333333331</v>
      </c>
      <c r="AI520" s="159">
        <f t="shared" si="35"/>
        <v>8</v>
      </c>
      <c r="AJ520" s="170"/>
      <c r="AK520" s="170"/>
      <c r="AL520" s="1"/>
      <c r="AM520" s="1"/>
      <c r="AN520" s="170"/>
      <c r="AO520" s="170"/>
      <c r="AP520" s="1"/>
      <c r="AQ520" s="1"/>
      <c r="AR520" s="170"/>
      <c r="AS520" s="170"/>
      <c r="AT520" s="1"/>
      <c r="AU520" s="1"/>
      <c r="AV520" s="170"/>
      <c r="AW520" s="170"/>
      <c r="AX520" s="1"/>
      <c r="AY520" s="1"/>
      <c r="AZ520" s="162"/>
      <c r="BA520" s="162"/>
      <c r="BB520" s="1"/>
      <c r="BC520" s="1"/>
      <c r="BD520" s="162"/>
      <c r="BE520" s="162"/>
      <c r="BF520" s="1"/>
      <c r="BG520" s="1"/>
      <c r="BH520" s="162"/>
      <c r="BI520" s="162"/>
      <c r="BJ520" s="1"/>
      <c r="BK520" s="1"/>
      <c r="BL520" s="170"/>
      <c r="BM520" s="170"/>
      <c r="BN520" s="1"/>
      <c r="BO520" s="1"/>
      <c r="BP520" s="162"/>
      <c r="BQ520" s="162"/>
      <c r="BR520" s="1"/>
      <c r="BS520" s="1"/>
      <c r="BT520" s="170"/>
      <c r="BU520" s="170"/>
      <c r="BV520" s="1"/>
      <c r="BW520" s="1"/>
      <c r="BX520" s="170"/>
      <c r="BY520" s="170"/>
      <c r="BZ520" s="1"/>
      <c r="CA520" s="1"/>
      <c r="CB520" s="170"/>
      <c r="CC520" s="170"/>
      <c r="CD520" s="1"/>
      <c r="CE520" s="1"/>
      <c r="CF520" s="162"/>
      <c r="CG520" s="162"/>
      <c r="CH520" s="1"/>
      <c r="CI520" s="1"/>
      <c r="CJ520" s="162"/>
      <c r="CK520" s="162"/>
      <c r="CL520" s="1"/>
      <c r="CM520" s="1"/>
      <c r="CN520" s="170"/>
      <c r="CO520" s="170"/>
      <c r="CP520" s="1"/>
      <c r="CQ520" s="1"/>
      <c r="CR520" s="170"/>
      <c r="CS520" s="170"/>
      <c r="CT520" s="1"/>
      <c r="CU520" s="1"/>
      <c r="CV520" s="170"/>
      <c r="CW520" s="170"/>
      <c r="CX520" s="1"/>
      <c r="CY520" s="1"/>
      <c r="CZ520" s="160"/>
      <c r="DA520" s="160"/>
      <c r="DB520" s="160"/>
      <c r="DC520" s="159"/>
      <c r="DD520" s="160"/>
      <c r="DE520" s="160"/>
      <c r="DF520" s="161"/>
      <c r="DG520" s="159"/>
      <c r="DH520" s="162"/>
      <c r="DI520" s="162"/>
      <c r="DJ520" s="162"/>
      <c r="DK520" s="159"/>
      <c r="DL520" s="162"/>
      <c r="DM520" s="162"/>
      <c r="DN520" s="163"/>
      <c r="DO520" s="159"/>
      <c r="DP520" s="160"/>
      <c r="DQ520" s="160"/>
      <c r="DR520" s="160"/>
      <c r="DS520" s="159"/>
      <c r="DT520" s="160"/>
      <c r="DU520" s="160"/>
      <c r="DV520" s="161"/>
      <c r="DW520" s="159"/>
      <c r="DX520" s="1"/>
      <c r="DY520" s="1" t="e">
        <f>VLOOKUP(A520,'ADFLEX lần 1'!A:C,3,0)</f>
        <v>#N/A</v>
      </c>
    </row>
    <row r="521" spans="1:129" ht="15.75" hidden="1" customHeight="1" x14ac:dyDescent="0.25">
      <c r="A521" s="15">
        <v>920</v>
      </c>
      <c r="B521" s="1" t="str">
        <f>VLOOKUP($A521,'Trang tính59'!$G:$J,3,0)</f>
        <v>Phan Thị Lan</v>
      </c>
      <c r="C521" s="1" t="str">
        <f>VLOOKUP($A521,'Trang tính59'!$G:$J,4,0)</f>
        <v>- MONT-E - Tech</v>
      </c>
      <c r="D521" s="169">
        <v>0.33888888888888891</v>
      </c>
      <c r="E521" s="169">
        <v>0.75486111111111109</v>
      </c>
      <c r="F521" s="163">
        <f t="shared" si="36"/>
        <v>0.33333333333333331</v>
      </c>
      <c r="G521" s="159">
        <f t="shared" si="32"/>
        <v>8</v>
      </c>
      <c r="H521" s="169">
        <v>0.34305555555555556</v>
      </c>
      <c r="I521" s="169">
        <v>0.75347222222222221</v>
      </c>
      <c r="J521" s="163">
        <f t="shared" si="37"/>
        <v>0.33333333333333331</v>
      </c>
      <c r="K521" s="159">
        <f t="shared" si="33"/>
        <v>8</v>
      </c>
      <c r="L521" s="169">
        <v>0.33680555555555558</v>
      </c>
      <c r="M521" s="169">
        <v>0.75208333333333333</v>
      </c>
      <c r="N521" s="163">
        <f t="shared" si="38"/>
        <v>0.33333333333333331</v>
      </c>
      <c r="O521" s="159">
        <f t="shared" si="39"/>
        <v>8</v>
      </c>
      <c r="P521" s="168"/>
      <c r="Q521" s="168"/>
      <c r="R521" s="1" t="str">
        <f t="shared" si="40"/>
        <v/>
      </c>
      <c r="S521" s="159" t="e">
        <f t="shared" si="41"/>
        <v>#VALUE!</v>
      </c>
      <c r="T521" s="168"/>
      <c r="U521" s="168"/>
      <c r="V521" s="1" t="str">
        <f t="shared" si="42"/>
        <v/>
      </c>
      <c r="W521" s="159" t="e">
        <f t="shared" si="43"/>
        <v>#VALUE!</v>
      </c>
      <c r="X521" s="169">
        <v>0.33541666666666664</v>
      </c>
      <c r="Y521" s="169">
        <v>0.75416666666666665</v>
      </c>
      <c r="Z521" s="163">
        <f t="shared" si="44"/>
        <v>0.33333333333333331</v>
      </c>
      <c r="AA521" s="159">
        <f t="shared" si="45"/>
        <v>8</v>
      </c>
      <c r="AB521" s="169">
        <v>0.33680555555555558</v>
      </c>
      <c r="AC521" s="169">
        <v>0.75277777777777777</v>
      </c>
      <c r="AD521" s="163">
        <f t="shared" si="46"/>
        <v>0.33333333333333331</v>
      </c>
      <c r="AE521" s="159">
        <f t="shared" si="34"/>
        <v>8</v>
      </c>
      <c r="AF521" s="169">
        <v>0.33611111111111114</v>
      </c>
      <c r="AG521" s="169">
        <v>0.75763888888888886</v>
      </c>
      <c r="AH521" s="163">
        <f t="shared" si="47"/>
        <v>0.33333333333333331</v>
      </c>
      <c r="AI521" s="159">
        <f t="shared" si="35"/>
        <v>8</v>
      </c>
      <c r="AJ521" s="170"/>
      <c r="AK521" s="170"/>
      <c r="AL521" s="1"/>
      <c r="AM521" s="1"/>
      <c r="AN521" s="170"/>
      <c r="AO521" s="170"/>
      <c r="AP521" s="1"/>
      <c r="AQ521" s="1"/>
      <c r="AR521" s="170"/>
      <c r="AS521" s="170"/>
      <c r="AT521" s="1"/>
      <c r="AU521" s="1"/>
      <c r="AV521" s="170"/>
      <c r="AW521" s="170"/>
      <c r="AX521" s="1"/>
      <c r="AY521" s="1"/>
      <c r="AZ521" s="170"/>
      <c r="BA521" s="170"/>
      <c r="BB521" s="1"/>
      <c r="BC521" s="1"/>
      <c r="BD521" s="162"/>
      <c r="BE521" s="162"/>
      <c r="BF521" s="1"/>
      <c r="BG521" s="1"/>
      <c r="BH521" s="162"/>
      <c r="BI521" s="162"/>
      <c r="BJ521" s="1"/>
      <c r="BK521" s="1"/>
      <c r="BL521" s="170"/>
      <c r="BM521" s="170"/>
      <c r="BN521" s="1"/>
      <c r="BO521" s="1"/>
      <c r="BP521" s="170"/>
      <c r="BQ521" s="170"/>
      <c r="BR521" s="1"/>
      <c r="BS521" s="1"/>
      <c r="BT521" s="170"/>
      <c r="BU521" s="170"/>
      <c r="BV521" s="1"/>
      <c r="BW521" s="1"/>
      <c r="BX521" s="170"/>
      <c r="BY521" s="170"/>
      <c r="BZ521" s="1"/>
      <c r="CA521" s="1"/>
      <c r="CB521" s="170"/>
      <c r="CC521" s="170"/>
      <c r="CD521" s="1"/>
      <c r="CE521" s="1"/>
      <c r="CF521" s="162"/>
      <c r="CG521" s="162"/>
      <c r="CH521" s="1"/>
      <c r="CI521" s="1"/>
      <c r="CJ521" s="162"/>
      <c r="CK521" s="162"/>
      <c r="CL521" s="1"/>
      <c r="CM521" s="1"/>
      <c r="CN521" s="170"/>
      <c r="CO521" s="170"/>
      <c r="CP521" s="1"/>
      <c r="CQ521" s="1"/>
      <c r="CR521" s="170"/>
      <c r="CS521" s="170"/>
      <c r="CT521" s="1"/>
      <c r="CU521" s="1"/>
      <c r="CV521" s="170"/>
      <c r="CW521" s="170"/>
      <c r="CX521" s="1"/>
      <c r="CY521" s="1"/>
      <c r="CZ521" s="162"/>
      <c r="DA521" s="162"/>
      <c r="DB521" s="1"/>
      <c r="DC521" s="159"/>
      <c r="DD521" s="160"/>
      <c r="DE521" s="160"/>
      <c r="DF521" s="161"/>
      <c r="DG521" s="159"/>
      <c r="DH521" s="162"/>
      <c r="DI521" s="162"/>
      <c r="DJ521" s="163"/>
      <c r="DK521" s="159"/>
      <c r="DL521" s="162"/>
      <c r="DM521" s="162"/>
      <c r="DN521" s="163"/>
      <c r="DO521" s="159"/>
      <c r="DP521" s="160"/>
      <c r="DQ521" s="160"/>
      <c r="DR521" s="160"/>
      <c r="DS521" s="159"/>
      <c r="DT521" s="160"/>
      <c r="DU521" s="160"/>
      <c r="DV521" s="161"/>
      <c r="DW521" s="159"/>
      <c r="DX521" s="1"/>
      <c r="DY521" s="1" t="e">
        <f>VLOOKUP(A521,'ADFLEX lần 1'!A:C,3,0)</f>
        <v>#N/A</v>
      </c>
    </row>
    <row r="522" spans="1:129" ht="15.75" hidden="1" customHeight="1" x14ac:dyDescent="0.25">
      <c r="A522" s="15">
        <v>921</v>
      </c>
      <c r="B522" s="1" t="str">
        <f>VLOOKUP($A522,'Trang tính59'!$G:$J,3,0)</f>
        <v>Ngô Văn Thuận</v>
      </c>
      <c r="C522" s="1" t="str">
        <f>VLOOKUP($A522,'Trang tính59'!$G:$J,4,0)</f>
        <v>AdFlex - Kỹ thuật - PHP Laravel Developer</v>
      </c>
      <c r="D522" s="14"/>
      <c r="E522" s="14"/>
      <c r="F522" s="1" t="str">
        <f t="shared" si="36"/>
        <v/>
      </c>
      <c r="G522" s="159" t="e">
        <f t="shared" si="32"/>
        <v>#VALUE!</v>
      </c>
      <c r="H522" s="171"/>
      <c r="I522" s="171"/>
      <c r="J522" s="1" t="str">
        <f t="shared" si="37"/>
        <v/>
      </c>
      <c r="K522" s="159" t="e">
        <f t="shared" si="33"/>
        <v>#VALUE!</v>
      </c>
      <c r="L522" s="168"/>
      <c r="M522" s="168"/>
      <c r="N522" s="1" t="str">
        <f t="shared" si="38"/>
        <v/>
      </c>
      <c r="O522" s="159" t="e">
        <f t="shared" si="39"/>
        <v>#VALUE!</v>
      </c>
      <c r="P522" s="168"/>
      <c r="Q522" s="168"/>
      <c r="R522" s="1" t="str">
        <f t="shared" si="40"/>
        <v/>
      </c>
      <c r="S522" s="159" t="e">
        <f t="shared" si="41"/>
        <v>#VALUE!</v>
      </c>
      <c r="T522" s="171"/>
      <c r="U522" s="171"/>
      <c r="V522" s="1" t="str">
        <f t="shared" si="42"/>
        <v/>
      </c>
      <c r="W522" s="159" t="e">
        <f t="shared" si="43"/>
        <v>#VALUE!</v>
      </c>
      <c r="X522" s="171"/>
      <c r="Y522" s="171"/>
      <c r="Z522" s="1" t="str">
        <f t="shared" si="44"/>
        <v/>
      </c>
      <c r="AA522" s="159" t="e">
        <f t="shared" si="45"/>
        <v>#VALUE!</v>
      </c>
      <c r="AB522" s="171"/>
      <c r="AC522" s="171"/>
      <c r="AD522" s="1" t="str">
        <f t="shared" si="46"/>
        <v/>
      </c>
      <c r="AE522" s="159" t="e">
        <f t="shared" si="34"/>
        <v>#VALUE!</v>
      </c>
      <c r="AF522" s="171"/>
      <c r="AG522" s="171"/>
      <c r="AH522" s="1" t="str">
        <f t="shared" si="47"/>
        <v/>
      </c>
      <c r="AI522" s="159" t="e">
        <f t="shared" si="35"/>
        <v>#VALUE!</v>
      </c>
      <c r="AJ522" s="162"/>
      <c r="AK522" s="162"/>
      <c r="AL522" s="1"/>
      <c r="AM522" s="1"/>
      <c r="AN522" s="162"/>
      <c r="AO522" s="162"/>
      <c r="AP522" s="1"/>
      <c r="AQ522" s="1"/>
      <c r="AR522" s="162"/>
      <c r="AS522" s="162"/>
      <c r="AT522" s="1"/>
      <c r="AU522" s="1"/>
      <c r="AV522" s="172"/>
      <c r="AW522" s="172"/>
      <c r="AX522" s="1"/>
      <c r="AY522" s="1"/>
      <c r="AZ522" s="172"/>
      <c r="BA522" s="172"/>
      <c r="BB522" s="1"/>
      <c r="BC522" s="1"/>
      <c r="BD522" s="172"/>
      <c r="BE522" s="172"/>
      <c r="BF522" s="1"/>
      <c r="BG522" s="1"/>
      <c r="BH522" s="172"/>
      <c r="BI522" s="172"/>
      <c r="BJ522" s="1"/>
      <c r="BK522" s="1"/>
      <c r="BL522" s="172"/>
      <c r="BM522" s="172"/>
      <c r="BN522" s="1"/>
      <c r="BO522" s="1"/>
      <c r="BP522" s="162"/>
      <c r="BQ522" s="162"/>
      <c r="BR522" s="1"/>
      <c r="BS522" s="1"/>
      <c r="BT522" s="162"/>
      <c r="BU522" s="162"/>
      <c r="BV522" s="1"/>
      <c r="BW522" s="1"/>
      <c r="BX522" s="172"/>
      <c r="BY522" s="172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62"/>
      <c r="CK522" s="162"/>
      <c r="CL522" s="1"/>
      <c r="CM522" s="1"/>
      <c r="CN522" s="162"/>
      <c r="CO522" s="162"/>
      <c r="CP522" s="1"/>
      <c r="CQ522" s="1"/>
      <c r="CR522" s="162"/>
      <c r="CS522" s="162"/>
      <c r="CT522" s="1"/>
      <c r="CU522" s="1"/>
      <c r="CV522" s="162"/>
      <c r="CW522" s="162"/>
      <c r="CX522" s="1"/>
      <c r="CY522" s="1"/>
      <c r="CZ522" s="162"/>
      <c r="DA522" s="162"/>
      <c r="DB522" s="1"/>
      <c r="DC522" s="159"/>
      <c r="DD522" s="1"/>
      <c r="DE522" s="1"/>
      <c r="DF522" s="1"/>
      <c r="DG522" s="159"/>
      <c r="DH522" s="1"/>
      <c r="DI522" s="1"/>
      <c r="DJ522" s="1"/>
      <c r="DK522" s="159"/>
      <c r="DL522" s="162"/>
      <c r="DM522" s="162"/>
      <c r="DN522" s="1"/>
      <c r="DO522" s="159"/>
      <c r="DP522" s="162"/>
      <c r="DQ522" s="162"/>
      <c r="DR522" s="1"/>
      <c r="DS522" s="159"/>
      <c r="DT522" s="162"/>
      <c r="DU522" s="162"/>
      <c r="DV522" s="1"/>
      <c r="DW522" s="159"/>
      <c r="DX522" s="1"/>
      <c r="DY522" s="1" t="e">
        <f>VLOOKUP(A522,'ADFLEX lần 1'!A:C,3,0)</f>
        <v>#N/A</v>
      </c>
    </row>
    <row r="523" spans="1:129" ht="15.75" hidden="1" customHeight="1" x14ac:dyDescent="0.25">
      <c r="A523" s="15">
        <v>922</v>
      </c>
      <c r="B523" s="1" t="str">
        <f>VLOOKUP($A523,'Trang tính59'!$G:$J,3,0)</f>
        <v>Nguyễn Đức Bình</v>
      </c>
      <c r="C523" s="1" t="str">
        <f>VLOOKUP($A523,'Trang tính59'!$G:$J,4,0)</f>
        <v>- MONT-E - Tech</v>
      </c>
      <c r="D523" s="171"/>
      <c r="E523" s="171"/>
      <c r="F523" s="1" t="str">
        <f t="shared" si="36"/>
        <v/>
      </c>
      <c r="G523" s="159" t="e">
        <f t="shared" si="32"/>
        <v>#VALUE!</v>
      </c>
      <c r="H523" s="171"/>
      <c r="I523" s="171"/>
      <c r="J523" s="1" t="str">
        <f t="shared" si="37"/>
        <v/>
      </c>
      <c r="K523" s="159" t="e">
        <f t="shared" si="33"/>
        <v>#VALUE!</v>
      </c>
      <c r="L523" s="14"/>
      <c r="M523" s="14"/>
      <c r="N523" s="1" t="str">
        <f t="shared" si="38"/>
        <v/>
      </c>
      <c r="O523" s="159" t="e">
        <f t="shared" si="39"/>
        <v>#VALUE!</v>
      </c>
      <c r="P523" s="14"/>
      <c r="Q523" s="14"/>
      <c r="R523" s="1" t="str">
        <f t="shared" si="40"/>
        <v/>
      </c>
      <c r="S523" s="159" t="e">
        <f t="shared" si="41"/>
        <v>#VALUE!</v>
      </c>
      <c r="T523" s="171"/>
      <c r="U523" s="171"/>
      <c r="V523" s="1" t="str">
        <f t="shared" si="42"/>
        <v/>
      </c>
      <c r="W523" s="159" t="e">
        <f t="shared" si="43"/>
        <v>#VALUE!</v>
      </c>
      <c r="X523" s="171"/>
      <c r="Y523" s="171"/>
      <c r="Z523" s="1" t="str">
        <f t="shared" si="44"/>
        <v/>
      </c>
      <c r="AA523" s="159" t="e">
        <f t="shared" si="45"/>
        <v>#VALUE!</v>
      </c>
      <c r="AB523" s="171"/>
      <c r="AC523" s="171"/>
      <c r="AD523" s="1" t="str">
        <f t="shared" si="46"/>
        <v/>
      </c>
      <c r="AE523" s="159" t="e">
        <f t="shared" si="34"/>
        <v>#VALUE!</v>
      </c>
      <c r="AF523" s="171"/>
      <c r="AG523" s="171"/>
      <c r="AH523" s="1" t="str">
        <f t="shared" si="47"/>
        <v/>
      </c>
      <c r="AI523" s="159" t="e">
        <f t="shared" si="35"/>
        <v>#VALUE!</v>
      </c>
      <c r="AJ523" s="172"/>
      <c r="AK523" s="172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72"/>
      <c r="AW523" s="172"/>
      <c r="AX523" s="1"/>
      <c r="AY523" s="1"/>
      <c r="AZ523" s="172"/>
      <c r="BA523" s="172"/>
      <c r="BB523" s="1"/>
      <c r="BC523" s="1"/>
      <c r="BD523" s="172"/>
      <c r="BE523" s="172"/>
      <c r="BF523" s="1"/>
      <c r="BG523" s="1"/>
      <c r="BH523" s="172"/>
      <c r="BI523" s="172"/>
      <c r="BJ523" s="1"/>
      <c r="BK523" s="1"/>
      <c r="BL523" s="172"/>
      <c r="BM523" s="172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72"/>
      <c r="BY523" s="172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59"/>
      <c r="DD523" s="1"/>
      <c r="DE523" s="1"/>
      <c r="DF523" s="1"/>
      <c r="DG523" s="159"/>
      <c r="DH523" s="1"/>
      <c r="DI523" s="1"/>
      <c r="DJ523" s="1"/>
      <c r="DK523" s="159"/>
      <c r="DL523" s="1"/>
      <c r="DM523" s="1"/>
      <c r="DN523" s="1"/>
      <c r="DO523" s="159"/>
      <c r="DP523" s="1"/>
      <c r="DQ523" s="1"/>
      <c r="DR523" s="1"/>
      <c r="DS523" s="159"/>
      <c r="DT523" s="1"/>
      <c r="DU523" s="1"/>
      <c r="DV523" s="1"/>
      <c r="DW523" s="159"/>
      <c r="DX523" s="1"/>
      <c r="DY523" s="1" t="e">
        <f>VLOOKUP(A523,'ADFLEX lần 1'!A:C,3,0)</f>
        <v>#N/A</v>
      </c>
    </row>
    <row r="524" spans="1:129" ht="15.75" hidden="1" customHeight="1" x14ac:dyDescent="0.25">
      <c r="A524" s="15">
        <v>923</v>
      </c>
      <c r="B524" s="1" t="str">
        <f>VLOOKUP($A524,'Trang tính59'!$G:$J,3,0)</f>
        <v>Nguyễn Thị Thanh Thuỷ</v>
      </c>
      <c r="C524" s="1" t="str">
        <f>VLOOKUP($A524,'Trang tính59'!$G:$J,4,0)</f>
        <v>MO - M1 - Sale</v>
      </c>
      <c r="D524" s="169">
        <v>0.36041666666666666</v>
      </c>
      <c r="E524" s="169">
        <v>0.76666666666666672</v>
      </c>
      <c r="F524" s="163">
        <f t="shared" si="36"/>
        <v>0.33333333333333331</v>
      </c>
      <c r="G524" s="159">
        <f t="shared" si="32"/>
        <v>8</v>
      </c>
      <c r="H524" s="169">
        <v>0.35416666666666669</v>
      </c>
      <c r="I524" s="169">
        <v>0.75277777777777777</v>
      </c>
      <c r="J524" s="163">
        <f t="shared" si="37"/>
        <v>0.33333333333333331</v>
      </c>
      <c r="K524" s="159">
        <f t="shared" si="33"/>
        <v>8</v>
      </c>
      <c r="L524" s="169">
        <v>0.35625000000000001</v>
      </c>
      <c r="M524" s="169">
        <v>0.35625000000000001</v>
      </c>
      <c r="N524" s="163">
        <f t="shared" si="38"/>
        <v>0.16666666666666666</v>
      </c>
      <c r="O524" s="159">
        <f t="shared" si="39"/>
        <v>4</v>
      </c>
      <c r="P524" s="168"/>
      <c r="Q524" s="168"/>
      <c r="R524" s="1" t="str">
        <f t="shared" si="40"/>
        <v/>
      </c>
      <c r="S524" s="159" t="e">
        <f t="shared" si="41"/>
        <v>#VALUE!</v>
      </c>
      <c r="T524" s="168"/>
      <c r="U524" s="168"/>
      <c r="V524" s="1" t="str">
        <f t="shared" si="42"/>
        <v/>
      </c>
      <c r="W524" s="159" t="e">
        <f t="shared" si="43"/>
        <v>#VALUE!</v>
      </c>
      <c r="X524" s="169">
        <v>0.3611111111111111</v>
      </c>
      <c r="Y524" s="169">
        <v>0.7729166666666667</v>
      </c>
      <c r="Z524" s="163">
        <f t="shared" si="44"/>
        <v>0.33333333333333331</v>
      </c>
      <c r="AA524" s="159">
        <f t="shared" si="45"/>
        <v>8</v>
      </c>
      <c r="AB524" s="169">
        <v>0.35694444444444445</v>
      </c>
      <c r="AC524" s="169">
        <v>0.35694444444444445</v>
      </c>
      <c r="AD524" s="163">
        <f t="shared" si="46"/>
        <v>0.16666666666666666</v>
      </c>
      <c r="AE524" s="159">
        <f t="shared" si="34"/>
        <v>4</v>
      </c>
      <c r="AF524" s="169">
        <v>0.35486111111111113</v>
      </c>
      <c r="AG524" s="169">
        <v>0.75763888888888886</v>
      </c>
      <c r="AH524" s="163">
        <f t="shared" si="47"/>
        <v>0.33333333333333331</v>
      </c>
      <c r="AI524" s="159">
        <f t="shared" si="35"/>
        <v>8</v>
      </c>
      <c r="AJ524" s="170"/>
      <c r="AK524" s="170"/>
      <c r="AL524" s="1"/>
      <c r="AM524" s="1"/>
      <c r="AN524" s="170"/>
      <c r="AO524" s="170"/>
      <c r="AP524" s="1"/>
      <c r="AQ524" s="1"/>
      <c r="AR524" s="170"/>
      <c r="AS524" s="170"/>
      <c r="AT524" s="1"/>
      <c r="AU524" s="1"/>
      <c r="AV524" s="170"/>
      <c r="AW524" s="170"/>
      <c r="AX524" s="1"/>
      <c r="AY524" s="1"/>
      <c r="AZ524" s="170"/>
      <c r="BA524" s="170"/>
      <c r="BB524" s="1"/>
      <c r="BC524" s="1"/>
      <c r="BD524" s="162"/>
      <c r="BE524" s="162"/>
      <c r="BF524" s="1"/>
      <c r="BG524" s="1"/>
      <c r="BH524" s="162"/>
      <c r="BI524" s="162"/>
      <c r="BJ524" s="1"/>
      <c r="BK524" s="1"/>
      <c r="BL524" s="170"/>
      <c r="BM524" s="170"/>
      <c r="BN524" s="1"/>
      <c r="BO524" s="1"/>
      <c r="BP524" s="170"/>
      <c r="BQ524" s="170"/>
      <c r="BR524" s="1"/>
      <c r="BS524" s="1"/>
      <c r="BT524" s="170"/>
      <c r="BU524" s="170"/>
      <c r="BV524" s="1"/>
      <c r="BW524" s="1"/>
      <c r="BX524" s="170"/>
      <c r="BY524" s="170"/>
      <c r="BZ524" s="1"/>
      <c r="CA524" s="1"/>
      <c r="CB524" s="170"/>
      <c r="CC524" s="170"/>
      <c r="CD524" s="1"/>
      <c r="CE524" s="1"/>
      <c r="CF524" s="162"/>
      <c r="CG524" s="162"/>
      <c r="CH524" s="1"/>
      <c r="CI524" s="1"/>
      <c r="CJ524" s="162"/>
      <c r="CK524" s="162"/>
      <c r="CL524" s="1"/>
      <c r="CM524" s="1"/>
      <c r="CN524" s="170"/>
      <c r="CO524" s="170"/>
      <c r="CP524" s="1"/>
      <c r="CQ524" s="1"/>
      <c r="CR524" s="170"/>
      <c r="CS524" s="170"/>
      <c r="CT524" s="1"/>
      <c r="CU524" s="1"/>
      <c r="CV524" s="170"/>
      <c r="CW524" s="170"/>
      <c r="CX524" s="1"/>
      <c r="CY524" s="1"/>
      <c r="CZ524" s="160"/>
      <c r="DA524" s="160"/>
      <c r="DB524" s="161"/>
      <c r="DC524" s="159"/>
      <c r="DD524" s="160"/>
      <c r="DE524" s="160"/>
      <c r="DF524" s="161"/>
      <c r="DG524" s="159"/>
      <c r="DH524" s="162"/>
      <c r="DI524" s="162"/>
      <c r="DJ524" s="163"/>
      <c r="DK524" s="159"/>
      <c r="DL524" s="162"/>
      <c r="DM524" s="162"/>
      <c r="DN524" s="162"/>
      <c r="DO524" s="159"/>
      <c r="DP524" s="160"/>
      <c r="DQ524" s="160"/>
      <c r="DR524" s="160"/>
      <c r="DS524" s="159"/>
      <c r="DT524" s="160"/>
      <c r="DU524" s="160"/>
      <c r="DV524" s="161"/>
      <c r="DW524" s="159"/>
      <c r="DX524" s="1"/>
      <c r="DY524" s="1" t="e">
        <f>VLOOKUP(A524,'ADFLEX lần 1'!A:C,3,0)</f>
        <v>#N/A</v>
      </c>
    </row>
    <row r="525" spans="1:129" ht="15.75" hidden="1" customHeight="1" x14ac:dyDescent="0.25">
      <c r="A525" s="15">
        <v>924</v>
      </c>
      <c r="B525" s="1" t="str">
        <f>VLOOKUP($A525,'Trang tính59'!$G:$J,3,0)</f>
        <v>Hoàng Thị Hương</v>
      </c>
      <c r="C525" s="1" t="str">
        <f>VLOOKUP($A525,'Trang tính59'!$G:$J,4,0)</f>
        <v>PingGo - Seller Development</v>
      </c>
      <c r="D525" s="14"/>
      <c r="E525" s="14"/>
      <c r="F525" s="1" t="str">
        <f t="shared" si="36"/>
        <v/>
      </c>
      <c r="G525" s="159" t="e">
        <f t="shared" si="32"/>
        <v>#VALUE!</v>
      </c>
      <c r="H525" s="168"/>
      <c r="I525" s="168"/>
      <c r="J525" s="1" t="str">
        <f t="shared" si="37"/>
        <v/>
      </c>
      <c r="K525" s="159" t="e">
        <f t="shared" si="33"/>
        <v>#VALUE!</v>
      </c>
      <c r="L525" s="168"/>
      <c r="M525" s="168"/>
      <c r="N525" s="1" t="str">
        <f t="shared" si="38"/>
        <v/>
      </c>
      <c r="O525" s="159" t="e">
        <f t="shared" si="39"/>
        <v>#VALUE!</v>
      </c>
      <c r="P525" s="168"/>
      <c r="Q525" s="168"/>
      <c r="R525" s="1" t="str">
        <f t="shared" si="40"/>
        <v/>
      </c>
      <c r="S525" s="159" t="e">
        <f t="shared" si="41"/>
        <v>#VALUE!</v>
      </c>
      <c r="T525" s="168"/>
      <c r="U525" s="168"/>
      <c r="V525" s="1" t="str">
        <f t="shared" si="42"/>
        <v/>
      </c>
      <c r="W525" s="159" t="e">
        <f t="shared" si="43"/>
        <v>#VALUE!</v>
      </c>
      <c r="X525" s="14"/>
      <c r="Y525" s="14"/>
      <c r="Z525" s="1" t="str">
        <f t="shared" si="44"/>
        <v/>
      </c>
      <c r="AA525" s="159" t="e">
        <f t="shared" si="45"/>
        <v>#VALUE!</v>
      </c>
      <c r="AB525" s="168"/>
      <c r="AC525" s="168"/>
      <c r="AD525" s="1" t="str">
        <f t="shared" si="46"/>
        <v/>
      </c>
      <c r="AE525" s="159" t="e">
        <f t="shared" si="34"/>
        <v>#VALUE!</v>
      </c>
      <c r="AF525" s="14"/>
      <c r="AG525" s="14"/>
      <c r="AH525" s="1" t="str">
        <f t="shared" si="47"/>
        <v/>
      </c>
      <c r="AI525" s="159" t="e">
        <f t="shared" si="35"/>
        <v>#VALUE!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62"/>
      <c r="DA525" s="162"/>
      <c r="DB525" s="1"/>
      <c r="DC525" s="159"/>
      <c r="DD525" s="1"/>
      <c r="DE525" s="1"/>
      <c r="DF525" s="1"/>
      <c r="DG525" s="159"/>
      <c r="DH525" s="1"/>
      <c r="DI525" s="1"/>
      <c r="DJ525" s="1"/>
      <c r="DK525" s="159"/>
      <c r="DL525" s="1"/>
      <c r="DM525" s="1"/>
      <c r="DN525" s="1"/>
      <c r="DO525" s="159"/>
      <c r="DP525" s="1"/>
      <c r="DQ525" s="1"/>
      <c r="DR525" s="1"/>
      <c r="DS525" s="159"/>
      <c r="DT525" s="1"/>
      <c r="DU525" s="1"/>
      <c r="DV525" s="1"/>
      <c r="DW525" s="159"/>
      <c r="DX525" s="1"/>
      <c r="DY525" s="1" t="e">
        <f>VLOOKUP(A525,'ADFLEX lần 1'!A:C,3,0)</f>
        <v>#N/A</v>
      </c>
    </row>
    <row r="526" spans="1:129" ht="15.75" hidden="1" customHeight="1" x14ac:dyDescent="0.25">
      <c r="A526" s="15">
        <v>925</v>
      </c>
      <c r="B526" s="1" t="str">
        <f>VLOOKUP($A526,'Trang tính59'!$G:$J,3,0)</f>
        <v>Nguyễn Đình Huy</v>
      </c>
      <c r="C526" s="1" t="str">
        <f>VLOOKUP($A526,'Trang tính59'!$G:$J,4,0)</f>
        <v>EWAY - Kỹ thuật DYNO</v>
      </c>
      <c r="D526" s="168"/>
      <c r="E526" s="168"/>
      <c r="F526" s="1" t="str">
        <f t="shared" si="36"/>
        <v/>
      </c>
      <c r="G526" s="159" t="e">
        <f t="shared" si="32"/>
        <v>#VALUE!</v>
      </c>
      <c r="H526" s="169">
        <v>0.37916666666666665</v>
      </c>
      <c r="I526" s="169">
        <v>0.56736111111111109</v>
      </c>
      <c r="J526" s="162">
        <f t="shared" si="37"/>
        <v>0.12569444444444444</v>
      </c>
      <c r="K526" s="159">
        <f t="shared" si="33"/>
        <v>3</v>
      </c>
      <c r="L526" s="169">
        <v>0.5180555555555556</v>
      </c>
      <c r="M526" s="169">
        <v>0.69027777777777777</v>
      </c>
      <c r="N526" s="162">
        <f t="shared" si="38"/>
        <v>0.12777777777777777</v>
      </c>
      <c r="O526" s="159">
        <f t="shared" si="39"/>
        <v>3.1</v>
      </c>
      <c r="P526" s="168"/>
      <c r="Q526" s="168"/>
      <c r="R526" s="1" t="str">
        <f t="shared" si="40"/>
        <v/>
      </c>
      <c r="S526" s="159" t="e">
        <f t="shared" si="41"/>
        <v>#VALUE!</v>
      </c>
      <c r="T526" s="168"/>
      <c r="U526" s="168"/>
      <c r="V526" s="1" t="str">
        <f t="shared" si="42"/>
        <v/>
      </c>
      <c r="W526" s="159" t="e">
        <f t="shared" si="43"/>
        <v>#VALUE!</v>
      </c>
      <c r="X526" s="173">
        <v>0.35972222222222222</v>
      </c>
      <c r="Y526" s="173">
        <v>0.77013888888888893</v>
      </c>
      <c r="Z526" s="163">
        <f t="shared" si="44"/>
        <v>0.33333333333333331</v>
      </c>
      <c r="AA526" s="159">
        <f t="shared" si="45"/>
        <v>8</v>
      </c>
      <c r="AB526" s="169">
        <v>0.38055555555555554</v>
      </c>
      <c r="AC526" s="169">
        <v>0.77847222222222223</v>
      </c>
      <c r="AD526" s="163">
        <f t="shared" si="46"/>
        <v>0.32777777777777783</v>
      </c>
      <c r="AE526" s="159">
        <f t="shared" si="34"/>
        <v>7.9</v>
      </c>
      <c r="AF526" s="168"/>
      <c r="AG526" s="168"/>
      <c r="AH526" s="1" t="str">
        <f t="shared" si="47"/>
        <v/>
      </c>
      <c r="AI526" s="159" t="e">
        <f t="shared" si="35"/>
        <v>#VALUE!</v>
      </c>
      <c r="AJ526" s="170"/>
      <c r="AK526" s="170"/>
      <c r="AL526" s="1"/>
      <c r="AM526" s="1"/>
      <c r="AN526" s="170"/>
      <c r="AO526" s="170"/>
      <c r="AP526" s="1"/>
      <c r="AQ526" s="1"/>
      <c r="AR526" s="162"/>
      <c r="AS526" s="162"/>
      <c r="AT526" s="1"/>
      <c r="AU526" s="1"/>
      <c r="AV526" s="170"/>
      <c r="AW526" s="170"/>
      <c r="AX526" s="1"/>
      <c r="AY526" s="1"/>
      <c r="AZ526" s="172"/>
      <c r="BA526" s="172"/>
      <c r="BB526" s="1"/>
      <c r="BC526" s="1"/>
      <c r="BD526" s="162"/>
      <c r="BE526" s="162"/>
      <c r="BF526" s="1"/>
      <c r="BG526" s="1"/>
      <c r="BH526" s="162"/>
      <c r="BI526" s="162"/>
      <c r="BJ526" s="1"/>
      <c r="BK526" s="1"/>
      <c r="BL526" s="170"/>
      <c r="BM526" s="170"/>
      <c r="BN526" s="1"/>
      <c r="BO526" s="1"/>
      <c r="BP526" s="170"/>
      <c r="BQ526" s="170"/>
      <c r="BR526" s="1"/>
      <c r="BS526" s="1"/>
      <c r="BT526" s="162"/>
      <c r="BU526" s="162"/>
      <c r="BV526" s="1"/>
      <c r="BW526" s="1"/>
      <c r="BX526" s="170"/>
      <c r="BY526" s="170"/>
      <c r="BZ526" s="1"/>
      <c r="CA526" s="1"/>
      <c r="CB526" s="1"/>
      <c r="CC526" s="1"/>
      <c r="CD526" s="1"/>
      <c r="CE526" s="1"/>
      <c r="CF526" s="162"/>
      <c r="CG526" s="162"/>
      <c r="CH526" s="1"/>
      <c r="CI526" s="1"/>
      <c r="CJ526" s="162"/>
      <c r="CK526" s="162"/>
      <c r="CL526" s="1"/>
      <c r="CM526" s="1"/>
      <c r="CN526" s="170"/>
      <c r="CO526" s="170"/>
      <c r="CP526" s="1"/>
      <c r="CQ526" s="1"/>
      <c r="CR526" s="170"/>
      <c r="CS526" s="170"/>
      <c r="CT526" s="1"/>
      <c r="CU526" s="1"/>
      <c r="CV526" s="162"/>
      <c r="CW526" s="162"/>
      <c r="CX526" s="1"/>
      <c r="CY526" s="1"/>
      <c r="CZ526" s="160"/>
      <c r="DA526" s="160"/>
      <c r="DB526" s="160"/>
      <c r="DC526" s="159"/>
      <c r="DD526" s="162"/>
      <c r="DE526" s="162"/>
      <c r="DF526" s="1"/>
      <c r="DG526" s="159"/>
      <c r="DH526" s="162"/>
      <c r="DI526" s="162"/>
      <c r="DJ526" s="162"/>
      <c r="DK526" s="159"/>
      <c r="DL526" s="162"/>
      <c r="DM526" s="162"/>
      <c r="DN526" s="163"/>
      <c r="DO526" s="159"/>
      <c r="DP526" s="162"/>
      <c r="DQ526" s="162"/>
      <c r="DR526" s="1"/>
      <c r="DS526" s="159"/>
      <c r="DT526" s="162"/>
      <c r="DU526" s="162"/>
      <c r="DV526" s="162"/>
      <c r="DW526" s="159"/>
      <c r="DX526" s="1"/>
      <c r="DY526" s="1" t="e">
        <f>VLOOKUP(A526,'ADFLEX lần 1'!A:C,3,0)</f>
        <v>#N/A</v>
      </c>
    </row>
    <row r="527" spans="1:129" ht="15.75" hidden="1" customHeight="1" x14ac:dyDescent="0.25">
      <c r="A527" s="15">
        <v>926</v>
      </c>
      <c r="B527" s="1" t="str">
        <f>VLOOKUP($A527,'Trang tính59'!$G:$J,3,0)</f>
        <v>Nguyễn Tư Thái</v>
      </c>
      <c r="C527" s="1" t="str">
        <f>VLOOKUP($A527,'Trang tính59'!$G:$J,4,0)</f>
        <v>- MONT-E - Tech</v>
      </c>
      <c r="D527" s="14"/>
      <c r="E527" s="14"/>
      <c r="F527" s="1" t="str">
        <f t="shared" si="36"/>
        <v/>
      </c>
      <c r="G527" s="159" t="e">
        <f t="shared" si="32"/>
        <v>#VALUE!</v>
      </c>
      <c r="H527" s="14"/>
      <c r="I527" s="14"/>
      <c r="J527" s="1" t="str">
        <f t="shared" si="37"/>
        <v/>
      </c>
      <c r="K527" s="159" t="e">
        <f t="shared" si="33"/>
        <v>#VALUE!</v>
      </c>
      <c r="L527" s="168"/>
      <c r="M527" s="168"/>
      <c r="N527" s="1" t="str">
        <f t="shared" si="38"/>
        <v/>
      </c>
      <c r="O527" s="159" t="e">
        <f t="shared" si="39"/>
        <v>#VALUE!</v>
      </c>
      <c r="P527" s="168"/>
      <c r="Q527" s="168"/>
      <c r="R527" s="1" t="str">
        <f t="shared" si="40"/>
        <v/>
      </c>
      <c r="S527" s="159" t="e">
        <f t="shared" si="41"/>
        <v>#VALUE!</v>
      </c>
      <c r="T527" s="168"/>
      <c r="U527" s="168"/>
      <c r="V527" s="1" t="str">
        <f t="shared" si="42"/>
        <v/>
      </c>
      <c r="W527" s="159" t="e">
        <f t="shared" si="43"/>
        <v>#VALUE!</v>
      </c>
      <c r="X527" s="14"/>
      <c r="Y527" s="14"/>
      <c r="Z527" s="1" t="str">
        <f t="shared" si="44"/>
        <v/>
      </c>
      <c r="AA527" s="159" t="e">
        <f t="shared" si="45"/>
        <v>#VALUE!</v>
      </c>
      <c r="AB527" s="14"/>
      <c r="AC527" s="14"/>
      <c r="AD527" s="1" t="str">
        <f t="shared" si="46"/>
        <v/>
      </c>
      <c r="AE527" s="159" t="e">
        <f t="shared" si="34"/>
        <v>#VALUE!</v>
      </c>
      <c r="AF527" s="168"/>
      <c r="AG527" s="168"/>
      <c r="AH527" s="1" t="str">
        <f t="shared" si="47"/>
        <v/>
      </c>
      <c r="AI527" s="159" t="e">
        <f t="shared" si="35"/>
        <v>#VALUE!</v>
      </c>
      <c r="AJ527" s="162"/>
      <c r="AK527" s="162"/>
      <c r="AL527" s="1"/>
      <c r="AM527" s="1"/>
      <c r="AN527" s="162"/>
      <c r="AO527" s="162"/>
      <c r="AP527" s="1"/>
      <c r="AQ527" s="1"/>
      <c r="AR527" s="162"/>
      <c r="AS527" s="162"/>
      <c r="AT527" s="1"/>
      <c r="AU527" s="1"/>
      <c r="AV527" s="162"/>
      <c r="AW527" s="162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62"/>
      <c r="BI527" s="162"/>
      <c r="BJ527" s="1"/>
      <c r="BK527" s="1"/>
      <c r="BL527" s="162"/>
      <c r="BM527" s="162"/>
      <c r="BN527" s="1"/>
      <c r="BO527" s="1"/>
      <c r="BP527" s="162"/>
      <c r="BQ527" s="162"/>
      <c r="BR527" s="1"/>
      <c r="BS527" s="1"/>
      <c r="BT527" s="162"/>
      <c r="BU527" s="162"/>
      <c r="BV527" s="1"/>
      <c r="BW527" s="1"/>
      <c r="BX527" s="162"/>
      <c r="BY527" s="162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62"/>
      <c r="CK527" s="162"/>
      <c r="CL527" s="1"/>
      <c r="CM527" s="1"/>
      <c r="CN527" s="162"/>
      <c r="CO527" s="162"/>
      <c r="CP527" s="1"/>
      <c r="CQ527" s="1"/>
      <c r="CR527" s="162"/>
      <c r="CS527" s="162"/>
      <c r="CT527" s="1"/>
      <c r="CU527" s="1"/>
      <c r="CV527" s="162"/>
      <c r="CW527" s="162"/>
      <c r="CX527" s="1"/>
      <c r="CY527" s="1"/>
      <c r="CZ527" s="1"/>
      <c r="DA527" s="1"/>
      <c r="DB527" s="1"/>
      <c r="DC527" s="159"/>
      <c r="DD527" s="1"/>
      <c r="DE527" s="1"/>
      <c r="DF527" s="1"/>
      <c r="DG527" s="159"/>
      <c r="DH527" s="1"/>
      <c r="DI527" s="1"/>
      <c r="DJ527" s="1"/>
      <c r="DK527" s="159"/>
      <c r="DL527" s="162"/>
      <c r="DM527" s="162"/>
      <c r="DN527" s="1"/>
      <c r="DO527" s="159"/>
      <c r="DP527" s="162"/>
      <c r="DQ527" s="162"/>
      <c r="DR527" s="1"/>
      <c r="DS527" s="159"/>
      <c r="DT527" s="162"/>
      <c r="DU527" s="162"/>
      <c r="DV527" s="1"/>
      <c r="DW527" s="159"/>
      <c r="DX527" s="1"/>
      <c r="DY527" s="1" t="e">
        <f>VLOOKUP(A527,'ADFLEX lần 1'!A:C,3,0)</f>
        <v>#N/A</v>
      </c>
    </row>
    <row r="528" spans="1:129" ht="15.75" hidden="1" customHeight="1" x14ac:dyDescent="0.25">
      <c r="A528" s="15">
        <v>927</v>
      </c>
      <c r="B528" s="1" t="str">
        <f>VLOOKUP($A528,'Trang tính59'!$G:$J,3,0)</f>
        <v>Vũ Minh Quang</v>
      </c>
      <c r="C528" s="1" t="str">
        <f>VLOOKUP($A528,'Trang tính59'!$G:$J,4,0)</f>
        <v>- MONT-E - Tech</v>
      </c>
      <c r="D528" s="169">
        <v>0.36249999999999999</v>
      </c>
      <c r="E528" s="169">
        <v>0.79583333333333328</v>
      </c>
      <c r="F528" s="163">
        <f t="shared" si="36"/>
        <v>0.33333333333333331</v>
      </c>
      <c r="G528" s="159">
        <f t="shared" si="32"/>
        <v>8</v>
      </c>
      <c r="H528" s="169">
        <v>0.38124999999999998</v>
      </c>
      <c r="I528" s="169">
        <v>0.79722222222222228</v>
      </c>
      <c r="J528" s="163">
        <f t="shared" si="37"/>
        <v>0.32708333333333339</v>
      </c>
      <c r="K528" s="159">
        <f t="shared" si="33"/>
        <v>7.9</v>
      </c>
      <c r="L528" s="169">
        <v>0.35555555555555557</v>
      </c>
      <c r="M528" s="169">
        <v>0.75486111111111109</v>
      </c>
      <c r="N528" s="163">
        <f t="shared" si="38"/>
        <v>0.33333333333333331</v>
      </c>
      <c r="O528" s="159">
        <f t="shared" si="39"/>
        <v>8</v>
      </c>
      <c r="P528" s="168"/>
      <c r="Q528" s="168"/>
      <c r="R528" s="1" t="str">
        <f t="shared" si="40"/>
        <v/>
      </c>
      <c r="S528" s="159" t="e">
        <f t="shared" si="41"/>
        <v>#VALUE!</v>
      </c>
      <c r="T528" s="168"/>
      <c r="U528" s="168"/>
      <c r="V528" s="1" t="str">
        <f t="shared" si="42"/>
        <v/>
      </c>
      <c r="W528" s="159" t="e">
        <f t="shared" si="43"/>
        <v>#VALUE!</v>
      </c>
      <c r="X528" s="169">
        <v>0.40486111111111112</v>
      </c>
      <c r="Y528" s="169">
        <v>0.75763888888888886</v>
      </c>
      <c r="Z528" s="162">
        <f t="shared" si="44"/>
        <v>0.29027777777777775</v>
      </c>
      <c r="AA528" s="159">
        <f t="shared" si="45"/>
        <v>7</v>
      </c>
      <c r="AB528" s="169">
        <v>0.3527777777777778</v>
      </c>
      <c r="AC528" s="169">
        <v>0.79097222222222219</v>
      </c>
      <c r="AD528" s="163">
        <f t="shared" si="46"/>
        <v>0.33333333333333331</v>
      </c>
      <c r="AE528" s="159">
        <f t="shared" si="34"/>
        <v>8</v>
      </c>
      <c r="AF528" s="169">
        <v>0.3576388888888889</v>
      </c>
      <c r="AG528" s="169">
        <v>0.77638888888888891</v>
      </c>
      <c r="AH528" s="163">
        <f t="shared" si="47"/>
        <v>0.33333333333333331</v>
      </c>
      <c r="AI528" s="159">
        <f t="shared" si="35"/>
        <v>8</v>
      </c>
      <c r="AJ528" s="170"/>
      <c r="AK528" s="170"/>
      <c r="AL528" s="1"/>
      <c r="AM528" s="1"/>
      <c r="AN528" s="170"/>
      <c r="AO528" s="170"/>
      <c r="AP528" s="1"/>
      <c r="AQ528" s="1"/>
      <c r="AR528" s="170"/>
      <c r="AS528" s="170"/>
      <c r="AT528" s="1"/>
      <c r="AU528" s="1"/>
      <c r="AV528" s="170"/>
      <c r="AW528" s="170"/>
      <c r="AX528" s="1"/>
      <c r="AY528" s="1"/>
      <c r="AZ528" s="170"/>
      <c r="BA528" s="170"/>
      <c r="BB528" s="1"/>
      <c r="BC528" s="1"/>
      <c r="BD528" s="162"/>
      <c r="BE528" s="162"/>
      <c r="BF528" s="1"/>
      <c r="BG528" s="1"/>
      <c r="BH528" s="162"/>
      <c r="BI528" s="162"/>
      <c r="BJ528" s="1"/>
      <c r="BK528" s="1"/>
      <c r="BL528" s="170"/>
      <c r="BM528" s="170"/>
      <c r="BN528" s="1"/>
      <c r="BO528" s="1"/>
      <c r="BP528" s="170"/>
      <c r="BQ528" s="170"/>
      <c r="BR528" s="1"/>
      <c r="BS528" s="1"/>
      <c r="BT528" s="170"/>
      <c r="BU528" s="170"/>
      <c r="BV528" s="1"/>
      <c r="BW528" s="1"/>
      <c r="BX528" s="162"/>
      <c r="BY528" s="162"/>
      <c r="BZ528" s="1"/>
      <c r="CA528" s="1"/>
      <c r="CB528" s="170"/>
      <c r="CC528" s="170"/>
      <c r="CD528" s="1"/>
      <c r="CE528" s="1"/>
      <c r="CF528" s="162"/>
      <c r="CG528" s="162"/>
      <c r="CH528" s="1"/>
      <c r="CI528" s="1"/>
      <c r="CJ528" s="162"/>
      <c r="CK528" s="162"/>
      <c r="CL528" s="1"/>
      <c r="CM528" s="1"/>
      <c r="CN528" s="170"/>
      <c r="CO528" s="170"/>
      <c r="CP528" s="1"/>
      <c r="CQ528" s="1"/>
      <c r="CR528" s="170"/>
      <c r="CS528" s="170"/>
      <c r="CT528" s="1"/>
      <c r="CU528" s="1"/>
      <c r="CV528" s="170"/>
      <c r="CW528" s="170"/>
      <c r="CX528" s="1"/>
      <c r="CY528" s="1"/>
      <c r="CZ528" s="160"/>
      <c r="DA528" s="160"/>
      <c r="DB528" s="160"/>
      <c r="DC528" s="159"/>
      <c r="DD528" s="160"/>
      <c r="DE528" s="160"/>
      <c r="DF528" s="161"/>
      <c r="DG528" s="159"/>
      <c r="DH528" s="162"/>
      <c r="DI528" s="162"/>
      <c r="DJ528" s="163"/>
      <c r="DK528" s="159"/>
      <c r="DL528" s="162"/>
      <c r="DM528" s="162"/>
      <c r="DN528" s="163"/>
      <c r="DO528" s="159"/>
      <c r="DP528" s="160"/>
      <c r="DQ528" s="160"/>
      <c r="DR528" s="161"/>
      <c r="DS528" s="159"/>
      <c r="DT528" s="160"/>
      <c r="DU528" s="160"/>
      <c r="DV528" s="160"/>
      <c r="DW528" s="159"/>
      <c r="DX528" s="1"/>
      <c r="DY528" s="1" t="e">
        <f>VLOOKUP(A528,'ADFLEX lần 1'!A:C,3,0)</f>
        <v>#N/A</v>
      </c>
    </row>
    <row r="529" spans="1:129" ht="15.75" hidden="1" customHeight="1" x14ac:dyDescent="0.25">
      <c r="A529" s="15">
        <v>928</v>
      </c>
      <c r="B529" s="1" t="str">
        <f>VLOOKUP($A529,'Trang tính59'!$G:$J,3,0)</f>
        <v>Nguyễn Thị Linh</v>
      </c>
      <c r="C529" s="1" t="str">
        <f>VLOOKUP($A529,'Trang tính59'!$G:$J,4,0)</f>
        <v>MO - M1 - Account Manager</v>
      </c>
      <c r="D529" s="169">
        <v>0.34791666666666665</v>
      </c>
      <c r="E529" s="169">
        <v>0.64861111111111114</v>
      </c>
      <c r="F529" s="162">
        <f t="shared" si="36"/>
        <v>0.23194444444444448</v>
      </c>
      <c r="G529" s="159">
        <f t="shared" si="32"/>
        <v>5.6</v>
      </c>
      <c r="H529" s="169">
        <v>0.37152777777777779</v>
      </c>
      <c r="I529" s="169">
        <v>0.77083333333333337</v>
      </c>
      <c r="J529" s="163">
        <f t="shared" si="37"/>
        <v>0.33333333333333331</v>
      </c>
      <c r="K529" s="159">
        <f t="shared" si="33"/>
        <v>8</v>
      </c>
      <c r="L529" s="169">
        <v>0.36041666666666666</v>
      </c>
      <c r="M529" s="169">
        <v>0.36041666666666666</v>
      </c>
      <c r="N529" s="163">
        <f t="shared" si="38"/>
        <v>0.16666666666666666</v>
      </c>
      <c r="O529" s="159">
        <f t="shared" si="39"/>
        <v>4</v>
      </c>
      <c r="P529" s="168"/>
      <c r="Q529" s="168"/>
      <c r="R529" s="1" t="str">
        <f t="shared" si="40"/>
        <v/>
      </c>
      <c r="S529" s="159" t="e">
        <f t="shared" si="41"/>
        <v>#VALUE!</v>
      </c>
      <c r="T529" s="168"/>
      <c r="U529" s="168"/>
      <c r="V529" s="1" t="str">
        <f t="shared" si="42"/>
        <v/>
      </c>
      <c r="W529" s="159" t="e">
        <f t="shared" si="43"/>
        <v>#VALUE!</v>
      </c>
      <c r="X529" s="169">
        <v>0.34236111111111112</v>
      </c>
      <c r="Y529" s="169">
        <v>0.75277777777777777</v>
      </c>
      <c r="Z529" s="163">
        <f t="shared" si="44"/>
        <v>0.33333333333333331</v>
      </c>
      <c r="AA529" s="159">
        <f t="shared" si="45"/>
        <v>8</v>
      </c>
      <c r="AB529" s="169">
        <v>0.34861111111111109</v>
      </c>
      <c r="AC529" s="169">
        <v>0.75277777777777777</v>
      </c>
      <c r="AD529" s="163">
        <f t="shared" si="46"/>
        <v>0.33333333333333331</v>
      </c>
      <c r="AE529" s="159">
        <f t="shared" si="34"/>
        <v>8</v>
      </c>
      <c r="AF529" s="169">
        <v>0.34791666666666665</v>
      </c>
      <c r="AG529" s="169">
        <v>0.75694444444444442</v>
      </c>
      <c r="AH529" s="163">
        <f t="shared" si="47"/>
        <v>0.33333333333333331</v>
      </c>
      <c r="AI529" s="159">
        <f t="shared" si="35"/>
        <v>8</v>
      </c>
      <c r="AJ529" s="170"/>
      <c r="AK529" s="170"/>
      <c r="AL529" s="1"/>
      <c r="AM529" s="1"/>
      <c r="AN529" s="170"/>
      <c r="AO529" s="170"/>
      <c r="AP529" s="1"/>
      <c r="AQ529" s="1"/>
      <c r="AR529" s="170"/>
      <c r="AS529" s="170"/>
      <c r="AT529" s="1"/>
      <c r="AU529" s="1"/>
      <c r="AV529" s="170"/>
      <c r="AW529" s="170"/>
      <c r="AX529" s="1"/>
      <c r="AY529" s="1"/>
      <c r="AZ529" s="162"/>
      <c r="BA529" s="162"/>
      <c r="BB529" s="1"/>
      <c r="BC529" s="1"/>
      <c r="BD529" s="162"/>
      <c r="BE529" s="162"/>
      <c r="BF529" s="1"/>
      <c r="BG529" s="1"/>
      <c r="BH529" s="162"/>
      <c r="BI529" s="162"/>
      <c r="BJ529" s="1"/>
      <c r="BK529" s="1"/>
      <c r="BL529" s="170"/>
      <c r="BM529" s="170"/>
      <c r="BN529" s="1"/>
      <c r="BO529" s="1"/>
      <c r="BP529" s="170"/>
      <c r="BQ529" s="170"/>
      <c r="BR529" s="1"/>
      <c r="BS529" s="1"/>
      <c r="BT529" s="170"/>
      <c r="BU529" s="170"/>
      <c r="BV529" s="1"/>
      <c r="BW529" s="1"/>
      <c r="BX529" s="170"/>
      <c r="BY529" s="170"/>
      <c r="BZ529" s="1"/>
      <c r="CA529" s="1"/>
      <c r="CB529" s="170"/>
      <c r="CC529" s="170"/>
      <c r="CD529" s="1"/>
      <c r="CE529" s="1"/>
      <c r="CF529" s="162"/>
      <c r="CG529" s="162"/>
      <c r="CH529" s="1"/>
      <c r="CI529" s="1"/>
      <c r="CJ529" s="162"/>
      <c r="CK529" s="162"/>
      <c r="CL529" s="1"/>
      <c r="CM529" s="1"/>
      <c r="CN529" s="170"/>
      <c r="CO529" s="170"/>
      <c r="CP529" s="1"/>
      <c r="CQ529" s="1"/>
      <c r="CR529" s="170"/>
      <c r="CS529" s="170"/>
      <c r="CT529" s="1"/>
      <c r="CU529" s="1"/>
      <c r="CV529" s="170"/>
      <c r="CW529" s="170"/>
      <c r="CX529" s="1"/>
      <c r="CY529" s="1"/>
      <c r="CZ529" s="160"/>
      <c r="DA529" s="160"/>
      <c r="DB529" s="161"/>
      <c r="DC529" s="159"/>
      <c r="DD529" s="160"/>
      <c r="DE529" s="160"/>
      <c r="DF529" s="161"/>
      <c r="DG529" s="159"/>
      <c r="DH529" s="162"/>
      <c r="DI529" s="162"/>
      <c r="DJ529" s="163"/>
      <c r="DK529" s="159"/>
      <c r="DL529" s="162"/>
      <c r="DM529" s="162"/>
      <c r="DN529" s="163"/>
      <c r="DO529" s="159"/>
      <c r="DP529" s="160"/>
      <c r="DQ529" s="160"/>
      <c r="DR529" s="161"/>
      <c r="DS529" s="159"/>
      <c r="DT529" s="160"/>
      <c r="DU529" s="160"/>
      <c r="DV529" s="161"/>
      <c r="DW529" s="159"/>
      <c r="DX529" s="1"/>
      <c r="DY529" s="1" t="e">
        <f>VLOOKUP(A529,'ADFLEX lần 1'!A:C,3,0)</f>
        <v>#N/A</v>
      </c>
    </row>
    <row r="530" spans="1:129" ht="15.75" hidden="1" customHeight="1" x14ac:dyDescent="0.25">
      <c r="A530" s="15">
        <v>929</v>
      </c>
      <c r="B530" s="1" t="str">
        <f>VLOOKUP($A530,'Trang tính59'!$G:$J,3,0)</f>
        <v>Doãn Quỳnh Anh</v>
      </c>
      <c r="C530" s="1" t="str">
        <f>VLOOKUP($A530,'Trang tính59'!$G:$J,4,0)</f>
        <v>MO - M1 - PM</v>
      </c>
      <c r="D530" s="171"/>
      <c r="E530" s="171"/>
      <c r="F530" s="1" t="str">
        <f t="shared" si="36"/>
        <v/>
      </c>
      <c r="G530" s="159" t="e">
        <f t="shared" si="32"/>
        <v>#VALUE!</v>
      </c>
      <c r="H530" s="171"/>
      <c r="I530" s="171"/>
      <c r="J530" s="1" t="str">
        <f t="shared" si="37"/>
        <v/>
      </c>
      <c r="K530" s="159" t="e">
        <f t="shared" si="33"/>
        <v>#VALUE!</v>
      </c>
      <c r="L530" s="168"/>
      <c r="M530" s="168"/>
      <c r="N530" s="1" t="str">
        <f t="shared" si="38"/>
        <v/>
      </c>
      <c r="O530" s="159" t="e">
        <f t="shared" si="39"/>
        <v>#VALUE!</v>
      </c>
      <c r="P530" s="168"/>
      <c r="Q530" s="168"/>
      <c r="R530" s="1" t="str">
        <f t="shared" si="40"/>
        <v/>
      </c>
      <c r="S530" s="159" t="e">
        <f t="shared" si="41"/>
        <v>#VALUE!</v>
      </c>
      <c r="T530" s="168"/>
      <c r="U530" s="168"/>
      <c r="V530" s="1" t="str">
        <f t="shared" si="42"/>
        <v/>
      </c>
      <c r="W530" s="159" t="e">
        <f t="shared" si="43"/>
        <v>#VALUE!</v>
      </c>
      <c r="X530" s="168"/>
      <c r="Y530" s="168"/>
      <c r="Z530" s="1" t="str">
        <f t="shared" si="44"/>
        <v/>
      </c>
      <c r="AA530" s="159" t="e">
        <f t="shared" si="45"/>
        <v>#VALUE!</v>
      </c>
      <c r="AB530" s="168"/>
      <c r="AC530" s="168"/>
      <c r="AD530" s="1" t="str">
        <f t="shared" si="46"/>
        <v/>
      </c>
      <c r="AE530" s="159" t="e">
        <f t="shared" si="34"/>
        <v>#VALUE!</v>
      </c>
      <c r="AF530" s="168"/>
      <c r="AG530" s="168"/>
      <c r="AH530" s="1" t="str">
        <f t="shared" si="47"/>
        <v/>
      </c>
      <c r="AI530" s="159" t="e">
        <f t="shared" si="35"/>
        <v>#VALUE!</v>
      </c>
      <c r="AJ530" s="172"/>
      <c r="AK530" s="172"/>
      <c r="AL530" s="1"/>
      <c r="AM530" s="1"/>
      <c r="AN530" s="162"/>
      <c r="AO530" s="162"/>
      <c r="AP530" s="1"/>
      <c r="AQ530" s="1"/>
      <c r="AR530" s="162"/>
      <c r="AS530" s="162"/>
      <c r="AT530" s="1"/>
      <c r="AU530" s="1"/>
      <c r="AV530" s="172"/>
      <c r="AW530" s="172"/>
      <c r="AX530" s="1"/>
      <c r="AY530" s="1"/>
      <c r="AZ530" s="172"/>
      <c r="BA530" s="172"/>
      <c r="BB530" s="1"/>
      <c r="BC530" s="1"/>
      <c r="BD530" s="172"/>
      <c r="BE530" s="172"/>
      <c r="BF530" s="1"/>
      <c r="BG530" s="1"/>
      <c r="BH530" s="172"/>
      <c r="BI530" s="172"/>
      <c r="BJ530" s="1"/>
      <c r="BK530" s="1"/>
      <c r="BL530" s="172"/>
      <c r="BM530" s="172"/>
      <c r="BN530" s="1"/>
      <c r="BO530" s="1"/>
      <c r="BP530" s="162"/>
      <c r="BQ530" s="162"/>
      <c r="BR530" s="1"/>
      <c r="BS530" s="1"/>
      <c r="BT530" s="162"/>
      <c r="BU530" s="162"/>
      <c r="BV530" s="1"/>
      <c r="BW530" s="1"/>
      <c r="BX530" s="162"/>
      <c r="BY530" s="162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62"/>
      <c r="CK530" s="162"/>
      <c r="CL530" s="1"/>
      <c r="CM530" s="1"/>
      <c r="CN530" s="162"/>
      <c r="CO530" s="162"/>
      <c r="CP530" s="1"/>
      <c r="CQ530" s="1"/>
      <c r="CR530" s="162"/>
      <c r="CS530" s="162"/>
      <c r="CT530" s="1"/>
      <c r="CU530" s="1"/>
      <c r="CV530" s="162"/>
      <c r="CW530" s="162"/>
      <c r="CX530" s="1"/>
      <c r="CY530" s="1"/>
      <c r="CZ530" s="162"/>
      <c r="DA530" s="162"/>
      <c r="DB530" s="1"/>
      <c r="DC530" s="159"/>
      <c r="DD530" s="1"/>
      <c r="DE530" s="1"/>
      <c r="DF530" s="1"/>
      <c r="DG530" s="159"/>
      <c r="DH530" s="1"/>
      <c r="DI530" s="1"/>
      <c r="DJ530" s="1"/>
      <c r="DK530" s="159"/>
      <c r="DL530" s="162"/>
      <c r="DM530" s="162"/>
      <c r="DN530" s="1"/>
      <c r="DO530" s="159"/>
      <c r="DP530" s="162"/>
      <c r="DQ530" s="162"/>
      <c r="DR530" s="1"/>
      <c r="DS530" s="159"/>
      <c r="DT530" s="162"/>
      <c r="DU530" s="162"/>
      <c r="DV530" s="1"/>
      <c r="DW530" s="159"/>
      <c r="DX530" s="1"/>
      <c r="DY530" s="1" t="e">
        <f>VLOOKUP(A530,'ADFLEX lần 1'!A:C,3,0)</f>
        <v>#N/A</v>
      </c>
    </row>
    <row r="531" spans="1:129" ht="15.75" hidden="1" customHeight="1" x14ac:dyDescent="0.25">
      <c r="A531" s="15">
        <v>930</v>
      </c>
      <c r="B531" s="1" t="e">
        <f>VLOOKUP($A531,'Trang tính59'!$G:$J,3,0)</f>
        <v>#N/A</v>
      </c>
      <c r="C531" s="1" t="e">
        <f>VLOOKUP($A531,'Trang tính59'!$G:$J,4,0)</f>
        <v>#N/A</v>
      </c>
      <c r="D531" s="171"/>
      <c r="E531" s="171"/>
      <c r="F531" s="1" t="str">
        <f t="shared" si="36"/>
        <v/>
      </c>
      <c r="G531" s="159" t="e">
        <f t="shared" si="32"/>
        <v>#VALUE!</v>
      </c>
      <c r="H531" s="171"/>
      <c r="I531" s="171"/>
      <c r="J531" s="1" t="str">
        <f t="shared" si="37"/>
        <v/>
      </c>
      <c r="K531" s="159" t="e">
        <f t="shared" si="33"/>
        <v>#VALUE!</v>
      </c>
      <c r="L531" s="168"/>
      <c r="M531" s="168"/>
      <c r="N531" s="1" t="str">
        <f t="shared" si="38"/>
        <v/>
      </c>
      <c r="O531" s="159" t="e">
        <f t="shared" si="39"/>
        <v>#VALUE!</v>
      </c>
      <c r="P531" s="168"/>
      <c r="Q531" s="168"/>
      <c r="R531" s="1" t="str">
        <f t="shared" si="40"/>
        <v/>
      </c>
      <c r="S531" s="159" t="e">
        <f t="shared" si="41"/>
        <v>#VALUE!</v>
      </c>
      <c r="T531" s="171"/>
      <c r="U531" s="171"/>
      <c r="V531" s="1" t="str">
        <f t="shared" si="42"/>
        <v/>
      </c>
      <c r="W531" s="159" t="e">
        <f t="shared" si="43"/>
        <v>#VALUE!</v>
      </c>
      <c r="X531" s="171"/>
      <c r="Y531" s="171"/>
      <c r="Z531" s="1" t="str">
        <f t="shared" si="44"/>
        <v/>
      </c>
      <c r="AA531" s="159" t="e">
        <f t="shared" si="45"/>
        <v>#VALUE!</v>
      </c>
      <c r="AB531" s="171"/>
      <c r="AC531" s="171"/>
      <c r="AD531" s="1" t="str">
        <f t="shared" si="46"/>
        <v/>
      </c>
      <c r="AE531" s="159" t="e">
        <f t="shared" si="34"/>
        <v>#VALUE!</v>
      </c>
      <c r="AF531" s="168"/>
      <c r="AG531" s="168"/>
      <c r="AH531" s="1" t="str">
        <f t="shared" si="47"/>
        <v/>
      </c>
      <c r="AI531" s="159" t="e">
        <f t="shared" si="35"/>
        <v>#VALUE!</v>
      </c>
      <c r="AJ531" s="162"/>
      <c r="AK531" s="162"/>
      <c r="AL531" s="1"/>
      <c r="AM531" s="1"/>
      <c r="AN531" s="162"/>
      <c r="AO531" s="162"/>
      <c r="AP531" s="1"/>
      <c r="AQ531" s="1"/>
      <c r="AR531" s="162"/>
      <c r="AS531" s="162"/>
      <c r="AT531" s="1"/>
      <c r="AU531" s="1"/>
      <c r="AV531" s="172"/>
      <c r="AW531" s="172"/>
      <c r="AX531" s="1"/>
      <c r="AY531" s="1"/>
      <c r="AZ531" s="172"/>
      <c r="BA531" s="172"/>
      <c r="BB531" s="1"/>
      <c r="BC531" s="1"/>
      <c r="BD531" s="172"/>
      <c r="BE531" s="172"/>
      <c r="BF531" s="1"/>
      <c r="BG531" s="1"/>
      <c r="BH531" s="162"/>
      <c r="BI531" s="162"/>
      <c r="BJ531" s="1"/>
      <c r="BK531" s="1"/>
      <c r="BL531" s="162"/>
      <c r="BM531" s="162"/>
      <c r="BN531" s="1"/>
      <c r="BO531" s="1"/>
      <c r="BP531" s="162"/>
      <c r="BQ531" s="162"/>
      <c r="BR531" s="1"/>
      <c r="BS531" s="1"/>
      <c r="BT531" s="162"/>
      <c r="BU531" s="162"/>
      <c r="BV531" s="1"/>
      <c r="BW531" s="1"/>
      <c r="BX531" s="172"/>
      <c r="BY531" s="172"/>
      <c r="BZ531" s="1"/>
      <c r="CA531" s="1"/>
      <c r="CB531" s="162"/>
      <c r="CC531" s="162"/>
      <c r="CD531" s="1"/>
      <c r="CE531" s="1"/>
      <c r="CF531" s="162"/>
      <c r="CG531" s="162"/>
      <c r="CH531" s="1"/>
      <c r="CI531" s="1"/>
      <c r="CJ531" s="162"/>
      <c r="CK531" s="162"/>
      <c r="CL531" s="1"/>
      <c r="CM531" s="1"/>
      <c r="CN531" s="162"/>
      <c r="CO531" s="162"/>
      <c r="CP531" s="1"/>
      <c r="CQ531" s="1"/>
      <c r="CR531" s="162"/>
      <c r="CS531" s="162"/>
      <c r="CT531" s="1"/>
      <c r="CU531" s="1"/>
      <c r="CV531" s="162"/>
      <c r="CW531" s="162"/>
      <c r="CX531" s="1"/>
      <c r="CY531" s="1"/>
      <c r="CZ531" s="162"/>
      <c r="DA531" s="162"/>
      <c r="DB531" s="1"/>
      <c r="DC531" s="159"/>
      <c r="DD531" s="1"/>
      <c r="DE531" s="1"/>
      <c r="DF531" s="1"/>
      <c r="DG531" s="159"/>
      <c r="DH531" s="1"/>
      <c r="DI531" s="1"/>
      <c r="DJ531" s="1"/>
      <c r="DK531" s="159"/>
      <c r="DL531" s="162"/>
      <c r="DM531" s="162"/>
      <c r="DN531" s="1"/>
      <c r="DO531" s="159"/>
      <c r="DP531" s="162"/>
      <c r="DQ531" s="162"/>
      <c r="DR531" s="1"/>
      <c r="DS531" s="159"/>
      <c r="DT531" s="162"/>
      <c r="DU531" s="162"/>
      <c r="DV531" s="1"/>
      <c r="DW531" s="159"/>
      <c r="DX531" s="1"/>
      <c r="DY531" s="1" t="e">
        <f>VLOOKUP(A531,'ADFLEX lần 1'!A:C,3,0)</f>
        <v>#N/A</v>
      </c>
    </row>
    <row r="532" spans="1:129" ht="15.75" customHeight="1" x14ac:dyDescent="0.25">
      <c r="A532" s="15">
        <v>931</v>
      </c>
      <c r="B532" s="1" t="str">
        <f>VLOOKUP($A532,'Trang tính59'!$G:$J,3,0)</f>
        <v>Nguyễn Thị Thùy Linh</v>
      </c>
      <c r="C532" s="1" t="str">
        <f>VLOOKUP($A532,'Trang tính59'!$G:$J,4,0)</f>
        <v>AdFlex - Investment</v>
      </c>
      <c r="D532" s="169">
        <v>0.37638888888888888</v>
      </c>
      <c r="E532" s="169">
        <v>0.77430555555555558</v>
      </c>
      <c r="F532" s="163">
        <f t="shared" si="36"/>
        <v>0.33194444444444449</v>
      </c>
      <c r="G532" s="159">
        <f t="shared" si="32"/>
        <v>8</v>
      </c>
      <c r="H532" s="169">
        <v>0.37291666666666667</v>
      </c>
      <c r="I532" s="169">
        <v>0.77083333333333337</v>
      </c>
      <c r="J532" s="163">
        <f t="shared" si="37"/>
        <v>0.33333333333333331</v>
      </c>
      <c r="K532" s="159">
        <f t="shared" si="33"/>
        <v>8</v>
      </c>
      <c r="L532" s="169">
        <v>0.35972222222222222</v>
      </c>
      <c r="M532" s="169">
        <v>0.75763888888888886</v>
      </c>
      <c r="N532" s="163">
        <f t="shared" si="38"/>
        <v>0.33333333333333331</v>
      </c>
      <c r="O532" s="159">
        <f t="shared" si="39"/>
        <v>8</v>
      </c>
      <c r="P532" s="168"/>
      <c r="Q532" s="168"/>
      <c r="R532" s="1" t="str">
        <f t="shared" si="40"/>
        <v/>
      </c>
      <c r="S532" s="159" t="e">
        <f t="shared" si="41"/>
        <v>#VALUE!</v>
      </c>
      <c r="T532" s="168"/>
      <c r="U532" s="168"/>
      <c r="V532" s="1" t="str">
        <f t="shared" si="42"/>
        <v/>
      </c>
      <c r="W532" s="159" t="e">
        <f t="shared" si="43"/>
        <v>#VALUE!</v>
      </c>
      <c r="X532" s="169">
        <v>0.37638888888888888</v>
      </c>
      <c r="Y532" s="169">
        <v>0.78194444444444444</v>
      </c>
      <c r="Z532" s="163">
        <f t="shared" si="44"/>
        <v>0.33194444444444449</v>
      </c>
      <c r="AA532" s="159">
        <f t="shared" si="45"/>
        <v>8</v>
      </c>
      <c r="AB532" s="169">
        <v>0.37222222222222223</v>
      </c>
      <c r="AC532" s="169">
        <v>0.78819444444444442</v>
      </c>
      <c r="AD532" s="163">
        <f t="shared" si="46"/>
        <v>0.33333333333333331</v>
      </c>
      <c r="AE532" s="159">
        <f t="shared" si="34"/>
        <v>8</v>
      </c>
      <c r="AF532" s="169">
        <v>0.37430555555555556</v>
      </c>
      <c r="AG532" s="169">
        <v>0.79097222222222219</v>
      </c>
      <c r="AH532" s="163">
        <f t="shared" si="47"/>
        <v>0.33333333333333331</v>
      </c>
      <c r="AI532" s="159">
        <f t="shared" si="35"/>
        <v>8</v>
      </c>
      <c r="AJ532" s="170"/>
      <c r="AK532" s="170"/>
      <c r="AL532" s="1"/>
      <c r="AM532" s="1"/>
      <c r="AN532" s="170"/>
      <c r="AO532" s="170"/>
      <c r="AP532" s="1"/>
      <c r="AQ532" s="1"/>
      <c r="AR532" s="170"/>
      <c r="AS532" s="170"/>
      <c r="AT532" s="1"/>
      <c r="AU532" s="1"/>
      <c r="AV532" s="170"/>
      <c r="AW532" s="170"/>
      <c r="AX532" s="1"/>
      <c r="AY532" s="1"/>
      <c r="AZ532" s="170"/>
      <c r="BA532" s="170"/>
      <c r="BB532" s="1"/>
      <c r="BC532" s="1"/>
      <c r="BD532" s="170"/>
      <c r="BE532" s="170"/>
      <c r="BF532" s="1"/>
      <c r="BG532" s="1"/>
      <c r="BH532" s="162"/>
      <c r="BI532" s="162"/>
      <c r="BJ532" s="1"/>
      <c r="BK532" s="1"/>
      <c r="BL532" s="170"/>
      <c r="BM532" s="170"/>
      <c r="BN532" s="1"/>
      <c r="BO532" s="1"/>
      <c r="BP532" s="170"/>
      <c r="BQ532" s="170"/>
      <c r="BR532" s="1"/>
      <c r="BS532" s="1"/>
      <c r="BT532" s="170"/>
      <c r="BU532" s="170"/>
      <c r="BV532" s="1"/>
      <c r="BW532" s="1"/>
      <c r="BX532" s="170"/>
      <c r="BY532" s="170"/>
      <c r="BZ532" s="1"/>
      <c r="CA532" s="1"/>
      <c r="CB532" s="170"/>
      <c r="CC532" s="170"/>
      <c r="CD532" s="1"/>
      <c r="CE532" s="1"/>
      <c r="CF532" s="170"/>
      <c r="CG532" s="170"/>
      <c r="CH532" s="1"/>
      <c r="CI532" s="1"/>
      <c r="CJ532" s="162"/>
      <c r="CK532" s="162"/>
      <c r="CL532" s="1"/>
      <c r="CM532" s="1"/>
      <c r="CN532" s="170"/>
      <c r="CO532" s="170"/>
      <c r="CP532" s="1"/>
      <c r="CQ532" s="1"/>
      <c r="CR532" s="170"/>
      <c r="CS532" s="170"/>
      <c r="CT532" s="1"/>
      <c r="CU532" s="1"/>
      <c r="CV532" s="170"/>
      <c r="CW532" s="170"/>
      <c r="CX532" s="1"/>
      <c r="CY532" s="1"/>
      <c r="CZ532" s="160"/>
      <c r="DA532" s="160"/>
      <c r="DB532" s="161"/>
      <c r="DC532" s="159"/>
      <c r="DD532" s="160"/>
      <c r="DE532" s="160"/>
      <c r="DF532" s="160"/>
      <c r="DG532" s="159"/>
      <c r="DH532" s="162"/>
      <c r="DI532" s="162"/>
      <c r="DJ532" s="163"/>
      <c r="DK532" s="159"/>
      <c r="DL532" s="162"/>
      <c r="DM532" s="162"/>
      <c r="DN532" s="163"/>
      <c r="DO532" s="159"/>
      <c r="DP532" s="160"/>
      <c r="DQ532" s="160"/>
      <c r="DR532" s="161"/>
      <c r="DS532" s="159"/>
      <c r="DT532" s="162"/>
      <c r="DU532" s="162"/>
      <c r="DV532" s="1"/>
      <c r="DW532" s="159"/>
      <c r="DX532" s="1"/>
      <c r="DY532" s="1" t="str">
        <f>VLOOKUP(A532,'ADFLEX lần 1'!A:C,3,0)</f>
        <v>Nguyễn Thị Thùy Linh</v>
      </c>
    </row>
    <row r="533" spans="1:129" ht="15.75" customHeight="1" x14ac:dyDescent="0.25">
      <c r="A533" s="15">
        <v>932</v>
      </c>
      <c r="B533" s="1" t="str">
        <f>VLOOKUP($A533,'Trang tính59'!$G:$J,3,0)</f>
        <v>Trần Thu Hiền</v>
      </c>
      <c r="C533" s="1" t="str">
        <f>VLOOKUP($A533,'Trang tính59'!$G:$J,4,0)</f>
        <v>AdFlex - Investment</v>
      </c>
      <c r="D533" s="169">
        <v>0.3527777777777778</v>
      </c>
      <c r="E533" s="169">
        <v>0.75486111111111109</v>
      </c>
      <c r="F533" s="163">
        <f t="shared" si="36"/>
        <v>0.33333333333333331</v>
      </c>
      <c r="G533" s="159">
        <f t="shared" si="32"/>
        <v>8</v>
      </c>
      <c r="H533" s="169">
        <v>0.35416666666666669</v>
      </c>
      <c r="I533" s="169">
        <v>0.76249999999999996</v>
      </c>
      <c r="J533" s="163">
        <f t="shared" si="37"/>
        <v>0.33333333333333331</v>
      </c>
      <c r="K533" s="159">
        <f t="shared" si="33"/>
        <v>8</v>
      </c>
      <c r="L533" s="169">
        <v>0.35347222222222224</v>
      </c>
      <c r="M533" s="169">
        <v>0.75347222222222221</v>
      </c>
      <c r="N533" s="163">
        <f t="shared" si="38"/>
        <v>0.33333333333333331</v>
      </c>
      <c r="O533" s="159">
        <f t="shared" si="39"/>
        <v>8</v>
      </c>
      <c r="P533" s="168"/>
      <c r="Q533" s="168"/>
      <c r="R533" s="1" t="str">
        <f t="shared" si="40"/>
        <v/>
      </c>
      <c r="S533" s="159" t="e">
        <f t="shared" si="41"/>
        <v>#VALUE!</v>
      </c>
      <c r="T533" s="168"/>
      <c r="U533" s="168"/>
      <c r="V533" s="1" t="str">
        <f t="shared" si="42"/>
        <v/>
      </c>
      <c r="W533" s="159" t="e">
        <f t="shared" si="43"/>
        <v>#VALUE!</v>
      </c>
      <c r="X533" s="169">
        <v>0.37152777777777779</v>
      </c>
      <c r="Y533" s="169">
        <v>0.7680555555555556</v>
      </c>
      <c r="Z533" s="163">
        <f t="shared" si="44"/>
        <v>0.33333333333333331</v>
      </c>
      <c r="AA533" s="159">
        <f t="shared" si="45"/>
        <v>8</v>
      </c>
      <c r="AB533" s="169">
        <v>0.35347222222222224</v>
      </c>
      <c r="AC533" s="169">
        <v>0.75555555555555554</v>
      </c>
      <c r="AD533" s="163">
        <f t="shared" si="46"/>
        <v>0.33333333333333331</v>
      </c>
      <c r="AE533" s="159">
        <f t="shared" si="34"/>
        <v>8</v>
      </c>
      <c r="AF533" s="169">
        <v>0.35555555555555557</v>
      </c>
      <c r="AG533" s="169">
        <v>0.75416666666666665</v>
      </c>
      <c r="AH533" s="163">
        <f t="shared" si="47"/>
        <v>0.33333333333333331</v>
      </c>
      <c r="AI533" s="159">
        <f t="shared" si="35"/>
        <v>8</v>
      </c>
      <c r="AJ533" s="170"/>
      <c r="AK533" s="170"/>
      <c r="AL533" s="1"/>
      <c r="AM533" s="1"/>
      <c r="AN533" s="170"/>
      <c r="AO533" s="170"/>
      <c r="AP533" s="1"/>
      <c r="AQ533" s="1"/>
      <c r="AR533" s="170"/>
      <c r="AS533" s="170"/>
      <c r="AT533" s="1"/>
      <c r="AU533" s="1"/>
      <c r="AV533" s="170"/>
      <c r="AW533" s="170"/>
      <c r="AX533" s="1"/>
      <c r="AY533" s="1"/>
      <c r="AZ533" s="170"/>
      <c r="BA533" s="170"/>
      <c r="BB533" s="1"/>
      <c r="BC533" s="1"/>
      <c r="BD533" s="162"/>
      <c r="BE533" s="162"/>
      <c r="BF533" s="1"/>
      <c r="BG533" s="1"/>
      <c r="BH533" s="162"/>
      <c r="BI533" s="162"/>
      <c r="BJ533" s="1"/>
      <c r="BK533" s="1"/>
      <c r="BL533" s="170"/>
      <c r="BM533" s="170"/>
      <c r="BN533" s="1"/>
      <c r="BO533" s="1"/>
      <c r="BP533" s="170"/>
      <c r="BQ533" s="170"/>
      <c r="BR533" s="1"/>
      <c r="BS533" s="1"/>
      <c r="BT533" s="170"/>
      <c r="BU533" s="170"/>
      <c r="BV533" s="1"/>
      <c r="BW533" s="1"/>
      <c r="BX533" s="170"/>
      <c r="BY533" s="170"/>
      <c r="BZ533" s="1"/>
      <c r="CA533" s="1"/>
      <c r="CB533" s="170"/>
      <c r="CC533" s="170"/>
      <c r="CD533" s="1"/>
      <c r="CE533" s="1"/>
      <c r="CF533" s="170"/>
      <c r="CG533" s="170"/>
      <c r="CH533" s="1"/>
      <c r="CI533" s="1"/>
      <c r="CJ533" s="162"/>
      <c r="CK533" s="162"/>
      <c r="CL533" s="1"/>
      <c r="CM533" s="1"/>
      <c r="CN533" s="170"/>
      <c r="CO533" s="170"/>
      <c r="CP533" s="1"/>
      <c r="CQ533" s="1"/>
      <c r="CR533" s="170"/>
      <c r="CS533" s="170"/>
      <c r="CT533" s="1"/>
      <c r="CU533" s="1"/>
      <c r="CV533" s="170"/>
      <c r="CW533" s="170"/>
      <c r="CX533" s="1"/>
      <c r="CY533" s="1"/>
      <c r="CZ533" s="160"/>
      <c r="DA533" s="160"/>
      <c r="DB533" s="161"/>
      <c r="DC533" s="159"/>
      <c r="DD533" s="160"/>
      <c r="DE533" s="160"/>
      <c r="DF533" s="160"/>
      <c r="DG533" s="159"/>
      <c r="DH533" s="162"/>
      <c r="DI533" s="162"/>
      <c r="DJ533" s="163"/>
      <c r="DK533" s="159"/>
      <c r="DL533" s="162"/>
      <c r="DM533" s="162"/>
      <c r="DN533" s="163"/>
      <c r="DO533" s="159"/>
      <c r="DP533" s="160"/>
      <c r="DQ533" s="160"/>
      <c r="DR533" s="161"/>
      <c r="DS533" s="159"/>
      <c r="DT533" s="160"/>
      <c r="DU533" s="160"/>
      <c r="DV533" s="161"/>
      <c r="DW533" s="159"/>
      <c r="DX533" s="1"/>
      <c r="DY533" s="1" t="str">
        <f>VLOOKUP(A533,'ADFLEX lần 1'!A:C,3,0)</f>
        <v>Trần Thu Hiền</v>
      </c>
    </row>
    <row r="534" spans="1:129" ht="15.75" hidden="1" customHeight="1" x14ac:dyDescent="0.25">
      <c r="A534" s="15">
        <v>933</v>
      </c>
      <c r="B534" s="1" t="str">
        <f>VLOOKUP($A534,'Trang tính59'!$G:$J,3,0)</f>
        <v>Hoàng Ngân Nhi</v>
      </c>
      <c r="C534" s="1" t="str">
        <f>VLOOKUP($A534,'Trang tính59'!$G:$J,4,0)</f>
        <v>MO - M1 - PM</v>
      </c>
      <c r="D534" s="169">
        <v>0.40069444444444446</v>
      </c>
      <c r="E534" s="169">
        <v>0.81874999999999998</v>
      </c>
      <c r="F534" s="163">
        <f t="shared" si="36"/>
        <v>0.30763888888888891</v>
      </c>
      <c r="G534" s="159">
        <f t="shared" si="32"/>
        <v>7.4</v>
      </c>
      <c r="H534" s="169">
        <v>0.40555555555555556</v>
      </c>
      <c r="I534" s="169">
        <v>0.92847222222222225</v>
      </c>
      <c r="J534" s="163">
        <f t="shared" si="37"/>
        <v>0.30277777777777781</v>
      </c>
      <c r="K534" s="159">
        <f t="shared" si="33"/>
        <v>7.3</v>
      </c>
      <c r="L534" s="169">
        <v>0.37708333333333333</v>
      </c>
      <c r="M534" s="169">
        <v>0.79097222222222219</v>
      </c>
      <c r="N534" s="163">
        <f t="shared" si="38"/>
        <v>0.33125000000000004</v>
      </c>
      <c r="O534" s="159">
        <f t="shared" si="39"/>
        <v>8</v>
      </c>
      <c r="P534" s="168"/>
      <c r="Q534" s="168"/>
      <c r="R534" s="1" t="str">
        <f t="shared" si="40"/>
        <v/>
      </c>
      <c r="S534" s="159" t="e">
        <f t="shared" si="41"/>
        <v>#VALUE!</v>
      </c>
      <c r="T534" s="168"/>
      <c r="U534" s="168"/>
      <c r="V534" s="1" t="str">
        <f t="shared" si="42"/>
        <v/>
      </c>
      <c r="W534" s="159" t="e">
        <f t="shared" si="43"/>
        <v>#VALUE!</v>
      </c>
      <c r="X534" s="169">
        <v>0.37083333333333335</v>
      </c>
      <c r="Y534" s="169">
        <v>0.97083333333333333</v>
      </c>
      <c r="Z534" s="163">
        <f t="shared" si="44"/>
        <v>0.33333333333333331</v>
      </c>
      <c r="AA534" s="159">
        <f t="shared" si="45"/>
        <v>8</v>
      </c>
      <c r="AB534" s="169">
        <v>0.37430555555555556</v>
      </c>
      <c r="AC534" s="169">
        <v>0.9819444444444444</v>
      </c>
      <c r="AD534" s="163">
        <f t="shared" si="46"/>
        <v>0.33333333333333331</v>
      </c>
      <c r="AE534" s="159">
        <f t="shared" si="34"/>
        <v>8</v>
      </c>
      <c r="AF534" s="169">
        <v>0.97361111111111109</v>
      </c>
      <c r="AG534" s="169">
        <v>0.97361111111111109</v>
      </c>
      <c r="AH534" s="163">
        <f t="shared" si="47"/>
        <v>0.16666666666666666</v>
      </c>
      <c r="AI534" s="159">
        <f t="shared" si="35"/>
        <v>4</v>
      </c>
      <c r="AJ534" s="170"/>
      <c r="AK534" s="170"/>
      <c r="AL534" s="1"/>
      <c r="AM534" s="1"/>
      <c r="AN534" s="170"/>
      <c r="AO534" s="170"/>
      <c r="AP534" s="1"/>
      <c r="AQ534" s="1"/>
      <c r="AR534" s="162"/>
      <c r="AS534" s="162"/>
      <c r="AT534" s="1"/>
      <c r="AU534" s="1"/>
      <c r="AV534" s="170"/>
      <c r="AW534" s="170"/>
      <c r="AX534" s="1"/>
      <c r="AY534" s="1"/>
      <c r="AZ534" s="170"/>
      <c r="BA534" s="170"/>
      <c r="BB534" s="1"/>
      <c r="BC534" s="1"/>
      <c r="BD534" s="162"/>
      <c r="BE534" s="162"/>
      <c r="BF534" s="1"/>
      <c r="BG534" s="1"/>
      <c r="BH534" s="162"/>
      <c r="BI534" s="162"/>
      <c r="BJ534" s="1"/>
      <c r="BK534" s="1"/>
      <c r="BL534" s="170"/>
      <c r="BM534" s="170"/>
      <c r="BN534" s="1"/>
      <c r="BO534" s="1"/>
      <c r="BP534" s="170"/>
      <c r="BQ534" s="170"/>
      <c r="BR534" s="1"/>
      <c r="BS534" s="1"/>
      <c r="BT534" s="170"/>
      <c r="BU534" s="170"/>
      <c r="BV534" s="1"/>
      <c r="BW534" s="1"/>
      <c r="BX534" s="170"/>
      <c r="BY534" s="170"/>
      <c r="BZ534" s="1"/>
      <c r="CA534" s="1"/>
      <c r="CB534" s="170"/>
      <c r="CC534" s="170"/>
      <c r="CD534" s="1"/>
      <c r="CE534" s="1"/>
      <c r="CF534" s="162"/>
      <c r="CG534" s="162"/>
      <c r="CH534" s="1"/>
      <c r="CI534" s="1"/>
      <c r="CJ534" s="162"/>
      <c r="CK534" s="162"/>
      <c r="CL534" s="1"/>
      <c r="CM534" s="1"/>
      <c r="CN534" s="170"/>
      <c r="CO534" s="170"/>
      <c r="CP534" s="1"/>
      <c r="CQ534" s="1"/>
      <c r="CR534" s="170"/>
      <c r="CS534" s="170"/>
      <c r="CT534" s="1"/>
      <c r="CU534" s="1"/>
      <c r="CV534" s="170"/>
      <c r="CW534" s="170"/>
      <c r="CX534" s="1"/>
      <c r="CY534" s="1"/>
      <c r="CZ534" s="160"/>
      <c r="DA534" s="160"/>
      <c r="DB534" s="161"/>
      <c r="DC534" s="159"/>
      <c r="DD534" s="160"/>
      <c r="DE534" s="160"/>
      <c r="DF534" s="160"/>
      <c r="DG534" s="159"/>
      <c r="DH534" s="162"/>
      <c r="DI534" s="162"/>
      <c r="DJ534" s="162"/>
      <c r="DK534" s="159"/>
      <c r="DL534" s="162"/>
      <c r="DM534" s="162"/>
      <c r="DN534" s="162"/>
      <c r="DO534" s="159"/>
      <c r="DP534" s="160"/>
      <c r="DQ534" s="160"/>
      <c r="DR534" s="161"/>
      <c r="DS534" s="159"/>
      <c r="DT534" s="160"/>
      <c r="DU534" s="160"/>
      <c r="DV534" s="161"/>
      <c r="DW534" s="159"/>
      <c r="DX534" s="1"/>
      <c r="DY534" s="1" t="e">
        <f>VLOOKUP(A534,'ADFLEX lần 1'!A:C,3,0)</f>
        <v>#N/A</v>
      </c>
    </row>
    <row r="535" spans="1:129" ht="15.75" hidden="1" customHeight="1" x14ac:dyDescent="0.25">
      <c r="A535" s="15">
        <v>934</v>
      </c>
      <c r="B535" s="1" t="e">
        <f>VLOOKUP($A535,'Trang tính59'!$G:$J,3,0)</f>
        <v>#N/A</v>
      </c>
      <c r="C535" s="1" t="e">
        <f>VLOOKUP($A535,'Trang tính59'!$G:$J,4,0)</f>
        <v>#N/A</v>
      </c>
      <c r="D535" s="171"/>
      <c r="E535" s="171"/>
      <c r="F535" s="1" t="str">
        <f t="shared" si="36"/>
        <v/>
      </c>
      <c r="G535" s="159" t="e">
        <f t="shared" si="32"/>
        <v>#VALUE!</v>
      </c>
      <c r="H535" s="171"/>
      <c r="I535" s="171"/>
      <c r="J535" s="1" t="str">
        <f t="shared" si="37"/>
        <v/>
      </c>
      <c r="K535" s="159" t="e">
        <f t="shared" si="33"/>
        <v>#VALUE!</v>
      </c>
      <c r="L535" s="168"/>
      <c r="M535" s="168"/>
      <c r="N535" s="1" t="str">
        <f t="shared" si="38"/>
        <v/>
      </c>
      <c r="O535" s="159" t="e">
        <f t="shared" si="39"/>
        <v>#VALUE!</v>
      </c>
      <c r="P535" s="168"/>
      <c r="Q535" s="168"/>
      <c r="R535" s="1" t="str">
        <f t="shared" si="40"/>
        <v/>
      </c>
      <c r="S535" s="159" t="e">
        <f t="shared" si="41"/>
        <v>#VALUE!</v>
      </c>
      <c r="T535" s="171"/>
      <c r="U535" s="171"/>
      <c r="V535" s="1" t="str">
        <f t="shared" si="42"/>
        <v/>
      </c>
      <c r="W535" s="159" t="e">
        <f t="shared" si="43"/>
        <v>#VALUE!</v>
      </c>
      <c r="X535" s="171"/>
      <c r="Y535" s="171"/>
      <c r="Z535" s="1" t="str">
        <f t="shared" si="44"/>
        <v/>
      </c>
      <c r="AA535" s="159" t="e">
        <f t="shared" si="45"/>
        <v>#VALUE!</v>
      </c>
      <c r="AB535" s="171"/>
      <c r="AC535" s="171"/>
      <c r="AD535" s="1" t="str">
        <f t="shared" si="46"/>
        <v/>
      </c>
      <c r="AE535" s="159" t="e">
        <f t="shared" si="34"/>
        <v>#VALUE!</v>
      </c>
      <c r="AF535" s="171"/>
      <c r="AG535" s="171"/>
      <c r="AH535" s="1" t="str">
        <f t="shared" si="47"/>
        <v/>
      </c>
      <c r="AI535" s="159" t="e">
        <f t="shared" si="35"/>
        <v>#VALUE!</v>
      </c>
      <c r="AJ535" s="162"/>
      <c r="AK535" s="162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72"/>
      <c r="AW535" s="172"/>
      <c r="AX535" s="1"/>
      <c r="AY535" s="1"/>
      <c r="AZ535" s="172"/>
      <c r="BA535" s="172"/>
      <c r="BB535" s="1"/>
      <c r="BC535" s="1"/>
      <c r="BD535" s="172"/>
      <c r="BE535" s="172"/>
      <c r="BF535" s="1"/>
      <c r="BG535" s="1"/>
      <c r="BH535" s="172"/>
      <c r="BI535" s="172"/>
      <c r="BJ535" s="1"/>
      <c r="BK535" s="1"/>
      <c r="BL535" s="172"/>
      <c r="BM535" s="172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72"/>
      <c r="BY535" s="172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62"/>
      <c r="DA535" s="162"/>
      <c r="DB535" s="1"/>
      <c r="DC535" s="159"/>
      <c r="DD535" s="1"/>
      <c r="DE535" s="1"/>
      <c r="DF535" s="1"/>
      <c r="DG535" s="159"/>
      <c r="DH535" s="1"/>
      <c r="DI535" s="1"/>
      <c r="DJ535" s="1"/>
      <c r="DK535" s="159"/>
      <c r="DL535" s="1"/>
      <c r="DM535" s="1"/>
      <c r="DN535" s="1"/>
      <c r="DO535" s="159"/>
      <c r="DP535" s="1"/>
      <c r="DQ535" s="1"/>
      <c r="DR535" s="1"/>
      <c r="DS535" s="159"/>
      <c r="DT535" s="1"/>
      <c r="DU535" s="1"/>
      <c r="DV535" s="1"/>
      <c r="DW535" s="159"/>
      <c r="DX535" s="1"/>
      <c r="DY535" s="1" t="e">
        <f>VLOOKUP(A535,'ADFLEX lần 1'!A:C,3,0)</f>
        <v>#N/A</v>
      </c>
    </row>
    <row r="536" spans="1:129" ht="15.75" hidden="1" customHeight="1" x14ac:dyDescent="0.25">
      <c r="A536" s="15">
        <v>935</v>
      </c>
      <c r="B536" s="1" t="str">
        <f>VLOOKUP($A536,'Trang tính59'!$G:$J,3,0)</f>
        <v>Giáp Thị Yến</v>
      </c>
      <c r="C536" s="1">
        <f>VLOOKUP($A536,'Trang tính59'!$G:$J,4,0)</f>
        <v>0</v>
      </c>
      <c r="D536" s="169">
        <v>0.37361111111111112</v>
      </c>
      <c r="E536" s="169">
        <v>0.76944444444444449</v>
      </c>
      <c r="F536" s="162">
        <f t="shared" si="36"/>
        <v>0.33333333333333337</v>
      </c>
      <c r="G536" s="159">
        <f t="shared" si="32"/>
        <v>8</v>
      </c>
      <c r="H536" s="168"/>
      <c r="I536" s="168"/>
      <c r="J536" s="1" t="str">
        <f t="shared" si="37"/>
        <v/>
      </c>
      <c r="K536" s="159" t="e">
        <f t="shared" si="33"/>
        <v>#VALUE!</v>
      </c>
      <c r="L536" s="173">
        <v>0.41041666666666665</v>
      </c>
      <c r="M536" s="173">
        <v>0.77083333333333337</v>
      </c>
      <c r="N536" s="172">
        <f t="shared" si="38"/>
        <v>0.29791666666666672</v>
      </c>
      <c r="O536" s="159">
        <f t="shared" si="39"/>
        <v>7.2</v>
      </c>
      <c r="P536" s="168"/>
      <c r="Q536" s="168"/>
      <c r="R536" s="1" t="str">
        <f t="shared" si="40"/>
        <v/>
      </c>
      <c r="S536" s="159" t="e">
        <f t="shared" si="41"/>
        <v>#VALUE!</v>
      </c>
      <c r="T536" s="168"/>
      <c r="U536" s="168"/>
      <c r="V536" s="1" t="str">
        <f t="shared" si="42"/>
        <v/>
      </c>
      <c r="W536" s="159" t="e">
        <f t="shared" si="43"/>
        <v>#VALUE!</v>
      </c>
      <c r="X536" s="169">
        <v>0.37013888888888891</v>
      </c>
      <c r="Y536" s="169">
        <v>0.77083333333333337</v>
      </c>
      <c r="Z536" s="163">
        <f t="shared" si="44"/>
        <v>0.33333333333333331</v>
      </c>
      <c r="AA536" s="159">
        <f t="shared" si="45"/>
        <v>8</v>
      </c>
      <c r="AB536" s="169">
        <v>0.49652777777777779</v>
      </c>
      <c r="AC536" s="169">
        <v>0.77500000000000002</v>
      </c>
      <c r="AD536" s="163">
        <f t="shared" si="46"/>
        <v>0.21180555555555558</v>
      </c>
      <c r="AE536" s="159">
        <f t="shared" si="34"/>
        <v>5.0999999999999996</v>
      </c>
      <c r="AF536" s="169">
        <v>0.37291666666666667</v>
      </c>
      <c r="AG536" s="169">
        <v>0.77083333333333337</v>
      </c>
      <c r="AH536" s="163">
        <f t="shared" si="47"/>
        <v>0.33333333333333331</v>
      </c>
      <c r="AI536" s="159">
        <f t="shared" si="35"/>
        <v>8</v>
      </c>
      <c r="AJ536" s="170"/>
      <c r="AK536" s="170"/>
      <c r="AL536" s="1"/>
      <c r="AM536" s="1"/>
      <c r="AN536" s="170"/>
      <c r="AO536" s="170"/>
      <c r="AP536" s="1"/>
      <c r="AQ536" s="1"/>
      <c r="AR536" s="162"/>
      <c r="AS536" s="162"/>
      <c r="AT536" s="1"/>
      <c r="AU536" s="1"/>
      <c r="AV536" s="170"/>
      <c r="AW536" s="170"/>
      <c r="AX536" s="1"/>
      <c r="AY536" s="1"/>
      <c r="AZ536" s="170"/>
      <c r="BA536" s="170"/>
      <c r="BB536" s="1"/>
      <c r="BC536" s="1"/>
      <c r="BD536" s="172"/>
      <c r="BE536" s="172"/>
      <c r="BF536" s="1"/>
      <c r="BG536" s="1"/>
      <c r="BH536" s="162"/>
      <c r="BI536" s="162"/>
      <c r="BJ536" s="1"/>
      <c r="BK536" s="1"/>
      <c r="BL536" s="170"/>
      <c r="BM536" s="170"/>
      <c r="BN536" s="1"/>
      <c r="BO536" s="1"/>
      <c r="BP536" s="170"/>
      <c r="BQ536" s="170"/>
      <c r="BR536" s="1"/>
      <c r="BS536" s="1"/>
      <c r="BT536" s="170"/>
      <c r="BU536" s="170"/>
      <c r="BV536" s="1"/>
      <c r="BW536" s="1"/>
      <c r="BX536" s="162"/>
      <c r="BY536" s="162"/>
      <c r="BZ536" s="1"/>
      <c r="CA536" s="1"/>
      <c r="CB536" s="170"/>
      <c r="CC536" s="170"/>
      <c r="CD536" s="1"/>
      <c r="CE536" s="1"/>
      <c r="CF536" s="162"/>
      <c r="CG536" s="162"/>
      <c r="CH536" s="1"/>
      <c r="CI536" s="1"/>
      <c r="CJ536" s="162"/>
      <c r="CK536" s="162"/>
      <c r="CL536" s="1"/>
      <c r="CM536" s="1"/>
      <c r="CN536" s="170"/>
      <c r="CO536" s="170"/>
      <c r="CP536" s="1"/>
      <c r="CQ536" s="1"/>
      <c r="CR536" s="170"/>
      <c r="CS536" s="170"/>
      <c r="CT536" s="1"/>
      <c r="CU536" s="1"/>
      <c r="CV536" s="170"/>
      <c r="CW536" s="170"/>
      <c r="CX536" s="1"/>
      <c r="CY536" s="1"/>
      <c r="CZ536" s="162"/>
      <c r="DA536" s="162"/>
      <c r="DB536" s="1"/>
      <c r="DC536" s="159"/>
      <c r="DD536" s="1"/>
      <c r="DE536" s="1"/>
      <c r="DF536" s="1"/>
      <c r="DG536" s="159"/>
      <c r="DH536" s="162"/>
      <c r="DI536" s="162"/>
      <c r="DJ536" s="163"/>
      <c r="DK536" s="159"/>
      <c r="DL536" s="162"/>
      <c r="DM536" s="162"/>
      <c r="DN536" s="162"/>
      <c r="DO536" s="159"/>
      <c r="DP536" s="162"/>
      <c r="DQ536" s="162"/>
      <c r="DR536" s="163"/>
      <c r="DS536" s="159"/>
      <c r="DT536" s="160"/>
      <c r="DU536" s="160"/>
      <c r="DV536" s="161"/>
      <c r="DW536" s="159"/>
      <c r="DX536" s="1"/>
      <c r="DY536" s="1" t="e">
        <f>VLOOKUP(A536,'ADFLEX lần 1'!A:C,3,0)</f>
        <v>#N/A</v>
      </c>
    </row>
    <row r="537" spans="1:129" ht="15.75" hidden="1" customHeight="1" x14ac:dyDescent="0.25">
      <c r="A537" s="15">
        <v>936</v>
      </c>
      <c r="B537" s="1" t="str">
        <f>VLOOKUP($A537,'Trang tính59'!$G:$J,3,0)</f>
        <v>Nguyễn Hồng Vy</v>
      </c>
      <c r="C537" s="1">
        <f>VLOOKUP($A537,'Trang tính59'!$G:$J,4,0)</f>
        <v>0</v>
      </c>
      <c r="D537" s="168"/>
      <c r="E537" s="168"/>
      <c r="F537" s="1" t="str">
        <f t="shared" si="36"/>
        <v/>
      </c>
      <c r="G537" s="159" t="e">
        <f t="shared" si="32"/>
        <v>#VALUE!</v>
      </c>
      <c r="H537" s="14"/>
      <c r="I537" s="14"/>
      <c r="J537" s="1" t="str">
        <f t="shared" si="37"/>
        <v/>
      </c>
      <c r="K537" s="159" t="e">
        <f t="shared" si="33"/>
        <v>#VALUE!</v>
      </c>
      <c r="L537" s="168"/>
      <c r="M537" s="168"/>
      <c r="N537" s="1" t="str">
        <f t="shared" si="38"/>
        <v/>
      </c>
      <c r="O537" s="159" t="e">
        <f t="shared" si="39"/>
        <v>#VALUE!</v>
      </c>
      <c r="P537" s="168"/>
      <c r="Q537" s="168"/>
      <c r="R537" s="1" t="str">
        <f t="shared" si="40"/>
        <v/>
      </c>
      <c r="S537" s="159" t="e">
        <f t="shared" si="41"/>
        <v>#VALUE!</v>
      </c>
      <c r="T537" s="168"/>
      <c r="U537" s="168"/>
      <c r="V537" s="1" t="str">
        <f t="shared" si="42"/>
        <v/>
      </c>
      <c r="W537" s="159" t="e">
        <f t="shared" si="43"/>
        <v>#VALUE!</v>
      </c>
      <c r="X537" s="14"/>
      <c r="Y537" s="14"/>
      <c r="Z537" s="1" t="str">
        <f t="shared" si="44"/>
        <v/>
      </c>
      <c r="AA537" s="159" t="e">
        <f t="shared" si="45"/>
        <v>#VALUE!</v>
      </c>
      <c r="AB537" s="168"/>
      <c r="AC537" s="168"/>
      <c r="AD537" s="1" t="str">
        <f t="shared" si="46"/>
        <v/>
      </c>
      <c r="AE537" s="159" t="e">
        <f t="shared" si="34"/>
        <v>#VALUE!</v>
      </c>
      <c r="AF537" s="168"/>
      <c r="AG537" s="168"/>
      <c r="AH537" s="1" t="str">
        <f t="shared" si="47"/>
        <v/>
      </c>
      <c r="AI537" s="159" t="e">
        <f t="shared" si="35"/>
        <v>#VALUE!</v>
      </c>
      <c r="AJ537" s="1"/>
      <c r="AK537" s="1"/>
      <c r="AL537" s="1"/>
      <c r="AM537" s="1"/>
      <c r="AN537" s="162"/>
      <c r="AO537" s="162"/>
      <c r="AP537" s="1"/>
      <c r="AQ537" s="1"/>
      <c r="AR537" s="162"/>
      <c r="AS537" s="162"/>
      <c r="AT537" s="1"/>
      <c r="AU537" s="1"/>
      <c r="AV537" s="162"/>
      <c r="AW537" s="162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62"/>
      <c r="BM537" s="162"/>
      <c r="BN537" s="1"/>
      <c r="BO537" s="1"/>
      <c r="BP537" s="162"/>
      <c r="BQ537" s="162"/>
      <c r="BR537" s="1"/>
      <c r="BS537" s="1"/>
      <c r="BT537" s="162"/>
      <c r="BU537" s="162"/>
      <c r="BV537" s="1"/>
      <c r="BW537" s="1"/>
      <c r="BX537" s="162"/>
      <c r="BY537" s="162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62"/>
      <c r="CK537" s="162"/>
      <c r="CL537" s="1"/>
      <c r="CM537" s="1"/>
      <c r="CN537" s="162"/>
      <c r="CO537" s="162"/>
      <c r="CP537" s="1"/>
      <c r="CQ537" s="1"/>
      <c r="CR537" s="162"/>
      <c r="CS537" s="162"/>
      <c r="CT537" s="1"/>
      <c r="CU537" s="1"/>
      <c r="CV537" s="162"/>
      <c r="CW537" s="162"/>
      <c r="CX537" s="1"/>
      <c r="CY537" s="1"/>
      <c r="CZ537" s="162"/>
      <c r="DA537" s="162"/>
      <c r="DB537" s="1"/>
      <c r="DC537" s="159"/>
      <c r="DD537" s="1"/>
      <c r="DE537" s="1"/>
      <c r="DF537" s="1"/>
      <c r="DG537" s="159"/>
      <c r="DH537" s="1"/>
      <c r="DI537" s="1"/>
      <c r="DJ537" s="1"/>
      <c r="DK537" s="159"/>
      <c r="DL537" s="162"/>
      <c r="DM537" s="162"/>
      <c r="DN537" s="1"/>
      <c r="DO537" s="159"/>
      <c r="DP537" s="162"/>
      <c r="DQ537" s="162"/>
      <c r="DR537" s="1"/>
      <c r="DS537" s="159"/>
      <c r="DT537" s="162"/>
      <c r="DU537" s="162"/>
      <c r="DV537" s="1"/>
      <c r="DW537" s="159"/>
      <c r="DX537" s="1"/>
      <c r="DY537" s="1" t="e">
        <f>VLOOKUP(A537,'ADFLEX lần 1'!A:C,3,0)</f>
        <v>#N/A</v>
      </c>
    </row>
    <row r="538" spans="1:129" ht="15.75" hidden="1" customHeight="1" x14ac:dyDescent="0.25">
      <c r="A538" s="15">
        <v>937</v>
      </c>
      <c r="B538" s="1" t="str">
        <f>VLOOKUP($A538,'Trang tính59'!$G:$J,3,0)</f>
        <v>Đỗ Huyền Vy</v>
      </c>
      <c r="C538" s="1" t="str">
        <f>VLOOKUP($A538,'Trang tính59'!$G:$J,4,0)</f>
        <v>AdFlex - Pushtimize - BD</v>
      </c>
      <c r="D538" s="168"/>
      <c r="E538" s="168"/>
      <c r="F538" s="1" t="str">
        <f t="shared" si="36"/>
        <v/>
      </c>
      <c r="G538" s="159" t="e">
        <f t="shared" si="32"/>
        <v>#VALUE!</v>
      </c>
      <c r="H538" s="168"/>
      <c r="I538" s="168"/>
      <c r="J538" s="1" t="str">
        <f t="shared" si="37"/>
        <v/>
      </c>
      <c r="K538" s="159" t="e">
        <f t="shared" si="33"/>
        <v>#VALUE!</v>
      </c>
      <c r="L538" s="168"/>
      <c r="M538" s="168"/>
      <c r="N538" s="1" t="str">
        <f t="shared" si="38"/>
        <v/>
      </c>
      <c r="O538" s="159" t="e">
        <f t="shared" si="39"/>
        <v>#VALUE!</v>
      </c>
      <c r="P538" s="168"/>
      <c r="Q538" s="168"/>
      <c r="R538" s="1" t="str">
        <f t="shared" si="40"/>
        <v/>
      </c>
      <c r="S538" s="159" t="e">
        <f t="shared" si="41"/>
        <v>#VALUE!</v>
      </c>
      <c r="T538" s="171"/>
      <c r="U538" s="171"/>
      <c r="V538" s="1" t="str">
        <f t="shared" si="42"/>
        <v/>
      </c>
      <c r="W538" s="159" t="e">
        <f t="shared" si="43"/>
        <v>#VALUE!</v>
      </c>
      <c r="X538" s="171"/>
      <c r="Y538" s="171"/>
      <c r="Z538" s="1" t="str">
        <f t="shared" si="44"/>
        <v/>
      </c>
      <c r="AA538" s="159" t="e">
        <f t="shared" si="45"/>
        <v>#VALUE!</v>
      </c>
      <c r="AB538" s="168"/>
      <c r="AC538" s="168"/>
      <c r="AD538" s="1" t="str">
        <f t="shared" si="46"/>
        <v/>
      </c>
      <c r="AE538" s="159" t="e">
        <f t="shared" si="34"/>
        <v>#VALUE!</v>
      </c>
      <c r="AF538" s="168"/>
      <c r="AG538" s="168"/>
      <c r="AH538" s="1" t="str">
        <f t="shared" si="47"/>
        <v/>
      </c>
      <c r="AI538" s="159" t="e">
        <f t="shared" si="35"/>
        <v>#VALUE!</v>
      </c>
      <c r="AJ538" s="162"/>
      <c r="AK538" s="162"/>
      <c r="AL538" s="1"/>
      <c r="AM538" s="1"/>
      <c r="AN538" s="162"/>
      <c r="AO538" s="162"/>
      <c r="AP538" s="1"/>
      <c r="AQ538" s="1"/>
      <c r="AR538" s="162"/>
      <c r="AS538" s="162"/>
      <c r="AT538" s="1"/>
      <c r="AU538" s="1"/>
      <c r="AV538" s="172"/>
      <c r="AW538" s="172"/>
      <c r="AX538" s="1"/>
      <c r="AY538" s="1"/>
      <c r="AZ538" s="162"/>
      <c r="BA538" s="162"/>
      <c r="BB538" s="1"/>
      <c r="BC538" s="1"/>
      <c r="BD538" s="162"/>
      <c r="BE538" s="162"/>
      <c r="BF538" s="1"/>
      <c r="BG538" s="1"/>
      <c r="BH538" s="162"/>
      <c r="BI538" s="162"/>
      <c r="BJ538" s="1"/>
      <c r="BK538" s="1"/>
      <c r="BL538" s="162"/>
      <c r="BM538" s="162"/>
      <c r="BN538" s="1"/>
      <c r="BO538" s="1"/>
      <c r="BP538" s="162"/>
      <c r="BQ538" s="162"/>
      <c r="BR538" s="1"/>
      <c r="BS538" s="1"/>
      <c r="BT538" s="162"/>
      <c r="BU538" s="162"/>
      <c r="BV538" s="1"/>
      <c r="BW538" s="1"/>
      <c r="BX538" s="172"/>
      <c r="BY538" s="172"/>
      <c r="BZ538" s="1"/>
      <c r="CA538" s="1"/>
      <c r="CB538" s="162"/>
      <c r="CC538" s="162"/>
      <c r="CD538" s="1"/>
      <c r="CE538" s="1"/>
      <c r="CF538" s="162"/>
      <c r="CG538" s="162"/>
      <c r="CH538" s="1"/>
      <c r="CI538" s="1"/>
      <c r="CJ538" s="162"/>
      <c r="CK538" s="162"/>
      <c r="CL538" s="1"/>
      <c r="CM538" s="1"/>
      <c r="CN538" s="162"/>
      <c r="CO538" s="162"/>
      <c r="CP538" s="1"/>
      <c r="CQ538" s="1"/>
      <c r="CR538" s="162"/>
      <c r="CS538" s="162"/>
      <c r="CT538" s="1"/>
      <c r="CU538" s="1"/>
      <c r="CV538" s="162"/>
      <c r="CW538" s="162"/>
      <c r="CX538" s="1"/>
      <c r="CY538" s="1"/>
      <c r="CZ538" s="162"/>
      <c r="DA538" s="162"/>
      <c r="DB538" s="1"/>
      <c r="DC538" s="159"/>
      <c r="DD538" s="162"/>
      <c r="DE538" s="162"/>
      <c r="DF538" s="1"/>
      <c r="DG538" s="159"/>
      <c r="DH538" s="162"/>
      <c r="DI538" s="162"/>
      <c r="DJ538" s="163"/>
      <c r="DK538" s="159"/>
      <c r="DL538" s="162"/>
      <c r="DM538" s="162"/>
      <c r="DN538" s="163"/>
      <c r="DO538" s="159"/>
      <c r="DP538" s="162"/>
      <c r="DQ538" s="162"/>
      <c r="DR538" s="163"/>
      <c r="DS538" s="159"/>
      <c r="DT538" s="162"/>
      <c r="DU538" s="162"/>
      <c r="DV538" s="1"/>
      <c r="DW538" s="159"/>
      <c r="DX538" s="1"/>
      <c r="DY538" s="1" t="e">
        <f>VLOOKUP(A538,'ADFLEX lần 1'!A:C,3,0)</f>
        <v>#N/A</v>
      </c>
    </row>
    <row r="539" spans="1:129" ht="15.75" hidden="1" customHeight="1" x14ac:dyDescent="0.25">
      <c r="A539" s="15">
        <v>938</v>
      </c>
      <c r="B539" s="1" t="str">
        <f>VLOOKUP($A539,'Trang tính59'!$G:$J,3,0)</f>
        <v>Tô Việt Hoàng</v>
      </c>
      <c r="C539" s="1">
        <f>VLOOKUP($A539,'Trang tính59'!$G:$J,4,0)</f>
        <v>0</v>
      </c>
      <c r="D539" s="169">
        <v>0.37430555555555556</v>
      </c>
      <c r="E539" s="169">
        <v>0.77222222222222225</v>
      </c>
      <c r="F539" s="163">
        <f t="shared" si="36"/>
        <v>0.33333333333333331</v>
      </c>
      <c r="G539" s="159">
        <f t="shared" si="32"/>
        <v>8</v>
      </c>
      <c r="H539" s="169">
        <v>0.36527777777777776</v>
      </c>
      <c r="I539" s="169">
        <v>0.7319444444444444</v>
      </c>
      <c r="J539" s="162">
        <f t="shared" si="37"/>
        <v>0.30416666666666664</v>
      </c>
      <c r="K539" s="159">
        <f t="shared" si="33"/>
        <v>7.3</v>
      </c>
      <c r="L539" s="169">
        <v>0.37361111111111112</v>
      </c>
      <c r="M539" s="169">
        <v>0.77500000000000002</v>
      </c>
      <c r="N539" s="163">
        <f t="shared" si="38"/>
        <v>0.33333333333333331</v>
      </c>
      <c r="O539" s="159">
        <f t="shared" si="39"/>
        <v>8</v>
      </c>
      <c r="P539" s="168"/>
      <c r="Q539" s="168"/>
      <c r="R539" s="1" t="str">
        <f t="shared" si="40"/>
        <v/>
      </c>
      <c r="S539" s="159" t="e">
        <f t="shared" si="41"/>
        <v>#VALUE!</v>
      </c>
      <c r="T539" s="168"/>
      <c r="U539" s="168"/>
      <c r="V539" s="1" t="str">
        <f t="shared" si="42"/>
        <v/>
      </c>
      <c r="W539" s="159" t="e">
        <f t="shared" si="43"/>
        <v>#VALUE!</v>
      </c>
      <c r="X539" s="169">
        <v>0.36249999999999999</v>
      </c>
      <c r="Y539" s="169">
        <v>0.77638888888888891</v>
      </c>
      <c r="Z539" s="163">
        <f t="shared" si="44"/>
        <v>0.33333333333333331</v>
      </c>
      <c r="AA539" s="159">
        <f t="shared" si="45"/>
        <v>8</v>
      </c>
      <c r="AB539" s="169">
        <v>0.37083333333333335</v>
      </c>
      <c r="AC539" s="169">
        <v>0.75555555555555554</v>
      </c>
      <c r="AD539" s="162">
        <f t="shared" si="46"/>
        <v>0.32222222222222219</v>
      </c>
      <c r="AE539" s="159">
        <f t="shared" si="34"/>
        <v>7.7</v>
      </c>
      <c r="AF539" s="169">
        <v>0.37291666666666667</v>
      </c>
      <c r="AG539" s="169">
        <v>0.77013888888888893</v>
      </c>
      <c r="AH539" s="163">
        <f t="shared" si="47"/>
        <v>0.33333333333333331</v>
      </c>
      <c r="AI539" s="159">
        <f t="shared" si="35"/>
        <v>8</v>
      </c>
      <c r="AJ539" s="170"/>
      <c r="AK539" s="170"/>
      <c r="AL539" s="1"/>
      <c r="AM539" s="1"/>
      <c r="AN539" s="162"/>
      <c r="AO539" s="162"/>
      <c r="AP539" s="1"/>
      <c r="AQ539" s="1"/>
      <c r="AR539" s="162"/>
      <c r="AS539" s="162"/>
      <c r="AT539" s="1"/>
      <c r="AU539" s="1"/>
      <c r="AV539" s="162"/>
      <c r="AW539" s="162"/>
      <c r="AX539" s="1"/>
      <c r="AY539" s="1"/>
      <c r="AZ539" s="162"/>
      <c r="BA539" s="162"/>
      <c r="BB539" s="1"/>
      <c r="BC539" s="1"/>
      <c r="BD539" s="162"/>
      <c r="BE539" s="162"/>
      <c r="BF539" s="1"/>
      <c r="BG539" s="1"/>
      <c r="BH539" s="162"/>
      <c r="BI539" s="162"/>
      <c r="BJ539" s="1"/>
      <c r="BK539" s="1"/>
      <c r="BL539" s="170"/>
      <c r="BM539" s="170"/>
      <c r="BN539" s="1"/>
      <c r="BO539" s="1"/>
      <c r="BP539" s="170"/>
      <c r="BQ539" s="170"/>
      <c r="BR539" s="1"/>
      <c r="BS539" s="1"/>
      <c r="BT539" s="170"/>
      <c r="BU539" s="170"/>
      <c r="BV539" s="1"/>
      <c r="BW539" s="1"/>
      <c r="BX539" s="170"/>
      <c r="BY539" s="170"/>
      <c r="BZ539" s="1"/>
      <c r="CA539" s="1"/>
      <c r="CB539" s="170"/>
      <c r="CC539" s="170"/>
      <c r="CD539" s="1"/>
      <c r="CE539" s="1"/>
      <c r="CF539" s="162"/>
      <c r="CG539" s="162"/>
      <c r="CH539" s="1"/>
      <c r="CI539" s="1"/>
      <c r="CJ539" s="162"/>
      <c r="CK539" s="162"/>
      <c r="CL539" s="1"/>
      <c r="CM539" s="1"/>
      <c r="CN539" s="170"/>
      <c r="CO539" s="170"/>
      <c r="CP539" s="1"/>
      <c r="CQ539" s="1"/>
      <c r="CR539" s="170"/>
      <c r="CS539" s="170"/>
      <c r="CT539" s="1"/>
      <c r="CU539" s="1"/>
      <c r="CV539" s="170"/>
      <c r="CW539" s="170"/>
      <c r="CX539" s="1"/>
      <c r="CY539" s="1"/>
      <c r="CZ539" s="160"/>
      <c r="DA539" s="160"/>
      <c r="DB539" s="161"/>
      <c r="DC539" s="159"/>
      <c r="DD539" s="160"/>
      <c r="DE539" s="160"/>
      <c r="DF539" s="161"/>
      <c r="DG539" s="159"/>
      <c r="DH539" s="162"/>
      <c r="DI539" s="162"/>
      <c r="DJ539" s="162"/>
      <c r="DK539" s="159"/>
      <c r="DL539" s="162"/>
      <c r="DM539" s="162"/>
      <c r="DN539" s="163"/>
      <c r="DO539" s="159"/>
      <c r="DP539" s="160"/>
      <c r="DQ539" s="160"/>
      <c r="DR539" s="161"/>
      <c r="DS539" s="159"/>
      <c r="DT539" s="160"/>
      <c r="DU539" s="160"/>
      <c r="DV539" s="161"/>
      <c r="DW539" s="159"/>
      <c r="DX539" s="1"/>
      <c r="DY539" s="1" t="e">
        <f>VLOOKUP(A539,'ADFLEX lần 1'!A:C,3,0)</f>
        <v>#N/A</v>
      </c>
    </row>
    <row r="540" spans="1:129" ht="15.75" hidden="1" customHeight="1" x14ac:dyDescent="0.25">
      <c r="A540" s="15">
        <v>939</v>
      </c>
      <c r="B540" s="1" t="str">
        <f>VLOOKUP($A540,'Trang tính59'!$G:$J,3,0)</f>
        <v>Trịnh Thị Minh Hạnh</v>
      </c>
      <c r="C540" s="1" t="str">
        <f>VLOOKUP($A540,'Trang tính59'!$G:$J,4,0)</f>
        <v>EWAY - HCNS</v>
      </c>
      <c r="D540" s="169">
        <v>0.74097222222222225</v>
      </c>
      <c r="E540" s="169">
        <v>0.74097222222222225</v>
      </c>
      <c r="F540" s="163">
        <f t="shared" si="36"/>
        <v>0.16666666666666666</v>
      </c>
      <c r="G540" s="159">
        <f t="shared" si="32"/>
        <v>4</v>
      </c>
      <c r="H540" s="169">
        <v>0.37569444444444444</v>
      </c>
      <c r="I540" s="169">
        <v>0.74930555555555556</v>
      </c>
      <c r="J540" s="162">
        <f t="shared" si="37"/>
        <v>0.31111111111111112</v>
      </c>
      <c r="K540" s="159">
        <f t="shared" si="33"/>
        <v>7.5</v>
      </c>
      <c r="L540" s="169">
        <v>0.37222222222222223</v>
      </c>
      <c r="M540" s="169">
        <v>0.37222222222222223</v>
      </c>
      <c r="N540" s="163">
        <f t="shared" si="38"/>
        <v>0.16666666666666666</v>
      </c>
      <c r="O540" s="159">
        <f t="shared" si="39"/>
        <v>4</v>
      </c>
      <c r="P540" s="168"/>
      <c r="Q540" s="168"/>
      <c r="R540" s="1" t="str">
        <f t="shared" si="40"/>
        <v/>
      </c>
      <c r="S540" s="159" t="e">
        <f t="shared" si="41"/>
        <v>#VALUE!</v>
      </c>
      <c r="T540" s="168"/>
      <c r="U540" s="168"/>
      <c r="V540" s="1" t="str">
        <f t="shared" si="42"/>
        <v/>
      </c>
      <c r="W540" s="159" t="e">
        <f t="shared" si="43"/>
        <v>#VALUE!</v>
      </c>
      <c r="X540" s="169">
        <v>0.37152777777777779</v>
      </c>
      <c r="Y540" s="169">
        <v>0.78680555555555554</v>
      </c>
      <c r="Z540" s="163">
        <f t="shared" si="44"/>
        <v>0.33333333333333331</v>
      </c>
      <c r="AA540" s="159">
        <f t="shared" si="45"/>
        <v>8</v>
      </c>
      <c r="AB540" s="169">
        <v>0.77430555555555558</v>
      </c>
      <c r="AC540" s="169">
        <v>0.77430555555555558</v>
      </c>
      <c r="AD540" s="163">
        <f t="shared" si="46"/>
        <v>0.16666666666666666</v>
      </c>
      <c r="AE540" s="159">
        <f t="shared" si="34"/>
        <v>4</v>
      </c>
      <c r="AF540" s="169">
        <v>0.37777777777777777</v>
      </c>
      <c r="AG540" s="169">
        <v>0.93819444444444444</v>
      </c>
      <c r="AH540" s="163">
        <f t="shared" si="47"/>
        <v>0.3305555555555556</v>
      </c>
      <c r="AI540" s="159">
        <f t="shared" si="35"/>
        <v>7.9</v>
      </c>
      <c r="AJ540" s="170"/>
      <c r="AK540" s="170"/>
      <c r="AL540" s="1"/>
      <c r="AM540" s="1"/>
      <c r="AN540" s="170"/>
      <c r="AO540" s="170"/>
      <c r="AP540" s="1"/>
      <c r="AQ540" s="1"/>
      <c r="AR540" s="170"/>
      <c r="AS540" s="170"/>
      <c r="AT540" s="1"/>
      <c r="AU540" s="1"/>
      <c r="AV540" s="170"/>
      <c r="AW540" s="170"/>
      <c r="AX540" s="1"/>
      <c r="AY540" s="1"/>
      <c r="AZ540" s="162"/>
      <c r="BA540" s="162"/>
      <c r="BB540" s="1"/>
      <c r="BC540" s="1"/>
      <c r="BD540" s="162"/>
      <c r="BE540" s="162"/>
      <c r="BF540" s="1"/>
      <c r="BG540" s="1"/>
      <c r="BH540" s="162"/>
      <c r="BI540" s="162"/>
      <c r="BJ540" s="1"/>
      <c r="BK540" s="1"/>
      <c r="BL540" s="170"/>
      <c r="BM540" s="170"/>
      <c r="BN540" s="1"/>
      <c r="BO540" s="1"/>
      <c r="BP540" s="170"/>
      <c r="BQ540" s="170"/>
      <c r="BR540" s="1"/>
      <c r="BS540" s="1"/>
      <c r="BT540" s="170"/>
      <c r="BU540" s="170"/>
      <c r="BV540" s="1"/>
      <c r="BW540" s="1"/>
      <c r="BX540" s="170"/>
      <c r="BY540" s="170"/>
      <c r="BZ540" s="1"/>
      <c r="CA540" s="1"/>
      <c r="CB540" s="170"/>
      <c r="CC540" s="170"/>
      <c r="CD540" s="1"/>
      <c r="CE540" s="1"/>
      <c r="CF540" s="162"/>
      <c r="CG540" s="162"/>
      <c r="CH540" s="1"/>
      <c r="CI540" s="1"/>
      <c r="CJ540" s="162"/>
      <c r="CK540" s="162"/>
      <c r="CL540" s="1"/>
      <c r="CM540" s="1"/>
      <c r="CN540" s="170"/>
      <c r="CO540" s="170"/>
      <c r="CP540" s="1"/>
      <c r="CQ540" s="1"/>
      <c r="CR540" s="170"/>
      <c r="CS540" s="170"/>
      <c r="CT540" s="1"/>
      <c r="CU540" s="1"/>
      <c r="CV540" s="170"/>
      <c r="CW540" s="170"/>
      <c r="CX540" s="1"/>
      <c r="CY540" s="1"/>
      <c r="CZ540" s="160"/>
      <c r="DA540" s="160"/>
      <c r="DB540" s="161"/>
      <c r="DC540" s="159"/>
      <c r="DD540" s="160"/>
      <c r="DE540" s="160"/>
      <c r="DF540" s="161"/>
      <c r="DG540" s="159"/>
      <c r="DH540" s="162"/>
      <c r="DI540" s="162"/>
      <c r="DJ540" s="163"/>
      <c r="DK540" s="159"/>
      <c r="DL540" s="162"/>
      <c r="DM540" s="162"/>
      <c r="DN540" s="163"/>
      <c r="DO540" s="159"/>
      <c r="DP540" s="160"/>
      <c r="DQ540" s="160"/>
      <c r="DR540" s="161"/>
      <c r="DS540" s="159"/>
      <c r="DT540" s="160"/>
      <c r="DU540" s="160"/>
      <c r="DV540" s="161"/>
      <c r="DW540" s="159"/>
      <c r="DX540" s="1"/>
      <c r="DY540" s="1" t="e">
        <f>VLOOKUP(A540,'ADFLEX lần 1'!A:C,3,0)</f>
        <v>#N/A</v>
      </c>
    </row>
    <row r="541" spans="1:129" ht="15.75" hidden="1" customHeight="1" x14ac:dyDescent="0.25">
      <c r="A541" s="15">
        <v>940</v>
      </c>
      <c r="B541" s="1" t="str">
        <f>VLOOKUP($A541,'Trang tính59'!$G:$J,3,0)</f>
        <v>Trần Thị Hồng</v>
      </c>
      <c r="C541" s="1" t="str">
        <f>VLOOKUP($A541,'Trang tính59'!$G:$J,4,0)</f>
        <v>PingGo - Product - Design</v>
      </c>
      <c r="D541" s="171"/>
      <c r="E541" s="171"/>
      <c r="F541" s="1" t="str">
        <f t="shared" si="36"/>
        <v/>
      </c>
      <c r="G541" s="159" t="e">
        <f t="shared" si="32"/>
        <v>#VALUE!</v>
      </c>
      <c r="H541" s="171"/>
      <c r="I541" s="171"/>
      <c r="J541" s="1" t="str">
        <f t="shared" si="37"/>
        <v/>
      </c>
      <c r="K541" s="159" t="e">
        <f t="shared" si="33"/>
        <v>#VALUE!</v>
      </c>
      <c r="L541" s="168"/>
      <c r="M541" s="168"/>
      <c r="N541" s="1" t="str">
        <f t="shared" si="38"/>
        <v/>
      </c>
      <c r="O541" s="159" t="e">
        <f t="shared" si="39"/>
        <v>#VALUE!</v>
      </c>
      <c r="P541" s="168"/>
      <c r="Q541" s="168"/>
      <c r="R541" s="1" t="str">
        <f t="shared" si="40"/>
        <v/>
      </c>
      <c r="S541" s="159" t="e">
        <f t="shared" si="41"/>
        <v>#VALUE!</v>
      </c>
      <c r="T541" s="171"/>
      <c r="U541" s="171"/>
      <c r="V541" s="1" t="str">
        <f t="shared" si="42"/>
        <v/>
      </c>
      <c r="W541" s="159" t="e">
        <f t="shared" si="43"/>
        <v>#VALUE!</v>
      </c>
      <c r="X541" s="168"/>
      <c r="Y541" s="168"/>
      <c r="Z541" s="1" t="str">
        <f t="shared" si="44"/>
        <v/>
      </c>
      <c r="AA541" s="159" t="e">
        <f t="shared" si="45"/>
        <v>#VALUE!</v>
      </c>
      <c r="AB541" s="171"/>
      <c r="AC541" s="171"/>
      <c r="AD541" s="1" t="str">
        <f t="shared" si="46"/>
        <v/>
      </c>
      <c r="AE541" s="159" t="e">
        <f t="shared" si="34"/>
        <v>#VALUE!</v>
      </c>
      <c r="AF541" s="171"/>
      <c r="AG541" s="171"/>
      <c r="AH541" s="1" t="str">
        <f t="shared" si="47"/>
        <v/>
      </c>
      <c r="AI541" s="159" t="e">
        <f t="shared" si="35"/>
        <v>#VALUE!</v>
      </c>
      <c r="AJ541" s="172"/>
      <c r="AK541" s="172"/>
      <c r="AL541" s="1"/>
      <c r="AM541" s="1"/>
      <c r="AN541" s="162"/>
      <c r="AO541" s="162"/>
      <c r="AP541" s="1"/>
      <c r="AQ541" s="1"/>
      <c r="AR541" s="162"/>
      <c r="AS541" s="162"/>
      <c r="AT541" s="1"/>
      <c r="AU541" s="1"/>
      <c r="AV541" s="172"/>
      <c r="AW541" s="172"/>
      <c r="AX541" s="1"/>
      <c r="AY541" s="1"/>
      <c r="AZ541" s="172"/>
      <c r="BA541" s="172"/>
      <c r="BB541" s="1"/>
      <c r="BC541" s="1"/>
      <c r="BD541" s="172"/>
      <c r="BE541" s="172"/>
      <c r="BF541" s="1"/>
      <c r="BG541" s="1"/>
      <c r="BH541" s="172"/>
      <c r="BI541" s="172"/>
      <c r="BJ541" s="1"/>
      <c r="BK541" s="1"/>
      <c r="BL541" s="162"/>
      <c r="BM541" s="162"/>
      <c r="BN541" s="1"/>
      <c r="BO541" s="1"/>
      <c r="BP541" s="162"/>
      <c r="BQ541" s="162"/>
      <c r="BR541" s="1"/>
      <c r="BS541" s="1"/>
      <c r="BT541" s="162"/>
      <c r="BU541" s="162"/>
      <c r="BV541" s="1"/>
      <c r="BW541" s="1"/>
      <c r="BX541" s="162"/>
      <c r="BY541" s="162"/>
      <c r="BZ541" s="1"/>
      <c r="CA541" s="1"/>
      <c r="CB541" s="162"/>
      <c r="CC541" s="162"/>
      <c r="CD541" s="1"/>
      <c r="CE541" s="1"/>
      <c r="CF541" s="162"/>
      <c r="CG541" s="162"/>
      <c r="CH541" s="1"/>
      <c r="CI541" s="1"/>
      <c r="CJ541" s="162"/>
      <c r="CK541" s="162"/>
      <c r="CL541" s="1"/>
      <c r="CM541" s="1"/>
      <c r="CN541" s="162"/>
      <c r="CO541" s="162"/>
      <c r="CP541" s="1"/>
      <c r="CQ541" s="1"/>
      <c r="CR541" s="162"/>
      <c r="CS541" s="162"/>
      <c r="CT541" s="1"/>
      <c r="CU541" s="1"/>
      <c r="CV541" s="162"/>
      <c r="CW541" s="162"/>
      <c r="CX541" s="1"/>
      <c r="CY541" s="1"/>
      <c r="CZ541" s="162"/>
      <c r="DA541" s="162"/>
      <c r="DB541" s="1"/>
      <c r="DC541" s="159"/>
      <c r="DD541" s="1"/>
      <c r="DE541" s="1"/>
      <c r="DF541" s="1"/>
      <c r="DG541" s="159"/>
      <c r="DH541" s="1"/>
      <c r="DI541" s="1"/>
      <c r="DJ541" s="1"/>
      <c r="DK541" s="159"/>
      <c r="DL541" s="162"/>
      <c r="DM541" s="162"/>
      <c r="DN541" s="1"/>
      <c r="DO541" s="159"/>
      <c r="DP541" s="1"/>
      <c r="DQ541" s="1"/>
      <c r="DR541" s="1"/>
      <c r="DS541" s="159"/>
      <c r="DT541" s="162"/>
      <c r="DU541" s="162"/>
      <c r="DV541" s="1"/>
      <c r="DW541" s="159"/>
      <c r="DX541" s="1"/>
      <c r="DY541" s="1" t="e">
        <f>VLOOKUP(A541,'ADFLEX lần 1'!A:C,3,0)</f>
        <v>#N/A</v>
      </c>
    </row>
    <row r="542" spans="1:129" ht="15.75" hidden="1" customHeight="1" x14ac:dyDescent="0.25">
      <c r="A542" s="15">
        <v>941</v>
      </c>
      <c r="B542" s="1" t="str">
        <f>VLOOKUP($A542,'Trang tính59'!$G:$J,3,0)</f>
        <v>Nguyễn Ngọc Huyền</v>
      </c>
      <c r="C542" s="1" t="str">
        <f>VLOOKUP($A542,'Trang tính59'!$G:$J,4,0)</f>
        <v>AdFlex - Support - HRBP</v>
      </c>
      <c r="D542" s="171"/>
      <c r="E542" s="171"/>
      <c r="F542" s="1" t="str">
        <f t="shared" si="36"/>
        <v/>
      </c>
      <c r="G542" s="159" t="e">
        <f t="shared" si="32"/>
        <v>#VALUE!</v>
      </c>
      <c r="H542" s="168"/>
      <c r="I542" s="168"/>
      <c r="J542" s="1" t="str">
        <f t="shared" si="37"/>
        <v/>
      </c>
      <c r="K542" s="159" t="e">
        <f t="shared" si="33"/>
        <v>#VALUE!</v>
      </c>
      <c r="L542" s="168"/>
      <c r="M542" s="168"/>
      <c r="N542" s="1" t="str">
        <f t="shared" si="38"/>
        <v/>
      </c>
      <c r="O542" s="159" t="e">
        <f t="shared" si="39"/>
        <v>#VALUE!</v>
      </c>
      <c r="P542" s="168"/>
      <c r="Q542" s="168"/>
      <c r="R542" s="1" t="str">
        <f t="shared" si="40"/>
        <v/>
      </c>
      <c r="S542" s="159" t="e">
        <f t="shared" si="41"/>
        <v>#VALUE!</v>
      </c>
      <c r="T542" s="171"/>
      <c r="U542" s="171"/>
      <c r="V542" s="1" t="str">
        <f t="shared" si="42"/>
        <v/>
      </c>
      <c r="W542" s="159" t="e">
        <f t="shared" si="43"/>
        <v>#VALUE!</v>
      </c>
      <c r="X542" s="171"/>
      <c r="Y542" s="171"/>
      <c r="Z542" s="1" t="str">
        <f t="shared" si="44"/>
        <v/>
      </c>
      <c r="AA542" s="159" t="e">
        <f t="shared" si="45"/>
        <v>#VALUE!</v>
      </c>
      <c r="AB542" s="171"/>
      <c r="AC542" s="171"/>
      <c r="AD542" s="1" t="str">
        <f t="shared" si="46"/>
        <v/>
      </c>
      <c r="AE542" s="159" t="e">
        <f t="shared" si="34"/>
        <v>#VALUE!</v>
      </c>
      <c r="AF542" s="171"/>
      <c r="AG542" s="171"/>
      <c r="AH542" s="1" t="str">
        <f t="shared" si="47"/>
        <v/>
      </c>
      <c r="AI542" s="159" t="e">
        <f t="shared" si="35"/>
        <v>#VALUE!</v>
      </c>
      <c r="AJ542" s="172"/>
      <c r="AK542" s="172"/>
      <c r="AL542" s="1"/>
      <c r="AM542" s="1"/>
      <c r="AN542" s="162"/>
      <c r="AO542" s="162"/>
      <c r="AP542" s="1"/>
      <c r="AQ542" s="1"/>
      <c r="AR542" s="162"/>
      <c r="AS542" s="162"/>
      <c r="AT542" s="1"/>
      <c r="AU542" s="1"/>
      <c r="AV542" s="172"/>
      <c r="AW542" s="172"/>
      <c r="AX542" s="1"/>
      <c r="AY542" s="1"/>
      <c r="AZ542" s="172"/>
      <c r="BA542" s="172"/>
      <c r="BB542" s="1"/>
      <c r="BC542" s="1"/>
      <c r="BD542" s="172"/>
      <c r="BE542" s="172"/>
      <c r="BF542" s="1"/>
      <c r="BG542" s="1"/>
      <c r="BH542" s="172"/>
      <c r="BI542" s="172"/>
      <c r="BJ542" s="1"/>
      <c r="BK542" s="1"/>
      <c r="BL542" s="172"/>
      <c r="BM542" s="172"/>
      <c r="BN542" s="1"/>
      <c r="BO542" s="1"/>
      <c r="BP542" s="162"/>
      <c r="BQ542" s="162"/>
      <c r="BR542" s="1"/>
      <c r="BS542" s="1"/>
      <c r="BT542" s="162"/>
      <c r="BU542" s="162"/>
      <c r="BV542" s="1"/>
      <c r="BW542" s="1"/>
      <c r="BX542" s="172"/>
      <c r="BY542" s="172"/>
      <c r="BZ542" s="1"/>
      <c r="CA542" s="1"/>
      <c r="CB542" s="162"/>
      <c r="CC542" s="162"/>
      <c r="CD542" s="1"/>
      <c r="CE542" s="1"/>
      <c r="CF542" s="162"/>
      <c r="CG542" s="162"/>
      <c r="CH542" s="1"/>
      <c r="CI542" s="1"/>
      <c r="CJ542" s="162"/>
      <c r="CK542" s="162"/>
      <c r="CL542" s="1"/>
      <c r="CM542" s="1"/>
      <c r="CN542" s="162"/>
      <c r="CO542" s="162"/>
      <c r="CP542" s="1"/>
      <c r="CQ542" s="1"/>
      <c r="CR542" s="162"/>
      <c r="CS542" s="162"/>
      <c r="CT542" s="1"/>
      <c r="CU542" s="1"/>
      <c r="CV542" s="162"/>
      <c r="CW542" s="162"/>
      <c r="CX542" s="1"/>
      <c r="CY542" s="1"/>
      <c r="CZ542" s="162"/>
      <c r="DA542" s="162"/>
      <c r="DB542" s="1"/>
      <c r="DC542" s="159"/>
      <c r="DD542" s="1"/>
      <c r="DE542" s="1"/>
      <c r="DF542" s="1"/>
      <c r="DG542" s="159"/>
      <c r="DH542" s="1"/>
      <c r="DI542" s="1"/>
      <c r="DJ542" s="1"/>
      <c r="DK542" s="159"/>
      <c r="DL542" s="162"/>
      <c r="DM542" s="162"/>
      <c r="DN542" s="1"/>
      <c r="DO542" s="159"/>
      <c r="DP542" s="162"/>
      <c r="DQ542" s="162"/>
      <c r="DR542" s="1"/>
      <c r="DS542" s="159"/>
      <c r="DT542" s="162"/>
      <c r="DU542" s="162"/>
      <c r="DV542" s="1"/>
      <c r="DW542" s="159"/>
      <c r="DX542" s="1"/>
      <c r="DY542" s="1" t="e">
        <f>VLOOKUP(A542,'ADFLEX lần 1'!A:C,3,0)</f>
        <v>#N/A</v>
      </c>
    </row>
    <row r="543" spans="1:129" ht="15.75" hidden="1" customHeight="1" x14ac:dyDescent="0.25">
      <c r="A543" s="15">
        <v>942</v>
      </c>
      <c r="B543" s="1" t="str">
        <f>VLOOKUP($A543,'Trang tính59'!$G:$J,3,0)</f>
        <v>Nguyễn Mỹ Hoa</v>
      </c>
      <c r="C543" s="1" t="str">
        <f>VLOOKUP($A543,'Trang tính59'!$G:$J,4,0)</f>
        <v>AdFlex - Pushtimize - BD</v>
      </c>
      <c r="D543" s="171"/>
      <c r="E543" s="171"/>
      <c r="F543" s="1" t="str">
        <f t="shared" si="36"/>
        <v/>
      </c>
      <c r="G543" s="159" t="e">
        <f t="shared" si="32"/>
        <v>#VALUE!</v>
      </c>
      <c r="H543" s="168"/>
      <c r="I543" s="168"/>
      <c r="J543" s="1" t="str">
        <f t="shared" si="37"/>
        <v/>
      </c>
      <c r="K543" s="159" t="e">
        <f t="shared" si="33"/>
        <v>#VALUE!</v>
      </c>
      <c r="L543" s="168"/>
      <c r="M543" s="168"/>
      <c r="N543" s="1" t="str">
        <f t="shared" si="38"/>
        <v/>
      </c>
      <c r="O543" s="159" t="e">
        <f t="shared" si="39"/>
        <v>#VALUE!</v>
      </c>
      <c r="P543" s="168"/>
      <c r="Q543" s="168"/>
      <c r="R543" s="1" t="str">
        <f t="shared" si="40"/>
        <v/>
      </c>
      <c r="S543" s="159" t="e">
        <f t="shared" si="41"/>
        <v>#VALUE!</v>
      </c>
      <c r="T543" s="171"/>
      <c r="U543" s="171"/>
      <c r="V543" s="1" t="str">
        <f t="shared" si="42"/>
        <v/>
      </c>
      <c r="W543" s="159" t="e">
        <f t="shared" si="43"/>
        <v>#VALUE!</v>
      </c>
      <c r="X543" s="14"/>
      <c r="Y543" s="14"/>
      <c r="Z543" s="1" t="str">
        <f t="shared" si="44"/>
        <v/>
      </c>
      <c r="AA543" s="159" t="e">
        <f t="shared" si="45"/>
        <v>#VALUE!</v>
      </c>
      <c r="AB543" s="168"/>
      <c r="AC543" s="168"/>
      <c r="AD543" s="1" t="str">
        <f t="shared" si="46"/>
        <v/>
      </c>
      <c r="AE543" s="159" t="e">
        <f t="shared" si="34"/>
        <v>#VALUE!</v>
      </c>
      <c r="AF543" s="168"/>
      <c r="AG543" s="168"/>
      <c r="AH543" s="1" t="str">
        <f t="shared" si="47"/>
        <v/>
      </c>
      <c r="AI543" s="159" t="e">
        <f t="shared" si="35"/>
        <v>#VALUE!</v>
      </c>
      <c r="AJ543" s="162"/>
      <c r="AK543" s="162"/>
      <c r="AL543" s="1"/>
      <c r="AM543" s="1"/>
      <c r="AN543" s="162"/>
      <c r="AO543" s="162"/>
      <c r="AP543" s="1"/>
      <c r="AQ543" s="1"/>
      <c r="AR543" s="162"/>
      <c r="AS543" s="162"/>
      <c r="AT543" s="1"/>
      <c r="AU543" s="1"/>
      <c r="AV543" s="172"/>
      <c r="AW543" s="172"/>
      <c r="AX543" s="1"/>
      <c r="AY543" s="1"/>
      <c r="AZ543" s="172"/>
      <c r="BA543" s="172"/>
      <c r="BB543" s="1"/>
      <c r="BC543" s="1"/>
      <c r="BD543" s="172"/>
      <c r="BE543" s="172"/>
      <c r="BF543" s="1"/>
      <c r="BG543" s="1"/>
      <c r="BH543" s="162"/>
      <c r="BI543" s="162"/>
      <c r="BJ543" s="1"/>
      <c r="BK543" s="1"/>
      <c r="BL543" s="172"/>
      <c r="BM543" s="172"/>
      <c r="BN543" s="1"/>
      <c r="BO543" s="1"/>
      <c r="BP543" s="162"/>
      <c r="BQ543" s="162"/>
      <c r="BR543" s="1"/>
      <c r="BS543" s="1"/>
      <c r="BT543" s="162"/>
      <c r="BU543" s="162"/>
      <c r="BV543" s="1"/>
      <c r="BW543" s="1"/>
      <c r="BX543" s="172"/>
      <c r="BY543" s="172"/>
      <c r="BZ543" s="1"/>
      <c r="CA543" s="1"/>
      <c r="CB543" s="162"/>
      <c r="CC543" s="162"/>
      <c r="CD543" s="1"/>
      <c r="CE543" s="1"/>
      <c r="CF543" s="162"/>
      <c r="CG543" s="162"/>
      <c r="CH543" s="1"/>
      <c r="CI543" s="1"/>
      <c r="CJ543" s="162"/>
      <c r="CK543" s="162"/>
      <c r="CL543" s="1"/>
      <c r="CM543" s="1"/>
      <c r="CN543" s="162"/>
      <c r="CO543" s="162"/>
      <c r="CP543" s="1"/>
      <c r="CQ543" s="1"/>
      <c r="CR543" s="162"/>
      <c r="CS543" s="162"/>
      <c r="CT543" s="1"/>
      <c r="CU543" s="1"/>
      <c r="CV543" s="162"/>
      <c r="CW543" s="162"/>
      <c r="CX543" s="1"/>
      <c r="CY543" s="1"/>
      <c r="CZ543" s="162"/>
      <c r="DA543" s="162"/>
      <c r="DB543" s="1"/>
      <c r="DC543" s="159"/>
      <c r="DD543" s="162"/>
      <c r="DE543" s="162"/>
      <c r="DF543" s="1"/>
      <c r="DG543" s="159"/>
      <c r="DH543" s="162"/>
      <c r="DI543" s="162"/>
      <c r="DJ543" s="163"/>
      <c r="DK543" s="159"/>
      <c r="DL543" s="162"/>
      <c r="DM543" s="162"/>
      <c r="DN543" s="162"/>
      <c r="DO543" s="159"/>
      <c r="DP543" s="162"/>
      <c r="DQ543" s="162"/>
      <c r="DR543" s="1"/>
      <c r="DS543" s="159"/>
      <c r="DT543" s="162"/>
      <c r="DU543" s="162"/>
      <c r="DV543" s="1"/>
      <c r="DW543" s="159"/>
      <c r="DX543" s="1"/>
      <c r="DY543" s="1" t="e">
        <f>VLOOKUP(A543,'ADFLEX lần 1'!A:C,3,0)</f>
        <v>#N/A</v>
      </c>
    </row>
    <row r="544" spans="1:129" ht="15.75" hidden="1" customHeight="1" x14ac:dyDescent="0.25">
      <c r="A544" s="15">
        <v>943</v>
      </c>
      <c r="B544" s="1" t="str">
        <f>VLOOKUP($A544,'Trang tính59'!$G:$J,3,0)</f>
        <v>Chu Thị Bích Phượng</v>
      </c>
      <c r="C544" s="1">
        <f>VLOOKUP($A544,'Trang tính59'!$G:$J,4,0)</f>
        <v>0</v>
      </c>
      <c r="D544" s="169">
        <v>0.35555555555555557</v>
      </c>
      <c r="E544" s="169">
        <v>0.35555555555555557</v>
      </c>
      <c r="F544" s="163">
        <f t="shared" si="36"/>
        <v>0.16666666666666666</v>
      </c>
      <c r="G544" s="159">
        <f t="shared" si="32"/>
        <v>4</v>
      </c>
      <c r="H544" s="169">
        <v>0.3527777777777778</v>
      </c>
      <c r="I544" s="169">
        <v>0.75277777777777777</v>
      </c>
      <c r="J544" s="163">
        <f t="shared" si="37"/>
        <v>0.33333333333333331</v>
      </c>
      <c r="K544" s="159">
        <f t="shared" si="33"/>
        <v>8</v>
      </c>
      <c r="L544" s="169">
        <v>0.34513888888888888</v>
      </c>
      <c r="M544" s="169">
        <v>0.80347222222222225</v>
      </c>
      <c r="N544" s="163">
        <f t="shared" si="38"/>
        <v>0.33333333333333331</v>
      </c>
      <c r="O544" s="159">
        <f t="shared" si="39"/>
        <v>8</v>
      </c>
      <c r="P544" s="168"/>
      <c r="Q544" s="168"/>
      <c r="R544" s="1" t="str">
        <f t="shared" si="40"/>
        <v/>
      </c>
      <c r="S544" s="159" t="e">
        <f t="shared" si="41"/>
        <v>#VALUE!</v>
      </c>
      <c r="T544" s="168"/>
      <c r="U544" s="168"/>
      <c r="V544" s="1" t="str">
        <f t="shared" si="42"/>
        <v/>
      </c>
      <c r="W544" s="159" t="e">
        <f t="shared" si="43"/>
        <v>#VALUE!</v>
      </c>
      <c r="X544" s="169">
        <v>0.3611111111111111</v>
      </c>
      <c r="Y544" s="169">
        <v>0.77430555555555558</v>
      </c>
      <c r="Z544" s="163">
        <f t="shared" si="44"/>
        <v>0.33333333333333331</v>
      </c>
      <c r="AA544" s="159">
        <f t="shared" si="45"/>
        <v>8</v>
      </c>
      <c r="AB544" s="169">
        <v>0.35625000000000001</v>
      </c>
      <c r="AC544" s="169">
        <v>0.74722222222222223</v>
      </c>
      <c r="AD544" s="162">
        <f t="shared" si="46"/>
        <v>0.32847222222222222</v>
      </c>
      <c r="AE544" s="159">
        <f t="shared" si="34"/>
        <v>7.9</v>
      </c>
      <c r="AF544" s="169">
        <v>0.76111111111111107</v>
      </c>
      <c r="AG544" s="169">
        <v>0.76111111111111107</v>
      </c>
      <c r="AH544" s="163">
        <f t="shared" si="47"/>
        <v>0.16666666666666666</v>
      </c>
      <c r="AI544" s="159">
        <f t="shared" si="35"/>
        <v>4</v>
      </c>
      <c r="AJ544" s="162"/>
      <c r="AK544" s="162"/>
      <c r="AL544" s="1"/>
      <c r="AM544" s="1"/>
      <c r="AN544" s="162"/>
      <c r="AO544" s="162"/>
      <c r="AP544" s="1"/>
      <c r="AQ544" s="1"/>
      <c r="AR544" s="170"/>
      <c r="AS544" s="170"/>
      <c r="AT544" s="1"/>
      <c r="AU544" s="1"/>
      <c r="AV544" s="170"/>
      <c r="AW544" s="170"/>
      <c r="AX544" s="1"/>
      <c r="AY544" s="1"/>
      <c r="AZ544" s="170"/>
      <c r="BA544" s="170"/>
      <c r="BB544" s="1"/>
      <c r="BC544" s="1"/>
      <c r="BD544" s="162"/>
      <c r="BE544" s="162"/>
      <c r="BF544" s="1"/>
      <c r="BG544" s="1"/>
      <c r="BH544" s="162"/>
      <c r="BI544" s="162"/>
      <c r="BJ544" s="1"/>
      <c r="BK544" s="1"/>
      <c r="BL544" s="170"/>
      <c r="BM544" s="170"/>
      <c r="BN544" s="1"/>
      <c r="BO544" s="1"/>
      <c r="BP544" s="170"/>
      <c r="BQ544" s="170"/>
      <c r="BR544" s="1"/>
      <c r="BS544" s="1"/>
      <c r="BT544" s="170"/>
      <c r="BU544" s="170"/>
      <c r="BV544" s="1"/>
      <c r="BW544" s="1"/>
      <c r="BX544" s="170"/>
      <c r="BY544" s="170"/>
      <c r="BZ544" s="1"/>
      <c r="CA544" s="1"/>
      <c r="CB544" s="170"/>
      <c r="CC544" s="170"/>
      <c r="CD544" s="1"/>
      <c r="CE544" s="1"/>
      <c r="CF544" s="162"/>
      <c r="CG544" s="162"/>
      <c r="CH544" s="1"/>
      <c r="CI544" s="1"/>
      <c r="CJ544" s="162"/>
      <c r="CK544" s="162"/>
      <c r="CL544" s="1"/>
      <c r="CM544" s="1"/>
      <c r="CN544" s="170"/>
      <c r="CO544" s="170"/>
      <c r="CP544" s="1"/>
      <c r="CQ544" s="1"/>
      <c r="CR544" s="170"/>
      <c r="CS544" s="170"/>
      <c r="CT544" s="1"/>
      <c r="CU544" s="1"/>
      <c r="CV544" s="170"/>
      <c r="CW544" s="170"/>
      <c r="CX544" s="1"/>
      <c r="CY544" s="1"/>
      <c r="CZ544" s="160"/>
      <c r="DA544" s="160"/>
      <c r="DB544" s="160"/>
      <c r="DC544" s="159"/>
      <c r="DD544" s="160"/>
      <c r="DE544" s="160"/>
      <c r="DF544" s="161"/>
      <c r="DG544" s="159"/>
      <c r="DH544" s="162"/>
      <c r="DI544" s="162"/>
      <c r="DJ544" s="162"/>
      <c r="DK544" s="159"/>
      <c r="DL544" s="162"/>
      <c r="DM544" s="162"/>
      <c r="DN544" s="163"/>
      <c r="DO544" s="159"/>
      <c r="DP544" s="160"/>
      <c r="DQ544" s="160"/>
      <c r="DR544" s="161"/>
      <c r="DS544" s="159"/>
      <c r="DT544" s="160"/>
      <c r="DU544" s="160"/>
      <c r="DV544" s="160"/>
      <c r="DW544" s="159"/>
      <c r="DX544" s="1"/>
      <c r="DY544" s="1" t="e">
        <f>VLOOKUP(A544,'ADFLEX lần 1'!A:C,3,0)</f>
        <v>#N/A</v>
      </c>
    </row>
    <row r="545" spans="1:129" ht="15.75" customHeight="1" x14ac:dyDescent="0.25">
      <c r="A545" s="15">
        <v>944</v>
      </c>
      <c r="B545" s="1" t="str">
        <f>VLOOKUP($A545,'Trang tính59'!$G:$J,3,0)</f>
        <v>Nguyễn Quang Đức</v>
      </c>
      <c r="C545" s="1" t="str">
        <f>VLOOKUP($A545,'Trang tính59'!$G:$J,4,0)</f>
        <v>AdFlex - CPI - Sale</v>
      </c>
      <c r="D545" s="168"/>
      <c r="E545" s="168"/>
      <c r="F545" s="1" t="str">
        <f t="shared" si="36"/>
        <v/>
      </c>
      <c r="G545" s="159" t="e">
        <f t="shared" si="32"/>
        <v>#VALUE!</v>
      </c>
      <c r="H545" s="168"/>
      <c r="I545" s="168"/>
      <c r="J545" s="1" t="str">
        <f t="shared" si="37"/>
        <v/>
      </c>
      <c r="K545" s="159" t="e">
        <f t="shared" si="33"/>
        <v>#VALUE!</v>
      </c>
      <c r="L545" s="168"/>
      <c r="M545" s="168"/>
      <c r="N545" s="1" t="str">
        <f t="shared" si="38"/>
        <v/>
      </c>
      <c r="O545" s="159" t="e">
        <f t="shared" si="39"/>
        <v>#VALUE!</v>
      </c>
      <c r="P545" s="169">
        <v>0.6020833333333333</v>
      </c>
      <c r="Q545" s="169">
        <v>0.6020833333333333</v>
      </c>
      <c r="R545" s="163">
        <f t="shared" si="40"/>
        <v>0.16666666666666666</v>
      </c>
      <c r="S545" s="159">
        <f t="shared" si="41"/>
        <v>4</v>
      </c>
      <c r="T545" s="168"/>
      <c r="U545" s="168"/>
      <c r="V545" s="1" t="str">
        <f t="shared" si="42"/>
        <v/>
      </c>
      <c r="W545" s="159" t="e">
        <f t="shared" si="43"/>
        <v>#VALUE!</v>
      </c>
      <c r="X545" s="169">
        <v>0.39166666666666666</v>
      </c>
      <c r="Y545" s="169">
        <v>0.77083333333333337</v>
      </c>
      <c r="Z545" s="162">
        <f t="shared" si="44"/>
        <v>0.31666666666666671</v>
      </c>
      <c r="AA545" s="159">
        <f t="shared" si="45"/>
        <v>7.6</v>
      </c>
      <c r="AB545" s="169">
        <v>0.40069444444444446</v>
      </c>
      <c r="AC545" s="169">
        <v>0.80138888888888893</v>
      </c>
      <c r="AD545" s="163">
        <f t="shared" si="46"/>
        <v>0.30763888888888891</v>
      </c>
      <c r="AE545" s="159">
        <f t="shared" si="34"/>
        <v>7.4</v>
      </c>
      <c r="AF545" s="169">
        <v>0.38819444444444445</v>
      </c>
      <c r="AG545" s="169">
        <v>0.80763888888888891</v>
      </c>
      <c r="AH545" s="163">
        <f t="shared" si="47"/>
        <v>0.32013888888888892</v>
      </c>
      <c r="AI545" s="159">
        <f t="shared" si="35"/>
        <v>7.7</v>
      </c>
      <c r="AJ545" s="170"/>
      <c r="AK545" s="170"/>
      <c r="AL545" s="1"/>
      <c r="AM545" s="1"/>
      <c r="AN545" s="170"/>
      <c r="AO545" s="170"/>
      <c r="AP545" s="1"/>
      <c r="AQ545" s="1"/>
      <c r="AR545" s="170"/>
      <c r="AS545" s="170"/>
      <c r="AT545" s="1"/>
      <c r="AU545" s="1"/>
      <c r="AV545" s="170"/>
      <c r="AW545" s="170"/>
      <c r="AX545" s="1"/>
      <c r="AY545" s="1"/>
      <c r="AZ545" s="170"/>
      <c r="BA545" s="170"/>
      <c r="BB545" s="1"/>
      <c r="BC545" s="1"/>
      <c r="BD545" s="162"/>
      <c r="BE545" s="162"/>
      <c r="BF545" s="1"/>
      <c r="BG545" s="1"/>
      <c r="BH545" s="162"/>
      <c r="BI545" s="162"/>
      <c r="BJ545" s="1"/>
      <c r="BK545" s="1"/>
      <c r="BL545" s="170"/>
      <c r="BM545" s="170"/>
      <c r="BN545" s="1"/>
      <c r="BO545" s="1"/>
      <c r="BP545" s="170"/>
      <c r="BQ545" s="170"/>
      <c r="BR545" s="1"/>
      <c r="BS545" s="1"/>
      <c r="BT545" s="170"/>
      <c r="BU545" s="170"/>
      <c r="BV545" s="1"/>
      <c r="BW545" s="1"/>
      <c r="BX545" s="170"/>
      <c r="BY545" s="170"/>
      <c r="BZ545" s="1"/>
      <c r="CA545" s="1"/>
      <c r="CB545" s="170"/>
      <c r="CC545" s="170"/>
      <c r="CD545" s="1"/>
      <c r="CE545" s="1"/>
      <c r="CF545" s="162"/>
      <c r="CG545" s="162"/>
      <c r="CH545" s="1"/>
      <c r="CI545" s="1"/>
      <c r="CJ545" s="162"/>
      <c r="CK545" s="162"/>
      <c r="CL545" s="1"/>
      <c r="CM545" s="1"/>
      <c r="CN545" s="170"/>
      <c r="CO545" s="170"/>
      <c r="CP545" s="1"/>
      <c r="CQ545" s="1"/>
      <c r="CR545" s="170"/>
      <c r="CS545" s="170"/>
      <c r="CT545" s="1"/>
      <c r="CU545" s="1"/>
      <c r="CV545" s="170"/>
      <c r="CW545" s="170"/>
      <c r="CX545" s="1"/>
      <c r="CY545" s="1"/>
      <c r="CZ545" s="160"/>
      <c r="DA545" s="160"/>
      <c r="DB545" s="161"/>
      <c r="DC545" s="159"/>
      <c r="DD545" s="160"/>
      <c r="DE545" s="160"/>
      <c r="DF545" s="160"/>
      <c r="DG545" s="159"/>
      <c r="DH545" s="162"/>
      <c r="DI545" s="162"/>
      <c r="DJ545" s="163"/>
      <c r="DK545" s="159"/>
      <c r="DL545" s="160"/>
      <c r="DM545" s="160"/>
      <c r="DN545" s="161"/>
      <c r="DO545" s="159"/>
      <c r="DP545" s="162"/>
      <c r="DQ545" s="162"/>
      <c r="DR545" s="163"/>
      <c r="DS545" s="159"/>
      <c r="DT545" s="162"/>
      <c r="DU545" s="162"/>
      <c r="DV545" s="1"/>
      <c r="DW545" s="159"/>
      <c r="DX545" s="1"/>
      <c r="DY545" s="1" t="str">
        <f>VLOOKUP(A545,'ADFLEX lần 1'!A:C,3,0)</f>
        <v>Nguyễn Quang Đức</v>
      </c>
    </row>
    <row r="546" spans="1:129" ht="15.75" hidden="1" customHeight="1" x14ac:dyDescent="0.25">
      <c r="A546" s="15">
        <v>945</v>
      </c>
      <c r="B546" s="1" t="str">
        <f>VLOOKUP($A546,'Trang tính59'!$G:$J,3,0)</f>
        <v>Nguyễn Quốc Kỳ</v>
      </c>
      <c r="C546" s="1">
        <f>VLOOKUP($A546,'Trang tính59'!$G:$J,4,0)</f>
        <v>0</v>
      </c>
      <c r="D546" s="169">
        <v>0.39305555555555555</v>
      </c>
      <c r="E546" s="169">
        <v>0.82222222222222219</v>
      </c>
      <c r="F546" s="163">
        <f t="shared" si="36"/>
        <v>0.31527777777777782</v>
      </c>
      <c r="G546" s="159">
        <f t="shared" si="32"/>
        <v>7.6</v>
      </c>
      <c r="H546" s="169">
        <v>0.39861111111111114</v>
      </c>
      <c r="I546" s="169">
        <v>0.97083333333333333</v>
      </c>
      <c r="J546" s="163">
        <f t="shared" si="37"/>
        <v>0.30972222222222223</v>
      </c>
      <c r="K546" s="159">
        <f t="shared" si="33"/>
        <v>7.4</v>
      </c>
      <c r="L546" s="169">
        <v>0.39374999999999999</v>
      </c>
      <c r="M546" s="169">
        <v>0.79236111111111107</v>
      </c>
      <c r="N546" s="163">
        <f t="shared" si="38"/>
        <v>0.31458333333333338</v>
      </c>
      <c r="O546" s="159">
        <f t="shared" si="39"/>
        <v>7.6</v>
      </c>
      <c r="P546" s="169">
        <v>0.74930555555555556</v>
      </c>
      <c r="Q546" s="169">
        <v>0.74930555555555556</v>
      </c>
      <c r="R546" s="163">
        <f t="shared" si="40"/>
        <v>0.16666666666666666</v>
      </c>
      <c r="S546" s="159">
        <f t="shared" si="41"/>
        <v>4</v>
      </c>
      <c r="T546" s="168"/>
      <c r="U546" s="168"/>
      <c r="V546" s="1" t="str">
        <f t="shared" si="42"/>
        <v/>
      </c>
      <c r="W546" s="159" t="e">
        <f t="shared" si="43"/>
        <v>#VALUE!</v>
      </c>
      <c r="X546" s="169">
        <v>0.38680555555555557</v>
      </c>
      <c r="Y546" s="169">
        <v>0.9770833333333333</v>
      </c>
      <c r="Z546" s="163">
        <f t="shared" si="44"/>
        <v>0.3215277777777778</v>
      </c>
      <c r="AA546" s="159">
        <f t="shared" si="45"/>
        <v>7.7</v>
      </c>
      <c r="AB546" s="169">
        <v>0.98263888888888884</v>
      </c>
      <c r="AC546" s="169">
        <v>0.98263888888888884</v>
      </c>
      <c r="AD546" s="163">
        <f t="shared" si="46"/>
        <v>0.16666666666666666</v>
      </c>
      <c r="AE546" s="159">
        <f t="shared" si="34"/>
        <v>4</v>
      </c>
      <c r="AF546" s="169">
        <v>0.3923611111111111</v>
      </c>
      <c r="AG546" s="169">
        <v>0.89444444444444449</v>
      </c>
      <c r="AH546" s="163">
        <f t="shared" si="47"/>
        <v>0.31597222222222227</v>
      </c>
      <c r="AI546" s="159">
        <f t="shared" si="35"/>
        <v>7.6</v>
      </c>
      <c r="AJ546" s="170"/>
      <c r="AK546" s="170"/>
      <c r="AL546" s="1"/>
      <c r="AM546" s="1"/>
      <c r="AN546" s="170"/>
      <c r="AO546" s="170"/>
      <c r="AP546" s="1"/>
      <c r="AQ546" s="1"/>
      <c r="AR546" s="170"/>
      <c r="AS546" s="170"/>
      <c r="AT546" s="1"/>
      <c r="AU546" s="1"/>
      <c r="AV546" s="170"/>
      <c r="AW546" s="170"/>
      <c r="AX546" s="1"/>
      <c r="AY546" s="1"/>
      <c r="AZ546" s="170"/>
      <c r="BA546" s="170"/>
      <c r="BB546" s="1"/>
      <c r="BC546" s="1"/>
      <c r="BD546" s="162"/>
      <c r="BE546" s="162"/>
      <c r="BF546" s="1"/>
      <c r="BG546" s="1"/>
      <c r="BH546" s="162"/>
      <c r="BI546" s="162"/>
      <c r="BJ546" s="1"/>
      <c r="BK546" s="1"/>
      <c r="BL546" s="170"/>
      <c r="BM546" s="170"/>
      <c r="BN546" s="1"/>
      <c r="BO546" s="1"/>
      <c r="BP546" s="170"/>
      <c r="BQ546" s="170"/>
      <c r="BR546" s="1"/>
      <c r="BS546" s="1"/>
      <c r="BT546" s="170"/>
      <c r="BU546" s="170"/>
      <c r="BV546" s="1"/>
      <c r="BW546" s="1"/>
      <c r="BX546" s="170"/>
      <c r="BY546" s="170"/>
      <c r="BZ546" s="1"/>
      <c r="CA546" s="1"/>
      <c r="CB546" s="170"/>
      <c r="CC546" s="170"/>
      <c r="CD546" s="1"/>
      <c r="CE546" s="1"/>
      <c r="CF546" s="162"/>
      <c r="CG546" s="162"/>
      <c r="CH546" s="1"/>
      <c r="CI546" s="1"/>
      <c r="CJ546" s="162"/>
      <c r="CK546" s="162"/>
      <c r="CL546" s="1"/>
      <c r="CM546" s="1"/>
      <c r="CN546" s="170"/>
      <c r="CO546" s="170"/>
      <c r="CP546" s="1"/>
      <c r="CQ546" s="1"/>
      <c r="CR546" s="170"/>
      <c r="CS546" s="170"/>
      <c r="CT546" s="1"/>
      <c r="CU546" s="1"/>
      <c r="CV546" s="170"/>
      <c r="CW546" s="170"/>
      <c r="CX546" s="1"/>
      <c r="CY546" s="1"/>
      <c r="CZ546" s="160"/>
      <c r="DA546" s="160"/>
      <c r="DB546" s="161"/>
      <c r="DC546" s="159"/>
      <c r="DD546" s="160"/>
      <c r="DE546" s="160"/>
      <c r="DF546" s="161"/>
      <c r="DG546" s="159"/>
      <c r="DH546" s="162"/>
      <c r="DI546" s="162"/>
      <c r="DJ546" s="162"/>
      <c r="DK546" s="159"/>
      <c r="DL546" s="162"/>
      <c r="DM546" s="162"/>
      <c r="DN546" s="163"/>
      <c r="DO546" s="159"/>
      <c r="DP546" s="160"/>
      <c r="DQ546" s="160"/>
      <c r="DR546" s="161"/>
      <c r="DS546" s="159"/>
      <c r="DT546" s="160"/>
      <c r="DU546" s="160"/>
      <c r="DV546" s="161"/>
      <c r="DW546" s="159"/>
      <c r="DX546" s="1"/>
      <c r="DY546" s="1" t="e">
        <f>VLOOKUP(A546,'ADFLEX lần 1'!A:C,3,0)</f>
        <v>#N/A</v>
      </c>
    </row>
    <row r="547" spans="1:129" ht="15.75" hidden="1" customHeight="1" x14ac:dyDescent="0.25">
      <c r="A547" s="15">
        <v>946</v>
      </c>
      <c r="B547" s="1" t="str">
        <f>VLOOKUP($A547,'Trang tính59'!$G:$J,3,0)</f>
        <v>Nguyễn Thị Minh Lệ</v>
      </c>
      <c r="C547" s="1">
        <f>VLOOKUP($A547,'Trang tính59'!$G:$J,4,0)</f>
        <v>0</v>
      </c>
      <c r="D547" s="171"/>
      <c r="E547" s="171"/>
      <c r="F547" s="1" t="str">
        <f t="shared" si="36"/>
        <v/>
      </c>
      <c r="G547" s="159" t="e">
        <f t="shared" si="32"/>
        <v>#VALUE!</v>
      </c>
      <c r="H547" s="171"/>
      <c r="I547" s="171"/>
      <c r="J547" s="1" t="str">
        <f t="shared" si="37"/>
        <v/>
      </c>
      <c r="K547" s="159" t="e">
        <f t="shared" si="33"/>
        <v>#VALUE!</v>
      </c>
      <c r="L547" s="168"/>
      <c r="M547" s="168"/>
      <c r="N547" s="1" t="str">
        <f t="shared" si="38"/>
        <v/>
      </c>
      <c r="O547" s="159" t="e">
        <f t="shared" si="39"/>
        <v>#VALUE!</v>
      </c>
      <c r="P547" s="168"/>
      <c r="Q547" s="168"/>
      <c r="R547" s="1" t="str">
        <f t="shared" si="40"/>
        <v/>
      </c>
      <c r="S547" s="159" t="e">
        <f t="shared" si="41"/>
        <v>#VALUE!</v>
      </c>
      <c r="T547" s="171"/>
      <c r="U547" s="171"/>
      <c r="V547" s="1" t="str">
        <f t="shared" si="42"/>
        <v/>
      </c>
      <c r="W547" s="159" t="e">
        <f t="shared" si="43"/>
        <v>#VALUE!</v>
      </c>
      <c r="X547" s="171"/>
      <c r="Y547" s="171"/>
      <c r="Z547" s="1" t="str">
        <f t="shared" si="44"/>
        <v/>
      </c>
      <c r="AA547" s="159" t="e">
        <f t="shared" si="45"/>
        <v>#VALUE!</v>
      </c>
      <c r="AB547" s="171"/>
      <c r="AC547" s="171"/>
      <c r="AD547" s="1" t="str">
        <f t="shared" si="46"/>
        <v/>
      </c>
      <c r="AE547" s="159" t="e">
        <f t="shared" si="34"/>
        <v>#VALUE!</v>
      </c>
      <c r="AF547" s="171"/>
      <c r="AG547" s="171"/>
      <c r="AH547" s="1" t="str">
        <f t="shared" si="47"/>
        <v/>
      </c>
      <c r="AI547" s="159" t="e">
        <f t="shared" si="35"/>
        <v>#VALUE!</v>
      </c>
      <c r="AJ547" s="172"/>
      <c r="AK547" s="172"/>
      <c r="AL547" s="1"/>
      <c r="AM547" s="1"/>
      <c r="AN547" s="162"/>
      <c r="AO547" s="162"/>
      <c r="AP547" s="1"/>
      <c r="AQ547" s="1"/>
      <c r="AR547" s="162"/>
      <c r="AS547" s="162"/>
      <c r="AT547" s="1"/>
      <c r="AU547" s="1"/>
      <c r="AV547" s="172"/>
      <c r="AW547" s="172"/>
      <c r="AX547" s="1"/>
      <c r="AY547" s="1"/>
      <c r="AZ547" s="172"/>
      <c r="BA547" s="172"/>
      <c r="BB547" s="1"/>
      <c r="BC547" s="1"/>
      <c r="BD547" s="172"/>
      <c r="BE547" s="172"/>
      <c r="BF547" s="1"/>
      <c r="BG547" s="1"/>
      <c r="BH547" s="172"/>
      <c r="BI547" s="172"/>
      <c r="BJ547" s="1"/>
      <c r="BK547" s="1"/>
      <c r="BL547" s="172"/>
      <c r="BM547" s="172"/>
      <c r="BN547" s="1"/>
      <c r="BO547" s="1"/>
      <c r="BP547" s="162"/>
      <c r="BQ547" s="162"/>
      <c r="BR547" s="1"/>
      <c r="BS547" s="1"/>
      <c r="BT547" s="162"/>
      <c r="BU547" s="162"/>
      <c r="BV547" s="1"/>
      <c r="BW547" s="1"/>
      <c r="BX547" s="172"/>
      <c r="BY547" s="172"/>
      <c r="BZ547" s="1"/>
      <c r="CA547" s="1"/>
      <c r="CB547" s="162"/>
      <c r="CC547" s="162"/>
      <c r="CD547" s="1"/>
      <c r="CE547" s="1"/>
      <c r="CF547" s="162"/>
      <c r="CG547" s="162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62"/>
      <c r="CS547" s="162"/>
      <c r="CT547" s="1"/>
      <c r="CU547" s="1"/>
      <c r="CV547" s="162"/>
      <c r="CW547" s="162"/>
      <c r="CX547" s="1"/>
      <c r="CY547" s="1"/>
      <c r="CZ547" s="162"/>
      <c r="DA547" s="162"/>
      <c r="DB547" s="1"/>
      <c r="DC547" s="159"/>
      <c r="DD547" s="1"/>
      <c r="DE547" s="1"/>
      <c r="DF547" s="1"/>
      <c r="DG547" s="159"/>
      <c r="DH547" s="1"/>
      <c r="DI547" s="1"/>
      <c r="DJ547" s="1"/>
      <c r="DK547" s="159"/>
      <c r="DL547" s="1"/>
      <c r="DM547" s="1"/>
      <c r="DN547" s="1"/>
      <c r="DO547" s="159"/>
      <c r="DP547" s="1"/>
      <c r="DQ547" s="1"/>
      <c r="DR547" s="1"/>
      <c r="DS547" s="159"/>
      <c r="DT547" s="1"/>
      <c r="DU547" s="1"/>
      <c r="DV547" s="1"/>
      <c r="DW547" s="159"/>
      <c r="DX547" s="1"/>
      <c r="DY547" s="1" t="e">
        <f>VLOOKUP(A547,'ADFLEX lần 1'!A:C,3,0)</f>
        <v>#N/A</v>
      </c>
    </row>
    <row r="548" spans="1:129" ht="15.75" hidden="1" customHeight="1" x14ac:dyDescent="0.25">
      <c r="A548" s="15">
        <v>947</v>
      </c>
      <c r="B548" s="1" t="str">
        <f>VLOOKUP($A548,'Trang tính59'!$G:$J,3,0)</f>
        <v>Chu Thị Phương Thảo</v>
      </c>
      <c r="C548" s="1" t="str">
        <f>VLOOKUP($A548,'Trang tính59'!$G:$J,4,0)</f>
        <v>AdFlex - Support</v>
      </c>
      <c r="D548" s="168"/>
      <c r="E548" s="168"/>
      <c r="F548" s="1" t="str">
        <f t="shared" si="36"/>
        <v/>
      </c>
      <c r="G548" s="159" t="e">
        <f t="shared" si="32"/>
        <v>#VALUE!</v>
      </c>
      <c r="H548" s="171"/>
      <c r="I548" s="171"/>
      <c r="J548" s="1" t="str">
        <f t="shared" si="37"/>
        <v/>
      </c>
      <c r="K548" s="159" t="e">
        <f t="shared" si="33"/>
        <v>#VALUE!</v>
      </c>
      <c r="L548" s="168"/>
      <c r="M548" s="168"/>
      <c r="N548" s="1" t="str">
        <f t="shared" si="38"/>
        <v/>
      </c>
      <c r="O548" s="159" t="e">
        <f t="shared" si="39"/>
        <v>#VALUE!</v>
      </c>
      <c r="P548" s="168"/>
      <c r="Q548" s="168"/>
      <c r="R548" s="1" t="str">
        <f t="shared" si="40"/>
        <v/>
      </c>
      <c r="S548" s="159" t="e">
        <f t="shared" si="41"/>
        <v>#VALUE!</v>
      </c>
      <c r="T548" s="171"/>
      <c r="U548" s="171"/>
      <c r="V548" s="1" t="str">
        <f t="shared" si="42"/>
        <v/>
      </c>
      <c r="W548" s="159" t="e">
        <f t="shared" si="43"/>
        <v>#VALUE!</v>
      </c>
      <c r="X548" s="171"/>
      <c r="Y548" s="171"/>
      <c r="Z548" s="1" t="str">
        <f t="shared" si="44"/>
        <v/>
      </c>
      <c r="AA548" s="159" t="e">
        <f t="shared" si="45"/>
        <v>#VALUE!</v>
      </c>
      <c r="AB548" s="171"/>
      <c r="AC548" s="171"/>
      <c r="AD548" s="1" t="str">
        <f t="shared" si="46"/>
        <v/>
      </c>
      <c r="AE548" s="159" t="e">
        <f t="shared" si="34"/>
        <v>#VALUE!</v>
      </c>
      <c r="AF548" s="171"/>
      <c r="AG548" s="171"/>
      <c r="AH548" s="1" t="str">
        <f t="shared" si="47"/>
        <v/>
      </c>
      <c r="AI548" s="159" t="e">
        <f t="shared" si="35"/>
        <v>#VALUE!</v>
      </c>
      <c r="AJ548" s="172"/>
      <c r="AK548" s="172"/>
      <c r="AL548" s="1"/>
      <c r="AM548" s="1"/>
      <c r="AN548" s="162"/>
      <c r="AO548" s="162"/>
      <c r="AP548" s="1"/>
      <c r="AQ548" s="1"/>
      <c r="AR548" s="162"/>
      <c r="AS548" s="162"/>
      <c r="AT548" s="1"/>
      <c r="AU548" s="1"/>
      <c r="AV548" s="172"/>
      <c r="AW548" s="172"/>
      <c r="AX548" s="1"/>
      <c r="AY548" s="1"/>
      <c r="AZ548" s="172"/>
      <c r="BA548" s="172"/>
      <c r="BB548" s="1"/>
      <c r="BC548" s="1"/>
      <c r="BD548" s="172"/>
      <c r="BE548" s="172"/>
      <c r="BF548" s="1"/>
      <c r="BG548" s="1"/>
      <c r="BH548" s="172"/>
      <c r="BI548" s="172"/>
      <c r="BJ548" s="1"/>
      <c r="BK548" s="1"/>
      <c r="BL548" s="1"/>
      <c r="BM548" s="1"/>
      <c r="BN548" s="1"/>
      <c r="BO548" s="1"/>
      <c r="BP548" s="162"/>
      <c r="BQ548" s="162"/>
      <c r="BR548" s="1"/>
      <c r="BS548" s="1"/>
      <c r="BT548" s="162"/>
      <c r="BU548" s="162"/>
      <c r="BV548" s="1"/>
      <c r="BW548" s="1"/>
      <c r="BX548" s="172"/>
      <c r="BY548" s="172"/>
      <c r="BZ548" s="1"/>
      <c r="CA548" s="1"/>
      <c r="CB548" s="162"/>
      <c r="CC548" s="162"/>
      <c r="CD548" s="1"/>
      <c r="CE548" s="1"/>
      <c r="CF548" s="162"/>
      <c r="CG548" s="162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62"/>
      <c r="CS548" s="162"/>
      <c r="CT548" s="1"/>
      <c r="CU548" s="1"/>
      <c r="CV548" s="162"/>
      <c r="CW548" s="162"/>
      <c r="CX548" s="1"/>
      <c r="CY548" s="1"/>
      <c r="CZ548" s="162"/>
      <c r="DA548" s="162"/>
      <c r="DB548" s="1"/>
      <c r="DC548" s="159"/>
      <c r="DD548" s="162"/>
      <c r="DE548" s="162"/>
      <c r="DF548" s="1"/>
      <c r="DG548" s="159"/>
      <c r="DH548" s="162"/>
      <c r="DI548" s="162"/>
      <c r="DJ548" s="1"/>
      <c r="DK548" s="159"/>
      <c r="DL548" s="1"/>
      <c r="DM548" s="1"/>
      <c r="DN548" s="1"/>
      <c r="DO548" s="159"/>
      <c r="DP548" s="1"/>
      <c r="DQ548" s="1"/>
      <c r="DR548" s="1"/>
      <c r="DS548" s="159"/>
      <c r="DT548" s="162"/>
      <c r="DU548" s="162"/>
      <c r="DV548" s="1"/>
      <c r="DW548" s="159"/>
      <c r="DX548" s="1"/>
      <c r="DY548" s="1" t="e">
        <f>VLOOKUP(A548,'ADFLEX lần 1'!A:C,3,0)</f>
        <v>#N/A</v>
      </c>
    </row>
    <row r="549" spans="1:129" ht="15.75" hidden="1" customHeight="1" x14ac:dyDescent="0.25">
      <c r="A549" s="15">
        <v>948</v>
      </c>
      <c r="B549" s="1" t="str">
        <f>VLOOKUP($A549,'Trang tính59'!$G:$J,3,0)</f>
        <v>Nguyễn Huy Thái</v>
      </c>
      <c r="C549" s="1" t="str">
        <f>VLOOKUP($A549,'Trang tính59'!$G:$J,4,0)</f>
        <v>AdFlex - CPI - Kỹ thuật</v>
      </c>
      <c r="D549" s="168"/>
      <c r="E549" s="168"/>
      <c r="F549" s="1" t="str">
        <f t="shared" si="36"/>
        <v/>
      </c>
      <c r="G549" s="159" t="e">
        <f t="shared" si="32"/>
        <v>#VALUE!</v>
      </c>
      <c r="H549" s="171"/>
      <c r="I549" s="171"/>
      <c r="J549" s="1" t="str">
        <f t="shared" si="37"/>
        <v/>
      </c>
      <c r="K549" s="159" t="e">
        <f t="shared" si="33"/>
        <v>#VALUE!</v>
      </c>
      <c r="L549" s="168"/>
      <c r="M549" s="168"/>
      <c r="N549" s="1" t="str">
        <f t="shared" si="38"/>
        <v/>
      </c>
      <c r="O549" s="159" t="e">
        <f t="shared" si="39"/>
        <v>#VALUE!</v>
      </c>
      <c r="P549" s="168"/>
      <c r="Q549" s="168"/>
      <c r="R549" s="1" t="str">
        <f t="shared" si="40"/>
        <v/>
      </c>
      <c r="S549" s="159" t="e">
        <f t="shared" si="41"/>
        <v>#VALUE!</v>
      </c>
      <c r="T549" s="171"/>
      <c r="U549" s="171"/>
      <c r="V549" s="1" t="str">
        <f t="shared" si="42"/>
        <v/>
      </c>
      <c r="W549" s="159" t="e">
        <f t="shared" si="43"/>
        <v>#VALUE!</v>
      </c>
      <c r="X549" s="171"/>
      <c r="Y549" s="171"/>
      <c r="Z549" s="1" t="str">
        <f t="shared" si="44"/>
        <v/>
      </c>
      <c r="AA549" s="159" t="e">
        <f t="shared" si="45"/>
        <v>#VALUE!</v>
      </c>
      <c r="AB549" s="168"/>
      <c r="AC549" s="168"/>
      <c r="AD549" s="1" t="str">
        <f t="shared" si="46"/>
        <v/>
      </c>
      <c r="AE549" s="159" t="e">
        <f t="shared" si="34"/>
        <v>#VALUE!</v>
      </c>
      <c r="AF549" s="171"/>
      <c r="AG549" s="171"/>
      <c r="AH549" s="1" t="str">
        <f t="shared" si="47"/>
        <v/>
      </c>
      <c r="AI549" s="159" t="e">
        <f t="shared" si="35"/>
        <v>#VALUE!</v>
      </c>
      <c r="AJ549" s="162"/>
      <c r="AK549" s="162"/>
      <c r="AL549" s="1"/>
      <c r="AM549" s="1"/>
      <c r="AN549" s="1"/>
      <c r="AO549" s="1"/>
      <c r="AP549" s="1"/>
      <c r="AQ549" s="1"/>
      <c r="AR549" s="172"/>
      <c r="AS549" s="172"/>
      <c r="AT549" s="1"/>
      <c r="AU549" s="1"/>
      <c r="AV549" s="172"/>
      <c r="AW549" s="172"/>
      <c r="AX549" s="1"/>
      <c r="AY549" s="1"/>
      <c r="AZ549" s="172"/>
      <c r="BA549" s="172"/>
      <c r="BB549" s="1"/>
      <c r="BC549" s="1"/>
      <c r="BD549" s="172"/>
      <c r="BE549" s="172"/>
      <c r="BF549" s="1"/>
      <c r="BG549" s="1"/>
      <c r="BH549" s="162"/>
      <c r="BI549" s="162"/>
      <c r="BJ549" s="1"/>
      <c r="BK549" s="1"/>
      <c r="BL549" s="162"/>
      <c r="BM549" s="162"/>
      <c r="BN549" s="1"/>
      <c r="BO549" s="1"/>
      <c r="BP549" s="162"/>
      <c r="BQ549" s="162"/>
      <c r="BR549" s="1"/>
      <c r="BS549" s="1"/>
      <c r="BT549" s="162"/>
      <c r="BU549" s="162"/>
      <c r="BV549" s="1"/>
      <c r="BW549" s="1"/>
      <c r="BX549" s="172"/>
      <c r="BY549" s="172"/>
      <c r="BZ549" s="1"/>
      <c r="CA549" s="1"/>
      <c r="CB549" s="1"/>
      <c r="CC549" s="1"/>
      <c r="CD549" s="1"/>
      <c r="CE549" s="1"/>
      <c r="CF549" s="162"/>
      <c r="CG549" s="162"/>
      <c r="CH549" s="1"/>
      <c r="CI549" s="1"/>
      <c r="CJ549" s="162"/>
      <c r="CK549" s="162"/>
      <c r="CL549" s="1"/>
      <c r="CM549" s="1"/>
      <c r="CN549" s="162"/>
      <c r="CO549" s="162"/>
      <c r="CP549" s="1"/>
      <c r="CQ549" s="1"/>
      <c r="CR549" s="162"/>
      <c r="CS549" s="162"/>
      <c r="CT549" s="1"/>
      <c r="CU549" s="1"/>
      <c r="CV549" s="1"/>
      <c r="CW549" s="1"/>
      <c r="CX549" s="1"/>
      <c r="CY549" s="1"/>
      <c r="CZ549" s="162"/>
      <c r="DA549" s="162"/>
      <c r="DB549" s="1"/>
      <c r="DC549" s="159"/>
      <c r="DD549" s="162"/>
      <c r="DE549" s="162"/>
      <c r="DF549" s="1"/>
      <c r="DG549" s="159"/>
      <c r="DH549" s="162"/>
      <c r="DI549" s="162"/>
      <c r="DJ549" s="1"/>
      <c r="DK549" s="159"/>
      <c r="DL549" s="1"/>
      <c r="DM549" s="1"/>
      <c r="DN549" s="1"/>
      <c r="DO549" s="159"/>
      <c r="DP549" s="162"/>
      <c r="DQ549" s="162"/>
      <c r="DR549" s="163"/>
      <c r="DS549" s="159"/>
      <c r="DT549" s="162"/>
      <c r="DU549" s="162"/>
      <c r="DV549" s="1"/>
      <c r="DW549" s="159"/>
      <c r="DX549" s="1"/>
      <c r="DY549" s="1" t="e">
        <f>VLOOKUP(A549,'ADFLEX lần 1'!A:C,3,0)</f>
        <v>#N/A</v>
      </c>
    </row>
    <row r="550" spans="1:129" ht="15.75" customHeight="1" x14ac:dyDescent="0.25">
      <c r="A550" s="15">
        <v>950</v>
      </c>
      <c r="B550" s="1" t="str">
        <f>VLOOKUP($A550,'Trang tính59'!$G:$J,3,0)</f>
        <v>Nguyễn Thị Ngọc Hà</v>
      </c>
      <c r="C550" s="1" t="str">
        <f>VLOOKUP($A550,'Trang tính59'!$G:$J,4,0)</f>
        <v>AdFlex - CPI - Sale</v>
      </c>
      <c r="D550" s="168"/>
      <c r="E550" s="168"/>
      <c r="F550" s="1" t="str">
        <f t="shared" si="36"/>
        <v/>
      </c>
      <c r="G550" s="159" t="e">
        <f t="shared" si="32"/>
        <v>#VALUE!</v>
      </c>
      <c r="H550" s="168"/>
      <c r="I550" s="168"/>
      <c r="J550" s="1" t="str">
        <f t="shared" si="37"/>
        <v/>
      </c>
      <c r="K550" s="159" t="e">
        <f t="shared" si="33"/>
        <v>#VALUE!</v>
      </c>
      <c r="L550" s="169">
        <v>0.38680555555555557</v>
      </c>
      <c r="M550" s="169">
        <v>0.56666666666666665</v>
      </c>
      <c r="N550" s="162">
        <f t="shared" si="38"/>
        <v>0.11736111111111108</v>
      </c>
      <c r="O550" s="159">
        <f t="shared" si="39"/>
        <v>2.8</v>
      </c>
      <c r="P550" s="168"/>
      <c r="Q550" s="168"/>
      <c r="R550" s="1" t="str">
        <f t="shared" si="40"/>
        <v/>
      </c>
      <c r="S550" s="159" t="e">
        <f t="shared" si="41"/>
        <v>#VALUE!</v>
      </c>
      <c r="T550" s="168"/>
      <c r="U550" s="168"/>
      <c r="V550" s="1" t="str">
        <f t="shared" si="42"/>
        <v/>
      </c>
      <c r="W550" s="159" t="e">
        <f t="shared" si="43"/>
        <v>#VALUE!</v>
      </c>
      <c r="X550" s="169">
        <v>0.38194444444444442</v>
      </c>
      <c r="Y550" s="169">
        <v>0.61388888888888893</v>
      </c>
      <c r="Z550" s="162">
        <f t="shared" si="44"/>
        <v>0.16944444444444451</v>
      </c>
      <c r="AA550" s="159">
        <f t="shared" si="45"/>
        <v>4.0999999999999996</v>
      </c>
      <c r="AB550" s="168"/>
      <c r="AC550" s="168"/>
      <c r="AD550" s="1" t="str">
        <f t="shared" si="46"/>
        <v/>
      </c>
      <c r="AE550" s="159" t="e">
        <f t="shared" si="34"/>
        <v>#VALUE!</v>
      </c>
      <c r="AF550" s="168"/>
      <c r="AG550" s="168"/>
      <c r="AH550" s="1" t="str">
        <f t="shared" si="47"/>
        <v/>
      </c>
      <c r="AI550" s="159" t="e">
        <f t="shared" si="35"/>
        <v>#VALUE!</v>
      </c>
      <c r="AJ550" s="170"/>
      <c r="AK550" s="170"/>
      <c r="AL550" s="1"/>
      <c r="AM550" s="1"/>
      <c r="AN550" s="170"/>
      <c r="AO550" s="170"/>
      <c r="AP550" s="1"/>
      <c r="AQ550" s="1"/>
      <c r="AR550" s="170"/>
      <c r="AS550" s="170"/>
      <c r="AT550" s="1"/>
      <c r="AU550" s="1"/>
      <c r="AV550" s="162"/>
      <c r="AW550" s="162"/>
      <c r="AX550" s="1"/>
      <c r="AY550" s="1"/>
      <c r="AZ550" s="170"/>
      <c r="BA550" s="170"/>
      <c r="BB550" s="1"/>
      <c r="BC550" s="1"/>
      <c r="BD550" s="162"/>
      <c r="BE550" s="162"/>
      <c r="BF550" s="1"/>
      <c r="BG550" s="1"/>
      <c r="BH550" s="162"/>
      <c r="BI550" s="162"/>
      <c r="BJ550" s="1"/>
      <c r="BK550" s="1"/>
      <c r="BL550" s="170"/>
      <c r="BM550" s="170"/>
      <c r="BN550" s="1"/>
      <c r="BO550" s="1"/>
      <c r="BP550" s="170"/>
      <c r="BQ550" s="170"/>
      <c r="BR550" s="1"/>
      <c r="BS550" s="1"/>
      <c r="BT550" s="170"/>
      <c r="BU550" s="170"/>
      <c r="BV550" s="1"/>
      <c r="BW550" s="1"/>
      <c r="BX550" s="170"/>
      <c r="BY550" s="170"/>
      <c r="BZ550" s="1"/>
      <c r="CA550" s="1"/>
      <c r="CB550" s="170"/>
      <c r="CC550" s="170"/>
      <c r="CD550" s="1"/>
      <c r="CE550" s="1"/>
      <c r="CF550" s="162"/>
      <c r="CG550" s="162"/>
      <c r="CH550" s="1"/>
      <c r="CI550" s="1"/>
      <c r="CJ550" s="162"/>
      <c r="CK550" s="162"/>
      <c r="CL550" s="1"/>
      <c r="CM550" s="1"/>
      <c r="CN550" s="170"/>
      <c r="CO550" s="170"/>
      <c r="CP550" s="1"/>
      <c r="CQ550" s="1"/>
      <c r="CR550" s="162"/>
      <c r="CS550" s="162"/>
      <c r="CT550" s="1"/>
      <c r="CU550" s="1"/>
      <c r="CV550" s="170"/>
      <c r="CW550" s="170"/>
      <c r="CX550" s="1"/>
      <c r="CY550" s="1"/>
      <c r="CZ550" s="162"/>
      <c r="DA550" s="162"/>
      <c r="DB550" s="1"/>
      <c r="DC550" s="159"/>
      <c r="DD550" s="162"/>
      <c r="DE550" s="162"/>
      <c r="DF550" s="1"/>
      <c r="DG550" s="159"/>
      <c r="DH550" s="162"/>
      <c r="DI550" s="162"/>
      <c r="DJ550" s="163"/>
      <c r="DK550" s="159"/>
      <c r="DL550" s="162"/>
      <c r="DM550" s="162"/>
      <c r="DN550" s="163"/>
      <c r="DO550" s="159"/>
      <c r="DP550" s="160"/>
      <c r="DQ550" s="160"/>
      <c r="DR550" s="161"/>
      <c r="DS550" s="159"/>
      <c r="DT550" s="162"/>
      <c r="DU550" s="162"/>
      <c r="DV550" s="1"/>
      <c r="DW550" s="159"/>
      <c r="DX550" s="1"/>
      <c r="DY550" s="1" t="str">
        <f>VLOOKUP(A550,'ADFLEX lần 1'!A:C,3,0)</f>
        <v>Nguyễn Thị Ngọc Hà</v>
      </c>
    </row>
    <row r="551" spans="1:129" ht="15.75" customHeight="1" x14ac:dyDescent="0.25">
      <c r="A551" s="15">
        <v>951</v>
      </c>
      <c r="B551" s="1" t="str">
        <f>VLOOKUP($A551,'Trang tính59'!$G:$J,3,0)</f>
        <v>Lê Mạnh Minh</v>
      </c>
      <c r="C551" s="1" t="str">
        <f>VLOOKUP($A551,'Trang tính59'!$G:$J,4,0)</f>
        <v>AdFlex - CPI - Sale</v>
      </c>
      <c r="D551" s="168"/>
      <c r="E551" s="168"/>
      <c r="F551" s="1" t="str">
        <f t="shared" si="36"/>
        <v/>
      </c>
      <c r="G551" s="159" t="e">
        <f t="shared" si="32"/>
        <v>#VALUE!</v>
      </c>
      <c r="H551" s="168"/>
      <c r="I551" s="168"/>
      <c r="J551" s="1" t="str">
        <f t="shared" si="37"/>
        <v/>
      </c>
      <c r="K551" s="159" t="e">
        <f t="shared" si="33"/>
        <v>#VALUE!</v>
      </c>
      <c r="L551" s="169">
        <v>0.38680555555555557</v>
      </c>
      <c r="M551" s="169">
        <v>0.38680555555555557</v>
      </c>
      <c r="N551" s="163">
        <f t="shared" si="38"/>
        <v>0.16666666666666666</v>
      </c>
      <c r="O551" s="159">
        <f t="shared" si="39"/>
        <v>4</v>
      </c>
      <c r="P551" s="168"/>
      <c r="Q551" s="168"/>
      <c r="R551" s="1" t="str">
        <f t="shared" si="40"/>
        <v/>
      </c>
      <c r="S551" s="159" t="e">
        <f t="shared" si="41"/>
        <v>#VALUE!</v>
      </c>
      <c r="T551" s="168"/>
      <c r="U551" s="168"/>
      <c r="V551" s="1" t="str">
        <f t="shared" si="42"/>
        <v/>
      </c>
      <c r="W551" s="159" t="e">
        <f t="shared" si="43"/>
        <v>#VALUE!</v>
      </c>
      <c r="X551" s="169">
        <v>0.39097222222222222</v>
      </c>
      <c r="Y551" s="169">
        <v>0.53888888888888886</v>
      </c>
      <c r="Z551" s="163">
        <f t="shared" si="44"/>
        <v>0.10902777777777778</v>
      </c>
      <c r="AA551" s="159">
        <f t="shared" si="45"/>
        <v>2.6</v>
      </c>
      <c r="AB551" s="169">
        <v>0.38333333333333336</v>
      </c>
      <c r="AC551" s="169">
        <v>0.38333333333333336</v>
      </c>
      <c r="AD551" s="163">
        <f t="shared" si="46"/>
        <v>0.16666666666666666</v>
      </c>
      <c r="AE551" s="159">
        <f t="shared" si="34"/>
        <v>4</v>
      </c>
      <c r="AF551" s="169">
        <v>0.38680555555555557</v>
      </c>
      <c r="AG551" s="169">
        <v>0.38680555555555557</v>
      </c>
      <c r="AH551" s="163">
        <f t="shared" si="47"/>
        <v>0.16666666666666666</v>
      </c>
      <c r="AI551" s="159">
        <f t="shared" si="35"/>
        <v>4</v>
      </c>
      <c r="AJ551" s="170"/>
      <c r="AK551" s="170"/>
      <c r="AL551" s="1"/>
      <c r="AM551" s="1"/>
      <c r="AN551" s="170"/>
      <c r="AO551" s="170"/>
      <c r="AP551" s="1"/>
      <c r="AQ551" s="1"/>
      <c r="AR551" s="170"/>
      <c r="AS551" s="170"/>
      <c r="AT551" s="1"/>
      <c r="AU551" s="1"/>
      <c r="AV551" s="170"/>
      <c r="AW551" s="170"/>
      <c r="AX551" s="1"/>
      <c r="AY551" s="1"/>
      <c r="AZ551" s="170"/>
      <c r="BA551" s="170"/>
      <c r="BB551" s="1"/>
      <c r="BC551" s="1"/>
      <c r="BD551" s="162"/>
      <c r="BE551" s="162"/>
      <c r="BF551" s="1"/>
      <c r="BG551" s="1"/>
      <c r="BH551" s="162"/>
      <c r="BI551" s="162"/>
      <c r="BJ551" s="1"/>
      <c r="BK551" s="1"/>
      <c r="BL551" s="170"/>
      <c r="BM551" s="170"/>
      <c r="BN551" s="1"/>
      <c r="BO551" s="1"/>
      <c r="BP551" s="170"/>
      <c r="BQ551" s="170"/>
      <c r="BR551" s="1"/>
      <c r="BS551" s="1"/>
      <c r="BT551" s="170"/>
      <c r="BU551" s="170"/>
      <c r="BV551" s="1"/>
      <c r="BW551" s="1"/>
      <c r="BX551" s="170"/>
      <c r="BY551" s="170"/>
      <c r="BZ551" s="1"/>
      <c r="CA551" s="1"/>
      <c r="CB551" s="170"/>
      <c r="CC551" s="170"/>
      <c r="CD551" s="1"/>
      <c r="CE551" s="1"/>
      <c r="CF551" s="162"/>
      <c r="CG551" s="162"/>
      <c r="CH551" s="1"/>
      <c r="CI551" s="1"/>
      <c r="CJ551" s="162"/>
      <c r="CK551" s="162"/>
      <c r="CL551" s="1"/>
      <c r="CM551" s="1"/>
      <c r="CN551" s="170"/>
      <c r="CO551" s="170"/>
      <c r="CP551" s="1"/>
      <c r="CQ551" s="1"/>
      <c r="CR551" s="170"/>
      <c r="CS551" s="170"/>
      <c r="CT551" s="1"/>
      <c r="CU551" s="1"/>
      <c r="CV551" s="170"/>
      <c r="CW551" s="170"/>
      <c r="CX551" s="1"/>
      <c r="CY551" s="1"/>
      <c r="CZ551" s="160"/>
      <c r="DA551" s="160"/>
      <c r="DB551" s="161"/>
      <c r="DC551" s="159"/>
      <c r="DD551" s="162"/>
      <c r="DE551" s="162"/>
      <c r="DF551" s="162"/>
      <c r="DG551" s="159"/>
      <c r="DH551" s="162"/>
      <c r="DI551" s="162"/>
      <c r="DJ551" s="163"/>
      <c r="DK551" s="159"/>
      <c r="DL551" s="162"/>
      <c r="DM551" s="162"/>
      <c r="DN551" s="163"/>
      <c r="DO551" s="159"/>
      <c r="DP551" s="160"/>
      <c r="DQ551" s="160"/>
      <c r="DR551" s="161"/>
      <c r="DS551" s="159"/>
      <c r="DT551" s="162"/>
      <c r="DU551" s="162"/>
      <c r="DV551" s="1"/>
      <c r="DW551" s="159"/>
      <c r="DX551" s="1"/>
      <c r="DY551" s="1" t="str">
        <f>VLOOKUP(A551,'ADFLEX lần 1'!A:C,3,0)</f>
        <v>Lê Mạnh Minh</v>
      </c>
    </row>
    <row r="552" spans="1:129" ht="15.75" hidden="1" customHeight="1" x14ac:dyDescent="0.25">
      <c r="A552" s="15">
        <v>952</v>
      </c>
      <c r="B552" s="1" t="e">
        <f>VLOOKUP($A552,'Trang tính59'!$G:$J,3,0)</f>
        <v>#N/A</v>
      </c>
      <c r="C552" s="1" t="e">
        <f>VLOOKUP($A552,'Trang tính59'!$G:$J,4,0)</f>
        <v>#N/A</v>
      </c>
      <c r="D552" s="14"/>
      <c r="E552" s="14"/>
      <c r="F552" s="1" t="str">
        <f t="shared" si="36"/>
        <v/>
      </c>
      <c r="G552" s="159" t="e">
        <f t="shared" si="32"/>
        <v>#VALUE!</v>
      </c>
      <c r="H552" s="14"/>
      <c r="I552" s="14"/>
      <c r="J552" s="1" t="str">
        <f t="shared" si="37"/>
        <v/>
      </c>
      <c r="K552" s="159" t="e">
        <f t="shared" si="33"/>
        <v>#VALUE!</v>
      </c>
      <c r="L552" s="168"/>
      <c r="M552" s="168"/>
      <c r="N552" s="1" t="str">
        <f t="shared" si="38"/>
        <v/>
      </c>
      <c r="O552" s="159" t="e">
        <f t="shared" si="39"/>
        <v>#VALUE!</v>
      </c>
      <c r="P552" s="168"/>
      <c r="Q552" s="168"/>
      <c r="R552" s="1" t="str">
        <f t="shared" si="40"/>
        <v/>
      </c>
      <c r="S552" s="159" t="e">
        <f t="shared" si="41"/>
        <v>#VALUE!</v>
      </c>
      <c r="T552" s="168"/>
      <c r="U552" s="168"/>
      <c r="V552" s="1" t="str">
        <f t="shared" si="42"/>
        <v/>
      </c>
      <c r="W552" s="159" t="e">
        <f t="shared" si="43"/>
        <v>#VALUE!</v>
      </c>
      <c r="X552" s="168"/>
      <c r="Y552" s="168"/>
      <c r="Z552" s="1" t="str">
        <f t="shared" si="44"/>
        <v/>
      </c>
      <c r="AA552" s="159" t="e">
        <f t="shared" si="45"/>
        <v>#VALUE!</v>
      </c>
      <c r="AB552" s="14"/>
      <c r="AC552" s="14"/>
      <c r="AD552" s="1" t="str">
        <f t="shared" si="46"/>
        <v/>
      </c>
      <c r="AE552" s="159" t="e">
        <f t="shared" si="34"/>
        <v>#VALUE!</v>
      </c>
      <c r="AF552" s="14"/>
      <c r="AG552" s="14"/>
      <c r="AH552" s="1" t="str">
        <f t="shared" si="47"/>
        <v/>
      </c>
      <c r="AI552" s="159" t="e">
        <f t="shared" si="35"/>
        <v>#VALUE!</v>
      </c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62"/>
      <c r="DA552" s="162"/>
      <c r="DB552" s="1"/>
      <c r="DC552" s="159"/>
      <c r="DD552" s="162"/>
      <c r="DE552" s="162"/>
      <c r="DF552" s="1"/>
      <c r="DG552" s="159"/>
      <c r="DH552" s="1"/>
      <c r="DI552" s="1"/>
      <c r="DJ552" s="1"/>
      <c r="DK552" s="159"/>
      <c r="DL552" s="1"/>
      <c r="DM552" s="1"/>
      <c r="DN552" s="1"/>
      <c r="DO552" s="159"/>
      <c r="DP552" s="1"/>
      <c r="DQ552" s="1"/>
      <c r="DR552" s="1"/>
      <c r="DS552" s="159"/>
      <c r="DT552" s="1"/>
      <c r="DU552" s="1"/>
      <c r="DV552" s="1"/>
      <c r="DW552" s="159"/>
      <c r="DX552" s="1"/>
      <c r="DY552" s="1" t="e">
        <f>VLOOKUP(A552,'ADFLEX lần 1'!A:C,3,0)</f>
        <v>#N/A</v>
      </c>
    </row>
    <row r="553" spans="1:129" ht="15.75" hidden="1" customHeight="1" x14ac:dyDescent="0.25">
      <c r="A553" s="15">
        <v>953</v>
      </c>
      <c r="B553" s="1" t="e">
        <f>VLOOKUP($A553,'Trang tính59'!$G:$J,3,0)</f>
        <v>#N/A</v>
      </c>
      <c r="C553" s="1" t="e">
        <f>VLOOKUP($A553,'Trang tính59'!$G:$J,4,0)</f>
        <v>#N/A</v>
      </c>
      <c r="D553" s="169">
        <v>0.38263888888888886</v>
      </c>
      <c r="E553" s="169">
        <v>0.38263888888888886</v>
      </c>
      <c r="F553" s="163">
        <f t="shared" si="36"/>
        <v>0.16666666666666666</v>
      </c>
      <c r="G553" s="159">
        <f t="shared" si="32"/>
        <v>4</v>
      </c>
      <c r="H553" s="169">
        <v>0.4513888888888889</v>
      </c>
      <c r="I553" s="169">
        <v>0.4513888888888889</v>
      </c>
      <c r="J553" s="163">
        <f t="shared" si="37"/>
        <v>0.16666666666666666</v>
      </c>
      <c r="K553" s="159">
        <f t="shared" si="33"/>
        <v>4</v>
      </c>
      <c r="L553" s="169">
        <v>0.77500000000000002</v>
      </c>
      <c r="M553" s="169">
        <v>0.77500000000000002</v>
      </c>
      <c r="N553" s="163">
        <f t="shared" si="38"/>
        <v>0.16666666666666666</v>
      </c>
      <c r="O553" s="159">
        <f t="shared" si="39"/>
        <v>4</v>
      </c>
      <c r="P553" s="168"/>
      <c r="Q553" s="168"/>
      <c r="R553" s="1" t="str">
        <f t="shared" si="40"/>
        <v/>
      </c>
      <c r="S553" s="159" t="e">
        <f t="shared" si="41"/>
        <v>#VALUE!</v>
      </c>
      <c r="T553" s="168"/>
      <c r="U553" s="168"/>
      <c r="V553" s="1" t="str">
        <f t="shared" si="42"/>
        <v/>
      </c>
      <c r="W553" s="159" t="e">
        <f t="shared" si="43"/>
        <v>#VALUE!</v>
      </c>
      <c r="X553" s="169">
        <v>0.37222222222222223</v>
      </c>
      <c r="Y553" s="169">
        <v>0.37222222222222223</v>
      </c>
      <c r="Z553" s="163">
        <f t="shared" si="44"/>
        <v>0.16666666666666666</v>
      </c>
      <c r="AA553" s="159">
        <f t="shared" si="45"/>
        <v>4</v>
      </c>
      <c r="AB553" s="168"/>
      <c r="AC553" s="168"/>
      <c r="AD553" s="1" t="str">
        <f t="shared" si="46"/>
        <v/>
      </c>
      <c r="AE553" s="159" t="e">
        <f t="shared" si="34"/>
        <v>#VALUE!</v>
      </c>
      <c r="AF553" s="168"/>
      <c r="AG553" s="168"/>
      <c r="AH553" s="1" t="str">
        <f t="shared" si="47"/>
        <v/>
      </c>
      <c r="AI553" s="159" t="e">
        <f t="shared" si="35"/>
        <v>#VALUE!</v>
      </c>
      <c r="AJ553" s="162"/>
      <c r="AK553" s="162"/>
      <c r="AL553" s="1"/>
      <c r="AM553" s="1"/>
      <c r="AN553" s="162"/>
      <c r="AO553" s="162"/>
      <c r="AP553" s="1"/>
      <c r="AQ553" s="1"/>
      <c r="AR553" s="162"/>
      <c r="AS553" s="162"/>
      <c r="AT553" s="1"/>
      <c r="AU553" s="1"/>
      <c r="AV553" s="170"/>
      <c r="AW553" s="170"/>
      <c r="AX553" s="1"/>
      <c r="AY553" s="1"/>
      <c r="AZ553" s="162"/>
      <c r="BA553" s="162"/>
      <c r="BB553" s="1"/>
      <c r="BC553" s="1"/>
      <c r="BD553" s="162"/>
      <c r="BE553" s="162"/>
      <c r="BF553" s="1"/>
      <c r="BG553" s="1"/>
      <c r="BH553" s="162"/>
      <c r="BI553" s="162"/>
      <c r="BJ553" s="1"/>
      <c r="BK553" s="1"/>
      <c r="BL553" s="170"/>
      <c r="BM553" s="170"/>
      <c r="BN553" s="1"/>
      <c r="BO553" s="1"/>
      <c r="BP553" s="170"/>
      <c r="BQ553" s="170"/>
      <c r="BR553" s="1"/>
      <c r="BS553" s="1"/>
      <c r="BT553" s="170"/>
      <c r="BU553" s="170"/>
      <c r="BV553" s="1"/>
      <c r="BW553" s="1"/>
      <c r="BX553" s="162"/>
      <c r="BY553" s="162"/>
      <c r="BZ553" s="1"/>
      <c r="CA553" s="1"/>
      <c r="CB553" s="170"/>
      <c r="CC553" s="170"/>
      <c r="CD553" s="1"/>
      <c r="CE553" s="1"/>
      <c r="CF553" s="170"/>
      <c r="CG553" s="170"/>
      <c r="CH553" s="1"/>
      <c r="CI553" s="1"/>
      <c r="CJ553" s="1"/>
      <c r="CK553" s="1"/>
      <c r="CL553" s="1"/>
      <c r="CM553" s="1"/>
      <c r="CN553" s="170"/>
      <c r="CO553" s="170"/>
      <c r="CP553" s="1"/>
      <c r="CQ553" s="1"/>
      <c r="CR553" s="170"/>
      <c r="CS553" s="170"/>
      <c r="CT553" s="1"/>
      <c r="CU553" s="1"/>
      <c r="CV553" s="1"/>
      <c r="CW553" s="1"/>
      <c r="CX553" s="1"/>
      <c r="CY553" s="1"/>
      <c r="CZ553" s="162"/>
      <c r="DA553" s="162"/>
      <c r="DB553" s="1"/>
      <c r="DC553" s="159"/>
      <c r="DD553" s="160"/>
      <c r="DE553" s="160"/>
      <c r="DF553" s="161"/>
      <c r="DG553" s="159"/>
      <c r="DH553" s="162"/>
      <c r="DI553" s="162"/>
      <c r="DJ553" s="163"/>
      <c r="DK553" s="159"/>
      <c r="DL553" s="160"/>
      <c r="DM553" s="160"/>
      <c r="DN553" s="161"/>
      <c r="DO553" s="159"/>
      <c r="DP553" s="160"/>
      <c r="DQ553" s="160"/>
      <c r="DR553" s="161"/>
      <c r="DS553" s="159"/>
      <c r="DT553" s="1"/>
      <c r="DU553" s="1"/>
      <c r="DV553" s="1"/>
      <c r="DW553" s="159"/>
      <c r="DX553" s="1"/>
      <c r="DY553" s="1" t="e">
        <f>VLOOKUP(A553,'ADFLEX lần 1'!A:C,3,0)</f>
        <v>#N/A</v>
      </c>
    </row>
    <row r="554" spans="1:129" ht="15.75" customHeight="1" x14ac:dyDescent="0.25">
      <c r="A554" s="15">
        <v>954</v>
      </c>
      <c r="B554" s="1" t="str">
        <f>VLOOKUP($A554,'Trang tính59'!$G:$J,3,0)</f>
        <v>Vương Trung Hiếu</v>
      </c>
      <c r="C554" s="1" t="str">
        <f>VLOOKUP($A554,'Trang tính59'!$G:$J,4,0)</f>
        <v>AdFlex - CPI - Sale</v>
      </c>
      <c r="D554" s="168"/>
      <c r="E554" s="168"/>
      <c r="F554" s="1" t="str">
        <f t="shared" si="36"/>
        <v/>
      </c>
      <c r="G554" s="159" t="e">
        <f t="shared" si="32"/>
        <v>#VALUE!</v>
      </c>
      <c r="H554" s="168"/>
      <c r="I554" s="168"/>
      <c r="J554" s="1" t="str">
        <f t="shared" si="37"/>
        <v/>
      </c>
      <c r="K554" s="159" t="e">
        <f t="shared" si="33"/>
        <v>#VALUE!</v>
      </c>
      <c r="L554" s="168"/>
      <c r="M554" s="168"/>
      <c r="N554" s="1" t="str">
        <f t="shared" si="38"/>
        <v/>
      </c>
      <c r="O554" s="159" t="e">
        <f t="shared" si="39"/>
        <v>#VALUE!</v>
      </c>
      <c r="P554" s="168"/>
      <c r="Q554" s="168"/>
      <c r="R554" s="1" t="str">
        <f t="shared" si="40"/>
        <v/>
      </c>
      <c r="S554" s="159" t="e">
        <f t="shared" si="41"/>
        <v>#VALUE!</v>
      </c>
      <c r="T554" s="168"/>
      <c r="U554" s="168"/>
      <c r="V554" s="1" t="str">
        <f t="shared" si="42"/>
        <v/>
      </c>
      <c r="W554" s="159" t="e">
        <f t="shared" si="43"/>
        <v>#VALUE!</v>
      </c>
      <c r="X554" s="169">
        <v>0.36180555555555555</v>
      </c>
      <c r="Y554" s="169">
        <v>0.76249999999999996</v>
      </c>
      <c r="Z554" s="163">
        <f t="shared" si="44"/>
        <v>0.33333333333333331</v>
      </c>
      <c r="AA554" s="159">
        <f t="shared" si="45"/>
        <v>8</v>
      </c>
      <c r="AB554" s="169">
        <v>0.36319444444444443</v>
      </c>
      <c r="AC554" s="169">
        <v>0.76111111111111107</v>
      </c>
      <c r="AD554" s="163">
        <f t="shared" si="46"/>
        <v>0.33333333333333331</v>
      </c>
      <c r="AE554" s="159">
        <f t="shared" si="34"/>
        <v>8</v>
      </c>
      <c r="AF554" s="169">
        <v>0.35069444444444442</v>
      </c>
      <c r="AG554" s="169">
        <v>0.75486111111111109</v>
      </c>
      <c r="AH554" s="163">
        <f t="shared" si="47"/>
        <v>0.33333333333333331</v>
      </c>
      <c r="AI554" s="159">
        <f t="shared" si="35"/>
        <v>8</v>
      </c>
      <c r="AJ554" s="170"/>
      <c r="AK554" s="170"/>
      <c r="AL554" s="1"/>
      <c r="AM554" s="1"/>
      <c r="AN554" s="170"/>
      <c r="AO554" s="170"/>
      <c r="AP554" s="1"/>
      <c r="AQ554" s="1"/>
      <c r="AR554" s="170"/>
      <c r="AS554" s="170"/>
      <c r="AT554" s="1"/>
      <c r="AU554" s="1"/>
      <c r="AV554" s="170"/>
      <c r="AW554" s="170"/>
      <c r="AX554" s="1"/>
      <c r="AY554" s="1"/>
      <c r="AZ554" s="170"/>
      <c r="BA554" s="170"/>
      <c r="BB554" s="1"/>
      <c r="BC554" s="1"/>
      <c r="BD554" s="162"/>
      <c r="BE554" s="162"/>
      <c r="BF554" s="1"/>
      <c r="BG554" s="1"/>
      <c r="BH554" s="162"/>
      <c r="BI554" s="162"/>
      <c r="BJ554" s="1"/>
      <c r="BK554" s="1"/>
      <c r="BL554" s="170"/>
      <c r="BM554" s="170"/>
      <c r="BN554" s="1"/>
      <c r="BO554" s="1"/>
      <c r="BP554" s="170"/>
      <c r="BQ554" s="170"/>
      <c r="BR554" s="1"/>
      <c r="BS554" s="1"/>
      <c r="BT554" s="170"/>
      <c r="BU554" s="170"/>
      <c r="BV554" s="1"/>
      <c r="BW554" s="1"/>
      <c r="BX554" s="162"/>
      <c r="BY554" s="162"/>
      <c r="BZ554" s="1"/>
      <c r="CA554" s="1"/>
      <c r="CB554" s="170"/>
      <c r="CC554" s="170"/>
      <c r="CD554" s="1"/>
      <c r="CE554" s="1"/>
      <c r="CF554" s="162"/>
      <c r="CG554" s="162"/>
      <c r="CH554" s="1"/>
      <c r="CI554" s="1"/>
      <c r="CJ554" s="162"/>
      <c r="CK554" s="162"/>
      <c r="CL554" s="1"/>
      <c r="CM554" s="1"/>
      <c r="CN554" s="170"/>
      <c r="CO554" s="170"/>
      <c r="CP554" s="1"/>
      <c r="CQ554" s="1"/>
      <c r="CR554" s="170"/>
      <c r="CS554" s="170"/>
      <c r="CT554" s="1"/>
      <c r="CU554" s="1"/>
      <c r="CV554" s="170"/>
      <c r="CW554" s="170"/>
      <c r="CX554" s="1"/>
      <c r="CY554" s="1"/>
      <c r="CZ554" s="160"/>
      <c r="DA554" s="160"/>
      <c r="DB554" s="161"/>
      <c r="DC554" s="159"/>
      <c r="DD554" s="160"/>
      <c r="DE554" s="160"/>
      <c r="DF554" s="160"/>
      <c r="DG554" s="159"/>
      <c r="DH554" s="162"/>
      <c r="DI554" s="162"/>
      <c r="DJ554" s="163"/>
      <c r="DK554" s="159"/>
      <c r="DL554" s="162"/>
      <c r="DM554" s="162"/>
      <c r="DN554" s="163"/>
      <c r="DO554" s="159"/>
      <c r="DP554" s="160"/>
      <c r="DQ554" s="160"/>
      <c r="DR554" s="161"/>
      <c r="DS554" s="159"/>
      <c r="DT554" s="160"/>
      <c r="DU554" s="160"/>
      <c r="DV554" s="161"/>
      <c r="DW554" s="159"/>
      <c r="DX554" s="1"/>
      <c r="DY554" s="1" t="str">
        <f>VLOOKUP(A554,'ADFLEX lần 1'!A:C,3,0)</f>
        <v>Vương Trung Hiếu</v>
      </c>
    </row>
    <row r="555" spans="1:129" ht="15.75" hidden="1" customHeight="1" x14ac:dyDescent="0.25">
      <c r="A555" s="15">
        <v>955</v>
      </c>
      <c r="B555" s="1" t="e">
        <f>VLOOKUP($A555,'Trang tính59'!$G:$J,3,0)</f>
        <v>#N/A</v>
      </c>
      <c r="C555" s="1" t="e">
        <f>VLOOKUP($A555,'Trang tính59'!$G:$J,4,0)</f>
        <v>#N/A</v>
      </c>
      <c r="D555" s="14"/>
      <c r="E555" s="14"/>
      <c r="F555" s="1" t="str">
        <f t="shared" si="36"/>
        <v/>
      </c>
      <c r="G555" s="159" t="e">
        <f t="shared" si="32"/>
        <v>#VALUE!</v>
      </c>
      <c r="H555" s="169">
        <v>0.59791666666666665</v>
      </c>
      <c r="I555" s="169">
        <v>0.59791666666666665</v>
      </c>
      <c r="J555" s="163">
        <f t="shared" si="37"/>
        <v>0.16666666666666666</v>
      </c>
      <c r="K555" s="159">
        <f t="shared" si="33"/>
        <v>4</v>
      </c>
      <c r="L555" s="14"/>
      <c r="M555" s="14"/>
      <c r="N555" s="1" t="str">
        <f t="shared" si="38"/>
        <v/>
      </c>
      <c r="O555" s="159" t="e">
        <f t="shared" si="39"/>
        <v>#VALUE!</v>
      </c>
      <c r="P555" s="168"/>
      <c r="Q555" s="168"/>
      <c r="R555" s="1" t="str">
        <f t="shared" si="40"/>
        <v/>
      </c>
      <c r="S555" s="159" t="e">
        <f t="shared" si="41"/>
        <v>#VALUE!</v>
      </c>
      <c r="T555" s="168"/>
      <c r="U555" s="168"/>
      <c r="V555" s="1" t="str">
        <f t="shared" si="42"/>
        <v/>
      </c>
      <c r="W555" s="159" t="e">
        <f t="shared" si="43"/>
        <v>#VALUE!</v>
      </c>
      <c r="X555" s="14"/>
      <c r="Y555" s="14"/>
      <c r="Z555" s="1" t="str">
        <f t="shared" si="44"/>
        <v/>
      </c>
      <c r="AA555" s="159" t="e">
        <f t="shared" si="45"/>
        <v>#VALUE!</v>
      </c>
      <c r="AB555" s="168"/>
      <c r="AC555" s="168"/>
      <c r="AD555" s="1" t="str">
        <f t="shared" si="46"/>
        <v/>
      </c>
      <c r="AE555" s="159" t="e">
        <f t="shared" si="34"/>
        <v>#VALUE!</v>
      </c>
      <c r="AF555" s="14"/>
      <c r="AG555" s="14"/>
      <c r="AH555" s="1" t="str">
        <f t="shared" si="47"/>
        <v/>
      </c>
      <c r="AI555" s="159" t="e">
        <f t="shared" si="35"/>
        <v>#VALUE!</v>
      </c>
      <c r="AJ555" s="170"/>
      <c r="AK555" s="170"/>
      <c r="AL555" s="1"/>
      <c r="AM555" s="1"/>
      <c r="AN555" s="162"/>
      <c r="AO555" s="162"/>
      <c r="AP555" s="1"/>
      <c r="AQ555" s="1"/>
      <c r="AR555" s="162"/>
      <c r="AS555" s="162"/>
      <c r="AT555" s="1"/>
      <c r="AU555" s="1"/>
      <c r="AV555" s="162"/>
      <c r="AW555" s="162"/>
      <c r="AX555" s="1"/>
      <c r="AY555" s="1"/>
      <c r="AZ555" s="170"/>
      <c r="BA555" s="170"/>
      <c r="BB555" s="1"/>
      <c r="BC555" s="1"/>
      <c r="BD555" s="170"/>
      <c r="BE555" s="170"/>
      <c r="BF555" s="1"/>
      <c r="BG555" s="1"/>
      <c r="BH555" s="170"/>
      <c r="BI555" s="170"/>
      <c r="BJ555" s="1"/>
      <c r="BK555" s="1"/>
      <c r="BL555" s="170"/>
      <c r="BM555" s="170"/>
      <c r="BN555" s="1"/>
      <c r="BO555" s="1"/>
      <c r="BP555" s="170"/>
      <c r="BQ555" s="170"/>
      <c r="BR555" s="1"/>
      <c r="BS555" s="1"/>
      <c r="BT555" s="170"/>
      <c r="BU555" s="170"/>
      <c r="BV555" s="1"/>
      <c r="BW555" s="1"/>
      <c r="BX555" s="170"/>
      <c r="BY555" s="170"/>
      <c r="BZ555" s="1"/>
      <c r="CA555" s="1"/>
      <c r="CB555" s="1"/>
      <c r="CC555" s="1"/>
      <c r="CD555" s="1"/>
      <c r="CE555" s="1"/>
      <c r="CF555" s="162"/>
      <c r="CG555" s="162"/>
      <c r="CH555" s="1"/>
      <c r="CI555" s="1"/>
      <c r="CJ555" s="162"/>
      <c r="CK555" s="162"/>
      <c r="CL555" s="1"/>
      <c r="CM555" s="1"/>
      <c r="CN555" s="162"/>
      <c r="CO555" s="162"/>
      <c r="CP555" s="1"/>
      <c r="CQ555" s="1"/>
      <c r="CR555" s="162"/>
      <c r="CS555" s="162"/>
      <c r="CT555" s="1"/>
      <c r="CU555" s="1"/>
      <c r="CV555" s="170"/>
      <c r="CW555" s="170"/>
      <c r="CX555" s="1"/>
      <c r="CY555" s="1"/>
      <c r="CZ555" s="1"/>
      <c r="DA555" s="1"/>
      <c r="DB555" s="1"/>
      <c r="DC555" s="159"/>
      <c r="DD555" s="160"/>
      <c r="DE555" s="160"/>
      <c r="DF555" s="161"/>
      <c r="DG555" s="159"/>
      <c r="DH555" s="162"/>
      <c r="DI555" s="162"/>
      <c r="DJ555" s="1"/>
      <c r="DK555" s="159"/>
      <c r="DL555" s="162"/>
      <c r="DM555" s="162"/>
      <c r="DN555" s="1"/>
      <c r="DO555" s="159"/>
      <c r="DP555" s="162"/>
      <c r="DQ555" s="162"/>
      <c r="DR555" s="1"/>
      <c r="DS555" s="159"/>
      <c r="DT555" s="162"/>
      <c r="DU555" s="162"/>
      <c r="DV555" s="1"/>
      <c r="DW555" s="159"/>
      <c r="DX555" s="1"/>
      <c r="DY555" s="1" t="e">
        <f>VLOOKUP(A555,'ADFLEX lần 1'!A:C,3,0)</f>
        <v>#N/A</v>
      </c>
    </row>
    <row r="556" spans="1:129" ht="15.75" hidden="1" customHeight="1" x14ac:dyDescent="0.25">
      <c r="A556" s="15">
        <v>956</v>
      </c>
      <c r="B556" s="1" t="e">
        <f>VLOOKUP($A556,'Trang tính59'!$G:$J,3,0)</f>
        <v>#N/A</v>
      </c>
      <c r="C556" s="1" t="e">
        <f>VLOOKUP($A556,'Trang tính59'!$G:$J,4,0)</f>
        <v>#N/A</v>
      </c>
      <c r="D556" s="14"/>
      <c r="E556" s="14"/>
      <c r="F556" s="1" t="str">
        <f t="shared" si="36"/>
        <v/>
      </c>
      <c r="G556" s="159" t="e">
        <f t="shared" si="32"/>
        <v>#VALUE!</v>
      </c>
      <c r="H556" s="14"/>
      <c r="I556" s="14"/>
      <c r="J556" s="1" t="str">
        <f t="shared" si="37"/>
        <v/>
      </c>
      <c r="K556" s="159" t="e">
        <f t="shared" si="33"/>
        <v>#VALUE!</v>
      </c>
      <c r="L556" s="169">
        <v>0.62291666666666667</v>
      </c>
      <c r="M556" s="169">
        <v>0.62291666666666667</v>
      </c>
      <c r="N556" s="163">
        <f t="shared" si="38"/>
        <v>0.16666666666666666</v>
      </c>
      <c r="O556" s="159">
        <f t="shared" si="39"/>
        <v>4</v>
      </c>
      <c r="P556" s="14"/>
      <c r="Q556" s="14"/>
      <c r="R556" s="1" t="str">
        <f t="shared" si="40"/>
        <v/>
      </c>
      <c r="S556" s="159" t="e">
        <f t="shared" si="41"/>
        <v>#VALUE!</v>
      </c>
      <c r="T556" s="14"/>
      <c r="U556" s="14"/>
      <c r="V556" s="1" t="str">
        <f t="shared" si="42"/>
        <v/>
      </c>
      <c r="W556" s="159" t="e">
        <f t="shared" si="43"/>
        <v>#VALUE!</v>
      </c>
      <c r="X556" s="168"/>
      <c r="Y556" s="168"/>
      <c r="Z556" s="1" t="str">
        <f t="shared" si="44"/>
        <v/>
      </c>
      <c r="AA556" s="159" t="e">
        <f t="shared" si="45"/>
        <v>#VALUE!</v>
      </c>
      <c r="AB556" s="14"/>
      <c r="AC556" s="14"/>
      <c r="AD556" s="1" t="str">
        <f t="shared" si="46"/>
        <v/>
      </c>
      <c r="AE556" s="159" t="e">
        <f t="shared" si="34"/>
        <v>#VALUE!</v>
      </c>
      <c r="AF556" s="14"/>
      <c r="AG556" s="14"/>
      <c r="AH556" s="1" t="str">
        <f t="shared" si="47"/>
        <v/>
      </c>
      <c r="AI556" s="159" t="e">
        <f t="shared" si="35"/>
        <v>#VALUE!</v>
      </c>
      <c r="AJ556" s="162"/>
      <c r="AK556" s="162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62"/>
      <c r="BA556" s="162"/>
      <c r="BB556" s="1"/>
      <c r="BC556" s="1"/>
      <c r="BD556" s="162"/>
      <c r="BE556" s="162"/>
      <c r="BF556" s="1"/>
      <c r="BG556" s="1"/>
      <c r="BH556" s="1"/>
      <c r="BI556" s="1"/>
      <c r="BJ556" s="1"/>
      <c r="BK556" s="1"/>
      <c r="BL556" s="170"/>
      <c r="BM556" s="170"/>
      <c r="BN556" s="1"/>
      <c r="BO556" s="1"/>
      <c r="BP556" s="170"/>
      <c r="BQ556" s="170"/>
      <c r="BR556" s="1"/>
      <c r="BS556" s="1"/>
      <c r="BT556" s="162"/>
      <c r="BU556" s="162"/>
      <c r="BV556" s="1"/>
      <c r="BW556" s="1"/>
      <c r="BX556" s="170"/>
      <c r="BY556" s="170"/>
      <c r="BZ556" s="1"/>
      <c r="CA556" s="1"/>
      <c r="CB556" s="1"/>
      <c r="CC556" s="1"/>
      <c r="CD556" s="1"/>
      <c r="CE556" s="1"/>
      <c r="CF556" s="162"/>
      <c r="CG556" s="162"/>
      <c r="CH556" s="1"/>
      <c r="CI556" s="1"/>
      <c r="CJ556" s="162"/>
      <c r="CK556" s="162"/>
      <c r="CL556" s="1"/>
      <c r="CM556" s="1"/>
      <c r="CN556" s="162"/>
      <c r="CO556" s="162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59"/>
      <c r="DD556" s="162"/>
      <c r="DE556" s="162"/>
      <c r="DF556" s="163"/>
      <c r="DG556" s="159"/>
      <c r="DH556" s="1"/>
      <c r="DI556" s="1"/>
      <c r="DJ556" s="1"/>
      <c r="DK556" s="159"/>
      <c r="DL556" s="1"/>
      <c r="DM556" s="1"/>
      <c r="DN556" s="1"/>
      <c r="DO556" s="159"/>
      <c r="DP556" s="1"/>
      <c r="DQ556" s="1"/>
      <c r="DR556" s="1"/>
      <c r="DS556" s="159"/>
      <c r="DT556" s="1"/>
      <c r="DU556" s="1"/>
      <c r="DV556" s="1"/>
      <c r="DW556" s="159"/>
      <c r="DY556" s="1" t="e">
        <f>VLOOKUP(A556,'ADFLEX lần 1'!A:C,3,0)</f>
        <v>#N/A</v>
      </c>
    </row>
    <row r="557" spans="1:129" ht="15.75" hidden="1" customHeight="1" x14ac:dyDescent="0.25">
      <c r="A557" s="15">
        <v>957</v>
      </c>
      <c r="B557" s="1" t="e">
        <f>VLOOKUP($A557,'Trang tính59'!$G:$J,3,0)</f>
        <v>#N/A</v>
      </c>
      <c r="C557" s="1" t="e">
        <f>VLOOKUP($A557,'Trang tính59'!$G:$J,4,0)</f>
        <v>#N/A</v>
      </c>
      <c r="D557" s="168"/>
      <c r="E557" s="168"/>
      <c r="F557" s="1" t="str">
        <f t="shared" si="36"/>
        <v/>
      </c>
      <c r="G557" s="159" t="e">
        <f t="shared" si="32"/>
        <v>#VALUE!</v>
      </c>
      <c r="H557" s="14"/>
      <c r="I557" s="14"/>
      <c r="J557" s="1" t="str">
        <f t="shared" si="37"/>
        <v/>
      </c>
      <c r="K557" s="159" t="e">
        <f t="shared" si="33"/>
        <v>#VALUE!</v>
      </c>
      <c r="L557" s="169">
        <v>0.56805555555555554</v>
      </c>
      <c r="M557" s="169">
        <v>0.56805555555555554</v>
      </c>
      <c r="N557" s="163">
        <f t="shared" si="38"/>
        <v>0.16666666666666666</v>
      </c>
      <c r="O557" s="159">
        <f t="shared" si="39"/>
        <v>4</v>
      </c>
      <c r="P557" s="14"/>
      <c r="Q557" s="14"/>
      <c r="R557" s="1" t="str">
        <f t="shared" si="40"/>
        <v/>
      </c>
      <c r="S557" s="159" t="e">
        <f t="shared" si="41"/>
        <v>#VALUE!</v>
      </c>
      <c r="T557" s="14"/>
      <c r="U557" s="14"/>
      <c r="V557" s="1" t="str">
        <f t="shared" si="42"/>
        <v/>
      </c>
      <c r="W557" s="159" t="e">
        <f t="shared" si="43"/>
        <v>#VALUE!</v>
      </c>
      <c r="X557" s="14"/>
      <c r="Y557" s="14"/>
      <c r="Z557" s="1" t="str">
        <f t="shared" si="44"/>
        <v/>
      </c>
      <c r="AA557" s="159" t="e">
        <f t="shared" si="45"/>
        <v>#VALUE!</v>
      </c>
      <c r="AB557" s="169">
        <v>0.4375</v>
      </c>
      <c r="AC557" s="169">
        <v>0.67152777777777772</v>
      </c>
      <c r="AD557" s="1" t="e">
        <f t="shared" si="46"/>
        <v>#N/A</v>
      </c>
      <c r="AE557" s="159" t="e">
        <f t="shared" si="34"/>
        <v>#N/A</v>
      </c>
      <c r="AF557" s="14"/>
      <c r="AG557" s="14"/>
      <c r="AH557" s="1" t="str">
        <f t="shared" si="47"/>
        <v/>
      </c>
      <c r="AI557" s="159" t="e">
        <f t="shared" si="35"/>
        <v>#VALUE!</v>
      </c>
      <c r="AJ557" s="170"/>
      <c r="AK557" s="170"/>
      <c r="AL557" s="1"/>
      <c r="AM557" s="1"/>
      <c r="AN557" s="162"/>
      <c r="AO557" s="162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62"/>
      <c r="BA557" s="162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70"/>
      <c r="BQ557" s="170"/>
      <c r="BR557" s="1"/>
      <c r="BS557" s="1"/>
      <c r="BT557" s="170"/>
      <c r="BU557" s="170"/>
      <c r="BV557" s="1"/>
      <c r="BW557" s="1"/>
      <c r="BX557" s="162"/>
      <c r="BY557" s="162"/>
      <c r="BZ557" s="1"/>
      <c r="CA557" s="1"/>
      <c r="CB557" s="1"/>
      <c r="CC557" s="1"/>
      <c r="CD557" s="1"/>
      <c r="CE557" s="1"/>
      <c r="CF557" s="162"/>
      <c r="CG557" s="162"/>
      <c r="CH557" s="1"/>
      <c r="CI557" s="1"/>
      <c r="CJ557" s="170"/>
      <c r="CK557" s="170"/>
      <c r="CL557" s="1"/>
      <c r="CM557" s="1"/>
      <c r="CN557" s="162"/>
      <c r="CO557" s="162"/>
      <c r="CP557" s="1"/>
      <c r="CQ557" s="1"/>
      <c r="CR557" s="1"/>
      <c r="CS557" s="1"/>
      <c r="CT557" s="1"/>
      <c r="CU557" s="1"/>
      <c r="CV557" s="170"/>
      <c r="CW557" s="170"/>
      <c r="CX557" s="1"/>
      <c r="CY557" s="1"/>
      <c r="CZ557" s="160"/>
      <c r="DA557" s="160"/>
      <c r="DB557" s="161"/>
      <c r="DC557" s="159"/>
      <c r="DD557" s="160"/>
      <c r="DE557" s="160"/>
      <c r="DF557" s="176"/>
      <c r="DG557" s="176"/>
      <c r="DH557" s="162"/>
      <c r="DI557" s="162"/>
      <c r="DJ557" s="1"/>
      <c r="DK557" s="159"/>
      <c r="DL557" s="162"/>
      <c r="DM557" s="162"/>
      <c r="DN557" s="1"/>
      <c r="DO557" s="159"/>
      <c r="DP557" s="162"/>
      <c r="DQ557" s="162"/>
      <c r="DR557" s="1"/>
      <c r="DS557" s="159"/>
      <c r="DT557" s="1"/>
      <c r="DU557" s="1"/>
      <c r="DV557" s="1"/>
      <c r="DW557" s="159"/>
      <c r="DY557" s="1" t="e">
        <f>VLOOKUP(A557,'ADFLEX lần 1'!A:C,3,0)</f>
        <v>#N/A</v>
      </c>
    </row>
    <row r="558" spans="1:129" ht="15.75" customHeight="1" x14ac:dyDescent="0.25">
      <c r="A558" s="15">
        <v>958</v>
      </c>
      <c r="B558" s="1" t="str">
        <f>VLOOKUP($A558,'Trang tính59'!$G:$J,3,0)</f>
        <v>Tạ Ngọc Gia Như</v>
      </c>
      <c r="C558" s="1" t="str">
        <f>VLOOKUP($A558,'Trang tính59'!$G:$J,4,0)</f>
        <v>AdFlex - Pushtimize - BD</v>
      </c>
      <c r="D558" s="169">
        <v>0.36875000000000002</v>
      </c>
      <c r="E558" s="169">
        <v>0.76666666666666672</v>
      </c>
      <c r="F558" s="163">
        <f t="shared" si="36"/>
        <v>0.33333333333333331</v>
      </c>
      <c r="G558" s="159">
        <f t="shared" si="32"/>
        <v>8</v>
      </c>
      <c r="H558" s="169">
        <v>0.34583333333333333</v>
      </c>
      <c r="I558" s="169">
        <v>0.75972222222222219</v>
      </c>
      <c r="J558" s="163">
        <f t="shared" si="37"/>
        <v>0.33333333333333331</v>
      </c>
      <c r="K558" s="159">
        <f t="shared" si="33"/>
        <v>8</v>
      </c>
      <c r="L558" s="169">
        <v>0.37291666666666667</v>
      </c>
      <c r="M558" s="169">
        <v>0.72638888888888886</v>
      </c>
      <c r="N558" s="162">
        <f t="shared" si="38"/>
        <v>0.29097222222222219</v>
      </c>
      <c r="O558" s="159">
        <f t="shared" si="39"/>
        <v>7</v>
      </c>
      <c r="P558" s="168"/>
      <c r="Q558" s="168"/>
      <c r="R558" s="1" t="str">
        <f t="shared" si="40"/>
        <v/>
      </c>
      <c r="S558" s="159" t="e">
        <f t="shared" si="41"/>
        <v>#VALUE!</v>
      </c>
      <c r="T558" s="168"/>
      <c r="U558" s="168"/>
      <c r="V558" s="1" t="str">
        <f t="shared" si="42"/>
        <v/>
      </c>
      <c r="W558" s="159" t="e">
        <f t="shared" si="43"/>
        <v>#VALUE!</v>
      </c>
      <c r="X558" s="169">
        <v>0.36805555555555558</v>
      </c>
      <c r="Y558" s="169">
        <v>0.7729166666666667</v>
      </c>
      <c r="Z558" s="163">
        <f t="shared" si="44"/>
        <v>0.33333333333333331</v>
      </c>
      <c r="AA558" s="159">
        <f t="shared" si="45"/>
        <v>8</v>
      </c>
      <c r="AB558" s="169">
        <v>0.35833333333333334</v>
      </c>
      <c r="AC558" s="169">
        <v>0.76249999999999996</v>
      </c>
      <c r="AD558" s="163">
        <f t="shared" si="46"/>
        <v>0.33333333333333331</v>
      </c>
      <c r="AE558" s="159">
        <f t="shared" si="34"/>
        <v>8</v>
      </c>
      <c r="AF558" s="169">
        <v>0.37083333333333335</v>
      </c>
      <c r="AG558" s="169">
        <v>0.76875000000000004</v>
      </c>
      <c r="AH558" s="163">
        <f t="shared" si="47"/>
        <v>0.33333333333333331</v>
      </c>
      <c r="AI558" s="159">
        <f t="shared" si="35"/>
        <v>8</v>
      </c>
      <c r="AJ558" s="170"/>
      <c r="AK558" s="170"/>
      <c r="AL558" s="1"/>
      <c r="AM558" s="1"/>
      <c r="AN558" s="170"/>
      <c r="AO558" s="170"/>
      <c r="AP558" s="1"/>
      <c r="AQ558" s="1"/>
      <c r="AR558" s="170"/>
      <c r="AS558" s="170"/>
      <c r="AT558" s="1"/>
      <c r="AU558" s="1"/>
      <c r="AV558" s="170"/>
      <c r="AW558" s="170"/>
      <c r="AX558" s="1"/>
      <c r="AY558" s="1"/>
      <c r="AZ558" s="170"/>
      <c r="BA558" s="170"/>
      <c r="BB558" s="1"/>
      <c r="BC558" s="1"/>
      <c r="BD558" s="162"/>
      <c r="BE558" s="162"/>
      <c r="BF558" s="1"/>
      <c r="BG558" s="1"/>
      <c r="BH558" s="162"/>
      <c r="BI558" s="162"/>
      <c r="BJ558" s="1"/>
      <c r="BK558" s="1"/>
      <c r="BL558" s="170"/>
      <c r="BM558" s="170"/>
      <c r="BN558" s="1"/>
      <c r="BO558" s="1"/>
      <c r="BP558" s="170"/>
      <c r="BQ558" s="170"/>
      <c r="BR558" s="1"/>
      <c r="BS558" s="1"/>
      <c r="BT558" s="170"/>
      <c r="BU558" s="170"/>
      <c r="BV558" s="1"/>
      <c r="BW558" s="1"/>
      <c r="BX558" s="170"/>
      <c r="BY558" s="170"/>
      <c r="BZ558" s="1"/>
      <c r="CA558" s="1"/>
      <c r="CB558" s="170"/>
      <c r="CC558" s="170"/>
      <c r="CD558" s="1"/>
      <c r="CE558" s="1"/>
      <c r="CF558" s="162"/>
      <c r="CG558" s="162"/>
      <c r="CH558" s="1"/>
      <c r="CI558" s="1"/>
      <c r="CJ558" s="162"/>
      <c r="CK558" s="162"/>
      <c r="CL558" s="1"/>
      <c r="CM558" s="1"/>
      <c r="CN558" s="170"/>
      <c r="CO558" s="170"/>
      <c r="CP558" s="1"/>
      <c r="CQ558" s="1"/>
      <c r="CR558" s="170"/>
      <c r="CS558" s="170"/>
      <c r="CT558" s="1"/>
      <c r="CU558" s="1"/>
      <c r="CV558" s="170"/>
      <c r="CW558" s="170"/>
      <c r="CX558" s="1"/>
      <c r="CY558" s="1"/>
      <c r="CZ558" s="160"/>
      <c r="DA558" s="160"/>
      <c r="DB558" s="161"/>
      <c r="DC558" s="159"/>
      <c r="DD558" s="170"/>
      <c r="DE558" s="170"/>
      <c r="DF558" s="161"/>
      <c r="DG558" s="159"/>
      <c r="DH558" s="162"/>
      <c r="DI558" s="162"/>
      <c r="DJ558" s="163"/>
      <c r="DK558" s="159"/>
      <c r="DL558" s="162"/>
      <c r="DM558" s="162"/>
      <c r="DN558" s="163"/>
      <c r="DO558" s="159"/>
      <c r="DP558" s="160"/>
      <c r="DQ558" s="160"/>
      <c r="DR558" s="161"/>
      <c r="DS558" s="159"/>
      <c r="DT558" s="160"/>
      <c r="DU558" s="160"/>
      <c r="DV558" s="161"/>
      <c r="DW558" s="159"/>
      <c r="DY558" s="1" t="str">
        <f>VLOOKUP(A558,'ADFLEX lần 1'!A:C,3,0)</f>
        <v>Tạ Ngọc Gia Như</v>
      </c>
    </row>
    <row r="559" spans="1:129" ht="15.75" customHeight="1" x14ac:dyDescent="0.25">
      <c r="A559" s="15">
        <v>959</v>
      </c>
      <c r="B559" s="1" t="str">
        <f>VLOOKUP($A559,'Trang tính59'!$G:$J,3,0)</f>
        <v>Nguyễn Hà Châu Giang</v>
      </c>
      <c r="C559" s="1" t="str">
        <f>VLOOKUP($A559,'Trang tính59'!$G:$J,4,0)</f>
        <v>AdFlex - Support - HRBP</v>
      </c>
      <c r="D559" s="168"/>
      <c r="E559" s="168"/>
      <c r="F559" s="1" t="str">
        <f t="shared" si="36"/>
        <v/>
      </c>
      <c r="G559" s="159" t="e">
        <f t="shared" si="32"/>
        <v>#VALUE!</v>
      </c>
      <c r="H559" s="168"/>
      <c r="I559" s="168"/>
      <c r="J559" s="1" t="str">
        <f t="shared" si="37"/>
        <v/>
      </c>
      <c r="K559" s="159" t="e">
        <f t="shared" si="33"/>
        <v>#VALUE!</v>
      </c>
      <c r="L559" s="168"/>
      <c r="M559" s="168"/>
      <c r="N559" s="1" t="str">
        <f t="shared" si="38"/>
        <v/>
      </c>
      <c r="O559" s="159" t="e">
        <f t="shared" si="39"/>
        <v>#VALUE!</v>
      </c>
      <c r="P559" s="168"/>
      <c r="Q559" s="168"/>
      <c r="R559" s="1" t="str">
        <f t="shared" si="40"/>
        <v/>
      </c>
      <c r="S559" s="159" t="e">
        <f t="shared" si="41"/>
        <v>#VALUE!</v>
      </c>
      <c r="T559" s="168"/>
      <c r="U559" s="168"/>
      <c r="V559" s="1" t="str">
        <f t="shared" si="42"/>
        <v/>
      </c>
      <c r="W559" s="159" t="e">
        <f t="shared" si="43"/>
        <v>#VALUE!</v>
      </c>
      <c r="X559" s="169">
        <v>0.57986111111111116</v>
      </c>
      <c r="Y559" s="169">
        <v>0.57986111111111116</v>
      </c>
      <c r="Z559" s="163">
        <f t="shared" si="44"/>
        <v>0.16666666666666666</v>
      </c>
      <c r="AA559" s="159">
        <f t="shared" si="45"/>
        <v>4</v>
      </c>
      <c r="AB559" s="169">
        <v>0.37916666666666665</v>
      </c>
      <c r="AC559" s="169">
        <v>0.78888888888888886</v>
      </c>
      <c r="AD559" s="163">
        <f t="shared" si="46"/>
        <v>0.32916666666666672</v>
      </c>
      <c r="AE559" s="159">
        <f t="shared" si="34"/>
        <v>7.9</v>
      </c>
      <c r="AF559" s="169">
        <v>0.37222222222222223</v>
      </c>
      <c r="AG559" s="169">
        <v>0.78472222222222221</v>
      </c>
      <c r="AH559" s="163">
        <f t="shared" si="47"/>
        <v>0.33333333333333331</v>
      </c>
      <c r="AI559" s="159">
        <f t="shared" si="35"/>
        <v>8</v>
      </c>
      <c r="AJ559" s="170"/>
      <c r="AK559" s="170"/>
      <c r="AL559" s="1"/>
      <c r="AM559" s="1"/>
      <c r="AN559" s="170"/>
      <c r="AO559" s="170"/>
      <c r="AP559" s="1"/>
      <c r="AQ559" s="1"/>
      <c r="AR559" s="170"/>
      <c r="AS559" s="170"/>
      <c r="AT559" s="1"/>
      <c r="AU559" s="1"/>
      <c r="AV559" s="170"/>
      <c r="AW559" s="170"/>
      <c r="AX559" s="1"/>
      <c r="AY559" s="1"/>
      <c r="AZ559" s="170"/>
      <c r="BA559" s="170"/>
      <c r="BB559" s="1"/>
      <c r="BC559" s="1"/>
      <c r="BD559" s="162"/>
      <c r="BE559" s="162"/>
      <c r="BF559" s="1"/>
      <c r="BG559" s="1"/>
      <c r="BH559" s="162"/>
      <c r="BI559" s="162"/>
      <c r="BJ559" s="1"/>
      <c r="BK559" s="1"/>
      <c r="BL559" s="170"/>
      <c r="BM559" s="170"/>
      <c r="BN559" s="1"/>
      <c r="BO559" s="1"/>
      <c r="BP559" s="162"/>
      <c r="BQ559" s="162"/>
      <c r="BR559" s="1"/>
      <c r="BS559" s="1"/>
      <c r="BT559" s="170"/>
      <c r="BU559" s="170"/>
      <c r="BV559" s="1"/>
      <c r="BW559" s="1"/>
      <c r="BX559" s="170"/>
      <c r="BY559" s="170"/>
      <c r="BZ559" s="1"/>
      <c r="CA559" s="1"/>
      <c r="CB559" s="170"/>
      <c r="CC559" s="170"/>
      <c r="CD559" s="1"/>
      <c r="CE559" s="1"/>
      <c r="CF559" s="162"/>
      <c r="CG559" s="162"/>
      <c r="CH559" s="1"/>
      <c r="CI559" s="1"/>
      <c r="CJ559" s="162"/>
      <c r="CK559" s="162"/>
      <c r="CL559" s="1"/>
      <c r="CM559" s="1"/>
      <c r="CN559" s="170"/>
      <c r="CO559" s="170"/>
      <c r="CP559" s="1"/>
      <c r="CQ559" s="1"/>
      <c r="CR559" s="170"/>
      <c r="CS559" s="170"/>
      <c r="CT559" s="1"/>
      <c r="CU559" s="1"/>
      <c r="CV559" s="170"/>
      <c r="CW559" s="170"/>
      <c r="CX559" s="1"/>
      <c r="CY559" s="1"/>
      <c r="CZ559" s="162"/>
      <c r="DA559" s="162"/>
      <c r="DB559" s="1"/>
      <c r="DC559" s="159"/>
      <c r="DD559" s="162"/>
      <c r="DE559" s="162"/>
      <c r="DF559" s="1"/>
      <c r="DG559" s="159"/>
      <c r="DH559" s="162"/>
      <c r="DI559" s="162"/>
      <c r="DJ559" s="163"/>
      <c r="DK559" s="159"/>
      <c r="DL559" s="162"/>
      <c r="DM559" s="162"/>
      <c r="DN559" s="163"/>
      <c r="DO559" s="159"/>
      <c r="DP559" s="162"/>
      <c r="DQ559" s="162"/>
      <c r="DR559" s="162"/>
      <c r="DS559" s="159"/>
      <c r="DT559" s="162"/>
      <c r="DU559" s="162"/>
      <c r="DV559" s="1"/>
      <c r="DW559" s="159"/>
      <c r="DY559" s="1" t="str">
        <f>VLOOKUP(A559,'ADFLEX lần 1'!A:C,3,0)</f>
        <v>Nguyễn Hà Châu Giang</v>
      </c>
    </row>
    <row r="560" spans="1:129" ht="15.75" customHeight="1" x14ac:dyDescent="0.25">
      <c r="A560" s="15">
        <v>960</v>
      </c>
      <c r="B560" s="1" t="str">
        <f>VLOOKUP($A560,'Trang tính59'!$G:$J,3,0)</f>
        <v>Phạm Thị Ngọc Uyển</v>
      </c>
      <c r="C560" s="1" t="str">
        <f>VLOOKUP($A560,'Trang tính59'!$G:$J,4,0)</f>
        <v>AdFlex - CPO - Community</v>
      </c>
      <c r="D560" s="14"/>
      <c r="E560" s="14"/>
      <c r="F560" s="1" t="str">
        <f t="shared" si="36"/>
        <v/>
      </c>
      <c r="G560" s="159" t="e">
        <f t="shared" si="32"/>
        <v>#VALUE!</v>
      </c>
      <c r="H560" s="168"/>
      <c r="I560" s="168"/>
      <c r="J560" s="1" t="str">
        <f t="shared" si="37"/>
        <v/>
      </c>
      <c r="K560" s="159" t="e">
        <f t="shared" si="33"/>
        <v>#VALUE!</v>
      </c>
      <c r="L560" s="168"/>
      <c r="M560" s="168"/>
      <c r="N560" s="1" t="str">
        <f t="shared" si="38"/>
        <v/>
      </c>
      <c r="O560" s="159" t="e">
        <f t="shared" si="39"/>
        <v>#VALUE!</v>
      </c>
      <c r="P560" s="168"/>
      <c r="Q560" s="168"/>
      <c r="R560" s="1" t="str">
        <f t="shared" si="40"/>
        <v/>
      </c>
      <c r="S560" s="159" t="e">
        <f t="shared" si="41"/>
        <v>#VALUE!</v>
      </c>
      <c r="T560" s="168"/>
      <c r="U560" s="168"/>
      <c r="V560" s="1" t="str">
        <f t="shared" si="42"/>
        <v/>
      </c>
      <c r="W560" s="159" t="e">
        <f t="shared" si="43"/>
        <v>#VALUE!</v>
      </c>
      <c r="X560" s="168"/>
      <c r="Y560" s="168"/>
      <c r="Z560" s="1" t="str">
        <f t="shared" si="44"/>
        <v/>
      </c>
      <c r="AA560" s="159" t="e">
        <f t="shared" si="45"/>
        <v>#VALUE!</v>
      </c>
      <c r="AB560" s="168"/>
      <c r="AC560" s="168"/>
      <c r="AD560" s="1" t="str">
        <f t="shared" si="46"/>
        <v/>
      </c>
      <c r="AE560" s="159" t="e">
        <f t="shared" si="34"/>
        <v>#VALUE!</v>
      </c>
      <c r="AF560" s="168"/>
      <c r="AG560" s="168"/>
      <c r="AH560" s="1" t="str">
        <f t="shared" si="47"/>
        <v/>
      </c>
      <c r="AI560" s="159" t="e">
        <f t="shared" si="35"/>
        <v>#VALUE!</v>
      </c>
      <c r="AJ560" s="170"/>
      <c r="AK560" s="170"/>
      <c r="AL560" s="1"/>
      <c r="AM560" s="1"/>
      <c r="AN560" s="170"/>
      <c r="AO560" s="170"/>
      <c r="AP560" s="1"/>
      <c r="AQ560" s="1"/>
      <c r="AR560" s="170"/>
      <c r="AS560" s="170"/>
      <c r="AT560" s="1"/>
      <c r="AU560" s="1"/>
      <c r="AV560" s="170"/>
      <c r="AW560" s="170"/>
      <c r="AX560" s="1"/>
      <c r="AY560" s="1"/>
      <c r="AZ560" s="170"/>
      <c r="BA560" s="170"/>
      <c r="BB560" s="1"/>
      <c r="BC560" s="1"/>
      <c r="BD560" s="170"/>
      <c r="BE560" s="170"/>
      <c r="BF560" s="1"/>
      <c r="BG560" s="1"/>
      <c r="BH560" s="162"/>
      <c r="BI560" s="162"/>
      <c r="BJ560" s="1"/>
      <c r="BK560" s="1"/>
      <c r="BL560" s="170"/>
      <c r="BM560" s="170"/>
      <c r="BN560" s="1"/>
      <c r="BO560" s="1"/>
      <c r="BP560" s="170"/>
      <c r="BQ560" s="170"/>
      <c r="BR560" s="1"/>
      <c r="BS560" s="1"/>
      <c r="BT560" s="170"/>
      <c r="BU560" s="170"/>
      <c r="BV560" s="1"/>
      <c r="BW560" s="1"/>
      <c r="BX560" s="170"/>
      <c r="BY560" s="170"/>
      <c r="BZ560" s="1"/>
      <c r="CA560" s="1"/>
      <c r="CB560" s="170"/>
      <c r="CC560" s="170"/>
      <c r="CD560" s="1"/>
      <c r="CE560" s="1"/>
      <c r="CF560" s="162"/>
      <c r="CG560" s="162"/>
      <c r="CH560" s="1"/>
      <c r="CI560" s="1"/>
      <c r="CJ560" s="162"/>
      <c r="CK560" s="162"/>
      <c r="CL560" s="1"/>
      <c r="CM560" s="1"/>
      <c r="CN560" s="170"/>
      <c r="CO560" s="170"/>
      <c r="CP560" s="1"/>
      <c r="CQ560" s="1"/>
      <c r="CR560" s="170"/>
      <c r="CS560" s="170"/>
      <c r="CT560" s="1"/>
      <c r="CU560" s="1"/>
      <c r="CV560" s="170"/>
      <c r="CW560" s="170"/>
      <c r="CX560" s="1"/>
      <c r="CY560" s="1"/>
      <c r="CZ560" s="160"/>
      <c r="DA560" s="160"/>
      <c r="DB560" s="161"/>
      <c r="DC560" s="159"/>
      <c r="DD560" s="160"/>
      <c r="DE560" s="160"/>
      <c r="DF560" s="160"/>
      <c r="DG560" s="159"/>
      <c r="DH560" s="162"/>
      <c r="DI560" s="162"/>
      <c r="DJ560" s="163"/>
      <c r="DK560" s="159"/>
      <c r="DL560" s="162"/>
      <c r="DM560" s="162"/>
      <c r="DN560" s="163"/>
      <c r="DO560" s="159"/>
      <c r="DP560" s="1"/>
      <c r="DQ560" s="1"/>
      <c r="DR560" s="1"/>
      <c r="DS560" s="159"/>
      <c r="DT560" s="1"/>
      <c r="DU560" s="1"/>
      <c r="DV560" s="1"/>
      <c r="DW560" s="159"/>
      <c r="DY560" s="1" t="str">
        <f>VLOOKUP(A560,'ADFLEX lần 1'!A:C,3,0)</f>
        <v>Phạm Thị Ngọc Uyển</v>
      </c>
    </row>
    <row r="561" spans="1:129" ht="15.75" hidden="1" customHeight="1" x14ac:dyDescent="0.25">
      <c r="A561" s="15">
        <v>961</v>
      </c>
      <c r="B561" s="1" t="e">
        <f>VLOOKUP($A561,'Trang tính59'!$G:$J,3,0)</f>
        <v>#N/A</v>
      </c>
      <c r="C561" s="1" t="e">
        <f>VLOOKUP($A561,'Trang tính59'!$G:$J,4,0)</f>
        <v>#N/A</v>
      </c>
      <c r="D561" s="14"/>
      <c r="E561" s="14"/>
      <c r="F561" s="1" t="str">
        <f t="shared" si="36"/>
        <v/>
      </c>
      <c r="G561" s="159" t="e">
        <f t="shared" si="32"/>
        <v>#VALUE!</v>
      </c>
      <c r="H561" s="169">
        <v>0.68125000000000002</v>
      </c>
      <c r="I561" s="169">
        <v>0.68125000000000002</v>
      </c>
      <c r="J561" s="163">
        <f t="shared" si="37"/>
        <v>0.16666666666666666</v>
      </c>
      <c r="K561" s="159">
        <f t="shared" si="33"/>
        <v>4</v>
      </c>
      <c r="L561" s="168"/>
      <c r="M561" s="168"/>
      <c r="N561" s="1" t="str">
        <f t="shared" si="38"/>
        <v/>
      </c>
      <c r="O561" s="159" t="e">
        <f t="shared" si="39"/>
        <v>#VALUE!</v>
      </c>
      <c r="P561" s="14"/>
      <c r="Q561" s="14"/>
      <c r="R561" s="1" t="str">
        <f t="shared" si="40"/>
        <v/>
      </c>
      <c r="S561" s="159" t="e">
        <f t="shared" si="41"/>
        <v>#VALUE!</v>
      </c>
      <c r="T561" s="168"/>
      <c r="U561" s="168"/>
      <c r="V561" s="1" t="str">
        <f t="shared" si="42"/>
        <v/>
      </c>
      <c r="W561" s="159" t="e">
        <f t="shared" si="43"/>
        <v>#VALUE!</v>
      </c>
      <c r="X561" s="14"/>
      <c r="Y561" s="14"/>
      <c r="Z561" s="1" t="str">
        <f t="shared" si="44"/>
        <v/>
      </c>
      <c r="AA561" s="159" t="e">
        <f t="shared" si="45"/>
        <v>#VALUE!</v>
      </c>
      <c r="AB561" s="169">
        <v>0.4152777777777778</v>
      </c>
      <c r="AC561" s="169">
        <v>0.60069444444444442</v>
      </c>
      <c r="AD561" s="1" t="e">
        <f t="shared" si="46"/>
        <v>#N/A</v>
      </c>
      <c r="AE561" s="159" t="e">
        <f t="shared" si="34"/>
        <v>#N/A</v>
      </c>
      <c r="AF561" s="14"/>
      <c r="AG561" s="14"/>
      <c r="AH561" s="1" t="str">
        <f t="shared" si="47"/>
        <v/>
      </c>
      <c r="AI561" s="159" t="e">
        <f t="shared" si="35"/>
        <v>#VALUE!</v>
      </c>
      <c r="AJ561" s="1"/>
      <c r="AK561" s="1"/>
      <c r="AL561" s="1"/>
      <c r="AM561" s="1"/>
      <c r="AN561" s="1"/>
      <c r="AO561" s="1"/>
      <c r="AP561" s="1"/>
      <c r="AQ561" s="1"/>
      <c r="AR561" s="162"/>
      <c r="AS561" s="162"/>
      <c r="AT561" s="1"/>
      <c r="AU561" s="1"/>
      <c r="AV561" s="162"/>
      <c r="AW561" s="162"/>
      <c r="AX561" s="1"/>
      <c r="AY561" s="1"/>
      <c r="AZ561" s="170"/>
      <c r="BA561" s="170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70"/>
      <c r="BM561" s="170"/>
      <c r="BN561" s="1"/>
      <c r="BO561" s="1"/>
      <c r="BP561" s="1"/>
      <c r="BQ561" s="1"/>
      <c r="BR561" s="1"/>
      <c r="BS561" s="1"/>
      <c r="BT561" s="162"/>
      <c r="BU561" s="162"/>
      <c r="BV561" s="1"/>
      <c r="BW561" s="1"/>
      <c r="BX561" s="170"/>
      <c r="BY561" s="170"/>
      <c r="BZ561" s="1"/>
      <c r="CA561" s="1"/>
      <c r="CB561" s="170"/>
      <c r="CC561" s="170"/>
      <c r="CD561" s="1"/>
      <c r="CE561" s="1"/>
      <c r="CF561" s="162"/>
      <c r="CG561" s="162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70"/>
      <c r="CS561" s="170"/>
      <c r="CT561" s="1"/>
      <c r="CU561" s="1"/>
      <c r="CV561" s="1"/>
      <c r="CW561" s="1"/>
      <c r="CX561" s="1"/>
      <c r="CY561" s="1"/>
      <c r="CZ561" s="1"/>
      <c r="DA561" s="1"/>
      <c r="DB561" s="1"/>
      <c r="DC561" s="159"/>
      <c r="DD561" s="1"/>
      <c r="DE561" s="1"/>
      <c r="DF561" s="1"/>
      <c r="DG561" s="159"/>
      <c r="DH561" s="162"/>
      <c r="DI561" s="162"/>
      <c r="DJ561" s="163"/>
      <c r="DK561" s="159"/>
      <c r="DL561" s="1"/>
      <c r="DM561" s="1"/>
      <c r="DN561" s="1"/>
      <c r="DO561" s="159"/>
      <c r="DP561" s="160"/>
      <c r="DQ561" s="160"/>
      <c r="DR561" s="161"/>
      <c r="DS561" s="159"/>
      <c r="DT561" s="160"/>
      <c r="DU561" s="160"/>
      <c r="DV561" s="161"/>
      <c r="DW561" s="159"/>
      <c r="DY561" s="1" t="e">
        <f>VLOOKUP(A561,'ADFLEX lần 1'!A:C,3,0)</f>
        <v>#N/A</v>
      </c>
    </row>
    <row r="562" spans="1:129" ht="15.75" hidden="1" customHeight="1" x14ac:dyDescent="0.25">
      <c r="A562" s="15">
        <v>963</v>
      </c>
      <c r="B562" s="1" t="e">
        <f>VLOOKUP($A562,'Trang tính59'!$G:$J,3,0)</f>
        <v>#N/A</v>
      </c>
      <c r="C562" s="1" t="e">
        <f>VLOOKUP($A562,'Trang tính59'!$G:$J,4,0)</f>
        <v>#N/A</v>
      </c>
      <c r="D562" s="14"/>
      <c r="E562" s="14"/>
      <c r="F562" s="1" t="str">
        <f t="shared" si="36"/>
        <v/>
      </c>
      <c r="G562" s="159" t="e">
        <f t="shared" si="32"/>
        <v>#VALUE!</v>
      </c>
      <c r="H562" s="168"/>
      <c r="I562" s="168"/>
      <c r="J562" s="1" t="str">
        <f t="shared" si="37"/>
        <v/>
      </c>
      <c r="K562" s="159" t="e">
        <f t="shared" si="33"/>
        <v>#VALUE!</v>
      </c>
      <c r="L562" s="14"/>
      <c r="M562" s="14"/>
      <c r="N562" s="1" t="str">
        <f t="shared" si="38"/>
        <v/>
      </c>
      <c r="O562" s="159" t="e">
        <f t="shared" si="39"/>
        <v>#VALUE!</v>
      </c>
      <c r="P562" s="168"/>
      <c r="Q562" s="168"/>
      <c r="R562" s="1" t="str">
        <f t="shared" si="40"/>
        <v/>
      </c>
      <c r="S562" s="159" t="e">
        <f t="shared" si="41"/>
        <v>#VALUE!</v>
      </c>
      <c r="T562" s="168"/>
      <c r="U562" s="168"/>
      <c r="V562" s="1" t="str">
        <f t="shared" si="42"/>
        <v/>
      </c>
      <c r="W562" s="159" t="e">
        <f t="shared" si="43"/>
        <v>#VALUE!</v>
      </c>
      <c r="X562" s="14"/>
      <c r="Y562" s="14"/>
      <c r="Z562" s="1" t="str">
        <f t="shared" si="44"/>
        <v/>
      </c>
      <c r="AA562" s="159" t="e">
        <f t="shared" si="45"/>
        <v>#VALUE!</v>
      </c>
      <c r="AB562" s="169">
        <v>0.58125000000000004</v>
      </c>
      <c r="AC562" s="169">
        <v>0.58125000000000004</v>
      </c>
      <c r="AD562" s="163">
        <f t="shared" si="46"/>
        <v>0.16666666666666666</v>
      </c>
      <c r="AE562" s="159">
        <f t="shared" si="34"/>
        <v>4</v>
      </c>
      <c r="AF562" s="14"/>
      <c r="AG562" s="14"/>
      <c r="AH562" s="1" t="str">
        <f t="shared" si="47"/>
        <v/>
      </c>
      <c r="AI562" s="159" t="e">
        <f t="shared" si="35"/>
        <v>#VALUE!</v>
      </c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62"/>
      <c r="BY562" s="162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62"/>
      <c r="CW562" s="162"/>
      <c r="CX562" s="1"/>
      <c r="CY562" s="1"/>
      <c r="CZ562" s="1"/>
      <c r="DA562" s="1"/>
      <c r="DB562" s="1"/>
      <c r="DC562" s="159"/>
      <c r="DD562" s="1"/>
      <c r="DE562" s="1"/>
      <c r="DF562" s="1"/>
      <c r="DG562" s="159"/>
      <c r="DH562" s="162"/>
      <c r="DI562" s="162"/>
      <c r="DJ562" s="163"/>
      <c r="DK562" s="159"/>
      <c r="DL562" s="1"/>
      <c r="DM562" s="1"/>
      <c r="DN562" s="1"/>
      <c r="DO562" s="159"/>
      <c r="DP562" s="1"/>
      <c r="DQ562" s="1"/>
      <c r="DR562" s="1"/>
      <c r="DS562" s="159"/>
      <c r="DT562" s="1"/>
      <c r="DU562" s="1"/>
      <c r="DV562" s="1"/>
      <c r="DW562" s="159"/>
      <c r="DY562" s="1" t="e">
        <f>VLOOKUP(A562,'ADFLEX lần 1'!A:C,3,0)</f>
        <v>#N/A</v>
      </c>
    </row>
    <row r="563" spans="1:129" ht="15.75" hidden="1" customHeight="1" x14ac:dyDescent="0.25">
      <c r="A563" s="15">
        <v>964</v>
      </c>
      <c r="B563" s="1" t="str">
        <f>VLOOKUP($A563,'Trang tính59'!$G:$J,3,0)</f>
        <v>Nguyễn Thị Bảo Ân</v>
      </c>
      <c r="C563" s="1">
        <f>VLOOKUP($A563,'Trang tính59'!$G:$J,4,0)</f>
        <v>0</v>
      </c>
      <c r="D563" s="169">
        <v>0.36527777777777776</v>
      </c>
      <c r="E563" s="169">
        <v>0.36527777777777776</v>
      </c>
      <c r="F563" s="163">
        <f t="shared" si="36"/>
        <v>0.16666666666666666</v>
      </c>
      <c r="G563" s="159">
        <f t="shared" si="32"/>
        <v>4</v>
      </c>
      <c r="H563" s="169">
        <v>0.35902777777777778</v>
      </c>
      <c r="I563" s="169">
        <v>0.35902777777777778</v>
      </c>
      <c r="J563" s="163">
        <f t="shared" si="37"/>
        <v>0.16666666666666666</v>
      </c>
      <c r="K563" s="159">
        <f t="shared" si="33"/>
        <v>4</v>
      </c>
      <c r="L563" s="169">
        <v>0.37430555555555556</v>
      </c>
      <c r="M563" s="169">
        <v>0.75069444444444444</v>
      </c>
      <c r="N563" s="162">
        <f t="shared" si="38"/>
        <v>0.31388888888888888</v>
      </c>
      <c r="O563" s="159">
        <f t="shared" si="39"/>
        <v>7.5</v>
      </c>
      <c r="P563" s="168"/>
      <c r="Q563" s="168"/>
      <c r="R563" s="1" t="str">
        <f t="shared" si="40"/>
        <v/>
      </c>
      <c r="S563" s="159" t="e">
        <f t="shared" si="41"/>
        <v>#VALUE!</v>
      </c>
      <c r="T563" s="168"/>
      <c r="U563" s="168"/>
      <c r="V563" s="1" t="str">
        <f t="shared" si="42"/>
        <v/>
      </c>
      <c r="W563" s="159" t="e">
        <f t="shared" si="43"/>
        <v>#VALUE!</v>
      </c>
      <c r="X563" s="169">
        <v>0.46875</v>
      </c>
      <c r="Y563" s="169">
        <v>0.75347222222222221</v>
      </c>
      <c r="Z563" s="162">
        <f t="shared" si="44"/>
        <v>0.22222222222222221</v>
      </c>
      <c r="AA563" s="159">
        <f t="shared" si="45"/>
        <v>5.3</v>
      </c>
      <c r="AB563" s="169">
        <v>0.35208333333333336</v>
      </c>
      <c r="AC563" s="169">
        <v>0.35208333333333336</v>
      </c>
      <c r="AD563" s="163">
        <f t="shared" si="46"/>
        <v>0.16666666666666666</v>
      </c>
      <c r="AE563" s="159">
        <f t="shared" si="34"/>
        <v>4</v>
      </c>
      <c r="AF563" s="169">
        <v>0.35138888888888886</v>
      </c>
      <c r="AG563" s="169">
        <v>0.35138888888888886</v>
      </c>
      <c r="AH563" s="163">
        <f t="shared" si="47"/>
        <v>0.16666666666666666</v>
      </c>
      <c r="AI563" s="159">
        <f t="shared" si="35"/>
        <v>4</v>
      </c>
      <c r="AJ563" s="170"/>
      <c r="AK563" s="170"/>
      <c r="AL563" s="1"/>
      <c r="AM563" s="1"/>
      <c r="AN563" s="170"/>
      <c r="AO563" s="170"/>
      <c r="AP563" s="1"/>
      <c r="AQ563" s="1"/>
      <c r="AR563" s="170"/>
      <c r="AS563" s="170"/>
      <c r="AT563" s="1"/>
      <c r="AU563" s="1"/>
      <c r="AV563" s="170"/>
      <c r="AW563" s="170"/>
      <c r="AX563" s="1"/>
      <c r="AY563" s="1"/>
      <c r="AZ563" s="170"/>
      <c r="BA563" s="170"/>
      <c r="BB563" s="1"/>
      <c r="BC563" s="1"/>
      <c r="BD563" s="162"/>
      <c r="BE563" s="162"/>
      <c r="BF563" s="1"/>
      <c r="BG563" s="1"/>
      <c r="BH563" s="162"/>
      <c r="BI563" s="162"/>
      <c r="BJ563" s="1"/>
      <c r="BK563" s="1"/>
      <c r="BL563" s="170"/>
      <c r="BM563" s="170"/>
      <c r="BN563" s="1"/>
      <c r="BO563" s="1"/>
      <c r="BP563" s="170"/>
      <c r="BQ563" s="170"/>
      <c r="BR563" s="1"/>
      <c r="BS563" s="1"/>
      <c r="BT563" s="170"/>
      <c r="BU563" s="170"/>
      <c r="BV563" s="1"/>
      <c r="BW563" s="1"/>
      <c r="BX563" s="170"/>
      <c r="BY563" s="170"/>
      <c r="BZ563" s="1"/>
      <c r="CA563" s="1"/>
      <c r="CB563" s="170"/>
      <c r="CC563" s="170"/>
      <c r="CD563" s="1"/>
      <c r="CE563" s="1"/>
      <c r="CF563" s="162"/>
      <c r="CG563" s="162"/>
      <c r="CH563" s="1"/>
      <c r="CI563" s="1"/>
      <c r="CJ563" s="162"/>
      <c r="CK563" s="162"/>
      <c r="CL563" s="1"/>
      <c r="CM563" s="1"/>
      <c r="CN563" s="170"/>
      <c r="CO563" s="170"/>
      <c r="CP563" s="1"/>
      <c r="CQ563" s="1"/>
      <c r="CR563" s="170"/>
      <c r="CS563" s="170"/>
      <c r="CT563" s="1"/>
      <c r="CU563" s="1"/>
      <c r="CV563" s="170"/>
      <c r="CW563" s="170"/>
      <c r="CX563" s="1"/>
      <c r="CY563" s="1"/>
      <c r="CZ563" s="160"/>
      <c r="DA563" s="160"/>
      <c r="DB563" s="161"/>
      <c r="DC563" s="159"/>
      <c r="DD563" s="160"/>
      <c r="DE563" s="160"/>
      <c r="DF563" s="161"/>
      <c r="DG563" s="159"/>
      <c r="DH563" s="1"/>
      <c r="DI563" s="1"/>
      <c r="DJ563" s="1"/>
      <c r="DK563" s="159"/>
      <c r="DL563" s="1"/>
      <c r="DM563" s="1"/>
      <c r="DN563" s="1"/>
      <c r="DO563" s="159"/>
      <c r="DP563" s="160"/>
      <c r="DQ563" s="160"/>
      <c r="DR563" s="161"/>
      <c r="DS563" s="159"/>
      <c r="DT563" s="160"/>
      <c r="DU563" s="160"/>
      <c r="DV563" s="161"/>
      <c r="DW563" s="159"/>
      <c r="DY563" s="1" t="e">
        <f>VLOOKUP(A563,'ADFLEX lần 1'!A:C,3,0)</f>
        <v>#N/A</v>
      </c>
    </row>
    <row r="564" spans="1:129" ht="15.75" hidden="1" customHeight="1" x14ac:dyDescent="0.25">
      <c r="A564" s="15">
        <v>965</v>
      </c>
      <c r="B564" s="1" t="str">
        <f>VLOOKUP($A564,'Trang tính59'!$G:$J,3,0)</f>
        <v>Trần Thị Ngọc Anh</v>
      </c>
      <c r="C564" s="1">
        <f>VLOOKUP($A564,'Trang tính59'!$G:$J,4,0)</f>
        <v>0</v>
      </c>
      <c r="D564" s="169">
        <v>0.52916666666666667</v>
      </c>
      <c r="E564" s="169">
        <v>0.78541666666666665</v>
      </c>
      <c r="F564" s="163">
        <f t="shared" si="36"/>
        <v>0.20833333333333337</v>
      </c>
      <c r="G564" s="159">
        <f t="shared" si="32"/>
        <v>5</v>
      </c>
      <c r="H564" s="169">
        <v>0.50347222222222221</v>
      </c>
      <c r="I564" s="169">
        <v>0.8041666666666667</v>
      </c>
      <c r="J564" s="163">
        <f t="shared" si="37"/>
        <v>0.20833333333333337</v>
      </c>
      <c r="K564" s="159">
        <f t="shared" si="33"/>
        <v>5</v>
      </c>
      <c r="L564" s="169">
        <v>0.5</v>
      </c>
      <c r="M564" s="169">
        <v>0.79374999999999996</v>
      </c>
      <c r="N564" s="163">
        <f t="shared" si="38"/>
        <v>0.20833333333333337</v>
      </c>
      <c r="O564" s="159">
        <f t="shared" si="39"/>
        <v>5</v>
      </c>
      <c r="P564" s="168"/>
      <c r="Q564" s="168"/>
      <c r="R564" s="1" t="str">
        <f t="shared" si="40"/>
        <v/>
      </c>
      <c r="S564" s="159" t="e">
        <f t="shared" si="41"/>
        <v>#VALUE!</v>
      </c>
      <c r="T564" s="168"/>
      <c r="U564" s="168"/>
      <c r="V564" s="1" t="str">
        <f t="shared" si="42"/>
        <v/>
      </c>
      <c r="W564" s="159" t="e">
        <f t="shared" si="43"/>
        <v>#VALUE!</v>
      </c>
      <c r="X564" s="169">
        <v>0.52986111111111112</v>
      </c>
      <c r="Y564" s="169">
        <v>0.52986111111111112</v>
      </c>
      <c r="Z564" s="163">
        <f t="shared" si="44"/>
        <v>0.16666666666666666</v>
      </c>
      <c r="AA564" s="159">
        <f t="shared" si="45"/>
        <v>4</v>
      </c>
      <c r="AB564" s="169">
        <v>0.50486111111111109</v>
      </c>
      <c r="AC564" s="169">
        <v>0.78125</v>
      </c>
      <c r="AD564" s="163">
        <f t="shared" si="46"/>
        <v>0.20833333333333337</v>
      </c>
      <c r="AE564" s="159">
        <f t="shared" si="34"/>
        <v>5</v>
      </c>
      <c r="AF564" s="169">
        <v>0.52361111111111114</v>
      </c>
      <c r="AG564" s="169">
        <v>0.88194444444444442</v>
      </c>
      <c r="AH564" s="163">
        <f t="shared" si="47"/>
        <v>0.20833333333333337</v>
      </c>
      <c r="AI564" s="159">
        <f t="shared" si="35"/>
        <v>5</v>
      </c>
      <c r="AJ564" s="170"/>
      <c r="AK564" s="170"/>
      <c r="AL564" s="1"/>
      <c r="AM564" s="1"/>
      <c r="AN564" s="170"/>
      <c r="AO564" s="170"/>
      <c r="AP564" s="1"/>
      <c r="AQ564" s="1"/>
      <c r="AR564" s="170"/>
      <c r="AS564" s="170"/>
      <c r="AT564" s="1"/>
      <c r="AU564" s="1"/>
      <c r="AV564" s="170"/>
      <c r="AW564" s="170"/>
      <c r="AX564" s="1"/>
      <c r="AY564" s="1"/>
      <c r="AZ564" s="170"/>
      <c r="BA564" s="170"/>
      <c r="BB564" s="1"/>
      <c r="BC564" s="1"/>
      <c r="BD564" s="162"/>
      <c r="BE564" s="162"/>
      <c r="BF564" s="1"/>
      <c r="BG564" s="1"/>
      <c r="BH564" s="162"/>
      <c r="BI564" s="162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70"/>
      <c r="BU564" s="170"/>
      <c r="BV564" s="1"/>
      <c r="BW564" s="1"/>
      <c r="BX564" s="170"/>
      <c r="BY564" s="170"/>
      <c r="BZ564" s="1"/>
      <c r="CA564" s="1"/>
      <c r="CB564" s="170"/>
      <c r="CC564" s="170"/>
      <c r="CD564" s="1"/>
      <c r="CE564" s="1"/>
      <c r="CF564" s="1"/>
      <c r="CG564" s="1"/>
      <c r="CH564" s="1"/>
      <c r="CI564" s="1"/>
      <c r="CJ564" s="162"/>
      <c r="CK564" s="162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70"/>
      <c r="CW564" s="170"/>
      <c r="CX564" s="1"/>
      <c r="CY564" s="1"/>
      <c r="CZ564" s="160"/>
      <c r="DA564" s="160"/>
      <c r="DB564" s="161"/>
      <c r="DC564" s="159"/>
      <c r="DD564" s="160"/>
      <c r="DE564" s="160"/>
      <c r="DF564" s="160"/>
      <c r="DG564" s="159"/>
      <c r="DH564" s="1"/>
      <c r="DI564" s="1"/>
      <c r="DJ564" s="1"/>
      <c r="DK564" s="159"/>
      <c r="DL564" s="1"/>
      <c r="DM564" s="1"/>
      <c r="DN564" s="1"/>
      <c r="DO564" s="159"/>
      <c r="DP564" s="160"/>
      <c r="DQ564" s="160"/>
      <c r="DR564" s="161"/>
      <c r="DS564" s="159"/>
      <c r="DT564" s="160"/>
      <c r="DU564" s="160"/>
      <c r="DV564" s="161"/>
      <c r="DW564" s="159"/>
      <c r="DY564" s="1" t="e">
        <f>VLOOKUP(A564,'ADFLEX lần 1'!A:C,3,0)</f>
        <v>#N/A</v>
      </c>
    </row>
    <row r="565" spans="1:129" ht="15.75" hidden="1" customHeight="1" x14ac:dyDescent="0.25">
      <c r="A565" s="15">
        <v>967</v>
      </c>
      <c r="B565" s="1" t="str">
        <f>VLOOKUP($A565,'Trang tính59'!$G:$J,3,0)</f>
        <v>Lưu Mạnh Trường</v>
      </c>
      <c r="C565" s="1">
        <f>VLOOKUP($A565,'Trang tính59'!$G:$J,4,0)</f>
        <v>0</v>
      </c>
      <c r="D565" s="168"/>
      <c r="E565" s="168"/>
      <c r="F565" s="1" t="str">
        <f t="shared" si="36"/>
        <v/>
      </c>
      <c r="G565" s="159" t="e">
        <f t="shared" si="32"/>
        <v>#VALUE!</v>
      </c>
      <c r="H565" s="14"/>
      <c r="I565" s="14"/>
      <c r="J565" s="1" t="str">
        <f t="shared" si="37"/>
        <v/>
      </c>
      <c r="K565" s="159" t="e">
        <f t="shared" si="33"/>
        <v>#VALUE!</v>
      </c>
      <c r="L565" s="14"/>
      <c r="M565" s="14"/>
      <c r="N565" s="1" t="str">
        <f t="shared" si="38"/>
        <v/>
      </c>
      <c r="O565" s="159" t="e">
        <f t="shared" si="39"/>
        <v>#VALUE!</v>
      </c>
      <c r="P565" s="168"/>
      <c r="Q565" s="168"/>
      <c r="R565" s="1" t="str">
        <f t="shared" si="40"/>
        <v/>
      </c>
      <c r="S565" s="159" t="e">
        <f t="shared" si="41"/>
        <v>#VALUE!</v>
      </c>
      <c r="T565" s="168"/>
      <c r="U565" s="168"/>
      <c r="V565" s="1" t="str">
        <f t="shared" si="42"/>
        <v/>
      </c>
      <c r="W565" s="159" t="e">
        <f t="shared" si="43"/>
        <v>#VALUE!</v>
      </c>
      <c r="X565" s="168"/>
      <c r="Y565" s="168"/>
      <c r="Z565" s="1" t="str">
        <f t="shared" si="44"/>
        <v/>
      </c>
      <c r="AA565" s="159" t="e">
        <f t="shared" si="45"/>
        <v>#VALUE!</v>
      </c>
      <c r="AB565" s="168"/>
      <c r="AC565" s="168"/>
      <c r="AD565" s="1" t="str">
        <f t="shared" si="46"/>
        <v/>
      </c>
      <c r="AE565" s="159" t="e">
        <f t="shared" si="34"/>
        <v>#VALUE!</v>
      </c>
      <c r="AF565" s="168"/>
      <c r="AG565" s="168"/>
      <c r="AH565" s="1" t="str">
        <f t="shared" si="47"/>
        <v/>
      </c>
      <c r="AI565" s="159" t="e">
        <f t="shared" si="35"/>
        <v>#VALUE!</v>
      </c>
      <c r="AJ565" s="1"/>
      <c r="AK565" s="1"/>
      <c r="AL565" s="1"/>
      <c r="AM565" s="1"/>
      <c r="AN565" s="1"/>
      <c r="AO565" s="1"/>
      <c r="AP565" s="1"/>
      <c r="AQ565" s="1"/>
      <c r="AR565" s="162"/>
      <c r="AS565" s="162"/>
      <c r="AT565" s="1"/>
      <c r="AU565" s="1"/>
      <c r="AV565" s="162"/>
      <c r="AW565" s="162"/>
      <c r="AX565" s="1"/>
      <c r="AY565" s="1"/>
      <c r="AZ565" s="162"/>
      <c r="BA565" s="162"/>
      <c r="BB565" s="1"/>
      <c r="BC565" s="1"/>
      <c r="BD565" s="162"/>
      <c r="BE565" s="162"/>
      <c r="BF565" s="1"/>
      <c r="BG565" s="1"/>
      <c r="BH565" s="162"/>
      <c r="BI565" s="162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62"/>
      <c r="BU565" s="162"/>
      <c r="BV565" s="1"/>
      <c r="BW565" s="1"/>
      <c r="BX565" s="162"/>
      <c r="BY565" s="162"/>
      <c r="BZ565" s="1"/>
      <c r="CA565" s="1"/>
      <c r="CB565" s="162"/>
      <c r="CC565" s="162"/>
      <c r="CD565" s="1"/>
      <c r="CE565" s="1"/>
      <c r="CF565" s="162"/>
      <c r="CG565" s="162"/>
      <c r="CH565" s="1"/>
      <c r="CI565" s="1"/>
      <c r="CJ565" s="162"/>
      <c r="CK565" s="162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59"/>
      <c r="DD565" s="1"/>
      <c r="DE565" s="1"/>
      <c r="DF565" s="1"/>
      <c r="DG565" s="159"/>
      <c r="DH565" s="1"/>
      <c r="DI565" s="1"/>
      <c r="DJ565" s="1"/>
      <c r="DK565" s="159"/>
      <c r="DL565" s="1"/>
      <c r="DM565" s="1"/>
      <c r="DN565" s="1"/>
      <c r="DO565" s="159"/>
      <c r="DP565" s="1"/>
      <c r="DQ565" s="1"/>
      <c r="DR565" s="1"/>
      <c r="DS565" s="159"/>
      <c r="DT565" s="1"/>
      <c r="DU565" s="1"/>
      <c r="DV565" s="1"/>
      <c r="DW565" s="159"/>
      <c r="DY565" s="1" t="e">
        <f>VLOOKUP(A565,'ADFLEX lần 1'!A:C,3,0)</f>
        <v>#N/A</v>
      </c>
    </row>
    <row r="566" spans="1:129" ht="15.75" hidden="1" customHeight="1" x14ac:dyDescent="0.25">
      <c r="A566" s="15">
        <v>970</v>
      </c>
      <c r="B566" s="1" t="e">
        <f>VLOOKUP($A566,'Trang tính59'!$G:$J,3,0)</f>
        <v>#N/A</v>
      </c>
      <c r="C566" s="1" t="e">
        <f>VLOOKUP($A566,'Trang tính59'!$G:$J,4,0)</f>
        <v>#N/A</v>
      </c>
      <c r="D566" s="14"/>
      <c r="E566" s="14"/>
      <c r="F566" s="1" t="str">
        <f t="shared" si="36"/>
        <v/>
      </c>
      <c r="G566" s="159" t="e">
        <f t="shared" si="32"/>
        <v>#VALUE!</v>
      </c>
      <c r="H566" s="14"/>
      <c r="I566" s="14"/>
      <c r="J566" s="1" t="str">
        <f t="shared" si="37"/>
        <v/>
      </c>
      <c r="K566" s="159" t="e">
        <f t="shared" si="33"/>
        <v>#VALUE!</v>
      </c>
      <c r="L566" s="168"/>
      <c r="M566" s="168"/>
      <c r="N566" s="1" t="str">
        <f t="shared" si="38"/>
        <v/>
      </c>
      <c r="O566" s="159" t="e">
        <f t="shared" si="39"/>
        <v>#VALUE!</v>
      </c>
      <c r="P566" s="14"/>
      <c r="Q566" s="14"/>
      <c r="R566" s="1" t="str">
        <f t="shared" si="40"/>
        <v/>
      </c>
      <c r="S566" s="159" t="e">
        <f t="shared" si="41"/>
        <v>#VALUE!</v>
      </c>
      <c r="T566" s="168"/>
      <c r="U566" s="168"/>
      <c r="V566" s="1" t="str">
        <f t="shared" si="42"/>
        <v/>
      </c>
      <c r="W566" s="159" t="e">
        <f t="shared" si="43"/>
        <v>#VALUE!</v>
      </c>
      <c r="X566" s="14"/>
      <c r="Y566" s="14"/>
      <c r="Z566" s="1" t="str">
        <f t="shared" si="44"/>
        <v/>
      </c>
      <c r="AA566" s="159" t="e">
        <f t="shared" si="45"/>
        <v>#VALUE!</v>
      </c>
      <c r="AB566" s="169">
        <v>0.39652777777777776</v>
      </c>
      <c r="AC566" s="169">
        <v>0.39652777777777776</v>
      </c>
      <c r="AD566" s="163">
        <f t="shared" si="46"/>
        <v>0.16666666666666666</v>
      </c>
      <c r="AE566" s="159">
        <f t="shared" si="34"/>
        <v>4</v>
      </c>
      <c r="AF566" s="14"/>
      <c r="AG566" s="14"/>
      <c r="AH566" s="1" t="str">
        <f t="shared" si="47"/>
        <v/>
      </c>
      <c r="AI566" s="159" t="e">
        <f t="shared" si="35"/>
        <v>#VALUE!</v>
      </c>
      <c r="AJ566" s="1"/>
      <c r="AK566" s="1"/>
      <c r="AL566" s="1"/>
      <c r="AM566" s="1"/>
      <c r="AN566" s="170"/>
      <c r="AO566" s="170"/>
      <c r="AP566" s="1"/>
      <c r="AQ566" s="1"/>
      <c r="AR566" s="1"/>
      <c r="AS566" s="1"/>
      <c r="AT566" s="1"/>
      <c r="AU566" s="1"/>
      <c r="AV566" s="162"/>
      <c r="AW566" s="162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70"/>
      <c r="CO566" s="170"/>
      <c r="CP566" s="1"/>
      <c r="CQ566" s="1"/>
      <c r="CR566" s="1"/>
      <c r="CS566" s="1"/>
      <c r="CT566" s="1"/>
      <c r="CU566" s="1"/>
      <c r="CV566" s="162"/>
      <c r="CW566" s="162"/>
      <c r="CX566" s="1"/>
      <c r="CY566" s="1"/>
      <c r="CZ566" s="1"/>
      <c r="DA566" s="1"/>
      <c r="DB566" s="1"/>
      <c r="DC566" s="159"/>
      <c r="DD566" s="1"/>
      <c r="DE566" s="1"/>
      <c r="DF566" s="1"/>
      <c r="DG566" s="159"/>
      <c r="DH566" s="162"/>
      <c r="DI566" s="162"/>
      <c r="DJ566" s="163"/>
      <c r="DK566" s="159"/>
      <c r="DL566" s="1"/>
      <c r="DM566" s="1"/>
      <c r="DN566" s="1"/>
      <c r="DO566" s="159"/>
      <c r="DP566" s="1"/>
      <c r="DQ566" s="1"/>
      <c r="DR566" s="1"/>
      <c r="DS566" s="159"/>
      <c r="DT566" s="1"/>
      <c r="DU566" s="1"/>
      <c r="DV566" s="1"/>
      <c r="DW566" s="159"/>
      <c r="DY566" s="1" t="e">
        <f>VLOOKUP(A566,'ADFLEX lần 1'!A:C,3,0)</f>
        <v>#N/A</v>
      </c>
    </row>
    <row r="567" spans="1:129" ht="15.75" hidden="1" customHeight="1" x14ac:dyDescent="0.25">
      <c r="A567" s="15">
        <v>971</v>
      </c>
      <c r="B567" s="1" t="e">
        <f>VLOOKUP($A567,'Trang tính59'!$G:$J,3,0)</f>
        <v>#N/A</v>
      </c>
      <c r="C567" s="1" t="e">
        <f>VLOOKUP($A567,'Trang tính59'!$G:$J,4,0)</f>
        <v>#N/A</v>
      </c>
      <c r="D567" s="14"/>
      <c r="E567" s="14"/>
      <c r="F567" s="1" t="str">
        <f t="shared" si="36"/>
        <v/>
      </c>
      <c r="G567" s="159" t="e">
        <f t="shared" si="32"/>
        <v>#VALUE!</v>
      </c>
      <c r="H567" s="168"/>
      <c r="I567" s="168"/>
      <c r="J567" s="1" t="str">
        <f t="shared" si="37"/>
        <v/>
      </c>
      <c r="K567" s="159" t="e">
        <f t="shared" si="33"/>
        <v>#VALUE!</v>
      </c>
      <c r="L567" s="14"/>
      <c r="M567" s="14"/>
      <c r="N567" s="1" t="str">
        <f t="shared" si="38"/>
        <v/>
      </c>
      <c r="O567" s="159" t="e">
        <f t="shared" si="39"/>
        <v>#VALUE!</v>
      </c>
      <c r="P567" s="168"/>
      <c r="Q567" s="168"/>
      <c r="R567" s="1" t="str">
        <f t="shared" si="40"/>
        <v/>
      </c>
      <c r="S567" s="159" t="e">
        <f t="shared" si="41"/>
        <v>#VALUE!</v>
      </c>
      <c r="T567" s="168"/>
      <c r="U567" s="168"/>
      <c r="V567" s="1" t="str">
        <f t="shared" si="42"/>
        <v/>
      </c>
      <c r="W567" s="159" t="e">
        <f t="shared" si="43"/>
        <v>#VALUE!</v>
      </c>
      <c r="X567" s="169">
        <v>0.57291666666666663</v>
      </c>
      <c r="Y567" s="169">
        <v>0.57291666666666663</v>
      </c>
      <c r="Z567" s="163">
        <f t="shared" si="44"/>
        <v>0.16666666666666666</v>
      </c>
      <c r="AA567" s="159">
        <f t="shared" si="45"/>
        <v>4</v>
      </c>
      <c r="AB567" s="14"/>
      <c r="AC567" s="14"/>
      <c r="AD567" s="1" t="str">
        <f t="shared" si="46"/>
        <v/>
      </c>
      <c r="AE567" s="159" t="e">
        <f t="shared" si="34"/>
        <v>#VALUE!</v>
      </c>
      <c r="AF567" s="14"/>
      <c r="AG567" s="14"/>
      <c r="AH567" s="1" t="str">
        <f t="shared" si="47"/>
        <v/>
      </c>
      <c r="AI567" s="159" t="e">
        <f t="shared" si="35"/>
        <v>#VALUE!</v>
      </c>
      <c r="AJ567" s="1"/>
      <c r="AK567" s="1"/>
      <c r="AL567" s="1"/>
      <c r="AM567" s="1"/>
      <c r="AN567" s="1"/>
      <c r="AO567" s="1"/>
      <c r="AP567" s="1"/>
      <c r="AQ567" s="1"/>
      <c r="AR567" s="162"/>
      <c r="AS567" s="162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62"/>
      <c r="BI567" s="162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62"/>
      <c r="BU567" s="162"/>
      <c r="BV567" s="1"/>
      <c r="BW567" s="1"/>
      <c r="BX567" s="162"/>
      <c r="BY567" s="162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62"/>
      <c r="CK567" s="162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62"/>
      <c r="CW567" s="162"/>
      <c r="CX567" s="1"/>
      <c r="CY567" s="1"/>
      <c r="CZ567" s="1"/>
      <c r="DA567" s="1"/>
      <c r="DB567" s="1"/>
      <c r="DC567" s="159"/>
      <c r="DD567" s="1"/>
      <c r="DE567" s="1"/>
      <c r="DF567" s="1"/>
      <c r="DG567" s="159"/>
      <c r="DH567" s="1"/>
      <c r="DI567" s="1"/>
      <c r="DJ567" s="1"/>
      <c r="DK567" s="159"/>
      <c r="DL567" s="1"/>
      <c r="DM567" s="1"/>
      <c r="DN567" s="1"/>
      <c r="DO567" s="159"/>
      <c r="DP567" s="1"/>
      <c r="DQ567" s="1"/>
      <c r="DR567" s="1"/>
      <c r="DS567" s="159"/>
      <c r="DT567" s="1"/>
      <c r="DU567" s="1"/>
      <c r="DV567" s="1"/>
      <c r="DW567" s="159"/>
      <c r="DY567" s="1" t="e">
        <f>VLOOKUP(A567,'ADFLEX lần 1'!A:C,3,0)</f>
        <v>#N/A</v>
      </c>
    </row>
    <row r="568" spans="1:129" ht="15.75" hidden="1" customHeight="1" x14ac:dyDescent="0.25">
      <c r="A568" s="15">
        <v>972</v>
      </c>
      <c r="B568" s="1" t="e">
        <f>VLOOKUP($A568,'Trang tính59'!$G:$J,3,0)</f>
        <v>#N/A</v>
      </c>
      <c r="C568" s="1" t="e">
        <f>VLOOKUP($A568,'Trang tính59'!$G:$J,4,0)</f>
        <v>#N/A</v>
      </c>
      <c r="D568" s="169">
        <v>0.41458333333333336</v>
      </c>
      <c r="E568" s="169">
        <v>0.41458333333333336</v>
      </c>
      <c r="F568" s="163">
        <f t="shared" si="36"/>
        <v>0.16666666666666666</v>
      </c>
      <c r="G568" s="159">
        <f t="shared" si="32"/>
        <v>4</v>
      </c>
      <c r="H568" s="169">
        <v>0.68055555555555558</v>
      </c>
      <c r="I568" s="169">
        <v>0.68055555555555558</v>
      </c>
      <c r="J568" s="163">
        <f t="shared" si="37"/>
        <v>0.16666666666666666</v>
      </c>
      <c r="K568" s="159">
        <f t="shared" si="33"/>
        <v>4</v>
      </c>
      <c r="L568" s="168"/>
      <c r="M568" s="168"/>
      <c r="N568" s="1" t="str">
        <f t="shared" si="38"/>
        <v/>
      </c>
      <c r="O568" s="159" t="e">
        <f t="shared" si="39"/>
        <v>#VALUE!</v>
      </c>
      <c r="P568" s="14"/>
      <c r="Q568" s="14"/>
      <c r="R568" s="1" t="str">
        <f t="shared" si="40"/>
        <v/>
      </c>
      <c r="S568" s="159" t="e">
        <f t="shared" si="41"/>
        <v>#VALUE!</v>
      </c>
      <c r="T568" s="168"/>
      <c r="U568" s="168"/>
      <c r="V568" s="1" t="str">
        <f t="shared" si="42"/>
        <v/>
      </c>
      <c r="W568" s="159" t="e">
        <f t="shared" si="43"/>
        <v>#VALUE!</v>
      </c>
      <c r="X568" s="14"/>
      <c r="Y568" s="14"/>
      <c r="Z568" s="1" t="str">
        <f t="shared" si="44"/>
        <v/>
      </c>
      <c r="AA568" s="159" t="e">
        <f t="shared" si="45"/>
        <v>#VALUE!</v>
      </c>
      <c r="AB568" s="169">
        <v>0.6645833333333333</v>
      </c>
      <c r="AC568" s="169">
        <v>0.6645833333333333</v>
      </c>
      <c r="AD568" s="163">
        <f t="shared" si="46"/>
        <v>0.16666666666666666</v>
      </c>
      <c r="AE568" s="159">
        <f t="shared" si="34"/>
        <v>4</v>
      </c>
      <c r="AF568" s="169">
        <v>0.45555555555555555</v>
      </c>
      <c r="AG568" s="169">
        <v>0.45555555555555555</v>
      </c>
      <c r="AH568" s="163">
        <f t="shared" si="47"/>
        <v>0.16666666666666666</v>
      </c>
      <c r="AI568" s="159">
        <f t="shared" si="35"/>
        <v>4</v>
      </c>
      <c r="AJ568" s="170"/>
      <c r="AK568" s="170"/>
      <c r="AL568" s="1"/>
      <c r="AM568" s="1"/>
      <c r="AN568" s="170"/>
      <c r="AO568" s="170"/>
      <c r="AP568" s="1"/>
      <c r="AQ568" s="1"/>
      <c r="AR568" s="162"/>
      <c r="AS568" s="162"/>
      <c r="AT568" s="1"/>
      <c r="AU568" s="1"/>
      <c r="AV568" s="170"/>
      <c r="AW568" s="170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62"/>
      <c r="BI568" s="162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62"/>
      <c r="BU568" s="162"/>
      <c r="BV568" s="1"/>
      <c r="BW568" s="1"/>
      <c r="BX568" s="162"/>
      <c r="BY568" s="162"/>
      <c r="BZ568" s="1"/>
      <c r="CA568" s="1"/>
      <c r="CB568" s="162"/>
      <c r="CC568" s="162"/>
      <c r="CD568" s="1"/>
      <c r="CE568" s="1"/>
      <c r="CF568" s="1"/>
      <c r="CG568" s="1"/>
      <c r="CH568" s="1"/>
      <c r="CI568" s="1"/>
      <c r="CJ568" s="162"/>
      <c r="CK568" s="162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62"/>
      <c r="CW568" s="162"/>
      <c r="CX568" s="1"/>
      <c r="CY568" s="1"/>
      <c r="CZ568" s="162"/>
      <c r="DA568" s="162"/>
      <c r="DB568" s="1"/>
      <c r="DC568" s="159"/>
      <c r="DD568" s="1"/>
      <c r="DE568" s="1"/>
      <c r="DF568" s="1"/>
      <c r="DG568" s="159"/>
      <c r="DH568" s="1"/>
      <c r="DI568" s="1"/>
      <c r="DJ568" s="1"/>
      <c r="DK568" s="159"/>
      <c r="DL568" s="1"/>
      <c r="DM568" s="1"/>
      <c r="DN568" s="1"/>
      <c r="DO568" s="159"/>
      <c r="DP568" s="1"/>
      <c r="DQ568" s="1"/>
      <c r="DR568" s="1"/>
      <c r="DS568" s="159"/>
      <c r="DT568" s="1"/>
      <c r="DU568" s="1"/>
      <c r="DV568" s="1"/>
      <c r="DW568" s="159"/>
      <c r="DY568" s="1" t="e">
        <f>VLOOKUP(A568,'ADFLEX lần 1'!A:C,3,0)</f>
        <v>#N/A</v>
      </c>
    </row>
    <row r="569" spans="1:129" ht="15.75" hidden="1" customHeight="1" x14ac:dyDescent="0.25">
      <c r="A569" s="15">
        <v>973</v>
      </c>
      <c r="B569" s="1" t="e">
        <f>VLOOKUP($A569,'Trang tính59'!$G:$J,3,0)</f>
        <v>#N/A</v>
      </c>
      <c r="C569" s="1" t="e">
        <f>VLOOKUP($A569,'Trang tính59'!$G:$J,4,0)</f>
        <v>#N/A</v>
      </c>
      <c r="D569" s="14"/>
      <c r="E569" s="14"/>
      <c r="F569" s="1" t="str">
        <f t="shared" si="36"/>
        <v/>
      </c>
      <c r="G569" s="159" t="e">
        <f t="shared" si="32"/>
        <v>#VALUE!</v>
      </c>
      <c r="H569" s="14"/>
      <c r="I569" s="14"/>
      <c r="J569" s="1" t="str">
        <f t="shared" si="37"/>
        <v/>
      </c>
      <c r="K569" s="159" t="e">
        <f t="shared" si="33"/>
        <v>#VALUE!</v>
      </c>
      <c r="L569" s="14"/>
      <c r="M569" s="14"/>
      <c r="N569" s="1" t="str">
        <f t="shared" si="38"/>
        <v/>
      </c>
      <c r="O569" s="159" t="e">
        <f t="shared" si="39"/>
        <v>#VALUE!</v>
      </c>
      <c r="P569" s="14"/>
      <c r="Q569" s="14"/>
      <c r="R569" s="1" t="str">
        <f t="shared" si="40"/>
        <v/>
      </c>
      <c r="S569" s="159" t="e">
        <f t="shared" si="41"/>
        <v>#VALUE!</v>
      </c>
      <c r="T569" s="14"/>
      <c r="U569" s="14"/>
      <c r="V569" s="1" t="str">
        <f t="shared" si="42"/>
        <v/>
      </c>
      <c r="W569" s="159" t="e">
        <f t="shared" si="43"/>
        <v>#VALUE!</v>
      </c>
      <c r="X569" s="14"/>
      <c r="Y569" s="14"/>
      <c r="Z569" s="1" t="str">
        <f t="shared" si="44"/>
        <v/>
      </c>
      <c r="AA569" s="159" t="e">
        <f t="shared" si="45"/>
        <v>#VALUE!</v>
      </c>
      <c r="AB569" s="169">
        <v>0.3972222222222222</v>
      </c>
      <c r="AC569" s="169">
        <v>0.3972222222222222</v>
      </c>
      <c r="AD569" s="163">
        <f t="shared" si="46"/>
        <v>0.16666666666666666</v>
      </c>
      <c r="AE569" s="159">
        <f t="shared" si="34"/>
        <v>4</v>
      </c>
      <c r="AF569" s="14"/>
      <c r="AG569" s="14"/>
      <c r="AH569" s="1" t="str">
        <f t="shared" si="47"/>
        <v/>
      </c>
      <c r="AI569" s="159" t="e">
        <f t="shared" si="35"/>
        <v>#VALUE!</v>
      </c>
      <c r="AJ569" s="1"/>
      <c r="AK569" s="1"/>
      <c r="AL569" s="1"/>
      <c r="AM569" s="1"/>
      <c r="AN569" s="1"/>
      <c r="AO569" s="1"/>
      <c r="AP569" s="1"/>
      <c r="AQ569" s="1"/>
      <c r="AR569" s="162"/>
      <c r="AS569" s="162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62"/>
      <c r="DA569" s="162"/>
      <c r="DB569" s="1"/>
      <c r="DC569" s="159"/>
      <c r="DD569" s="1"/>
      <c r="DE569" s="1"/>
      <c r="DF569" s="1"/>
      <c r="DG569" s="159"/>
      <c r="DH569" s="162"/>
      <c r="DI569" s="162"/>
      <c r="DJ569" s="163"/>
      <c r="DK569" s="159"/>
      <c r="DL569" s="1"/>
      <c r="DM569" s="1"/>
      <c r="DN569" s="1"/>
      <c r="DO569" s="159"/>
      <c r="DP569" s="1"/>
      <c r="DQ569" s="1"/>
      <c r="DR569" s="1"/>
      <c r="DS569" s="159"/>
      <c r="DT569" s="1"/>
      <c r="DU569" s="1"/>
      <c r="DV569" s="1"/>
      <c r="DW569" s="159"/>
      <c r="DY569" s="1" t="e">
        <f>VLOOKUP(A569,'ADFLEX lần 1'!A:C,3,0)</f>
        <v>#N/A</v>
      </c>
    </row>
    <row r="570" spans="1:129" ht="15.75" hidden="1" customHeight="1" x14ac:dyDescent="0.25">
      <c r="A570" s="15">
        <v>974</v>
      </c>
      <c r="B570" s="1" t="e">
        <f>VLOOKUP($A570,'Trang tính59'!$G:$J,3,0)</f>
        <v>#N/A</v>
      </c>
      <c r="C570" s="1" t="e">
        <f>VLOOKUP($A570,'Trang tính59'!$G:$J,4,0)</f>
        <v>#N/A</v>
      </c>
      <c r="D570" s="14"/>
      <c r="E570" s="14"/>
      <c r="F570" s="1" t="str">
        <f t="shared" si="36"/>
        <v/>
      </c>
      <c r="G570" s="159" t="e">
        <f t="shared" si="32"/>
        <v>#VALUE!</v>
      </c>
      <c r="H570" s="14"/>
      <c r="I570" s="14"/>
      <c r="J570" s="1" t="str">
        <f t="shared" si="37"/>
        <v/>
      </c>
      <c r="K570" s="159" t="e">
        <f t="shared" si="33"/>
        <v>#VALUE!</v>
      </c>
      <c r="L570" s="14"/>
      <c r="M570" s="14"/>
      <c r="N570" s="1" t="str">
        <f t="shared" si="38"/>
        <v/>
      </c>
      <c r="O570" s="159" t="e">
        <f t="shared" si="39"/>
        <v>#VALUE!</v>
      </c>
      <c r="P570" s="14"/>
      <c r="Q570" s="14"/>
      <c r="R570" s="1" t="str">
        <f t="shared" si="40"/>
        <v/>
      </c>
      <c r="S570" s="159" t="e">
        <f t="shared" si="41"/>
        <v>#VALUE!</v>
      </c>
      <c r="T570" s="168"/>
      <c r="U570" s="168"/>
      <c r="V570" s="1" t="str">
        <f t="shared" si="42"/>
        <v/>
      </c>
      <c r="W570" s="159" t="e">
        <f t="shared" si="43"/>
        <v>#VALUE!</v>
      </c>
      <c r="X570" s="14"/>
      <c r="Y570" s="14"/>
      <c r="Z570" s="1" t="str">
        <f t="shared" si="44"/>
        <v/>
      </c>
      <c r="AA570" s="159" t="e">
        <f t="shared" si="45"/>
        <v>#VALUE!</v>
      </c>
      <c r="AB570" s="14"/>
      <c r="AC570" s="14"/>
      <c r="AD570" s="1" t="str">
        <f t="shared" si="46"/>
        <v/>
      </c>
      <c r="AE570" s="159" t="e">
        <f t="shared" si="34"/>
        <v>#VALUE!</v>
      </c>
      <c r="AF570" s="14"/>
      <c r="AG570" s="14"/>
      <c r="AH570" s="1" t="str">
        <f t="shared" si="47"/>
        <v/>
      </c>
      <c r="AI570" s="159" t="e">
        <f t="shared" si="35"/>
        <v>#VALUE!</v>
      </c>
      <c r="AJ570" s="170"/>
      <c r="AK570" s="170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62"/>
      <c r="CK570" s="162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59"/>
      <c r="DD570" s="1"/>
      <c r="DE570" s="1"/>
      <c r="DF570" s="1"/>
      <c r="DG570" s="159"/>
      <c r="DH570" s="162"/>
      <c r="DI570" s="162"/>
      <c r="DJ570" s="163"/>
      <c r="DK570" s="159"/>
      <c r="DL570" s="1"/>
      <c r="DM570" s="1"/>
      <c r="DN570" s="1"/>
      <c r="DO570" s="159"/>
      <c r="DP570" s="1"/>
      <c r="DQ570" s="1"/>
      <c r="DR570" s="1"/>
      <c r="DS570" s="159"/>
      <c r="DT570" s="160"/>
      <c r="DU570" s="160"/>
      <c r="DV570" s="161"/>
      <c r="DW570" s="159"/>
      <c r="DY570" s="1" t="e">
        <f>VLOOKUP(A570,'ADFLEX lần 1'!A:C,3,0)</f>
        <v>#N/A</v>
      </c>
    </row>
    <row r="571" spans="1:129" ht="15.75" hidden="1" customHeight="1" x14ac:dyDescent="0.25">
      <c r="A571" s="15">
        <v>975</v>
      </c>
      <c r="B571" s="1" t="e">
        <f>VLOOKUP($A571,'Trang tính59'!$G:$J,3,0)</f>
        <v>#N/A</v>
      </c>
      <c r="C571" s="1" t="e">
        <f>VLOOKUP($A571,'Trang tính59'!$G:$J,4,0)</f>
        <v>#N/A</v>
      </c>
      <c r="D571" s="14"/>
      <c r="E571" s="14"/>
      <c r="F571" s="1" t="str">
        <f t="shared" si="36"/>
        <v/>
      </c>
      <c r="G571" s="159" t="e">
        <f t="shared" si="32"/>
        <v>#VALUE!</v>
      </c>
      <c r="H571" s="14"/>
      <c r="I571" s="14"/>
      <c r="J571" s="1" t="str">
        <f t="shared" si="37"/>
        <v/>
      </c>
      <c r="K571" s="159" t="e">
        <f t="shared" si="33"/>
        <v>#VALUE!</v>
      </c>
      <c r="L571" s="14"/>
      <c r="M571" s="14"/>
      <c r="N571" s="1" t="str">
        <f t="shared" si="38"/>
        <v/>
      </c>
      <c r="O571" s="159" t="e">
        <f t="shared" si="39"/>
        <v>#VALUE!</v>
      </c>
      <c r="P571" s="14"/>
      <c r="Q571" s="14"/>
      <c r="R571" s="1" t="str">
        <f t="shared" si="40"/>
        <v/>
      </c>
      <c r="S571" s="159" t="e">
        <f t="shared" si="41"/>
        <v>#VALUE!</v>
      </c>
      <c r="T571" s="14"/>
      <c r="U571" s="14"/>
      <c r="V571" s="1" t="str">
        <f t="shared" si="42"/>
        <v/>
      </c>
      <c r="W571" s="159" t="e">
        <f t="shared" si="43"/>
        <v>#VALUE!</v>
      </c>
      <c r="X571" s="14"/>
      <c r="Y571" s="14"/>
      <c r="Z571" s="1" t="str">
        <f t="shared" si="44"/>
        <v/>
      </c>
      <c r="AA571" s="159" t="e">
        <f t="shared" si="45"/>
        <v>#VALUE!</v>
      </c>
      <c r="AB571" s="14"/>
      <c r="AC571" s="14"/>
      <c r="AD571" s="1" t="str">
        <f t="shared" si="46"/>
        <v/>
      </c>
      <c r="AE571" s="159" t="e">
        <f t="shared" si="34"/>
        <v>#VALUE!</v>
      </c>
      <c r="AF571" s="14"/>
      <c r="AG571" s="14"/>
      <c r="AH571" s="1" t="str">
        <f t="shared" si="47"/>
        <v/>
      </c>
      <c r="AI571" s="159" t="e">
        <f t="shared" si="35"/>
        <v>#VALUE!</v>
      </c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59"/>
      <c r="DD571" s="1"/>
      <c r="DE571" s="1"/>
      <c r="DF571" s="1"/>
      <c r="DG571" s="159"/>
      <c r="DH571" s="1"/>
      <c r="DI571" s="1"/>
      <c r="DJ571" s="1"/>
      <c r="DK571" s="159"/>
      <c r="DL571" s="1"/>
      <c r="DM571" s="1"/>
      <c r="DN571" s="1"/>
      <c r="DO571" s="159"/>
      <c r="DP571" s="1"/>
      <c r="DQ571" s="1"/>
      <c r="DR571" s="1"/>
      <c r="DS571" s="159"/>
      <c r="DT571" s="1"/>
      <c r="DU571" s="1"/>
      <c r="DV571" s="1"/>
      <c r="DW571" s="159"/>
      <c r="DY571" s="1" t="e">
        <f>VLOOKUP(A571,'ADFLEX lần 1'!A:C,3,0)</f>
        <v>#N/A</v>
      </c>
    </row>
    <row r="572" spans="1:129" ht="15.75" hidden="1" customHeight="1" x14ac:dyDescent="0.25">
      <c r="A572" s="15">
        <v>976</v>
      </c>
      <c r="B572" s="1" t="e">
        <f>VLOOKUP($A572,'Trang tính59'!$G:$J,3,0)</f>
        <v>#N/A</v>
      </c>
      <c r="C572" s="1" t="e">
        <f>VLOOKUP($A572,'Trang tính59'!$G:$J,4,0)</f>
        <v>#N/A</v>
      </c>
      <c r="D572" s="14"/>
      <c r="E572" s="14"/>
      <c r="F572" s="1" t="str">
        <f t="shared" si="36"/>
        <v/>
      </c>
      <c r="G572" s="159" t="e">
        <f t="shared" si="32"/>
        <v>#VALUE!</v>
      </c>
      <c r="H572" s="14"/>
      <c r="I572" s="14"/>
      <c r="J572" s="1" t="str">
        <f t="shared" si="37"/>
        <v/>
      </c>
      <c r="K572" s="159" t="e">
        <f t="shared" si="33"/>
        <v>#VALUE!</v>
      </c>
      <c r="L572" s="14"/>
      <c r="M572" s="14"/>
      <c r="N572" s="1" t="str">
        <f t="shared" si="38"/>
        <v/>
      </c>
      <c r="O572" s="159" t="e">
        <f t="shared" si="39"/>
        <v>#VALUE!</v>
      </c>
      <c r="P572" s="14"/>
      <c r="Q572" s="14"/>
      <c r="R572" s="1" t="str">
        <f t="shared" si="40"/>
        <v/>
      </c>
      <c r="S572" s="159" t="e">
        <f t="shared" si="41"/>
        <v>#VALUE!</v>
      </c>
      <c r="T572" s="14"/>
      <c r="U572" s="14"/>
      <c r="V572" s="1" t="str">
        <f t="shared" si="42"/>
        <v/>
      </c>
      <c r="W572" s="159" t="e">
        <f t="shared" si="43"/>
        <v>#VALUE!</v>
      </c>
      <c r="X572" s="169">
        <v>0.66111111111111109</v>
      </c>
      <c r="Y572" s="169">
        <v>0.66111111111111109</v>
      </c>
      <c r="Z572" s="163">
        <f t="shared" si="44"/>
        <v>0.16666666666666666</v>
      </c>
      <c r="AA572" s="159">
        <f t="shared" si="45"/>
        <v>4</v>
      </c>
      <c r="AB572" s="169">
        <v>0.40277777777777779</v>
      </c>
      <c r="AC572" s="169">
        <v>0.40277777777777779</v>
      </c>
      <c r="AD572" s="163">
        <f t="shared" si="46"/>
        <v>0.16666666666666666</v>
      </c>
      <c r="AE572" s="159">
        <f t="shared" si="34"/>
        <v>4</v>
      </c>
      <c r="AF572" s="14"/>
      <c r="AG572" s="14"/>
      <c r="AH572" s="1" t="str">
        <f t="shared" si="47"/>
        <v/>
      </c>
      <c r="AI572" s="159" t="e">
        <f t="shared" si="35"/>
        <v>#VALUE!</v>
      </c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62"/>
      <c r="BU572" s="162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62"/>
      <c r="CW572" s="162"/>
      <c r="CX572" s="1"/>
      <c r="CY572" s="1"/>
      <c r="CZ572" s="1"/>
      <c r="DA572" s="1"/>
      <c r="DB572" s="1"/>
      <c r="DC572" s="159"/>
      <c r="DD572" s="1"/>
      <c r="DE572" s="1"/>
      <c r="DF572" s="1"/>
      <c r="DG572" s="159"/>
      <c r="DH572" s="1"/>
      <c r="DI572" s="1"/>
      <c r="DJ572" s="1"/>
      <c r="DK572" s="159"/>
      <c r="DL572" s="1"/>
      <c r="DM572" s="1"/>
      <c r="DN572" s="1"/>
      <c r="DO572" s="159"/>
      <c r="DP572" s="1"/>
      <c r="DQ572" s="1"/>
      <c r="DR572" s="1"/>
      <c r="DS572" s="159"/>
      <c r="DT572" s="1"/>
      <c r="DU572" s="1"/>
      <c r="DV572" s="1"/>
      <c r="DW572" s="159"/>
      <c r="DY572" s="1" t="e">
        <f>VLOOKUP(A572,'ADFLEX lần 1'!A:C,3,0)</f>
        <v>#N/A</v>
      </c>
    </row>
    <row r="573" spans="1:129" ht="15.75" hidden="1" customHeight="1" x14ac:dyDescent="0.25">
      <c r="A573" s="15">
        <v>977</v>
      </c>
      <c r="B573" s="1" t="e">
        <f>VLOOKUP($A573,'Trang tính59'!$G:$J,3,0)</f>
        <v>#N/A</v>
      </c>
      <c r="C573" s="1" t="e">
        <f>VLOOKUP($A573,'Trang tính59'!$G:$J,4,0)</f>
        <v>#N/A</v>
      </c>
      <c r="D573" s="14"/>
      <c r="E573" s="14"/>
      <c r="F573" s="1" t="str">
        <f t="shared" si="36"/>
        <v/>
      </c>
      <c r="G573" s="159" t="e">
        <f t="shared" si="32"/>
        <v>#VALUE!</v>
      </c>
      <c r="H573" s="14"/>
      <c r="I573" s="14"/>
      <c r="J573" s="1" t="str">
        <f t="shared" si="37"/>
        <v/>
      </c>
      <c r="K573" s="159" t="e">
        <f t="shared" si="33"/>
        <v>#VALUE!</v>
      </c>
      <c r="L573" s="14"/>
      <c r="M573" s="14"/>
      <c r="N573" s="1" t="str">
        <f t="shared" si="38"/>
        <v/>
      </c>
      <c r="O573" s="159" t="e">
        <f t="shared" si="39"/>
        <v>#VALUE!</v>
      </c>
      <c r="P573" s="14"/>
      <c r="Q573" s="14"/>
      <c r="R573" s="1" t="str">
        <f t="shared" si="40"/>
        <v/>
      </c>
      <c r="S573" s="159" t="e">
        <f t="shared" si="41"/>
        <v>#VALUE!</v>
      </c>
      <c r="T573" s="14"/>
      <c r="U573" s="14"/>
      <c r="V573" s="1" t="str">
        <f t="shared" si="42"/>
        <v/>
      </c>
      <c r="W573" s="159" t="e">
        <f t="shared" si="43"/>
        <v>#VALUE!</v>
      </c>
      <c r="X573" s="169">
        <v>0.33611111111111114</v>
      </c>
      <c r="Y573" s="169">
        <v>0.33611111111111114</v>
      </c>
      <c r="Z573" s="163">
        <f t="shared" si="44"/>
        <v>0.16666666666666666</v>
      </c>
      <c r="AA573" s="159">
        <f t="shared" si="45"/>
        <v>4</v>
      </c>
      <c r="AB573" s="169">
        <v>0.3298611111111111</v>
      </c>
      <c r="AC573" s="169">
        <v>0.3298611111111111</v>
      </c>
      <c r="AD573" s="163">
        <f t="shared" si="46"/>
        <v>0.16666666666666666</v>
      </c>
      <c r="AE573" s="159">
        <f t="shared" si="34"/>
        <v>4</v>
      </c>
      <c r="AF573" s="169">
        <v>0.31666666666666665</v>
      </c>
      <c r="AG573" s="169">
        <v>0.31666666666666665</v>
      </c>
      <c r="AH573" s="163">
        <f t="shared" si="47"/>
        <v>0.16666666666666666</v>
      </c>
      <c r="AI573" s="159">
        <f t="shared" si="35"/>
        <v>4</v>
      </c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70"/>
      <c r="BA573" s="170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70"/>
      <c r="BM573" s="170"/>
      <c r="BN573" s="1"/>
      <c r="BO573" s="1"/>
      <c r="BP573" s="170"/>
      <c r="BQ573" s="170"/>
      <c r="BR573" s="1"/>
      <c r="BS573" s="1"/>
      <c r="BT573" s="162"/>
      <c r="BU573" s="162"/>
      <c r="BV573" s="1"/>
      <c r="BW573" s="1"/>
      <c r="BX573" s="162"/>
      <c r="BY573" s="162"/>
      <c r="BZ573" s="1"/>
      <c r="CA573" s="1"/>
      <c r="CB573" s="162"/>
      <c r="CC573" s="162"/>
      <c r="CD573" s="1"/>
      <c r="CE573" s="1"/>
      <c r="CF573" s="162"/>
      <c r="CG573" s="162"/>
      <c r="CH573" s="1"/>
      <c r="CI573" s="1"/>
      <c r="CJ573" s="162"/>
      <c r="CK573" s="162"/>
      <c r="CL573" s="1"/>
      <c r="CM573" s="1"/>
      <c r="CN573" s="170"/>
      <c r="CO573" s="170"/>
      <c r="CP573" s="1"/>
      <c r="CQ573" s="1"/>
      <c r="CR573" s="1"/>
      <c r="CS573" s="1"/>
      <c r="CT573" s="1"/>
      <c r="CU573" s="1"/>
      <c r="CV573" s="162"/>
      <c r="CW573" s="162"/>
      <c r="CX573" s="1"/>
      <c r="CY573" s="1"/>
      <c r="CZ573" s="160"/>
      <c r="DA573" s="160"/>
      <c r="DB573" s="161"/>
      <c r="DC573" s="159"/>
      <c r="DD573" s="160"/>
      <c r="DE573" s="160"/>
      <c r="DF573" s="161"/>
      <c r="DG573" s="159"/>
      <c r="DH573" s="1"/>
      <c r="DI573" s="1"/>
      <c r="DJ573" s="1"/>
      <c r="DK573" s="159"/>
      <c r="DL573" s="1"/>
      <c r="DM573" s="1"/>
      <c r="DN573" s="1"/>
      <c r="DO573" s="159"/>
      <c r="DP573" s="1"/>
      <c r="DQ573" s="1"/>
      <c r="DR573" s="1"/>
      <c r="DS573" s="159"/>
      <c r="DT573" s="160"/>
      <c r="DU573" s="160"/>
      <c r="DV573" s="161"/>
      <c r="DW573" s="159"/>
      <c r="DY573" s="1" t="e">
        <f>VLOOKUP(A573,'ADFLEX lần 1'!A:C,3,0)</f>
        <v>#N/A</v>
      </c>
    </row>
    <row r="574" spans="1:129" ht="15.75" hidden="1" customHeight="1" x14ac:dyDescent="0.25">
      <c r="A574" s="15">
        <v>978</v>
      </c>
      <c r="B574" s="1" t="e">
        <f>VLOOKUP($A574,'Trang tính59'!$G:$J,3,0)</f>
        <v>#N/A</v>
      </c>
      <c r="C574" s="1" t="e">
        <f>VLOOKUP($A574,'Trang tính59'!$G:$J,4,0)</f>
        <v>#N/A</v>
      </c>
      <c r="D574" s="14"/>
      <c r="E574" s="14"/>
      <c r="F574" s="1" t="str">
        <f t="shared" si="36"/>
        <v/>
      </c>
      <c r="G574" s="159" t="e">
        <f t="shared" si="32"/>
        <v>#VALUE!</v>
      </c>
      <c r="H574" s="14"/>
      <c r="I574" s="14"/>
      <c r="J574" s="1" t="str">
        <f t="shared" si="37"/>
        <v/>
      </c>
      <c r="K574" s="159" t="e">
        <f t="shared" si="33"/>
        <v>#VALUE!</v>
      </c>
      <c r="L574" s="14"/>
      <c r="M574" s="14"/>
      <c r="N574" s="1" t="str">
        <f t="shared" si="38"/>
        <v/>
      </c>
      <c r="O574" s="159" t="e">
        <f t="shared" si="39"/>
        <v>#VALUE!</v>
      </c>
      <c r="P574" s="14"/>
      <c r="Q574" s="14"/>
      <c r="R574" s="1" t="str">
        <f t="shared" si="40"/>
        <v/>
      </c>
      <c r="S574" s="159" t="e">
        <f t="shared" si="41"/>
        <v>#VALUE!</v>
      </c>
      <c r="T574" s="14"/>
      <c r="U574" s="14"/>
      <c r="V574" s="1" t="str">
        <f t="shared" si="42"/>
        <v/>
      </c>
      <c r="W574" s="159" t="e">
        <f t="shared" si="43"/>
        <v>#VALUE!</v>
      </c>
      <c r="X574" s="14"/>
      <c r="Y574" s="14"/>
      <c r="Z574" s="1" t="str">
        <f t="shared" si="44"/>
        <v/>
      </c>
      <c r="AA574" s="159" t="e">
        <f t="shared" si="45"/>
        <v>#VALUE!</v>
      </c>
      <c r="AB574" s="14"/>
      <c r="AC574" s="14"/>
      <c r="AD574" s="1" t="str">
        <f t="shared" si="46"/>
        <v/>
      </c>
      <c r="AE574" s="159" t="e">
        <f t="shared" si="34"/>
        <v>#VALUE!</v>
      </c>
      <c r="AF574" s="14"/>
      <c r="AG574" s="14"/>
      <c r="AH574" s="1" t="str">
        <f t="shared" si="47"/>
        <v/>
      </c>
      <c r="AI574" s="159" t="e">
        <f t="shared" si="35"/>
        <v>#VALUE!</v>
      </c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59"/>
      <c r="DD574" s="1"/>
      <c r="DE574" s="1"/>
      <c r="DF574" s="1"/>
      <c r="DG574" s="159"/>
      <c r="DH574" s="1"/>
      <c r="DI574" s="1"/>
      <c r="DJ574" s="1"/>
      <c r="DK574" s="159"/>
      <c r="DL574" s="1"/>
      <c r="DM574" s="1"/>
      <c r="DN574" s="1"/>
      <c r="DO574" s="159"/>
      <c r="DP574" s="1"/>
      <c r="DQ574" s="1"/>
      <c r="DR574" s="1"/>
      <c r="DS574" s="159"/>
      <c r="DT574" s="1"/>
      <c r="DU574" s="1"/>
      <c r="DV574" s="1"/>
      <c r="DW574" s="159"/>
      <c r="DY574" s="1" t="e">
        <f>VLOOKUP(A574,'ADFLEX lần 1'!A:C,3,0)</f>
        <v>#N/A</v>
      </c>
    </row>
    <row r="575" spans="1:129" ht="15.75" hidden="1" customHeight="1" x14ac:dyDescent="0.25">
      <c r="A575" s="15">
        <v>979</v>
      </c>
      <c r="B575" s="1" t="str">
        <f>VLOOKUP($A575,'Trang tính59'!$G:$J,3,0)</f>
        <v>ID vân tay mới nhất</v>
      </c>
      <c r="C575" s="1">
        <f>VLOOKUP($A575,'Trang tính59'!$G:$J,4,0)</f>
        <v>0</v>
      </c>
      <c r="D575" s="169">
        <v>0.35138888888888886</v>
      </c>
      <c r="E575" s="169">
        <v>0.62916666666666665</v>
      </c>
      <c r="F575" s="162">
        <f t="shared" si="36"/>
        <v>0.21249999999999999</v>
      </c>
      <c r="G575" s="159">
        <f t="shared" si="32"/>
        <v>5.0999999999999996</v>
      </c>
      <c r="H575" s="169">
        <v>0.3576388888888889</v>
      </c>
      <c r="I575" s="169">
        <v>0.63749999999999996</v>
      </c>
      <c r="J575" s="162">
        <f t="shared" si="37"/>
        <v>0.21736111111111106</v>
      </c>
      <c r="K575" s="159">
        <f t="shared" si="33"/>
        <v>5.2</v>
      </c>
      <c r="L575" s="169">
        <v>0.3611111111111111</v>
      </c>
      <c r="M575" s="169">
        <v>0.63749999999999996</v>
      </c>
      <c r="N575" s="162">
        <f t="shared" si="38"/>
        <v>0.21388888888888885</v>
      </c>
      <c r="O575" s="159">
        <f t="shared" si="39"/>
        <v>5.0999999999999996</v>
      </c>
      <c r="P575" s="14"/>
      <c r="Q575" s="14"/>
      <c r="R575" s="1" t="str">
        <f t="shared" si="40"/>
        <v/>
      </c>
      <c r="S575" s="159" t="e">
        <f t="shared" si="41"/>
        <v>#VALUE!</v>
      </c>
      <c r="T575" s="14"/>
      <c r="U575" s="14"/>
      <c r="V575" s="1" t="str">
        <f t="shared" si="42"/>
        <v/>
      </c>
      <c r="W575" s="159" t="e">
        <f t="shared" si="43"/>
        <v>#VALUE!</v>
      </c>
      <c r="X575" s="169">
        <v>0.35555555555555557</v>
      </c>
      <c r="Y575" s="169">
        <v>0.64652777777777781</v>
      </c>
      <c r="Z575" s="162">
        <f t="shared" si="44"/>
        <v>0.22847222222222224</v>
      </c>
      <c r="AA575" s="159">
        <f t="shared" si="45"/>
        <v>5.5</v>
      </c>
      <c r="AB575" s="169">
        <v>0.3527777777777778</v>
      </c>
      <c r="AC575" s="169">
        <v>0.63263888888888886</v>
      </c>
      <c r="AD575" s="162">
        <f t="shared" si="46"/>
        <v>0.2159722222222222</v>
      </c>
      <c r="AE575" s="159">
        <f t="shared" si="34"/>
        <v>5.2</v>
      </c>
      <c r="AF575" s="169">
        <v>0.35694444444444445</v>
      </c>
      <c r="AG575" s="169">
        <v>0.63194444444444442</v>
      </c>
      <c r="AH575" s="162">
        <f t="shared" si="47"/>
        <v>0.21249999999999997</v>
      </c>
      <c r="AI575" s="159">
        <f t="shared" si="35"/>
        <v>5.0999999999999996</v>
      </c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59"/>
      <c r="DD575" s="1"/>
      <c r="DE575" s="1"/>
      <c r="DF575" s="1"/>
      <c r="DG575" s="159"/>
      <c r="DH575" s="1"/>
      <c r="DI575" s="1"/>
      <c r="DJ575" s="1"/>
      <c r="DK575" s="159"/>
      <c r="DL575" s="1"/>
      <c r="DM575" s="1"/>
      <c r="DN575" s="1"/>
      <c r="DO575" s="159"/>
      <c r="DP575" s="1"/>
      <c r="DQ575" s="1"/>
      <c r="DR575" s="1"/>
      <c r="DS575" s="159"/>
      <c r="DT575" s="1"/>
      <c r="DU575" s="1"/>
      <c r="DV575" s="1"/>
      <c r="DW575" s="159"/>
      <c r="DY575" s="1" t="e">
        <f>VLOOKUP(A575,'ADFLEX lần 1'!A:C,3,0)</f>
        <v>#N/A</v>
      </c>
    </row>
    <row r="576" spans="1:129" ht="15.75" customHeight="1" x14ac:dyDescent="0.25">
      <c r="A576" s="15">
        <v>980</v>
      </c>
      <c r="B576" s="1" t="s">
        <v>2332</v>
      </c>
      <c r="C576" s="1" t="s">
        <v>2230</v>
      </c>
      <c r="D576" s="14"/>
      <c r="E576" s="14"/>
      <c r="F576" s="1" t="str">
        <f t="shared" si="36"/>
        <v/>
      </c>
      <c r="G576" s="159" t="e">
        <f t="shared" si="32"/>
        <v>#VALUE!</v>
      </c>
      <c r="H576" s="14"/>
      <c r="I576" s="14"/>
      <c r="J576" s="1" t="str">
        <f t="shared" si="37"/>
        <v/>
      </c>
      <c r="K576" s="159" t="e">
        <f t="shared" si="33"/>
        <v>#VALUE!</v>
      </c>
      <c r="L576" s="14"/>
      <c r="M576" s="14"/>
      <c r="N576" s="1" t="str">
        <f t="shared" si="38"/>
        <v/>
      </c>
      <c r="O576" s="159" t="e">
        <f t="shared" si="39"/>
        <v>#VALUE!</v>
      </c>
      <c r="P576" s="14"/>
      <c r="Q576" s="14"/>
      <c r="R576" s="1" t="str">
        <f t="shared" si="40"/>
        <v/>
      </c>
      <c r="S576" s="159" t="e">
        <f t="shared" si="41"/>
        <v>#VALUE!</v>
      </c>
      <c r="T576" s="14"/>
      <c r="U576" s="14"/>
      <c r="V576" s="1" t="str">
        <f t="shared" si="42"/>
        <v/>
      </c>
      <c r="W576" s="159" t="e">
        <f t="shared" si="43"/>
        <v>#VALUE!</v>
      </c>
      <c r="X576" s="169">
        <v>0.76249999999999996</v>
      </c>
      <c r="Y576" s="169">
        <v>0.76249999999999996</v>
      </c>
      <c r="Z576" s="163">
        <f t="shared" si="44"/>
        <v>0.16666666666666666</v>
      </c>
      <c r="AA576" s="159">
        <f t="shared" si="45"/>
        <v>4</v>
      </c>
      <c r="AB576" s="169">
        <v>0.37430555555555556</v>
      </c>
      <c r="AC576" s="169">
        <v>0.66249999999999998</v>
      </c>
      <c r="AD576" s="162">
        <f t="shared" si="46"/>
        <v>0.22569444444444442</v>
      </c>
      <c r="AE576" s="159">
        <f t="shared" si="34"/>
        <v>5.4</v>
      </c>
      <c r="AF576" s="14"/>
      <c r="AG576" s="14"/>
      <c r="AH576" s="1" t="str">
        <f t="shared" si="47"/>
        <v/>
      </c>
      <c r="AI576" s="159" t="e">
        <f t="shared" si="35"/>
        <v>#VALUE!</v>
      </c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59"/>
      <c r="DD576" s="1"/>
      <c r="DE576" s="1"/>
      <c r="DF576" s="1"/>
      <c r="DG576" s="159"/>
      <c r="DH576" s="1"/>
      <c r="DI576" s="1"/>
      <c r="DJ576" s="1"/>
      <c r="DK576" s="159"/>
      <c r="DL576" s="1"/>
      <c r="DM576" s="1"/>
      <c r="DN576" s="1"/>
      <c r="DO576" s="159"/>
      <c r="DP576" s="1"/>
      <c r="DQ576" s="1"/>
      <c r="DR576" s="1"/>
      <c r="DS576" s="159"/>
      <c r="DT576" s="1"/>
      <c r="DU576" s="1"/>
      <c r="DV576" s="1"/>
      <c r="DW576" s="159"/>
      <c r="DY576" s="1" t="str">
        <f>VLOOKUP(A576,'ADFLEX lần 1'!A:C,3,0)</f>
        <v>Nguyễn Trường Thành</v>
      </c>
    </row>
    <row r="577" spans="1:129" ht="15.75" customHeight="1" x14ac:dyDescent="0.25">
      <c r="A577" s="15">
        <v>981</v>
      </c>
      <c r="B577" s="1" t="s">
        <v>2334</v>
      </c>
      <c r="C577" s="1" t="s">
        <v>2230</v>
      </c>
      <c r="D577" s="14"/>
      <c r="E577" s="14"/>
      <c r="F577" s="1" t="str">
        <f t="shared" si="36"/>
        <v/>
      </c>
      <c r="G577" s="159" t="e">
        <f t="shared" si="32"/>
        <v>#VALUE!</v>
      </c>
      <c r="H577" s="14"/>
      <c r="I577" s="14"/>
      <c r="J577" s="1" t="str">
        <f t="shared" si="37"/>
        <v/>
      </c>
      <c r="K577" s="159" t="e">
        <f t="shared" si="33"/>
        <v>#VALUE!</v>
      </c>
      <c r="L577" s="169">
        <v>0.72152777777777777</v>
      </c>
      <c r="M577" s="169">
        <v>0.72152777777777777</v>
      </c>
      <c r="N577" s="163">
        <f t="shared" si="38"/>
        <v>0.16666666666666666</v>
      </c>
      <c r="O577" s="159">
        <f t="shared" si="39"/>
        <v>4</v>
      </c>
      <c r="P577" s="14"/>
      <c r="Q577" s="14"/>
      <c r="R577" s="1" t="str">
        <f t="shared" si="40"/>
        <v/>
      </c>
      <c r="S577" s="159" t="e">
        <f t="shared" si="41"/>
        <v>#VALUE!</v>
      </c>
      <c r="T577" s="14"/>
      <c r="U577" s="14"/>
      <c r="V577" s="1" t="str">
        <f t="shared" si="42"/>
        <v/>
      </c>
      <c r="W577" s="159" t="e">
        <f t="shared" si="43"/>
        <v>#VALUE!</v>
      </c>
      <c r="X577" s="169">
        <v>0.57291666666666663</v>
      </c>
      <c r="Y577" s="169">
        <v>0.57291666666666663</v>
      </c>
      <c r="Z577" s="163">
        <f t="shared" si="44"/>
        <v>0.16666666666666666</v>
      </c>
      <c r="AA577" s="159">
        <f t="shared" si="45"/>
        <v>4</v>
      </c>
      <c r="AB577" s="169">
        <v>0.36875000000000002</v>
      </c>
      <c r="AC577" s="169">
        <v>0.7680555555555556</v>
      </c>
      <c r="AD577" s="163">
        <f t="shared" si="46"/>
        <v>0.33333333333333331</v>
      </c>
      <c r="AE577" s="159">
        <f t="shared" si="34"/>
        <v>8</v>
      </c>
      <c r="AF577" s="169">
        <v>0.36805555555555558</v>
      </c>
      <c r="AG577" s="169">
        <v>0.7729166666666667</v>
      </c>
      <c r="AH577" s="163">
        <f t="shared" si="47"/>
        <v>0.33333333333333331</v>
      </c>
      <c r="AI577" s="159">
        <f t="shared" si="35"/>
        <v>8</v>
      </c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59"/>
      <c r="DD577" s="1"/>
      <c r="DE577" s="1"/>
      <c r="DF577" s="1"/>
      <c r="DG577" s="159"/>
      <c r="DH577" s="1"/>
      <c r="DI577" s="1"/>
      <c r="DJ577" s="1"/>
      <c r="DK577" s="159"/>
      <c r="DL577" s="1"/>
      <c r="DM577" s="1"/>
      <c r="DN577" s="1"/>
      <c r="DO577" s="159"/>
      <c r="DP577" s="1"/>
      <c r="DQ577" s="1"/>
      <c r="DR577" s="1"/>
      <c r="DS577" s="159"/>
      <c r="DT577" s="1"/>
      <c r="DU577" s="1"/>
      <c r="DV577" s="1"/>
      <c r="DW577" s="159"/>
      <c r="DY577" s="1" t="str">
        <f>VLOOKUP(A577,'ADFLEX lần 1'!A:C,3,0)</f>
        <v>Lý Hồng Ngọc</v>
      </c>
    </row>
    <row r="578" spans="1:129" ht="15.75" hidden="1" customHeight="1" x14ac:dyDescent="0.25">
      <c r="A578" s="15">
        <v>982</v>
      </c>
      <c r="B578" s="1" t="e">
        <f>VLOOKUP($A578,'Trang tính59'!$G:$J,3,0)</f>
        <v>#N/A</v>
      </c>
      <c r="C578" s="1" t="e">
        <f>VLOOKUP($A578,'Trang tính59'!$G:$J,4,0)</f>
        <v>#N/A</v>
      </c>
      <c r="D578" s="169">
        <v>0.4152777777777778</v>
      </c>
      <c r="E578" s="169">
        <v>0.4152777777777778</v>
      </c>
      <c r="F578" s="163">
        <f t="shared" si="36"/>
        <v>0.16666666666666666</v>
      </c>
      <c r="G578" s="159">
        <f t="shared" si="32"/>
        <v>4</v>
      </c>
      <c r="H578" s="14"/>
      <c r="I578" s="14"/>
      <c r="J578" s="1" t="str">
        <f t="shared" si="37"/>
        <v/>
      </c>
      <c r="K578" s="159" t="e">
        <f t="shared" si="33"/>
        <v>#VALUE!</v>
      </c>
      <c r="L578" s="14"/>
      <c r="M578" s="14"/>
      <c r="N578" s="1" t="str">
        <f t="shared" si="38"/>
        <v/>
      </c>
      <c r="O578" s="159" t="e">
        <f t="shared" si="39"/>
        <v>#VALUE!</v>
      </c>
      <c r="P578" s="14"/>
      <c r="Q578" s="14"/>
      <c r="R578" s="1" t="str">
        <f t="shared" si="40"/>
        <v/>
      </c>
      <c r="S578" s="159" t="e">
        <f t="shared" si="41"/>
        <v>#VALUE!</v>
      </c>
      <c r="T578" s="14"/>
      <c r="U578" s="14"/>
      <c r="V578" s="1" t="str">
        <f t="shared" si="42"/>
        <v/>
      </c>
      <c r="W578" s="159" t="e">
        <f t="shared" si="43"/>
        <v>#VALUE!</v>
      </c>
      <c r="X578" s="169">
        <v>0.57222222222222219</v>
      </c>
      <c r="Y578" s="169">
        <v>0.57222222222222219</v>
      </c>
      <c r="Z578" s="163">
        <f t="shared" si="44"/>
        <v>0.16666666666666666</v>
      </c>
      <c r="AA578" s="159">
        <f t="shared" si="45"/>
        <v>4</v>
      </c>
      <c r="AB578" s="14"/>
      <c r="AC578" s="14"/>
      <c r="AD578" s="1" t="str">
        <f t="shared" si="46"/>
        <v/>
      </c>
      <c r="AE578" s="159" t="e">
        <f t="shared" si="34"/>
        <v>#VALUE!</v>
      </c>
      <c r="AF578" s="14"/>
      <c r="AG578" s="14"/>
      <c r="AH578" s="1" t="str">
        <f t="shared" si="47"/>
        <v/>
      </c>
      <c r="AI578" s="159" t="e">
        <f t="shared" si="35"/>
        <v>#VALUE!</v>
      </c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59"/>
      <c r="DD578" s="1"/>
      <c r="DE578" s="1"/>
      <c r="DF578" s="1"/>
      <c r="DG578" s="159"/>
      <c r="DH578" s="1"/>
      <c r="DI578" s="1"/>
      <c r="DJ578" s="1"/>
      <c r="DK578" s="159"/>
      <c r="DL578" s="1"/>
      <c r="DM578" s="1"/>
      <c r="DN578" s="1"/>
      <c r="DO578" s="159"/>
      <c r="DP578" s="1"/>
      <c r="DQ578" s="1"/>
      <c r="DR578" s="1"/>
      <c r="DS578" s="159"/>
      <c r="DT578" s="1"/>
      <c r="DU578" s="1"/>
      <c r="DV578" s="1"/>
      <c r="DW578" s="159"/>
      <c r="DY578" s="1" t="e">
        <f>VLOOKUP(A578,'ADFLEX lần 1'!A:C,3,0)</f>
        <v>#N/A</v>
      </c>
    </row>
    <row r="579" spans="1:129" ht="15.75" hidden="1" customHeight="1" x14ac:dyDescent="0.25">
      <c r="A579" s="15">
        <v>999</v>
      </c>
      <c r="B579" s="1" t="e">
        <f>VLOOKUP($A579,'Trang tính59'!$G:$J,3,0)</f>
        <v>#N/A</v>
      </c>
      <c r="C579" s="1" t="e">
        <f>VLOOKUP($A579,'Trang tính59'!$G:$J,4,0)</f>
        <v>#N/A</v>
      </c>
      <c r="D579" s="14"/>
      <c r="E579" s="14"/>
      <c r="F579" s="1" t="str">
        <f t="shared" si="36"/>
        <v/>
      </c>
      <c r="G579" s="159" t="e">
        <f t="shared" si="32"/>
        <v>#VALUE!</v>
      </c>
      <c r="H579" s="14"/>
      <c r="I579" s="14"/>
      <c r="J579" s="1" t="str">
        <f t="shared" si="37"/>
        <v/>
      </c>
      <c r="K579" s="159" t="e">
        <f t="shared" si="33"/>
        <v>#VALUE!</v>
      </c>
      <c r="L579" s="14"/>
      <c r="M579" s="14"/>
      <c r="N579" s="1" t="str">
        <f t="shared" si="38"/>
        <v/>
      </c>
      <c r="O579" s="159" t="e">
        <f t="shared" si="39"/>
        <v>#VALUE!</v>
      </c>
      <c r="P579" s="14"/>
      <c r="Q579" s="14"/>
      <c r="R579" s="1" t="str">
        <f t="shared" si="40"/>
        <v/>
      </c>
      <c r="S579" s="159" t="e">
        <f t="shared" si="41"/>
        <v>#VALUE!</v>
      </c>
      <c r="T579" s="14"/>
      <c r="U579" s="14"/>
      <c r="V579" s="1" t="str">
        <f t="shared" si="42"/>
        <v/>
      </c>
      <c r="W579" s="159" t="e">
        <f t="shared" si="43"/>
        <v>#VALUE!</v>
      </c>
      <c r="X579" s="14"/>
      <c r="Y579" s="14"/>
      <c r="Z579" s="1" t="str">
        <f t="shared" si="44"/>
        <v/>
      </c>
      <c r="AA579" s="159" t="e">
        <f t="shared" si="45"/>
        <v>#VALUE!</v>
      </c>
      <c r="AB579" s="14"/>
      <c r="AC579" s="14"/>
      <c r="AD579" s="1" t="str">
        <f t="shared" si="46"/>
        <v/>
      </c>
      <c r="AE579" s="159" t="e">
        <f t="shared" si="34"/>
        <v>#VALUE!</v>
      </c>
      <c r="AF579" s="14"/>
      <c r="AG579" s="14"/>
      <c r="AH579" s="1" t="str">
        <f t="shared" si="47"/>
        <v/>
      </c>
      <c r="AI579" s="159" t="e">
        <f t="shared" si="35"/>
        <v>#VALUE!</v>
      </c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59"/>
      <c r="DD579" s="1"/>
      <c r="DE579" s="1"/>
      <c r="DF579" s="1"/>
      <c r="DG579" s="159"/>
      <c r="DH579" s="1"/>
      <c r="DI579" s="1"/>
      <c r="DJ579" s="1"/>
      <c r="DK579" s="159"/>
      <c r="DL579" s="1"/>
      <c r="DM579" s="1"/>
      <c r="DN579" s="1"/>
      <c r="DO579" s="159"/>
      <c r="DP579" s="1"/>
      <c r="DQ579" s="1"/>
      <c r="DR579" s="1"/>
      <c r="DS579" s="159"/>
      <c r="DT579" s="1"/>
      <c r="DU579" s="1"/>
      <c r="DV579" s="1"/>
      <c r="DW579" s="159"/>
      <c r="DY579" s="1" t="e">
        <f>VLOOKUP(A579,'ADFLEX lần 1'!A:C,3,0)</f>
        <v>#N/A</v>
      </c>
    </row>
    <row r="580" spans="1:129" ht="15.75" hidden="1" customHeight="1" x14ac:dyDescent="0.25">
      <c r="A580" s="15">
        <v>3055537</v>
      </c>
      <c r="B580" s="1" t="e">
        <f>VLOOKUP($A580,'Trang tính59'!$G:$J,3,0)</f>
        <v>#N/A</v>
      </c>
      <c r="C580" s="1" t="e">
        <f>VLOOKUP($A580,'Trang tính59'!$G:$J,4,0)</f>
        <v>#N/A</v>
      </c>
      <c r="D580" s="14"/>
      <c r="E580" s="14"/>
      <c r="F580" s="1" t="str">
        <f t="shared" si="36"/>
        <v/>
      </c>
      <c r="G580" s="159" t="e">
        <f t="shared" si="32"/>
        <v>#VALUE!</v>
      </c>
      <c r="H580" s="14"/>
      <c r="I580" s="14"/>
      <c r="J580" s="1" t="str">
        <f t="shared" si="37"/>
        <v/>
      </c>
      <c r="K580" s="159" t="e">
        <f t="shared" si="33"/>
        <v>#VALUE!</v>
      </c>
      <c r="L580" s="14"/>
      <c r="M580" s="14"/>
      <c r="N580" s="1" t="str">
        <f t="shared" si="38"/>
        <v/>
      </c>
      <c r="O580" s="159" t="e">
        <f t="shared" si="39"/>
        <v>#VALUE!</v>
      </c>
      <c r="P580" s="14"/>
      <c r="Q580" s="14"/>
      <c r="R580" s="1" t="str">
        <f t="shared" si="40"/>
        <v/>
      </c>
      <c r="S580" s="159" t="e">
        <f t="shared" si="41"/>
        <v>#VALUE!</v>
      </c>
      <c r="T580" s="14"/>
      <c r="U580" s="14"/>
      <c r="V580" s="1" t="str">
        <f t="shared" si="42"/>
        <v/>
      </c>
      <c r="W580" s="159" t="e">
        <f t="shared" si="43"/>
        <v>#VALUE!</v>
      </c>
      <c r="X580" s="14"/>
      <c r="Y580" s="14"/>
      <c r="Z580" s="1" t="str">
        <f t="shared" si="44"/>
        <v/>
      </c>
      <c r="AA580" s="159" t="e">
        <f t="shared" si="45"/>
        <v>#VALUE!</v>
      </c>
      <c r="AB580" s="14"/>
      <c r="AC580" s="14"/>
      <c r="AD580" s="1" t="str">
        <f t="shared" si="46"/>
        <v/>
      </c>
      <c r="AE580" s="159" t="e">
        <f t="shared" si="34"/>
        <v>#VALUE!</v>
      </c>
      <c r="AF580" s="14"/>
      <c r="AG580" s="14"/>
      <c r="AH580" s="1" t="str">
        <f t="shared" si="47"/>
        <v/>
      </c>
      <c r="AI580" s="159" t="e">
        <f t="shared" si="35"/>
        <v>#VALUE!</v>
      </c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Y580" s="1" t="e">
        <f>VLOOKUP(A580,'ADFLEX lần 1'!A:C,3,0)</f>
        <v>#N/A</v>
      </c>
    </row>
    <row r="581" spans="1:129" ht="15.75" hidden="1" customHeight="1" x14ac:dyDescent="0.25">
      <c r="A581" s="15">
        <v>9591584</v>
      </c>
      <c r="B581" s="1" t="e">
        <f>VLOOKUP($A581,'Trang tính59'!$G:$J,3,0)</f>
        <v>#N/A</v>
      </c>
      <c r="C581" s="1" t="e">
        <f>VLOOKUP($A581,'Trang tính59'!$G:$J,4,0)</f>
        <v>#N/A</v>
      </c>
      <c r="D581" s="14"/>
      <c r="E581" s="14"/>
      <c r="F581" s="1" t="str">
        <f t="shared" si="36"/>
        <v/>
      </c>
      <c r="G581" s="159" t="e">
        <f t="shared" si="32"/>
        <v>#VALUE!</v>
      </c>
      <c r="H581" s="14"/>
      <c r="I581" s="14"/>
      <c r="J581" s="1" t="str">
        <f t="shared" si="37"/>
        <v/>
      </c>
      <c r="K581" s="159" t="e">
        <f t="shared" si="33"/>
        <v>#VALUE!</v>
      </c>
      <c r="L581" s="14"/>
      <c r="M581" s="14"/>
      <c r="N581" s="1" t="str">
        <f t="shared" si="38"/>
        <v/>
      </c>
      <c r="O581" s="159" t="e">
        <f t="shared" si="39"/>
        <v>#VALUE!</v>
      </c>
      <c r="P581" s="14"/>
      <c r="Q581" s="14"/>
      <c r="R581" s="1" t="str">
        <f t="shared" si="40"/>
        <v/>
      </c>
      <c r="S581" s="159" t="e">
        <f t="shared" si="41"/>
        <v>#VALUE!</v>
      </c>
      <c r="T581" s="14"/>
      <c r="U581" s="14"/>
      <c r="V581" s="1" t="str">
        <f t="shared" si="42"/>
        <v/>
      </c>
      <c r="W581" s="159" t="e">
        <f t="shared" si="43"/>
        <v>#VALUE!</v>
      </c>
      <c r="X581" s="14"/>
      <c r="Y581" s="14"/>
      <c r="Z581" s="1" t="str">
        <f t="shared" si="44"/>
        <v/>
      </c>
      <c r="AA581" s="159" t="e">
        <f t="shared" si="45"/>
        <v>#VALUE!</v>
      </c>
      <c r="AB581" s="14"/>
      <c r="AC581" s="14"/>
      <c r="AD581" s="1" t="str">
        <f t="shared" si="46"/>
        <v/>
      </c>
      <c r="AE581" s="159" t="e">
        <f t="shared" si="34"/>
        <v>#VALUE!</v>
      </c>
      <c r="AF581" s="14"/>
      <c r="AG581" s="14"/>
      <c r="AH581" s="1" t="str">
        <f t="shared" si="47"/>
        <v/>
      </c>
      <c r="AI581" s="159" t="e">
        <f t="shared" si="35"/>
        <v>#VALUE!</v>
      </c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Y581" s="1" t="e">
        <f>VLOOKUP(A581,'ADFLEX lần 1'!A:C,3,0)</f>
        <v>#N/A</v>
      </c>
    </row>
    <row r="582" spans="1:129" ht="15.75" hidden="1" customHeight="1" x14ac:dyDescent="0.25">
      <c r="A582" s="15">
        <v>10270451</v>
      </c>
      <c r="B582" s="1" t="e">
        <f>VLOOKUP($A582,'Trang tính59'!$G:$J,3,0)</f>
        <v>#N/A</v>
      </c>
      <c r="C582" s="1" t="e">
        <f>VLOOKUP($A582,'Trang tính59'!$G:$J,4,0)</f>
        <v>#N/A</v>
      </c>
      <c r="D582" s="14"/>
      <c r="E582" s="14"/>
      <c r="F582" s="1" t="str">
        <f t="shared" si="36"/>
        <v/>
      </c>
      <c r="G582" s="159" t="e">
        <f t="shared" si="32"/>
        <v>#VALUE!</v>
      </c>
      <c r="H582" s="14"/>
      <c r="I582" s="14"/>
      <c r="J582" s="1" t="str">
        <f t="shared" si="37"/>
        <v/>
      </c>
      <c r="K582" s="159" t="e">
        <f t="shared" si="33"/>
        <v>#VALUE!</v>
      </c>
      <c r="L582" s="14"/>
      <c r="M582" s="14"/>
      <c r="N582" s="1" t="str">
        <f t="shared" si="38"/>
        <v/>
      </c>
      <c r="O582" s="159" t="e">
        <f t="shared" si="39"/>
        <v>#VALUE!</v>
      </c>
      <c r="P582" s="14"/>
      <c r="Q582" s="14"/>
      <c r="R582" s="1" t="str">
        <f t="shared" si="40"/>
        <v/>
      </c>
      <c r="S582" s="159" t="e">
        <f t="shared" si="41"/>
        <v>#VALUE!</v>
      </c>
      <c r="T582" s="14"/>
      <c r="U582" s="14"/>
      <c r="V582" s="1" t="str">
        <f t="shared" si="42"/>
        <v/>
      </c>
      <c r="W582" s="159" t="e">
        <f t="shared" si="43"/>
        <v>#VALUE!</v>
      </c>
      <c r="X582" s="14"/>
      <c r="Y582" s="14"/>
      <c r="Z582" s="1" t="str">
        <f t="shared" si="44"/>
        <v/>
      </c>
      <c r="AA582" s="159" t="e">
        <f t="shared" si="45"/>
        <v>#VALUE!</v>
      </c>
      <c r="AB582" s="14"/>
      <c r="AC582" s="14"/>
      <c r="AD582" s="1" t="str">
        <f t="shared" si="46"/>
        <v/>
      </c>
      <c r="AE582" s="159" t="e">
        <f t="shared" si="34"/>
        <v>#VALUE!</v>
      </c>
      <c r="AF582" s="14"/>
      <c r="AG582" s="14"/>
      <c r="AH582" s="1" t="str">
        <f t="shared" si="47"/>
        <v/>
      </c>
      <c r="AI582" s="159" t="e">
        <f t="shared" si="35"/>
        <v>#VALUE!</v>
      </c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4"/>
      <c r="DE582" s="14"/>
      <c r="DF582" s="14"/>
      <c r="DG582" s="14"/>
      <c r="DH582" s="14"/>
      <c r="DI582" s="14"/>
      <c r="DJ582" s="14"/>
      <c r="DK582" s="14"/>
      <c r="DN582" s="14"/>
      <c r="DO582" s="14"/>
      <c r="DR582" s="14"/>
      <c r="DS582" s="14"/>
      <c r="DV582" s="14"/>
      <c r="DW582" s="14"/>
      <c r="DY582" s="1" t="e">
        <f>VLOOKUP(A582,'ADFLEX lần 1'!A:C,3,0)</f>
        <v>#N/A</v>
      </c>
    </row>
    <row r="583" spans="1:129" ht="15.75" hidden="1" customHeight="1" x14ac:dyDescent="0.25">
      <c r="A583" s="15">
        <v>14480741</v>
      </c>
      <c r="B583" s="1" t="e">
        <f>VLOOKUP($A583,'Trang tính59'!$G:$J,3,0)</f>
        <v>#N/A</v>
      </c>
      <c r="C583" s="1" t="e">
        <f>VLOOKUP($A583,'Trang tính59'!$G:$J,4,0)</f>
        <v>#N/A</v>
      </c>
      <c r="D583" s="14"/>
      <c r="E583" s="14"/>
      <c r="F583" s="1" t="str">
        <f t="shared" si="36"/>
        <v/>
      </c>
      <c r="G583" s="159" t="e">
        <f t="shared" si="32"/>
        <v>#VALUE!</v>
      </c>
      <c r="H583" s="14"/>
      <c r="I583" s="14"/>
      <c r="J583" s="1" t="str">
        <f t="shared" si="37"/>
        <v/>
      </c>
      <c r="K583" s="159" t="e">
        <f t="shared" si="33"/>
        <v>#VALUE!</v>
      </c>
      <c r="L583" s="14"/>
      <c r="M583" s="14"/>
      <c r="N583" s="1" t="str">
        <f t="shared" si="38"/>
        <v/>
      </c>
      <c r="O583" s="159" t="e">
        <f t="shared" si="39"/>
        <v>#VALUE!</v>
      </c>
      <c r="P583" s="14"/>
      <c r="Q583" s="14"/>
      <c r="R583" s="1" t="str">
        <f t="shared" si="40"/>
        <v/>
      </c>
      <c r="S583" s="159" t="e">
        <f t="shared" si="41"/>
        <v>#VALUE!</v>
      </c>
      <c r="T583" s="14"/>
      <c r="U583" s="14"/>
      <c r="V583" s="1" t="str">
        <f t="shared" si="42"/>
        <v/>
      </c>
      <c r="W583" s="159" t="e">
        <f t="shared" si="43"/>
        <v>#VALUE!</v>
      </c>
      <c r="X583" s="14"/>
      <c r="Y583" s="14"/>
      <c r="Z583" s="1" t="str">
        <f t="shared" si="44"/>
        <v/>
      </c>
      <c r="AA583" s="159" t="e">
        <f t="shared" si="45"/>
        <v>#VALUE!</v>
      </c>
      <c r="AB583" s="14"/>
      <c r="AC583" s="14"/>
      <c r="AD583" s="1" t="str">
        <f t="shared" si="46"/>
        <v/>
      </c>
      <c r="AE583" s="159" t="e">
        <f t="shared" si="34"/>
        <v>#VALUE!</v>
      </c>
      <c r="AF583" s="14"/>
      <c r="AG583" s="14"/>
      <c r="AH583" s="1" t="str">
        <f t="shared" si="47"/>
        <v/>
      </c>
      <c r="AI583" s="159" t="e">
        <f t="shared" si="35"/>
        <v>#VALUE!</v>
      </c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4"/>
      <c r="DE583" s="14"/>
      <c r="DF583" s="14"/>
      <c r="DG583" s="14"/>
      <c r="DH583" s="14"/>
      <c r="DI583" s="14"/>
      <c r="DJ583" s="14"/>
      <c r="DK583" s="14"/>
      <c r="DN583" s="14"/>
      <c r="DO583" s="14"/>
      <c r="DR583" s="14"/>
      <c r="DS583" s="14"/>
      <c r="DV583" s="14"/>
      <c r="DW583" s="14"/>
      <c r="DY583" s="1" t="e">
        <f>VLOOKUP(A583,'ADFLEX lần 1'!A:C,3,0)</f>
        <v>#N/A</v>
      </c>
    </row>
    <row r="584" spans="1:129" ht="15.75" hidden="1" customHeight="1" x14ac:dyDescent="0.25">
      <c r="A584" s="15">
        <v>15007362</v>
      </c>
      <c r="B584" s="1" t="e">
        <f>VLOOKUP($A584,'Trang tính59'!$G:$J,3,0)</f>
        <v>#N/A</v>
      </c>
      <c r="C584" s="1" t="e">
        <f>VLOOKUP($A584,'Trang tính59'!$G:$J,4,0)</f>
        <v>#N/A</v>
      </c>
      <c r="D584" s="14"/>
      <c r="E584" s="14"/>
      <c r="F584" s="1" t="str">
        <f t="shared" si="36"/>
        <v/>
      </c>
      <c r="G584" s="159" t="e">
        <f t="shared" si="32"/>
        <v>#VALUE!</v>
      </c>
      <c r="H584" s="14"/>
      <c r="I584" s="14"/>
      <c r="J584" s="1" t="str">
        <f t="shared" si="37"/>
        <v/>
      </c>
      <c r="K584" s="159" t="e">
        <f t="shared" si="33"/>
        <v>#VALUE!</v>
      </c>
      <c r="L584" s="14"/>
      <c r="M584" s="14"/>
      <c r="N584" s="1" t="str">
        <f t="shared" si="38"/>
        <v/>
      </c>
      <c r="O584" s="159" t="e">
        <f t="shared" si="39"/>
        <v>#VALUE!</v>
      </c>
      <c r="P584" s="14"/>
      <c r="Q584" s="14"/>
      <c r="R584" s="1" t="str">
        <f t="shared" si="40"/>
        <v/>
      </c>
      <c r="S584" s="159" t="e">
        <f t="shared" si="41"/>
        <v>#VALUE!</v>
      </c>
      <c r="T584" s="14"/>
      <c r="U584" s="14"/>
      <c r="V584" s="1" t="str">
        <f t="shared" si="42"/>
        <v/>
      </c>
      <c r="W584" s="159" t="e">
        <f t="shared" si="43"/>
        <v>#VALUE!</v>
      </c>
      <c r="X584" s="14"/>
      <c r="Y584" s="14"/>
      <c r="Z584" s="1" t="str">
        <f t="shared" si="44"/>
        <v/>
      </c>
      <c r="AA584" s="159" t="e">
        <f t="shared" si="45"/>
        <v>#VALUE!</v>
      </c>
      <c r="AB584" s="14"/>
      <c r="AC584" s="14"/>
      <c r="AD584" s="1" t="str">
        <f t="shared" si="46"/>
        <v/>
      </c>
      <c r="AE584" s="159" t="e">
        <f t="shared" si="34"/>
        <v>#VALUE!</v>
      </c>
      <c r="AF584" s="14"/>
      <c r="AG584" s="14"/>
      <c r="AH584" s="1" t="str">
        <f t="shared" si="47"/>
        <v/>
      </c>
      <c r="AI584" s="159" t="e">
        <f t="shared" si="35"/>
        <v>#VALUE!</v>
      </c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4"/>
      <c r="DE584" s="14"/>
      <c r="DF584" s="14"/>
      <c r="DG584" s="14"/>
      <c r="DH584" s="14"/>
      <c r="DI584" s="14"/>
      <c r="DJ584" s="14"/>
      <c r="DK584" s="14"/>
      <c r="DN584" s="14"/>
      <c r="DO584" s="14"/>
      <c r="DR584" s="14"/>
      <c r="DS584" s="14"/>
      <c r="DV584" s="14"/>
      <c r="DW584" s="14"/>
      <c r="DY584" s="1" t="e">
        <f>VLOOKUP(A584,'ADFLEX lần 1'!A:C,3,0)</f>
        <v>#N/A</v>
      </c>
    </row>
    <row r="585" spans="1:129" ht="15.75" hidden="1" customHeight="1" x14ac:dyDescent="0.25">
      <c r="A585" s="14"/>
      <c r="B585" s="14"/>
      <c r="C585" s="14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4"/>
      <c r="DE585" s="14"/>
      <c r="DF585" s="14"/>
      <c r="DG585" s="14"/>
      <c r="DH585" s="14"/>
      <c r="DI585" s="14"/>
      <c r="DJ585" s="14"/>
      <c r="DK585" s="14"/>
      <c r="DN585" s="14"/>
      <c r="DO585" s="14"/>
      <c r="DR585" s="14"/>
      <c r="DS585" s="14"/>
      <c r="DV585" s="14"/>
      <c r="DW585" s="14"/>
      <c r="DY585" s="1" t="e">
        <f>VLOOKUP(A585,'ADFLEX lần 1'!A:C,3,0)</f>
        <v>#N/A</v>
      </c>
    </row>
    <row r="586" spans="1:129" ht="15.75" hidden="1" customHeight="1" x14ac:dyDescent="0.25">
      <c r="A586" s="14"/>
      <c r="B586" s="14"/>
      <c r="C586" s="14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4"/>
      <c r="DE586" s="14"/>
      <c r="DF586" s="14"/>
      <c r="DG586" s="14"/>
      <c r="DH586" s="14"/>
      <c r="DI586" s="14"/>
      <c r="DJ586" s="14"/>
      <c r="DK586" s="14"/>
      <c r="DN586" s="14"/>
      <c r="DO586" s="14"/>
      <c r="DR586" s="14"/>
      <c r="DS586" s="14"/>
      <c r="DV586" s="14"/>
      <c r="DW586" s="14"/>
      <c r="DY586" s="1" t="e">
        <f>VLOOKUP(A586,'ADFLEX lần 1'!A:C,3,0)</f>
        <v>#N/A</v>
      </c>
    </row>
    <row r="587" spans="1:129" ht="15.75" hidden="1" customHeight="1" x14ac:dyDescent="0.25">
      <c r="A587" s="14"/>
      <c r="B587" s="14"/>
      <c r="C587" s="14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4"/>
      <c r="DE587" s="14"/>
      <c r="DF587" s="14"/>
      <c r="DG587" s="14"/>
      <c r="DH587" s="14"/>
      <c r="DI587" s="14"/>
      <c r="DJ587" s="14"/>
      <c r="DK587" s="14"/>
      <c r="DN587" s="14"/>
      <c r="DO587" s="14"/>
      <c r="DR587" s="14"/>
      <c r="DS587" s="14"/>
      <c r="DV587" s="14"/>
      <c r="DW587" s="14"/>
      <c r="DY587" s="1" t="e">
        <f>VLOOKUP(A587,'ADFLEX lần 1'!A:C,3,0)</f>
        <v>#N/A</v>
      </c>
    </row>
    <row r="588" spans="1:129" ht="15.75" hidden="1" customHeight="1" x14ac:dyDescent="0.25">
      <c r="A588" s="14"/>
      <c r="B588" s="14"/>
      <c r="C588" s="14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4"/>
      <c r="DE588" s="14"/>
      <c r="DF588" s="14"/>
      <c r="DG588" s="14"/>
      <c r="DH588" s="14"/>
      <c r="DI588" s="14"/>
      <c r="DJ588" s="14"/>
      <c r="DK588" s="14"/>
      <c r="DN588" s="14"/>
      <c r="DO588" s="14"/>
      <c r="DR588" s="14"/>
      <c r="DS588" s="14"/>
      <c r="DV588" s="14"/>
      <c r="DW588" s="14"/>
      <c r="DY588" s="1" t="e">
        <f>VLOOKUP(A588,'ADFLEX lần 1'!A:C,3,0)</f>
        <v>#N/A</v>
      </c>
    </row>
    <row r="589" spans="1:129" ht="15.75" hidden="1" customHeight="1" x14ac:dyDescent="0.25">
      <c r="A589" s="14"/>
      <c r="B589" s="14"/>
      <c r="C589" s="14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4"/>
      <c r="DE589" s="14"/>
      <c r="DF589" s="14"/>
      <c r="DG589" s="14"/>
      <c r="DH589" s="14"/>
      <c r="DI589" s="14"/>
      <c r="DJ589" s="14"/>
      <c r="DK589" s="14"/>
      <c r="DN589" s="14"/>
      <c r="DO589" s="14"/>
      <c r="DR589" s="14"/>
      <c r="DS589" s="14"/>
      <c r="DV589" s="14"/>
      <c r="DW589" s="14"/>
      <c r="DY589" s="1" t="e">
        <f>VLOOKUP(A589,'ADFLEX lần 1'!A:C,3,0)</f>
        <v>#N/A</v>
      </c>
    </row>
    <row r="590" spans="1:129" ht="15.75" hidden="1" customHeight="1" x14ac:dyDescent="0.25">
      <c r="A590" s="14"/>
      <c r="B590" s="14"/>
      <c r="C590" s="14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4"/>
      <c r="DE590" s="14"/>
      <c r="DF590" s="14"/>
      <c r="DG590" s="14"/>
      <c r="DH590" s="14"/>
      <c r="DI590" s="14"/>
      <c r="DJ590" s="14"/>
      <c r="DK590" s="14"/>
      <c r="DN590" s="14"/>
      <c r="DO590" s="14"/>
      <c r="DR590" s="14"/>
      <c r="DS590" s="14"/>
      <c r="DV590" s="14"/>
      <c r="DW590" s="14"/>
      <c r="DY590" s="1" t="e">
        <f>VLOOKUP(A590,'ADFLEX lần 1'!A:C,3,0)</f>
        <v>#N/A</v>
      </c>
    </row>
    <row r="591" spans="1:129" ht="15.75" hidden="1" customHeight="1" x14ac:dyDescent="0.25">
      <c r="A591" s="14"/>
      <c r="B591" s="14"/>
      <c r="C591" s="14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4"/>
      <c r="DE591" s="14"/>
      <c r="DF591" s="14"/>
      <c r="DG591" s="14"/>
      <c r="DH591" s="14"/>
      <c r="DI591" s="14"/>
      <c r="DJ591" s="14"/>
      <c r="DK591" s="14"/>
      <c r="DN591" s="14"/>
      <c r="DO591" s="14"/>
      <c r="DR591" s="14"/>
      <c r="DS591" s="14"/>
      <c r="DV591" s="14"/>
      <c r="DW591" s="14"/>
      <c r="DY591" s="1" t="e">
        <f>VLOOKUP(A591,'ADFLEX lần 1'!A:C,3,0)</f>
        <v>#N/A</v>
      </c>
    </row>
    <row r="592" spans="1:129" ht="15.75" hidden="1" customHeight="1" x14ac:dyDescent="0.25">
      <c r="B592" s="14"/>
      <c r="C592" s="14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F592" s="14"/>
      <c r="DG592" s="14"/>
      <c r="DJ592" s="14"/>
      <c r="DK592" s="14"/>
      <c r="DN592" s="14"/>
      <c r="DO592" s="14"/>
      <c r="DR592" s="14"/>
      <c r="DS592" s="14"/>
      <c r="DV592" s="14"/>
      <c r="DW592" s="14"/>
      <c r="DY592" s="1" t="e">
        <f>VLOOKUP(A592,'ADFLEX lần 1'!A:C,3,0)</f>
        <v>#N/A</v>
      </c>
    </row>
    <row r="593" spans="2:129" ht="15.75" hidden="1" customHeight="1" x14ac:dyDescent="0.25">
      <c r="B593" s="14"/>
      <c r="C593" s="14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F593" s="14"/>
      <c r="DG593" s="14"/>
      <c r="DJ593" s="14"/>
      <c r="DK593" s="14"/>
      <c r="DN593" s="14"/>
      <c r="DO593" s="14"/>
      <c r="DR593" s="14"/>
      <c r="DS593" s="14"/>
      <c r="DY593" s="1" t="e">
        <f>VLOOKUP(A593,'ADFLEX lần 1'!A:C,3,0)</f>
        <v>#N/A</v>
      </c>
    </row>
    <row r="594" spans="2:129" ht="15.75" hidden="1" customHeight="1" x14ac:dyDescent="0.25">
      <c r="B594" s="14"/>
      <c r="C594" s="14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F594" s="14"/>
      <c r="DG594" s="14"/>
      <c r="DJ594" s="14"/>
      <c r="DK594" s="14"/>
      <c r="DN594" s="14"/>
      <c r="DO594" s="14"/>
      <c r="DR594" s="14"/>
      <c r="DS594" s="14"/>
      <c r="DY594" s="1" t="e">
        <f>VLOOKUP(A594,'ADFLEX lần 1'!A:C,3,0)</f>
        <v>#N/A</v>
      </c>
    </row>
    <row r="595" spans="2:129" ht="15.75" hidden="1" customHeight="1" x14ac:dyDescent="0.25">
      <c r="B595" s="14"/>
      <c r="C595" s="14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F595" s="14"/>
      <c r="DG595" s="14"/>
      <c r="DJ595" s="14"/>
      <c r="DK595" s="14"/>
      <c r="DN595" s="14"/>
      <c r="DO595" s="14"/>
      <c r="DR595" s="14"/>
      <c r="DS595" s="14"/>
      <c r="DY595" s="1" t="e">
        <f>VLOOKUP(A595,'ADFLEX lần 1'!A:C,3,0)</f>
        <v>#N/A</v>
      </c>
    </row>
    <row r="596" spans="2:129" ht="15.75" hidden="1" customHeight="1" x14ac:dyDescent="0.25">
      <c r="B596" s="14"/>
      <c r="C596" s="14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F596" s="14"/>
      <c r="DG596" s="14"/>
      <c r="DJ596" s="14"/>
      <c r="DK596" s="14"/>
      <c r="DN596" s="14"/>
      <c r="DO596" s="14"/>
      <c r="DR596" s="14"/>
      <c r="DS596" s="14"/>
      <c r="DY596" s="1" t="e">
        <f>VLOOKUP(A596,'ADFLEX lần 1'!A:C,3,0)</f>
        <v>#N/A</v>
      </c>
    </row>
    <row r="597" spans="2:129" ht="15.75" hidden="1" customHeight="1" x14ac:dyDescent="0.25">
      <c r="B597" s="14"/>
      <c r="C597" s="14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F597" s="14"/>
      <c r="DG597" s="14"/>
      <c r="DJ597" s="14"/>
      <c r="DK597" s="14"/>
      <c r="DN597" s="14"/>
      <c r="DO597" s="14"/>
      <c r="DR597" s="14"/>
      <c r="DS597" s="14"/>
      <c r="DY597" s="1" t="e">
        <f>VLOOKUP(A597,'ADFLEX lần 1'!A:C,3,0)</f>
        <v>#N/A</v>
      </c>
    </row>
    <row r="598" spans="2:129" ht="15.75" hidden="1" customHeight="1" x14ac:dyDescent="0.25">
      <c r="B598" s="14"/>
      <c r="C598" s="14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F598" s="14"/>
      <c r="DG598" s="14"/>
      <c r="DJ598" s="14"/>
      <c r="DK598" s="14"/>
      <c r="DN598" s="14"/>
      <c r="DO598" s="14"/>
      <c r="DR598" s="14"/>
      <c r="DS598" s="14"/>
      <c r="DY598" s="1" t="e">
        <f>VLOOKUP(A598,'ADFLEX lần 1'!A:C,3,0)</f>
        <v>#N/A</v>
      </c>
    </row>
    <row r="599" spans="2:129" ht="15.75" hidden="1" customHeight="1" x14ac:dyDescent="0.25">
      <c r="B599" s="14"/>
      <c r="C599" s="14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F599" s="14"/>
      <c r="DG599" s="14"/>
      <c r="DJ599" s="14"/>
      <c r="DK599" s="14"/>
      <c r="DN599" s="14"/>
      <c r="DO599" s="14"/>
      <c r="DR599" s="14"/>
      <c r="DS599" s="14"/>
      <c r="DY599" s="1" t="e">
        <f>VLOOKUP(A599,'ADFLEX lần 1'!A:C,3,0)</f>
        <v>#N/A</v>
      </c>
    </row>
    <row r="600" spans="2:129" ht="15.75" hidden="1" customHeight="1" x14ac:dyDescent="0.25">
      <c r="B600" s="14"/>
      <c r="C600" s="14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F600" s="14"/>
      <c r="DG600" s="14"/>
      <c r="DJ600" s="14"/>
      <c r="DK600" s="14"/>
      <c r="DN600" s="14"/>
      <c r="DO600" s="14"/>
      <c r="DR600" s="14"/>
      <c r="DS600" s="14"/>
      <c r="DY600" s="1" t="e">
        <f>VLOOKUP(A600,'ADFLEX lần 1'!A:C,3,0)</f>
        <v>#N/A</v>
      </c>
    </row>
    <row r="601" spans="2:129" ht="15.75" hidden="1" customHeight="1" x14ac:dyDescent="0.25">
      <c r="B601" s="14"/>
      <c r="C601" s="14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F601" s="14"/>
      <c r="DG601" s="14"/>
      <c r="DJ601" s="14"/>
      <c r="DK601" s="14"/>
      <c r="DN601" s="14"/>
      <c r="DO601" s="14"/>
      <c r="DR601" s="14"/>
      <c r="DS601" s="14"/>
      <c r="DY601" s="1" t="e">
        <f>VLOOKUP(A601,'ADFLEX lần 1'!A:C,3,0)</f>
        <v>#N/A</v>
      </c>
    </row>
    <row r="602" spans="2:129" ht="15.75" hidden="1" customHeight="1" x14ac:dyDescent="0.25">
      <c r="B602" s="14"/>
      <c r="C602" s="14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F602" s="14"/>
      <c r="DG602" s="14"/>
      <c r="DJ602" s="14"/>
      <c r="DK602" s="14"/>
      <c r="DN602" s="14"/>
      <c r="DO602" s="14"/>
      <c r="DR602" s="14"/>
      <c r="DS602" s="14"/>
      <c r="DY602" s="1" t="e">
        <f>VLOOKUP(A602,'ADFLEX lần 1'!A:C,3,0)</f>
        <v>#N/A</v>
      </c>
    </row>
    <row r="603" spans="2:129" ht="15.75" customHeight="1" x14ac:dyDescent="0.25">
      <c r="B603" s="14"/>
      <c r="C603" s="14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F603" s="14"/>
      <c r="DG603" s="14"/>
      <c r="DJ603" s="14"/>
      <c r="DK603" s="14"/>
      <c r="DN603" s="14"/>
      <c r="DO603" s="14"/>
      <c r="DR603" s="14"/>
      <c r="DS603" s="14"/>
    </row>
    <row r="604" spans="2:129" ht="15.75" customHeight="1" x14ac:dyDescent="0.25">
      <c r="B604" s="14"/>
      <c r="C604" s="14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F604" s="14"/>
      <c r="DG604" s="14"/>
      <c r="DJ604" s="14"/>
      <c r="DK604" s="14"/>
      <c r="DN604" s="14"/>
      <c r="DO604" s="14"/>
      <c r="DR604" s="14"/>
      <c r="DS604" s="14"/>
    </row>
    <row r="605" spans="2:129" ht="15.75" customHeight="1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F605" s="14"/>
      <c r="DG605" s="14"/>
      <c r="DJ605" s="14"/>
      <c r="DK605" s="14"/>
      <c r="DN605" s="14"/>
      <c r="DO605" s="14"/>
      <c r="DR605" s="14"/>
      <c r="DS605" s="14"/>
    </row>
    <row r="606" spans="2:129" ht="15.75" customHeight="1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F606" s="14"/>
      <c r="DG606" s="14"/>
      <c r="DJ606" s="14"/>
      <c r="DK606" s="14"/>
      <c r="DN606" s="14"/>
      <c r="DO606" s="14"/>
      <c r="DR606" s="14"/>
      <c r="DS606" s="14"/>
    </row>
    <row r="607" spans="2:129" ht="15.75" customHeight="1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F607" s="14"/>
      <c r="DG607" s="14"/>
      <c r="DJ607" s="14"/>
      <c r="DK607" s="14"/>
      <c r="DN607" s="14"/>
      <c r="DO607" s="14"/>
      <c r="DR607" s="14"/>
      <c r="DS607" s="14"/>
    </row>
    <row r="608" spans="2:129" ht="15.75" customHeight="1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F608" s="14"/>
      <c r="DG608" s="14"/>
      <c r="DJ608" s="14"/>
      <c r="DK608" s="14"/>
      <c r="DN608" s="14"/>
      <c r="DO608" s="14"/>
      <c r="DR608" s="14"/>
      <c r="DS608" s="14"/>
    </row>
    <row r="609" spans="4:123" ht="15.75" customHeight="1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F609" s="14"/>
      <c r="DG609" s="14"/>
      <c r="DJ609" s="14"/>
      <c r="DK609" s="14"/>
      <c r="DN609" s="14"/>
      <c r="DO609" s="14"/>
      <c r="DR609" s="14"/>
      <c r="DS609" s="14"/>
    </row>
    <row r="610" spans="4:123" ht="15.75" customHeight="1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F610" s="14"/>
      <c r="DG610" s="14"/>
      <c r="DJ610" s="14"/>
      <c r="DK610" s="14"/>
      <c r="DN610" s="14"/>
      <c r="DO610" s="14"/>
      <c r="DR610" s="14"/>
      <c r="DS610" s="14"/>
    </row>
    <row r="611" spans="4:123" ht="15.75" customHeight="1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F611" s="14"/>
      <c r="DG611" s="14"/>
      <c r="DJ611" s="14"/>
      <c r="DK611" s="14"/>
      <c r="DN611" s="14"/>
      <c r="DO611" s="14"/>
      <c r="DR611" s="14"/>
      <c r="DS611" s="14"/>
    </row>
    <row r="612" spans="4:123" ht="15.75" customHeight="1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F612" s="14"/>
      <c r="DG612" s="14"/>
      <c r="DJ612" s="14"/>
      <c r="DK612" s="14"/>
      <c r="DN612" s="14"/>
      <c r="DO612" s="14"/>
      <c r="DR612" s="14"/>
      <c r="DS612" s="14"/>
    </row>
    <row r="613" spans="4:123" ht="15.75" customHeight="1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F613" s="14"/>
      <c r="DG613" s="14"/>
      <c r="DJ613" s="14"/>
      <c r="DK613" s="14"/>
      <c r="DN613" s="14"/>
      <c r="DO613" s="14"/>
      <c r="DR613" s="14"/>
      <c r="DS613" s="14"/>
    </row>
    <row r="614" spans="4:123" ht="15.75" customHeight="1" x14ac:dyDescent="0.2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</row>
    <row r="615" spans="4:123" ht="15.75" customHeight="1" x14ac:dyDescent="0.2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</row>
    <row r="616" spans="4:123" ht="15.75" customHeight="1" x14ac:dyDescent="0.2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</row>
    <row r="617" spans="4:123" ht="15.75" customHeight="1" x14ac:dyDescent="0.2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</row>
    <row r="618" spans="4:123" ht="15.75" customHeight="1" x14ac:dyDescent="0.2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</row>
    <row r="619" spans="4:123" ht="15.75" customHeight="1" x14ac:dyDescent="0.2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</row>
    <row r="620" spans="4:123" ht="15.75" customHeight="1" x14ac:dyDescent="0.2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</row>
    <row r="621" spans="4:123" ht="15.75" customHeight="1" x14ac:dyDescent="0.2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</row>
    <row r="622" spans="4:123" ht="15.75" customHeight="1" x14ac:dyDescent="0.2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</row>
    <row r="623" spans="4:123" ht="15.75" customHeight="1" x14ac:dyDescent="0.2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</row>
    <row r="624" spans="4:123" ht="15.75" customHeight="1" x14ac:dyDescent="0.2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</row>
    <row r="625" spans="4:107" ht="15.75" customHeight="1" x14ac:dyDescent="0.2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</row>
    <row r="626" spans="4:107" ht="15.75" customHeight="1" x14ac:dyDescent="0.2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</row>
    <row r="627" spans="4:107" ht="15.75" customHeight="1" x14ac:dyDescent="0.2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</row>
    <row r="628" spans="4:107" ht="15.75" customHeight="1" x14ac:dyDescent="0.2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</row>
    <row r="629" spans="4:107" ht="15.75" customHeight="1" x14ac:dyDescent="0.2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</row>
    <row r="630" spans="4:107" ht="15.75" customHeight="1" x14ac:dyDescent="0.2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</row>
    <row r="631" spans="4:107" ht="15.75" customHeight="1" x14ac:dyDescent="0.2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</row>
    <row r="632" spans="4:107" ht="15.75" customHeight="1" x14ac:dyDescent="0.2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</row>
    <row r="633" spans="4:107" ht="15.75" customHeight="1" x14ac:dyDescent="0.2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</row>
    <row r="634" spans="4:107" ht="15.75" customHeight="1" x14ac:dyDescent="0.2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</row>
    <row r="635" spans="4:107" ht="15.75" customHeight="1" x14ac:dyDescent="0.2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</row>
    <row r="636" spans="4:107" ht="15.75" customHeight="1" x14ac:dyDescent="0.2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</row>
    <row r="637" spans="4:107" ht="15.75" customHeight="1" x14ac:dyDescent="0.2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</row>
    <row r="638" spans="4:107" ht="15.75" customHeight="1" x14ac:dyDescent="0.2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</row>
    <row r="639" spans="4:107" ht="15.75" customHeight="1" x14ac:dyDescent="0.2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</row>
    <row r="640" spans="4:107" ht="15.75" customHeight="1" x14ac:dyDescent="0.2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</row>
    <row r="641" spans="4:107" ht="15.75" customHeight="1" x14ac:dyDescent="0.2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</row>
    <row r="642" spans="4:107" ht="15.75" customHeight="1" x14ac:dyDescent="0.2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</row>
    <row r="643" spans="4:107" ht="15.75" customHeight="1" x14ac:dyDescent="0.2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</row>
    <row r="644" spans="4:107" ht="15.75" customHeight="1" x14ac:dyDescent="0.2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</row>
    <row r="645" spans="4:107" ht="15.75" customHeight="1" x14ac:dyDescent="0.2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</row>
    <row r="646" spans="4:107" ht="15.75" customHeight="1" x14ac:dyDescent="0.2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</row>
    <row r="647" spans="4:107" ht="15.75" customHeight="1" x14ac:dyDescent="0.2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</row>
    <row r="648" spans="4:107" ht="15.75" customHeight="1" x14ac:dyDescent="0.2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</row>
    <row r="649" spans="4:107" ht="15.75" customHeight="1" x14ac:dyDescent="0.2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</row>
    <row r="650" spans="4:107" ht="15.75" customHeight="1" x14ac:dyDescent="0.2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</row>
    <row r="651" spans="4:107" ht="15.75" customHeight="1" x14ac:dyDescent="0.2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</row>
    <row r="652" spans="4:107" ht="15.75" customHeight="1" x14ac:dyDescent="0.2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</row>
    <row r="653" spans="4:107" ht="15.75" customHeight="1" x14ac:dyDescent="0.2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</row>
    <row r="654" spans="4:107" ht="15.75" customHeight="1" x14ac:dyDescent="0.2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</row>
    <row r="655" spans="4:107" ht="15.75" customHeight="1" x14ac:dyDescent="0.2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</row>
    <row r="656" spans="4:107" ht="15.75" customHeight="1" x14ac:dyDescent="0.2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</row>
    <row r="657" spans="4:107" ht="15.75" customHeight="1" x14ac:dyDescent="0.2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</row>
    <row r="658" spans="4:107" ht="15.75" customHeight="1" x14ac:dyDescent="0.2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</row>
    <row r="659" spans="4:107" ht="15.75" customHeight="1" x14ac:dyDescent="0.2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</row>
    <row r="660" spans="4:107" ht="15.75" customHeight="1" x14ac:dyDescent="0.2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</row>
    <row r="661" spans="4:107" ht="15.75" customHeight="1" x14ac:dyDescent="0.2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</row>
    <row r="662" spans="4:107" ht="15.75" customHeight="1" x14ac:dyDescent="0.2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</row>
    <row r="663" spans="4:107" ht="15.75" customHeight="1" x14ac:dyDescent="0.2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</row>
    <row r="664" spans="4:107" ht="15.75" customHeight="1" x14ac:dyDescent="0.2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</row>
    <row r="665" spans="4:107" ht="15.75" customHeight="1" x14ac:dyDescent="0.2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</row>
    <row r="666" spans="4:107" ht="15.75" customHeight="1" x14ac:dyDescent="0.2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</row>
    <row r="667" spans="4:107" ht="15.75" customHeight="1" x14ac:dyDescent="0.2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</row>
    <row r="668" spans="4:107" ht="15.75" customHeight="1" x14ac:dyDescent="0.2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</row>
    <row r="669" spans="4:107" ht="15.75" customHeight="1" x14ac:dyDescent="0.2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</row>
    <row r="670" spans="4:107" ht="15.75" customHeight="1" x14ac:dyDescent="0.2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</row>
    <row r="671" spans="4:107" ht="15.75" customHeight="1" x14ac:dyDescent="0.2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</row>
    <row r="672" spans="4:107" ht="15.75" customHeight="1" x14ac:dyDescent="0.2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</row>
    <row r="673" spans="4:107" ht="15.75" customHeight="1" x14ac:dyDescent="0.2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</row>
    <row r="674" spans="4:107" ht="15.75" customHeight="1" x14ac:dyDescent="0.2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</row>
    <row r="675" spans="4:107" ht="15.75" customHeight="1" x14ac:dyDescent="0.2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</row>
    <row r="676" spans="4:107" ht="15.75" customHeight="1" x14ac:dyDescent="0.2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</row>
    <row r="677" spans="4:107" ht="15.75" customHeight="1" x14ac:dyDescent="0.2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</row>
    <row r="678" spans="4:107" ht="15.75" customHeight="1" x14ac:dyDescent="0.2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</row>
    <row r="679" spans="4:107" ht="15.75" customHeight="1" x14ac:dyDescent="0.2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</row>
    <row r="680" spans="4:107" ht="15.75" customHeight="1" x14ac:dyDescent="0.2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</row>
    <row r="681" spans="4:107" ht="15.75" customHeight="1" x14ac:dyDescent="0.2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</row>
    <row r="682" spans="4:107" ht="15.75" customHeight="1" x14ac:dyDescent="0.2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</row>
    <row r="683" spans="4:107" ht="15.75" customHeight="1" x14ac:dyDescent="0.2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</row>
    <row r="684" spans="4:107" ht="15.75" customHeight="1" x14ac:dyDescent="0.2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</row>
    <row r="685" spans="4:107" ht="15.75" customHeight="1" x14ac:dyDescent="0.2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</row>
    <row r="686" spans="4:107" ht="15.75" customHeight="1" x14ac:dyDescent="0.2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</row>
    <row r="687" spans="4:107" ht="15.75" customHeight="1" x14ac:dyDescent="0.2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</row>
    <row r="688" spans="4:107" ht="15.75" customHeight="1" x14ac:dyDescent="0.2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</row>
    <row r="689" spans="4:107" ht="15.75" customHeight="1" x14ac:dyDescent="0.2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</row>
    <row r="690" spans="4:107" ht="15.75" customHeight="1" x14ac:dyDescent="0.2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</row>
    <row r="691" spans="4:107" ht="15.75" customHeight="1" x14ac:dyDescent="0.2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</row>
    <row r="692" spans="4:107" ht="15.75" customHeight="1" x14ac:dyDescent="0.2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</row>
    <row r="693" spans="4:107" ht="15.75" customHeight="1" x14ac:dyDescent="0.2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</row>
    <row r="694" spans="4:107" ht="15.75" customHeight="1" x14ac:dyDescent="0.2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</row>
    <row r="695" spans="4:107" ht="15.75" customHeight="1" x14ac:dyDescent="0.2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</row>
    <row r="696" spans="4:107" ht="15.75" customHeight="1" x14ac:dyDescent="0.2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</row>
    <row r="697" spans="4:107" ht="15.75" customHeight="1" x14ac:dyDescent="0.2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</row>
    <row r="698" spans="4:107" ht="15.75" customHeight="1" x14ac:dyDescent="0.2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</row>
    <row r="699" spans="4:107" ht="15.75" customHeight="1" x14ac:dyDescent="0.2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</row>
    <row r="700" spans="4:107" ht="15.75" customHeight="1" x14ac:dyDescent="0.2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</row>
    <row r="701" spans="4:107" ht="15.75" customHeight="1" x14ac:dyDescent="0.2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</row>
    <row r="702" spans="4:107" ht="15.75" customHeight="1" x14ac:dyDescent="0.2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</row>
    <row r="703" spans="4:107" ht="15.75" customHeight="1" x14ac:dyDescent="0.2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</row>
    <row r="704" spans="4:107" ht="15.75" customHeight="1" x14ac:dyDescent="0.2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</row>
    <row r="705" spans="4:107" ht="15.75" customHeight="1" x14ac:dyDescent="0.2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</row>
    <row r="706" spans="4:107" ht="15.75" customHeight="1" x14ac:dyDescent="0.2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</row>
    <row r="707" spans="4:107" ht="15.75" customHeight="1" x14ac:dyDescent="0.2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</row>
    <row r="708" spans="4:107" ht="15.75" customHeight="1" x14ac:dyDescent="0.2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</row>
    <row r="709" spans="4:107" ht="15.75" customHeight="1" x14ac:dyDescent="0.2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</row>
    <row r="710" spans="4:107" ht="15.75" customHeight="1" x14ac:dyDescent="0.2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</row>
    <row r="711" spans="4:107" ht="15.75" customHeight="1" x14ac:dyDescent="0.2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</row>
    <row r="712" spans="4:107" ht="15.75" customHeight="1" x14ac:dyDescent="0.2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</row>
    <row r="713" spans="4:107" ht="15.75" customHeight="1" x14ac:dyDescent="0.2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</row>
    <row r="714" spans="4:107" ht="15.75" customHeight="1" x14ac:dyDescent="0.2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</row>
    <row r="715" spans="4:107" ht="15.75" customHeight="1" x14ac:dyDescent="0.2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</row>
    <row r="716" spans="4:107" ht="15.75" customHeight="1" x14ac:dyDescent="0.2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</row>
    <row r="717" spans="4:107" ht="15.75" customHeight="1" x14ac:dyDescent="0.2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</row>
    <row r="718" spans="4:107" ht="15.75" customHeight="1" x14ac:dyDescent="0.2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</row>
    <row r="719" spans="4:107" ht="15.75" customHeight="1" x14ac:dyDescent="0.2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</row>
    <row r="720" spans="4:107" ht="15.75" customHeight="1" x14ac:dyDescent="0.2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</row>
    <row r="721" spans="4:107" ht="15.75" customHeight="1" x14ac:dyDescent="0.2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</row>
    <row r="722" spans="4:107" ht="15.75" customHeight="1" x14ac:dyDescent="0.2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</row>
    <row r="723" spans="4:107" ht="15.75" customHeight="1" x14ac:dyDescent="0.2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</row>
    <row r="724" spans="4:107" ht="15.75" customHeight="1" x14ac:dyDescent="0.2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</row>
    <row r="725" spans="4:107" ht="15.75" customHeight="1" x14ac:dyDescent="0.2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</row>
    <row r="726" spans="4:107" ht="15.75" customHeight="1" x14ac:dyDescent="0.2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</row>
    <row r="727" spans="4:107" ht="15.75" customHeight="1" x14ac:dyDescent="0.2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</row>
    <row r="728" spans="4:107" ht="15.75" customHeight="1" x14ac:dyDescent="0.2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</row>
    <row r="729" spans="4:107" ht="15.75" customHeight="1" x14ac:dyDescent="0.2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</row>
    <row r="730" spans="4:107" ht="15.75" customHeight="1" x14ac:dyDescent="0.2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</row>
    <row r="731" spans="4:107" ht="15.75" customHeight="1" x14ac:dyDescent="0.2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</row>
    <row r="732" spans="4:107" ht="15.75" customHeight="1" x14ac:dyDescent="0.2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</row>
    <row r="733" spans="4:107" ht="15.75" customHeight="1" x14ac:dyDescent="0.2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</row>
    <row r="734" spans="4:107" ht="15.75" customHeight="1" x14ac:dyDescent="0.2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</row>
    <row r="735" spans="4:107" ht="15.75" customHeight="1" x14ac:dyDescent="0.2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</row>
    <row r="736" spans="4:107" ht="15.75" customHeight="1" x14ac:dyDescent="0.2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</row>
    <row r="737" spans="4:107" ht="15.75" customHeight="1" x14ac:dyDescent="0.2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</row>
    <row r="738" spans="4:107" ht="15.75" customHeight="1" x14ac:dyDescent="0.2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</row>
    <row r="739" spans="4:107" ht="15.75" customHeight="1" x14ac:dyDescent="0.2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</row>
    <row r="740" spans="4:107" ht="15.75" customHeight="1" x14ac:dyDescent="0.2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</row>
    <row r="741" spans="4:107" ht="15.75" customHeight="1" x14ac:dyDescent="0.2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</row>
    <row r="742" spans="4:107" ht="15.75" customHeight="1" x14ac:dyDescent="0.2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</row>
    <row r="743" spans="4:107" ht="15.75" customHeight="1" x14ac:dyDescent="0.2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</row>
    <row r="744" spans="4:107" ht="15.75" customHeight="1" x14ac:dyDescent="0.2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</row>
    <row r="745" spans="4:107" ht="15.75" customHeight="1" x14ac:dyDescent="0.2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</row>
    <row r="746" spans="4:107" ht="15.75" customHeight="1" x14ac:dyDescent="0.2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</row>
    <row r="747" spans="4:107" ht="15.75" customHeight="1" x14ac:dyDescent="0.2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</row>
    <row r="748" spans="4:107" ht="15.75" customHeight="1" x14ac:dyDescent="0.2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</row>
    <row r="749" spans="4:107" ht="15.75" customHeight="1" x14ac:dyDescent="0.2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</row>
    <row r="750" spans="4:107" ht="15.75" customHeight="1" x14ac:dyDescent="0.2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</row>
    <row r="751" spans="4:107" ht="15.75" customHeight="1" x14ac:dyDescent="0.2"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</row>
    <row r="752" spans="4:107" ht="15.75" customHeight="1" x14ac:dyDescent="0.2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</row>
    <row r="753" spans="4:107" ht="15.75" customHeight="1" x14ac:dyDescent="0.2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</row>
    <row r="754" spans="4:107" ht="15.75" customHeight="1" x14ac:dyDescent="0.2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</row>
    <row r="755" spans="4:107" ht="15.75" customHeight="1" x14ac:dyDescent="0.2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</row>
    <row r="756" spans="4:107" ht="15.75" customHeight="1" x14ac:dyDescent="0.2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</row>
    <row r="757" spans="4:107" ht="15.75" customHeight="1" x14ac:dyDescent="0.2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</row>
    <row r="758" spans="4:107" ht="15.75" customHeight="1" x14ac:dyDescent="0.2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</row>
    <row r="759" spans="4:107" ht="15.75" customHeight="1" x14ac:dyDescent="0.2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</row>
    <row r="760" spans="4:107" ht="15.75" customHeight="1" x14ac:dyDescent="0.2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</row>
    <row r="761" spans="4:107" ht="15.75" customHeight="1" x14ac:dyDescent="0.2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</row>
    <row r="762" spans="4:107" ht="15.75" customHeight="1" x14ac:dyDescent="0.2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</row>
    <row r="763" spans="4:107" ht="15.75" customHeight="1" x14ac:dyDescent="0.2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</row>
    <row r="764" spans="4:107" ht="15.75" customHeight="1" x14ac:dyDescent="0.2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</row>
    <row r="765" spans="4:107" ht="15.75" customHeight="1" x14ac:dyDescent="0.2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</row>
    <row r="766" spans="4:107" ht="15.75" customHeight="1" x14ac:dyDescent="0.2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</row>
    <row r="767" spans="4:107" ht="15.75" customHeight="1" x14ac:dyDescent="0.2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</row>
    <row r="768" spans="4:107" ht="15.75" customHeight="1" x14ac:dyDescent="0.2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</row>
    <row r="769" spans="4:107" ht="15.75" customHeight="1" x14ac:dyDescent="0.2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</row>
    <row r="770" spans="4:107" ht="15.75" customHeight="1" x14ac:dyDescent="0.2"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</row>
    <row r="771" spans="4:107" ht="15.75" customHeight="1" x14ac:dyDescent="0.2"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</row>
    <row r="772" spans="4:107" ht="15.75" customHeight="1" x14ac:dyDescent="0.2"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</row>
    <row r="773" spans="4:107" ht="15.75" customHeight="1" x14ac:dyDescent="0.2"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</row>
    <row r="774" spans="4:107" ht="15.75" customHeight="1" x14ac:dyDescent="0.2"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</row>
    <row r="775" spans="4:107" ht="15.75" customHeight="1" x14ac:dyDescent="0.2"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</row>
    <row r="776" spans="4:107" ht="15.75" customHeight="1" x14ac:dyDescent="0.2"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</row>
    <row r="777" spans="4:107" ht="15.75" customHeight="1" x14ac:dyDescent="0.2"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</row>
    <row r="778" spans="4:107" ht="15.75" customHeight="1" x14ac:dyDescent="0.2"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</row>
    <row r="779" spans="4:107" ht="15.75" customHeight="1" x14ac:dyDescent="0.2"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</row>
    <row r="780" spans="4:107" ht="15.75" customHeight="1" x14ac:dyDescent="0.2"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</row>
    <row r="781" spans="4:107" ht="15.75" customHeight="1" x14ac:dyDescent="0.2"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</row>
    <row r="782" spans="4:107" ht="15.75" customHeight="1" x14ac:dyDescent="0.2"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</row>
    <row r="783" spans="4:107" ht="15.75" customHeight="1" x14ac:dyDescent="0.2"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</row>
    <row r="784" spans="4:107" ht="15.75" customHeight="1" x14ac:dyDescent="0.2"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</row>
    <row r="785" spans="4:107" ht="15.75" customHeight="1" x14ac:dyDescent="0.2"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</row>
    <row r="786" spans="4:107" ht="15.75" customHeight="1" x14ac:dyDescent="0.2"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</row>
    <row r="787" spans="4:107" ht="15.75" customHeight="1" x14ac:dyDescent="0.2"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</row>
    <row r="788" spans="4:107" ht="15.75" customHeight="1" x14ac:dyDescent="0.2"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</row>
    <row r="789" spans="4:107" ht="15.75" customHeight="1" x14ac:dyDescent="0.2"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</row>
    <row r="790" spans="4:107" ht="15.75" customHeight="1" x14ac:dyDescent="0.2"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</row>
    <row r="791" spans="4:107" ht="15.75" customHeight="1" x14ac:dyDescent="0.2"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</row>
    <row r="792" spans="4:107" ht="15.75" customHeight="1" x14ac:dyDescent="0.2"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</row>
    <row r="793" spans="4:107" ht="15.75" customHeight="1" x14ac:dyDescent="0.2"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</row>
    <row r="794" spans="4:107" ht="15.75" customHeight="1" x14ac:dyDescent="0.2"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</row>
    <row r="795" spans="4:107" ht="15.75" customHeight="1" x14ac:dyDescent="0.2"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</row>
    <row r="796" spans="4:107" ht="15.75" customHeight="1" x14ac:dyDescent="0.2"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</row>
    <row r="797" spans="4:107" ht="15.75" customHeight="1" x14ac:dyDescent="0.2"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</row>
    <row r="798" spans="4:107" ht="15.75" customHeight="1" x14ac:dyDescent="0.2"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</row>
    <row r="799" spans="4:107" ht="15.75" customHeight="1" x14ac:dyDescent="0.2"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</row>
    <row r="800" spans="4:107" ht="15.75" customHeight="1" x14ac:dyDescent="0.2"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</row>
    <row r="801" spans="4:107" ht="15.75" customHeight="1" x14ac:dyDescent="0.2"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</row>
    <row r="802" spans="4:107" ht="15.75" customHeight="1" x14ac:dyDescent="0.2"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</row>
  </sheetData>
  <autoFilter ref="A2:DY602" xr:uid="{00000000-0009-0000-0000-000009000000}">
    <filterColumn colId="1">
      <filters blank="1">
        <filter val="Bùi Đỗ Minh Quân"/>
        <filter val="Bùi Khánh Ly"/>
        <filter val="Bùi Phương Nam"/>
        <filter val="Bùi Quỳnh Trang"/>
        <filter val="Bùi Thị Kim Hoa"/>
        <filter val="Bùi Thị Thúy"/>
        <filter val="Bùi Thị Tú Oanh"/>
        <filter val="Bùi Trung Hiếu"/>
        <filter val="Bùi Văn Tuyên"/>
        <filter val="Bùi Vũ Đức"/>
        <filter val="Cao Công Minh"/>
        <filter val="Cao Kim Khánh"/>
        <filter val="Cao Thị Ngọc Anh"/>
        <filter val="Cao Thị Tú Oanh"/>
        <filter val="Cao Thuỳ Dương"/>
        <filter val="Cao Xuân Đạt"/>
        <filter val="Chu Minh Đức"/>
        <filter val="Chu Ngọc Ánh"/>
        <filter val="Chu Ngọc Linh"/>
        <filter val="Chu Thị Bích Phượng"/>
        <filter val="Chu Thị Hồng Huế"/>
        <filter val="Chu Thị Phương Thảo"/>
        <filter val="Đàm Anh Thư"/>
        <filter val="Đàm Văn Khánh"/>
        <filter val="Đặng Công Nguyên"/>
        <filter val="Đặng Đăng Khoa"/>
        <filter val="Đặng Duy Thanh"/>
        <filter val="Đặng Ích Mạnh"/>
        <filter val="Đặng Ngọc An"/>
        <filter val="Đặng Ngọc Sơn"/>
        <filter val="Đặng Quang Anh"/>
        <filter val="Đặng Quỳnh Anh"/>
        <filter val="Đặng Thị Diệu Linh"/>
        <filter val="Đặng Thị Hà Trang"/>
        <filter val="Đặng Thị Khánh Ly"/>
        <filter val="Đặng Thị Kiều My"/>
        <filter val="Đặng Thị Thảo Linh"/>
        <filter val="Đào Minh Thuấn"/>
        <filter val="Đào Nguyên Tùng"/>
        <filter val="Đào Thị Nhung"/>
        <filter val="Đào Thị Trang"/>
        <filter val="Đào Trà My"/>
        <filter val="Đào Tuấn Vũ"/>
        <filter val="Đào Văn Hiệp"/>
        <filter val="Đậu Hải Minh Sao"/>
        <filter val="Đinh Ngọc Định"/>
        <filter val="Đinh Thị Mai Hương"/>
        <filter val="Đinh Thị Phương Mai"/>
        <filter val="Đinh Thị Thu Hương"/>
        <filter val="Đỗ Duy Tuyên"/>
        <filter val="Đỗ Hữu Biên"/>
        <filter val="Đỗ Huyền Vy"/>
        <filter val="Đỗ Mạnh Quân"/>
        <filter val="Đỗ Như Vý"/>
        <filter val="Đỗ Quang Hưng"/>
        <filter val="Đỗ Quỳnh Anh"/>
        <filter val="Đỗ Thị Huế"/>
        <filter val="Đỗ Thị Hường"/>
        <filter val="Đỗ Thị Hương Quỳnh"/>
        <filter val="Đỗ Thị Khánh Hòa"/>
        <filter val="Đỗ Thị Kim Hồng"/>
        <filter val="Đỗ Thị Liên"/>
        <filter val="Đỗ Thị Ngân"/>
        <filter val="Đỗ Thị Phương Thúy"/>
        <filter val="Đỗ Thị Thảo"/>
        <filter val="Đỗ Thị Thu Hà"/>
        <filter val="Đỗ Thị Thu Loan"/>
        <filter val="Đỗ Thu Giang"/>
        <filter val="Đỗ Tự Bình"/>
        <filter val="Đỗ Tuấn Vũ"/>
        <filter val="Đoàn Linh Chi"/>
        <filter val="Đoàn Ngọc Ninh"/>
        <filter val="Doãn Quỳnh Anh"/>
        <filter val="Doãn Quỳnh Trang"/>
        <filter val="Đoàn Thị Bích Ngọc"/>
        <filter val="Đoàn Trọng Khôi"/>
        <filter val="Dương Linh Trang"/>
        <filter val="Dương Thanh Huyền"/>
        <filter val="Dương Thị Thúy"/>
        <filter val="Dương Thúy Quỳnh"/>
        <filter val="Giáp Thị Yến"/>
        <filter val="Hà Minh Thủy"/>
        <filter val="Hồ Quỳnh Trang"/>
        <filter val="Hồ Thị Yến"/>
        <filter val="Hồ Thục Trinh"/>
        <filter val="Hồ Tuấn Long"/>
        <filter val="Hoàng Công Hải"/>
        <filter val="Hoàng Đỗ Quân"/>
        <filter val="Hoàng Đức Thiện"/>
        <filter val="Hoàng Duy Hưng"/>
        <filter val="Hoàng Hải Yến"/>
        <filter val="Hoàng Mạnh Tiến"/>
        <filter val="Hoàng Ngân Nhi"/>
        <filter val="Hoàng Ngọc Hưng"/>
        <filter val="Hoàng Nguyên Anh"/>
        <filter val="Hoàng Phạm Thành Đạt"/>
        <filter val="Hoàng Quỳnh Mai"/>
        <filter val="Hoàng Thanh Hoa"/>
        <filter val="Hoàng Thanh Loan"/>
        <filter val="Hoàng Thị Hồng Anh"/>
        <filter val="Hoàng Thị Hương"/>
        <filter val="Hoàng Thị Minh Ngọc"/>
        <filter val="Hoàng Thu Ngọc"/>
        <filter val="Hoàng Tú Anh"/>
        <filter val="Hoàng Việt Hà"/>
        <filter val="ID vân tay mới nhất"/>
        <filter val="Kim Đức Anh"/>
        <filter val="Lại Minh Tuấn"/>
        <filter val="Lê Cảnh Tiêu"/>
        <filter val="Lê Đình Hưng"/>
        <filter val="Lê Hoàng Mạnh Hùng"/>
        <filter val="Lê Khả Nội"/>
        <filter val="Lê Mạnh Minh"/>
        <filter val="Lê Minh Hạnh"/>
        <filter val="Lê Minh Tâm"/>
        <filter val="Lê Ngọc Hân"/>
        <filter val="Lê Phú Hải"/>
        <filter val="Lê Thành Minh"/>
        <filter val="Lê Thị Bích Ngọc"/>
        <filter val="Lê Thị Đào"/>
        <filter val="Lê Thị Hiền"/>
        <filter val="Lê Thị Hồng Thúy"/>
        <filter val="Lê Thị Huệ"/>
        <filter val="Lê Thị Mỹ Lan"/>
        <filter val="Lê Thị Ngọc Anh"/>
        <filter val="Lê Thị Phương Thảo"/>
        <filter val="Lê Thị Thu Thủy"/>
        <filter val="Lê Thị Thủy"/>
        <filter val="Lê Thị Tuyết"/>
        <filter val="Lê Thị Tuyết Mai"/>
        <filter val="Lê Thục Anh"/>
        <filter val="Lê Trung Kiên"/>
        <filter val="Lê Tuấn Tú"/>
        <filter val="Lê Văn Cao"/>
        <filter val="Lê Văn Định"/>
        <filter val="Lê Văn Minh"/>
        <filter val="Lê Văn Việt"/>
        <filter val="Lê Việt Hà"/>
        <filter val="Lương Bá Trung"/>
        <filter val="Lương Đình Ngọc"/>
        <filter val="Lương Hải Long"/>
        <filter val="Lương Minh Đức"/>
        <filter val="Lương Quốc Hiếu"/>
        <filter val="Lương Thị Bích Vân"/>
        <filter val="Lương Thị Quỳnh Trang"/>
        <filter val="Lương Thị Thu Hằng"/>
        <filter val="Lương Trung Thành"/>
        <filter val="Lưu Mạnh Trường"/>
        <filter val="Lưu Thị Tuyết"/>
        <filter val="Lý Hồng Ngọc"/>
        <filter val="Mai Ngọc Hà"/>
        <filter val="Mai Thị Khánh Huyền"/>
        <filter val="Mai Thị Minh Hằng"/>
        <filter val="Mai Thị Ngọc Huyền"/>
        <filter val="Mai Thị Phượng"/>
        <filter val="Nghê Quyết Tiến"/>
        <filter val="Ngô Công Dũng"/>
        <filter val="Ngô Đức Trình"/>
        <filter val="Ngô Hồng Thúy"/>
        <filter val="Ngô Hữu Hải"/>
        <filter val="Ngô Nhật Đức"/>
        <filter val="Ngô Thị Vân"/>
        <filter val="Ngô Trung Tín"/>
        <filter val="Ngô Tuấn Anh"/>
        <filter val="Ngô Văn Đình Phát"/>
        <filter val="Ngô Văn Khôi"/>
        <filter val="Ngô Văn Phiên"/>
        <filter val="Ngô Văn Thuận"/>
        <filter val="Ngô Việt Nhật"/>
        <filter val="Ngô Xuân Hùng"/>
        <filter val="Nguyễn Anh Ngọc"/>
        <filter val="Nguyễn Bá Việt Anh"/>
        <filter val="Nguyễn Bích Phượng"/>
        <filter val="Nguyễn Chiến Thắng"/>
        <filter val="Nguyễn Công Thuận"/>
        <filter val="Nguyễn Đắc Quỳnh Anh"/>
        <filter val="Nguyễn Đại Hải"/>
        <filter val="Nguyễn Đại Toàn"/>
        <filter val="Nguyễn Đăng Dũng"/>
        <filter val="Nguyễn Đăng Hiếu"/>
        <filter val="Nguyễn Đăng Phương"/>
        <filter val="Nguyễn Diệu Linh"/>
        <filter val="Nguyễn Đình Huy"/>
        <filter val="Nguyễn Đình Khánh Hải"/>
        <filter val="Nguyễn Đức Bình"/>
        <filter val="Nguyễn Đức Hiệp"/>
        <filter val="Nguyễn Đức Huy"/>
        <filter val="Nguyễn Đức Lợi"/>
        <filter val="Nguyễn Đức Thành"/>
        <filter val="Nguyễn Đức Tuấn Anh"/>
        <filter val="Nguyễn Duy Hải Nam"/>
        <filter val="Nguyễn Gia Thịnh"/>
        <filter val="Nguyễn Gia Tú"/>
        <filter val="Nguyễn Hà Châu Giang"/>
        <filter val="Nguyễn Hải Bình"/>
        <filter val="Nguyễn Hải Đăng"/>
        <filter val="Nguyễn Hải Dương"/>
        <filter val="Nguyễn Hải Phong"/>
        <filter val="Nguyễn Hoàng Anh"/>
        <filter val="Nguyễn Hoàng Đức"/>
        <filter val="Nguyễn Hoàng Linh"/>
        <filter val="Nguyễn Hồng Phong"/>
        <filter val="Nguyễn Hồng Vy"/>
        <filter val="Nguyễn Hữu Đức"/>
        <filter val="Nguyễn Hữu Hợp"/>
        <filter val="Nguyễn Hữu Quỳnh"/>
        <filter val="Nguyễn Huy Thái"/>
        <filter val="Nguyễn Huy Trường"/>
        <filter val="Nguyễn Lan Anh"/>
        <filter val="Nguyễn Lệ Quyên"/>
        <filter val="Nguyễn Minh Đức"/>
        <filter val="Nguyễn Minh Hoàng"/>
        <filter val="Nguyễn Minh Thu"/>
        <filter val="Nguyễn Minh Tiến"/>
        <filter val="Nguyễn Mỹ Chân"/>
        <filter val="Nguyễn Mỹ Hạnh"/>
        <filter val="Nguyễn Mỹ Hoa"/>
        <filter val="Nguyễn Ngọc Huyền"/>
        <filter val="Nguyễn Ngọc Lâm"/>
        <filter val="Nguyễn Ngọc Linh"/>
        <filter val="Nguyễn Ngọc Tuân"/>
        <filter val="Nguyễn Nguyệt Minh"/>
        <filter val="Nguyễn Nhật Anh"/>
        <filter val="Nguyễn Phú Ngọc"/>
        <filter val="Nguyễn Phúc Hưng"/>
        <filter val="Nguyễn Quang Anh"/>
        <filter val="Nguyễn Quang Đạt"/>
        <filter val="Nguyễn Quang Đức"/>
        <filter val="Nguyễn Quang Huy"/>
        <filter val="Nguyễn Quang Minh"/>
        <filter val="Nguyễn Quốc Bảo"/>
        <filter val="Nguyễn Quốc Kỳ"/>
        <filter val="Nguyễn Sĩ Chuyền"/>
        <filter val="Nguyễn Thành An"/>
        <filter val="Nguyễn Thanh Hà"/>
        <filter val="Nguyễn Thanh Hoàng"/>
        <filter val="Nguyễn Thanh Linh"/>
        <filter val="Nguyễn Thành Phi"/>
        <filter val="Nguyễn Thanh Tâm"/>
        <filter val="Nguyễn Thành Trung"/>
        <filter val="Nguyễn Thanh Vân"/>
        <filter val="Nguyễn Thành Văn"/>
        <filter val="Nguyễn Thảo Nhi"/>
        <filter val="Nguyễn Thị Ánh"/>
        <filter val="Nguyễn Thị Ánh Tuyết"/>
        <filter val="Nguyễn Thị Bảo Ân"/>
        <filter val="Nguyễn Thị Đào"/>
        <filter val="Nguyễn Thị Diệu Phương"/>
        <filter val="Nguyễn Thị Diệu Quyên"/>
        <filter val="Nguyễn Thị Dung"/>
        <filter val="Nguyễn Thị Duyên"/>
        <filter val="Nguyễn Thị Hà Ly"/>
        <filter val="Nguyễn Thị Hạnh"/>
        <filter val="Nguyễn Thị Hiền"/>
        <filter val="Nguyễn Thị Hồ Trang"/>
        <filter val="Nguyễn Thị Hoài"/>
        <filter val="Nguyễn Thị Hoài Anh"/>
        <filter val="Nguyễn Thị Huệ"/>
        <filter val="Nguyễn Thị Hương"/>
        <filter val="Nguyễn Thị Hường"/>
        <filter val="Nguyễn Thị Huyền"/>
        <filter val="Nguyễn Thị Kiều Trang"/>
        <filter val="Nguyễn Thị Lan Anh"/>
        <filter val="Nguyễn Thị Lan Hương"/>
        <filter val="Nguyễn Thị Linh"/>
        <filter val="Nguyễn Thị Mai"/>
        <filter val="Nguyễn Thị Mai Anh"/>
        <filter val="Nguyễn Thị Minh Châu"/>
        <filter val="Nguyễn Thị Minh Lệ"/>
        <filter val="Nguyễn Thị Minh Phương"/>
        <filter val="Nguyễn Thị Ngọc"/>
        <filter val="Nguyễn Thị Ngọc Anh"/>
        <filter val="Nguyễn Thị Ngọc Hà"/>
        <filter val="Nguyễn Thị Ngọc Hân"/>
        <filter val="Nguyễn Thị Ngọc Hoàn"/>
        <filter val="Nguyễn Thị Ngọc Trâm"/>
        <filter val="Nguyễn Thị Nhật Hồng"/>
        <filter val="Nguyễn Thị Nhật Linh"/>
        <filter val="Nguyễn Thị Nhật Mỹ"/>
        <filter val="Nguyễn Thị Phương Huyền"/>
        <filter val="Nguyễn Thị Thanh Loan"/>
        <filter val="Nguyễn Thị Thanh Thuỷ"/>
        <filter val="Nguyễn Thị Thảo"/>
        <filter val="Nguyễn Thị Thu"/>
        <filter val="Nguyễn Thị Thu Hoài"/>
        <filter val="Nguyễn Thị Thu Thảo"/>
        <filter val="Nguyễn Thị Thu Thủy"/>
        <filter val="Nguyễn Thị Thu Trang"/>
        <filter val="Nguyễn Thị Thúy"/>
        <filter val="Nguyễn Thị Thùy"/>
        <filter val="Nguyễn Thị Thủy"/>
        <filter val="Nguyễn Thị Thùy Dung"/>
        <filter val="Nguyễn Thị Thùy Linh"/>
        <filter val="Nguyễn Thị Trà Giang"/>
        <filter val="Nguyễn Thị Trà My"/>
        <filter val="Nguyễn Thị Vân"/>
        <filter val="Nguyễn Thị Việt Anh"/>
        <filter val="Nguyễn Thiên Tài"/>
        <filter val="Nguyễn Thu Hồng"/>
        <filter val="Nguyễn Thu Thủy"/>
        <filter val="Nguyễn Thu Trang"/>
        <filter val="Nguyễn Thuỳ Linh"/>
        <filter val="Nguyễn Thuỳ Vân"/>
        <filter val="Nguyễn Trí Dũng"/>
        <filter val="Nguyễn Trí Sơn"/>
        <filter val="Nguyễn Trọng Thái"/>
        <filter val="Nguyễn Trung Kiên"/>
        <filter val="Nguyễn Trường Thành"/>
        <filter val="Nguyễn Tú Anh"/>
        <filter val="Nguyễn Tư Thái"/>
        <filter val="Nguyễn Tuấn Anh"/>
        <filter val="Nguyễn Tuấn Lực"/>
        <filter val="Nguyễn Tuấn Thành"/>
        <filter val="Nguyễn Tùng Sơn"/>
        <filter val="Nguyễn Văn Anh Tuấn"/>
        <filter val="Nguyễn Văn Đỏ"/>
        <filter val="Nguyễn Văn Dũng"/>
        <filter val="Nguyễn Văn Dương"/>
        <filter val="Nguyễn Văn Hùng"/>
        <filter val="Nguyễn Văn Huỳnh"/>
        <filter val="Nguyễn Văn Quang"/>
        <filter val="Nguyễn Văn Thắng"/>
        <filter val="Nguyễn Vân Thùy"/>
        <filter val="Nguyễn Văn Tùng"/>
        <filter val="Nguyễn Việt Hùng"/>
        <filter val="Nguyễn Xuân Hiếu"/>
        <filter val="Nguyễn Xuân Khánh"/>
        <filter val="Nhữ Văn Hùng"/>
        <filter val="Ninh Thị Dung"/>
        <filter val="Phạm Công Định"/>
        <filter val="Phạm Công Thành"/>
        <filter val="Phạm Doãn Chung"/>
        <filter val="Phạm Đức Công"/>
        <filter val="Phạm Hoàng Đức Mạnh"/>
        <filter val="Phạm Hoàng Hưng"/>
        <filter val="Phạm Khắc Độ"/>
        <filter val="Phạm Ngọc Khánh"/>
        <filter val="Phạm Phương Tú"/>
        <filter val="Phạm Quang Sáng"/>
        <filter val="Phạm Quốc Hưng"/>
        <filter val="Phạm Quốc Huy"/>
        <filter val="Phạm Thanh Tuấn"/>
        <filter val="Phạm Thị Bích Huệ"/>
        <filter val="Phạm Thị Hằng"/>
        <filter val="Phạm Thị Hiền"/>
        <filter val="Phạm Thị Hương"/>
        <filter val="Phạm Thị Ngọc Uyển"/>
        <filter val="Phạm Thị Thanh Loan"/>
        <filter val="Phạm Thị Thảo"/>
        <filter val="Phạm Thị Thu"/>
        <filter val="Phạm Thị Thương"/>
        <filter val="Phạm Thu Thảo"/>
        <filter val="Phạm Tuấn Phong"/>
        <filter val="Phạm Văn Cừ"/>
        <filter val="Phạm Văn Đức"/>
        <filter val="Phạm Văn Thiên"/>
        <filter val="Phạm Văn Tiến"/>
        <filter val="Phạm Vũ Dũng"/>
        <filter val="Phan Anh Thái"/>
        <filter val="Phan Huệ Anh"/>
        <filter val="Phan Thị Bảo Khuyên"/>
        <filter val="Phan Thị Hoài"/>
        <filter val="Phan Thị Lan"/>
        <filter val="Phan Thị Thảo Quỳnh"/>
        <filter val="Phí Ngọc Chi"/>
        <filter val="Phí Thị Thu Thảo"/>
        <filter val="Phùng Minh Thúy"/>
        <filter val="Phùng Ngọc Quang Huy"/>
        <filter val="Phùng Thị Oanh"/>
        <filter val="Phùng Tuấn Cường"/>
        <filter val="Phương Thị Phượng"/>
        <filter val="Quất Thị Lan Thương"/>
        <filter val="Sử Thị Thanh Thúy"/>
        <filter val="Tạ Ngọc Gia Như"/>
        <filter val="Tạ Thị Kim Chi"/>
        <filter val="Tạ Thị Phương Thúy"/>
        <filter val="Thái Thị Quỳnh"/>
        <filter val="Tô Anh Tú"/>
        <filter val="Tô Phương Thảo"/>
        <filter val="Tô Quang Phúc"/>
        <filter val="Tô Tuấn Anh"/>
        <filter val="Tô Việt Hoàng"/>
        <filter val="Tống Thị Nguyệt"/>
        <filter val="Trần Bích Ngọc"/>
        <filter val="Trần Hạnh Trang"/>
        <filter val="Trần Hoàng Anh"/>
        <filter val="Trần Hồng Hoa"/>
        <filter val="Trần Minh Anh"/>
        <filter val="Trần Minh Giang"/>
        <filter val="Trần Minh Ngọc"/>
        <filter val="Trần Nam Thắng"/>
        <filter val="Trần Nhật Đức"/>
        <filter val="Trần Thảo Ly"/>
        <filter val="Trần Thị Cẩm Vân"/>
        <filter val="Trần Thị Dung"/>
        <filter val="Trần Thị Hà Linh"/>
        <filter val="Trần Thị Hà Trang"/>
        <filter val="Trần Thị Hảo"/>
        <filter val="Trần Thị Hiên"/>
        <filter val="Trần Thị Hồng"/>
        <filter val="Trần Thị Hương"/>
        <filter val="Trần Thị Mai"/>
        <filter val="Trần Thị Minh Chi"/>
        <filter val="Trần Thị Ngọc Anh"/>
        <filter val="Trần Thị Phương Hoa"/>
        <filter val="Trần Thị Quyên"/>
        <filter val="Trần Thị Thùy Linh"/>
        <filter val="Trần Thu Hiền"/>
        <filter val="Trần Thu Hoài"/>
        <filter val="Trần Thu Phương"/>
        <filter val="Trần Thu Thúy"/>
        <filter val="Trần Tiến Anh"/>
        <filter val="Trần Tuấn Minh"/>
        <filter val="Trần Tùng Hưng"/>
        <filter val="Trần Văn Chiến"/>
        <filter val="Trần Vân Khanh"/>
        <filter val="Trần Văn Lợi"/>
        <filter val="Trần Vi Anh"/>
        <filter val="Trần Việt Huy"/>
        <filter val="Triệu Minh Nguyệt"/>
        <filter val="Triệu Thị Thắm"/>
        <filter val="Triệu Văn Toàn"/>
        <filter val="Trịnh Thị Minh Hạnh"/>
        <filter val="Trịnh Thị Oanh"/>
        <filter val="Trương Ngọc Mai"/>
        <filter val="Trương Quốc Quân"/>
        <filter val="Trương Thanh Tùng"/>
        <filter val="Trương Thị Lan Phượng"/>
        <filter val="Trương Văn Cường"/>
        <filter val="Từ Tất Huân"/>
        <filter val="Tưởng Văn Chiến"/>
        <filter val="Văn Mạnh Tuấn"/>
        <filter val="Vi Hải Yến"/>
        <filter val="Võ Phương Linh"/>
        <filter val="Võ Thị Bích Phương"/>
        <filter val="Võ Tiến Đạt"/>
        <filter val="Vũ Anh Bình"/>
        <filter val="Vũ Bá Tùng"/>
        <filter val="Vũ Bảo Ngọc"/>
        <filter val="Vũ Diệp Thảo"/>
        <filter val="Vũ Đình Hà"/>
        <filter val="Vũ Hồng Anh"/>
        <filter val="Vũ Huy Hoàng"/>
        <filter val="Vũ Mạnh Chiến"/>
        <filter val="Vũ Mạnh Cường"/>
        <filter val="Vũ Minh Hiếu"/>
        <filter val="Vũ Minh Quang"/>
        <filter val="Vũ Ngọc Sơn"/>
        <filter val="Vũ Phương Thảo"/>
        <filter val="Vũ Quang Vinh"/>
        <filter val="Vũ Thảo Phương"/>
        <filter val="Vũ Thị Đào"/>
        <filter val="Vũ Thị Đông Anh"/>
        <filter val="Vũ Thị Hồng Thắm"/>
        <filter val="Vũ Thị Kim Lệ"/>
        <filter val="Vũ Thị Ngần"/>
        <filter val="Vũ Thị Ngọc Bích"/>
        <filter val="Vũ Thị Ngọc Lan"/>
        <filter val="Vũ Thị Phượng"/>
        <filter val="Vũ Thị Thư"/>
        <filter val="Vũ Thị Thuỳ Giang"/>
        <filter val="Vũ Tiến Hưng"/>
        <filter val="Vũ Văn Minh"/>
        <filter val="Vũ Văn Quyết"/>
        <filter val="Vương Tiến Đông"/>
        <filter val="Vương Trung Hiếu"/>
      </filters>
    </filterColumn>
    <filterColumn colId="128">
      <filters>
        <filter val="Cao Xuân Đạt"/>
        <filter val="Đào Minh Thuấn"/>
        <filter val="Đào Thị Nhung"/>
        <filter val="Đỗ Duy Tuyên"/>
        <filter val="Đỗ Thị Khánh Hòa"/>
        <filter val="Dương Linh Trang"/>
        <filter val="Hoàng Mạnh Tiến"/>
        <filter val="Hoàng Ngọc Hưng"/>
        <filter val="Hoàng Thu Ngọc"/>
        <filter val="Kim Đức Anh"/>
        <filter val="Lê Mạnh Minh"/>
        <filter val="Lê Thị Ngọc Anh"/>
        <filter val="Lý Hồng Ngọc"/>
        <filter val="Ngô Việt Nhật"/>
        <filter val="Nguyễn Công Thuận"/>
        <filter val="Nguyễn Đại Toàn"/>
        <filter val="Nguyễn Diệu Linh"/>
        <filter val="Nguyễn Hà Châu Giang"/>
        <filter val="Nguyễn Hồng Phong"/>
        <filter val="Nguyễn Lệ Quyên"/>
        <filter val="Nguyễn Minh Đức"/>
        <filter val="Nguyễn Quang Đức"/>
        <filter val="Nguyễn Thị Ngọc Hà"/>
        <filter val="Nguyễn Thị Thanh Loan"/>
        <filter val="Nguyễn Thị Thu"/>
        <filter val="Nguyễn Thị Thu Hoài"/>
        <filter val="Nguyễn Thị Thùy Linh"/>
        <filter val="Nguyễn Trường Thành"/>
        <filter val="Nguyễn Văn Tùng"/>
        <filter val="Phạm Khắc Độ"/>
        <filter val="Phạm Phương Tú"/>
        <filter val="Phạm Thị Ngọc Uyển"/>
        <filter val="Phan Anh Thái"/>
        <filter val="Phan Thị Thảo Quỳnh"/>
        <filter val="Tạ Ngọc Gia Như"/>
        <filter val="Tạ Thị Kim Chi"/>
        <filter val="Trần Bích Ngọc"/>
        <filter val="Trần Hạnh Trang"/>
        <filter val="Trần Thị Thùy Linh"/>
        <filter val="Trần Thu Hiền"/>
        <filter val="Vũ Thị Ngọc Lan"/>
        <filter val="Vương Trung Hiếu"/>
      </filters>
    </filterColumn>
  </autoFilter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fitToPage="1"/>
  </sheetPr>
  <dimension ref="A1:AA1000"/>
  <sheetViews>
    <sheetView workbookViewId="0">
      <pane ySplit="3" topLeftCell="A4" activePane="bottomLeft" state="frozen"/>
      <selection pane="bottomLeft" activeCell="B5" sqref="B5"/>
    </sheetView>
  </sheetViews>
  <sheetFormatPr defaultColWidth="12.7109375" defaultRowHeight="15" customHeight="1" x14ac:dyDescent="0.2"/>
  <cols>
    <col min="1" max="1" width="11.28515625" customWidth="1"/>
    <col min="2" max="2" width="16.140625" customWidth="1"/>
    <col min="3" max="3" width="27.85546875" customWidth="1"/>
    <col min="4" max="4" width="39.140625" customWidth="1"/>
    <col min="5" max="6" width="30.28515625" customWidth="1"/>
  </cols>
  <sheetData>
    <row r="1" spans="1:27" ht="15.75" customHeight="1" x14ac:dyDescent="0.3">
      <c r="A1" s="177" t="s">
        <v>2414</v>
      </c>
      <c r="B1" s="177"/>
      <c r="C1" s="178"/>
      <c r="D1" s="179"/>
      <c r="E1" s="179"/>
      <c r="F1" s="179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</row>
    <row r="2" spans="1:27" ht="15.75" customHeight="1" x14ac:dyDescent="0.3">
      <c r="A2" s="181"/>
      <c r="B2" s="181"/>
      <c r="C2" s="181"/>
      <c r="D2" s="181"/>
      <c r="E2" s="181"/>
      <c r="F2" s="181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</row>
    <row r="3" spans="1:27" ht="33" customHeight="1" x14ac:dyDescent="0.3">
      <c r="A3" s="182" t="s">
        <v>2308</v>
      </c>
      <c r="B3" s="182" t="s">
        <v>915</v>
      </c>
      <c r="C3" s="183" t="s">
        <v>2155</v>
      </c>
      <c r="D3" s="184" t="s">
        <v>5</v>
      </c>
      <c r="E3" s="184" t="s">
        <v>2415</v>
      </c>
      <c r="F3" s="184" t="s">
        <v>2416</v>
      </c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</row>
    <row r="4" spans="1:27" ht="15.75" customHeight="1" x14ac:dyDescent="0.3">
      <c r="A4" s="185">
        <v>215</v>
      </c>
      <c r="B4" s="186" t="s">
        <v>41</v>
      </c>
      <c r="C4" s="187" t="s">
        <v>42</v>
      </c>
      <c r="D4" s="186" t="str">
        <f ca="1">IFERROR(__xludf.DUMMYFUNCTION("iferror(VLOOKUP($B4,IMPORTRANGE(""1-9zL-4B0gjx0RgaIK8HFsGW1d64ZHS6pfB0NR1ZgIOA"",""2.1 Trạng thái mới nhất!$B:$AT""),44,0))"),"")</f>
        <v/>
      </c>
      <c r="E4" s="186"/>
      <c r="F4" s="186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</row>
    <row r="5" spans="1:27" ht="15.75" customHeight="1" x14ac:dyDescent="0.3">
      <c r="A5" s="185">
        <v>146</v>
      </c>
      <c r="B5" s="186" t="s">
        <v>412</v>
      </c>
      <c r="C5" s="187" t="s">
        <v>413</v>
      </c>
      <c r="D5" s="186" t="str">
        <f ca="1">IFERROR(__xludf.DUMMYFUNCTION("iferror(VLOOKUP($B5,IMPORTRANGE(""1-9zL-4B0gjx0RgaIK8HFsGW1d64ZHS6pfB0NR1ZgIOA"",""2.1 Trạng thái mới nhất!$B:$AT""),44,0))"),"")</f>
        <v/>
      </c>
      <c r="E5" s="186"/>
      <c r="F5" s="186"/>
      <c r="G5" s="180"/>
      <c r="H5" s="180"/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</row>
    <row r="6" spans="1:27" ht="15.75" customHeight="1" x14ac:dyDescent="0.3">
      <c r="A6" s="185">
        <v>10</v>
      </c>
      <c r="B6" s="186" t="s">
        <v>29</v>
      </c>
      <c r="C6" s="187" t="s">
        <v>30</v>
      </c>
      <c r="D6" s="186" t="str">
        <f ca="1">IFERROR(__xludf.DUMMYFUNCTION("iferror(VLOOKUP($B6,IMPORTRANGE(""1-9zL-4B0gjx0RgaIK8HFsGW1d64ZHS6pfB0NR1ZgIOA"",""2.1 Trạng thái mới nhất!$B:$AT""),44,0))"),"")</f>
        <v/>
      </c>
      <c r="E6" s="186"/>
      <c r="F6" s="186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</row>
    <row r="7" spans="1:27" ht="15.75" customHeight="1" x14ac:dyDescent="0.3">
      <c r="A7" s="185">
        <v>748</v>
      </c>
      <c r="B7" s="186" t="s">
        <v>539</v>
      </c>
      <c r="C7" s="187" t="s">
        <v>540</v>
      </c>
      <c r="D7" s="186" t="str">
        <f ca="1">IFERROR(__xludf.DUMMYFUNCTION("iferror(VLOOKUP($B7,IMPORTRANGE(""1-9zL-4B0gjx0RgaIK8HFsGW1d64ZHS6pfB0NR1ZgIOA"",""2.1 Trạng thái mới nhất!$B:$AT""),44,0))"),"")</f>
        <v/>
      </c>
      <c r="E7" s="186"/>
      <c r="F7" s="186"/>
      <c r="G7" s="180"/>
      <c r="H7" s="180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</row>
    <row r="8" spans="1:27" ht="15.75" customHeight="1" x14ac:dyDescent="0.3">
      <c r="A8" s="185">
        <v>983</v>
      </c>
      <c r="B8" s="186" t="s">
        <v>2335</v>
      </c>
      <c r="C8" s="187" t="s">
        <v>2336</v>
      </c>
      <c r="D8" s="186" t="s">
        <v>2337</v>
      </c>
      <c r="E8" s="186"/>
      <c r="F8" s="186"/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</row>
    <row r="9" spans="1:27" ht="15.75" customHeight="1" x14ac:dyDescent="0.3">
      <c r="A9" s="185">
        <v>180</v>
      </c>
      <c r="B9" s="186" t="s">
        <v>296</v>
      </c>
      <c r="C9" s="187" t="s">
        <v>297</v>
      </c>
      <c r="D9" s="186" t="str">
        <f ca="1">IFERROR(__xludf.DUMMYFUNCTION("iferror(VLOOKUP($B9,IMPORTRANGE(""1-9zL-4B0gjx0RgaIK8HFsGW1d64ZHS6pfB0NR1ZgIOA"",""2.1 Trạng thái mới nhất!$B:$AT""),44,0))"),"")</f>
        <v/>
      </c>
      <c r="E9" s="186"/>
      <c r="F9" s="186"/>
      <c r="G9" s="180"/>
      <c r="H9" s="180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</row>
    <row r="10" spans="1:27" ht="15.75" customHeight="1" x14ac:dyDescent="0.3">
      <c r="A10" s="185">
        <v>865</v>
      </c>
      <c r="B10" s="186" t="s">
        <v>700</v>
      </c>
      <c r="C10" s="187" t="s">
        <v>701</v>
      </c>
      <c r="D10" s="186" t="str">
        <f ca="1">IFERROR(__xludf.DUMMYFUNCTION("iferror(VLOOKUP($B10,IMPORTRANGE(""1-9zL-4B0gjx0RgaIK8HFsGW1d64ZHS6pfB0NR1ZgIOA"",""2.1 Trạng thái mới nhất!$B:$AT""),44,0))"),"")</f>
        <v/>
      </c>
      <c r="E10" s="186"/>
      <c r="F10" s="186"/>
      <c r="G10" s="180"/>
      <c r="H10" s="180"/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</row>
    <row r="11" spans="1:27" ht="15.75" customHeight="1" x14ac:dyDescent="0.3">
      <c r="A11" s="188">
        <v>333</v>
      </c>
      <c r="B11" s="186" t="s">
        <v>481</v>
      </c>
      <c r="C11" s="187" t="s">
        <v>482</v>
      </c>
      <c r="D11" s="186" t="str">
        <f ca="1">IFERROR(__xludf.DUMMYFUNCTION("iferror(VLOOKUP($B11,IMPORTRANGE(""1-9zL-4B0gjx0RgaIK8HFsGW1d64ZHS6pfB0NR1ZgIOA"",""2.1 Trạng thái mới nhất!$B:$AT""),44,0))"),"")</f>
        <v/>
      </c>
      <c r="E11" s="186"/>
      <c r="F11" s="186"/>
      <c r="G11" s="180"/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</row>
    <row r="12" spans="1:27" ht="15.75" customHeight="1" x14ac:dyDescent="0.3">
      <c r="A12" s="185">
        <v>656</v>
      </c>
      <c r="B12" s="186" t="s">
        <v>165</v>
      </c>
      <c r="C12" s="187" t="s">
        <v>166</v>
      </c>
      <c r="D12" s="186" t="str">
        <f ca="1">IFERROR(__xludf.DUMMYFUNCTION("iferror(VLOOKUP($B12,IMPORTRANGE(""1-9zL-4B0gjx0RgaIK8HFsGW1d64ZHS6pfB0NR1ZgIOA"",""2.1 Trạng thái mới nhất!$B:$AT""),44,0))"),"")</f>
        <v/>
      </c>
      <c r="E12" s="186"/>
      <c r="F12" s="186"/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  <c r="AA12" s="180"/>
    </row>
    <row r="13" spans="1:27" ht="15.75" customHeight="1" x14ac:dyDescent="0.3">
      <c r="A13" s="185">
        <v>980</v>
      </c>
      <c r="B13" s="186" t="s">
        <v>2331</v>
      </c>
      <c r="C13" s="187" t="s">
        <v>2332</v>
      </c>
      <c r="D13" s="186" t="s">
        <v>2230</v>
      </c>
      <c r="E13" s="186"/>
      <c r="F13" s="186"/>
      <c r="G13" s="180"/>
      <c r="H13" s="180"/>
      <c r="I13" s="180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</row>
    <row r="14" spans="1:27" ht="15.75" customHeight="1" x14ac:dyDescent="0.3">
      <c r="A14" s="185">
        <v>981</v>
      </c>
      <c r="B14" s="186" t="s">
        <v>2333</v>
      </c>
      <c r="C14" s="187" t="s">
        <v>2334</v>
      </c>
      <c r="D14" s="186" t="s">
        <v>2230</v>
      </c>
      <c r="E14" s="186"/>
      <c r="F14" s="186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</row>
    <row r="15" spans="1:27" ht="15.75" customHeight="1" x14ac:dyDescent="0.3">
      <c r="A15" s="185">
        <v>728</v>
      </c>
      <c r="B15" s="186" t="s">
        <v>516</v>
      </c>
      <c r="C15" s="187" t="s">
        <v>517</v>
      </c>
      <c r="D15" s="186" t="str">
        <f ca="1">IFERROR(__xludf.DUMMYFUNCTION("iferror(VLOOKUP($B15,IMPORTRANGE(""1-9zL-4B0gjx0RgaIK8HFsGW1d64ZHS6pfB0NR1ZgIOA"",""2.1 Trạng thái mới nhất!$B:$AT""),44,0))"),"")</f>
        <v/>
      </c>
      <c r="E15" s="186"/>
      <c r="F15" s="186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</row>
    <row r="16" spans="1:27" ht="15.75" customHeight="1" x14ac:dyDescent="0.3">
      <c r="A16" s="185">
        <v>944</v>
      </c>
      <c r="B16" s="186" t="s">
        <v>901</v>
      </c>
      <c r="C16" s="187" t="s">
        <v>902</v>
      </c>
      <c r="D16" s="186" t="str">
        <f ca="1">IFERROR(__xludf.DUMMYFUNCTION("iferror(VLOOKUP($B16,IMPORTRANGE(""1-9zL-4B0gjx0RgaIK8HFsGW1d64ZHS6pfB0NR1ZgIOA"",""2.1 Trạng thái mới nhất!$B:$AT""),44,0))"),"")</f>
        <v/>
      </c>
      <c r="E16" s="186"/>
      <c r="F16" s="186"/>
      <c r="G16" s="180"/>
      <c r="H16" s="180"/>
      <c r="I16" s="180"/>
      <c r="J16" s="180"/>
      <c r="K16" s="180"/>
      <c r="L16" s="180"/>
      <c r="M16" s="180"/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  <c r="AA16" s="180"/>
    </row>
    <row r="17" spans="1:27" ht="15.75" customHeight="1" x14ac:dyDescent="0.3">
      <c r="A17" s="188">
        <v>950</v>
      </c>
      <c r="B17" s="186" t="s">
        <v>2137</v>
      </c>
      <c r="C17" s="187" t="s">
        <v>2138</v>
      </c>
      <c r="D17" s="186" t="str">
        <f ca="1">IFERROR(__xludf.DUMMYFUNCTION("iferror(VLOOKUP($B17,IMPORTRANGE(""1-9zL-4B0gjx0RgaIK8HFsGW1d64ZHS6pfB0NR1ZgIOA"",""2.1 Trạng thái mới nhất!$B:$AT""),44,0))"),"")</f>
        <v/>
      </c>
      <c r="E17" s="186"/>
      <c r="F17" s="186"/>
      <c r="G17" s="180"/>
      <c r="H17" s="180"/>
      <c r="I17" s="180"/>
      <c r="J17" s="180"/>
      <c r="K17" s="180"/>
      <c r="L17" s="180"/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80"/>
    </row>
    <row r="18" spans="1:27" ht="15.75" customHeight="1" x14ac:dyDescent="0.3">
      <c r="A18" s="188">
        <v>951</v>
      </c>
      <c r="B18" s="186" t="s">
        <v>2139</v>
      </c>
      <c r="C18" s="187" t="s">
        <v>2140</v>
      </c>
      <c r="D18" s="186" t="str">
        <f ca="1">IFERROR(__xludf.DUMMYFUNCTION("iferror(VLOOKUP($B18,IMPORTRANGE(""1-9zL-4B0gjx0RgaIK8HFsGW1d64ZHS6pfB0NR1ZgIOA"",""2.1 Trạng thái mới nhất!$B:$AT""),44,0))"),"")</f>
        <v/>
      </c>
      <c r="E18" s="186"/>
      <c r="F18" s="186"/>
      <c r="G18" s="180"/>
      <c r="H18" s="180"/>
      <c r="I18" s="180"/>
      <c r="J18" s="180"/>
      <c r="K18" s="180"/>
      <c r="L18" s="180"/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80"/>
    </row>
    <row r="19" spans="1:27" ht="15.75" customHeight="1" x14ac:dyDescent="0.3">
      <c r="A19" s="185">
        <v>954</v>
      </c>
      <c r="B19" s="186" t="s">
        <v>1465</v>
      </c>
      <c r="C19" s="187" t="s">
        <v>2141</v>
      </c>
      <c r="D19" s="186" t="str">
        <f ca="1">IFERROR(__xludf.DUMMYFUNCTION("iferror(VLOOKUP($B19,IMPORTRANGE(""1-9zL-4B0gjx0RgaIK8HFsGW1d64ZHS6pfB0NR1ZgIOA"",""2.1 Trạng thái mới nhất!$B:$AT""),44,0))"),"")</f>
        <v/>
      </c>
      <c r="E19" s="186"/>
      <c r="F19" s="186"/>
      <c r="G19" s="180"/>
      <c r="H19" s="180"/>
      <c r="I19" s="180"/>
      <c r="J19" s="180"/>
      <c r="K19" s="180"/>
      <c r="L19" s="180"/>
      <c r="M19" s="180"/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  <c r="AA19" s="180"/>
    </row>
    <row r="20" spans="1:27" ht="15.75" customHeight="1" x14ac:dyDescent="0.3">
      <c r="A20" s="185">
        <v>832</v>
      </c>
      <c r="B20" s="186" t="s">
        <v>692</v>
      </c>
      <c r="C20" s="187" t="s">
        <v>693</v>
      </c>
      <c r="D20" s="186" t="str">
        <f ca="1">IFERROR(__xludf.DUMMYFUNCTION("iferror(VLOOKUP($B20,IMPORTRANGE(""1-9zL-4B0gjx0RgaIK8HFsGW1d64ZHS6pfB0NR1ZgIOA"",""2.1 Trạng thái mới nhất!$B:$AT""),44,0))"),"")</f>
        <v/>
      </c>
      <c r="E20" s="186"/>
      <c r="F20" s="186"/>
      <c r="G20" s="180"/>
      <c r="H20" s="180"/>
      <c r="I20" s="180"/>
      <c r="J20" s="180"/>
      <c r="K20" s="180"/>
      <c r="L20" s="180"/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80"/>
    </row>
    <row r="21" spans="1:27" ht="15.75" customHeight="1" x14ac:dyDescent="0.3">
      <c r="A21" s="185">
        <v>231</v>
      </c>
      <c r="B21" s="186" t="s">
        <v>408</v>
      </c>
      <c r="C21" s="187" t="s">
        <v>409</v>
      </c>
      <c r="D21" s="186" t="str">
        <f ca="1">IFERROR(__xludf.DUMMYFUNCTION("iferror(VLOOKUP($B21,IMPORTRANGE(""1-9zL-4B0gjx0RgaIK8HFsGW1d64ZHS6pfB0NR1ZgIOA"",""2.1 Trạng thái mới nhất!$B:$AT""),44,0))"),"")</f>
        <v/>
      </c>
      <c r="E21" s="186"/>
      <c r="F21" s="186"/>
      <c r="G21" s="180"/>
      <c r="H21" s="180"/>
      <c r="I21" s="180"/>
      <c r="J21" s="180"/>
      <c r="K21" s="180"/>
      <c r="L21" s="180"/>
      <c r="M21" s="180"/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  <c r="AA21" s="180"/>
    </row>
    <row r="22" spans="1:27" ht="15.75" customHeight="1" x14ac:dyDescent="0.3">
      <c r="A22" s="185">
        <v>566</v>
      </c>
      <c r="B22" s="186" t="s">
        <v>431</v>
      </c>
      <c r="C22" s="187" t="s">
        <v>432</v>
      </c>
      <c r="D22" s="186" t="str">
        <f ca="1">IFERROR(__xludf.DUMMYFUNCTION("iferror(VLOOKUP($B22,IMPORTRANGE(""1-9zL-4B0gjx0RgaIK8HFsGW1d64ZHS6pfB0NR1ZgIOA"",""2.1 Trạng thái mới nhất!$B:$AT""),44,0))"),"")</f>
        <v/>
      </c>
      <c r="E22" s="186"/>
      <c r="F22" s="186"/>
      <c r="G22" s="180"/>
      <c r="H22" s="180"/>
      <c r="I22" s="180"/>
      <c r="J22" s="180"/>
      <c r="K22" s="180"/>
      <c r="L22" s="180"/>
      <c r="M22" s="180"/>
      <c r="N22" s="180"/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  <c r="AA22" s="180"/>
    </row>
    <row r="23" spans="1:27" ht="15.75" customHeight="1" x14ac:dyDescent="0.3">
      <c r="A23" s="185">
        <v>731</v>
      </c>
      <c r="B23" s="186" t="s">
        <v>523</v>
      </c>
      <c r="C23" s="187" t="s">
        <v>524</v>
      </c>
      <c r="D23" s="186" t="str">
        <f ca="1">IFERROR(__xludf.DUMMYFUNCTION("iferror(VLOOKUP($B23,IMPORTRANGE(""1-9zL-4B0gjx0RgaIK8HFsGW1d64ZHS6pfB0NR1ZgIOA"",""2.1 Trạng thái mới nhất!$B:$AT""),44,0))"),"")</f>
        <v/>
      </c>
      <c r="E23" s="186"/>
      <c r="F23" s="186"/>
      <c r="G23" s="180"/>
      <c r="H23" s="180"/>
      <c r="I23" s="180"/>
      <c r="J23" s="180"/>
      <c r="K23" s="180"/>
      <c r="L23" s="180"/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80"/>
    </row>
    <row r="24" spans="1:27" ht="15.75" customHeight="1" x14ac:dyDescent="0.3">
      <c r="A24" s="185">
        <v>960</v>
      </c>
      <c r="B24" s="186" t="s">
        <v>744</v>
      </c>
      <c r="C24" s="187" t="s">
        <v>745</v>
      </c>
      <c r="D24" s="186" t="str">
        <f ca="1">IFERROR(__xludf.DUMMYFUNCTION("iferror(VLOOKUP($B24,IMPORTRANGE(""1-9zL-4B0gjx0RgaIK8HFsGW1d64ZHS6pfB0NR1ZgIOA"",""2.1 Trạng thái mới nhất!$B:$AT""),44,0))"),"")</f>
        <v/>
      </c>
      <c r="E24" s="186"/>
      <c r="F24" s="186"/>
      <c r="G24" s="180"/>
      <c r="H24" s="180"/>
      <c r="I24" s="180"/>
      <c r="J24" s="180"/>
      <c r="K24" s="180"/>
      <c r="L24" s="180"/>
      <c r="M24" s="180"/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80"/>
    </row>
    <row r="25" spans="1:27" ht="15.75" customHeight="1" x14ac:dyDescent="0.3">
      <c r="A25" s="185">
        <v>931</v>
      </c>
      <c r="B25" s="186" t="s">
        <v>877</v>
      </c>
      <c r="C25" s="187" t="s">
        <v>878</v>
      </c>
      <c r="D25" s="186" t="str">
        <f ca="1">IFERROR(__xludf.DUMMYFUNCTION("iferror(VLOOKUP($B25,IMPORTRANGE(""1-9zL-4B0gjx0RgaIK8HFsGW1d64ZHS6pfB0NR1ZgIOA"",""2.1 Trạng thái mới nhất!$B:$AT""),44,0))"),"")</f>
        <v/>
      </c>
      <c r="E25" s="186"/>
      <c r="F25" s="186"/>
      <c r="G25" s="180"/>
      <c r="H25" s="180"/>
      <c r="I25" s="180"/>
      <c r="J25" s="180"/>
      <c r="K25" s="180"/>
      <c r="L25" s="180"/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80"/>
    </row>
    <row r="26" spans="1:27" ht="15.75" customHeight="1" x14ac:dyDescent="0.3">
      <c r="A26" s="185">
        <v>932</v>
      </c>
      <c r="B26" s="186" t="s">
        <v>879</v>
      </c>
      <c r="C26" s="187" t="s">
        <v>880</v>
      </c>
      <c r="D26" s="186" t="str">
        <f ca="1">IFERROR(__xludf.DUMMYFUNCTION("iferror(VLOOKUP($B26,IMPORTRANGE(""1-9zL-4B0gjx0RgaIK8HFsGW1d64ZHS6pfB0NR1ZgIOA"",""2.1 Trạng thái mới nhất!$B:$AT""),44,0))"),"")</f>
        <v/>
      </c>
      <c r="E26" s="186"/>
      <c r="F26" s="186"/>
      <c r="G26" s="180"/>
      <c r="H26" s="180"/>
      <c r="I26" s="180"/>
      <c r="J26" s="180"/>
      <c r="K26" s="180"/>
      <c r="L26" s="180"/>
      <c r="M26" s="180"/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  <c r="AA26" s="180"/>
    </row>
    <row r="27" spans="1:27" ht="15.75" customHeight="1" x14ac:dyDescent="0.3">
      <c r="A27" s="185">
        <v>885</v>
      </c>
      <c r="B27" s="186" t="s">
        <v>714</v>
      </c>
      <c r="C27" s="187" t="s">
        <v>715</v>
      </c>
      <c r="D27" s="186" t="str">
        <f ca="1">IFERROR(__xludf.DUMMYFUNCTION("iferror(VLOOKUP($B27,IMPORTRANGE(""1-9zL-4B0gjx0RgaIK8HFsGW1d64ZHS6pfB0NR1ZgIOA"",""2.1 Trạng thái mới nhất!$B:$AT""),44,0))"),"")</f>
        <v/>
      </c>
      <c r="E27" s="186"/>
      <c r="F27" s="186"/>
      <c r="G27" s="180"/>
      <c r="H27" s="180"/>
      <c r="I27" s="180"/>
      <c r="J27" s="180"/>
      <c r="K27" s="180"/>
      <c r="L27" s="180"/>
      <c r="M27" s="180"/>
      <c r="N27" s="180"/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  <c r="AA27" s="180"/>
    </row>
    <row r="28" spans="1:27" ht="15.75" customHeight="1" x14ac:dyDescent="0.3">
      <c r="A28" s="185">
        <v>884</v>
      </c>
      <c r="B28" s="186" t="s">
        <v>769</v>
      </c>
      <c r="C28" s="187" t="s">
        <v>770</v>
      </c>
      <c r="D28" s="186" t="str">
        <f ca="1">IFERROR(__xludf.DUMMYFUNCTION("iferror(VLOOKUP($B28,IMPORTRANGE(""1-9zL-4B0gjx0RgaIK8HFsGW1d64ZHS6pfB0NR1ZgIOA"",""2.1 Trạng thái mới nhất!$B:$AT""),44,0))"),"")</f>
        <v/>
      </c>
      <c r="E28" s="186"/>
      <c r="F28" s="186"/>
      <c r="G28" s="180"/>
      <c r="H28" s="180"/>
      <c r="I28" s="180"/>
      <c r="J28" s="180"/>
      <c r="K28" s="180"/>
      <c r="L28" s="180"/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80"/>
    </row>
    <row r="29" spans="1:27" ht="15.75" customHeight="1" x14ac:dyDescent="0.3">
      <c r="A29" s="185">
        <v>958</v>
      </c>
      <c r="B29" s="186" t="s">
        <v>1466</v>
      </c>
      <c r="C29" s="187" t="s">
        <v>2142</v>
      </c>
      <c r="D29" s="186" t="str">
        <f ca="1">IFERROR(__xludf.DUMMYFUNCTION("iferror(VLOOKUP($B29,IMPORTRANGE(""1-9zL-4B0gjx0RgaIK8HFsGW1d64ZHS6pfB0NR1ZgIOA"",""2.1 Trạng thái mới nhất!$B:$AT""),44,0))"),"")</f>
        <v/>
      </c>
      <c r="E29" s="186"/>
      <c r="F29" s="186"/>
      <c r="G29" s="180"/>
      <c r="H29" s="180"/>
      <c r="I29" s="180"/>
      <c r="J29" s="180"/>
      <c r="K29" s="180"/>
      <c r="L29" s="180"/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</row>
    <row r="30" spans="1:27" ht="15.75" customHeight="1" x14ac:dyDescent="0.3">
      <c r="A30" s="185">
        <v>684</v>
      </c>
      <c r="B30" s="186" t="s">
        <v>490</v>
      </c>
      <c r="C30" s="187" t="s">
        <v>491</v>
      </c>
      <c r="D30" s="186" t="str">
        <f ca="1">IFERROR(__xludf.DUMMYFUNCTION("iferror(VLOOKUP($B30,IMPORTRANGE(""1-9zL-4B0gjx0RgaIK8HFsGW1d64ZHS6pfB0NR1ZgIOA"",""2.1 Trạng thái mới nhất!$B:$AT""),44,0))"),"")</f>
        <v/>
      </c>
      <c r="E30" s="186"/>
      <c r="F30" s="186"/>
      <c r="G30" s="180"/>
      <c r="H30" s="180"/>
      <c r="I30" s="180"/>
      <c r="J30" s="180"/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</row>
    <row r="31" spans="1:27" ht="15.75" customHeight="1" x14ac:dyDescent="0.3">
      <c r="A31" s="185">
        <v>28</v>
      </c>
      <c r="B31" s="186" t="s">
        <v>244</v>
      </c>
      <c r="C31" s="187" t="s">
        <v>245</v>
      </c>
      <c r="D31" s="186" t="str">
        <f ca="1">IFERROR(__xludf.DUMMYFUNCTION("iferror(VLOOKUP($B31,IMPORTRANGE(""1-9zL-4B0gjx0RgaIK8HFsGW1d64ZHS6pfB0NR1ZgIOA"",""2.1 Trạng thái mới nhất!$B:$AT""),44,0))"),"")</f>
        <v/>
      </c>
      <c r="E31" s="186"/>
      <c r="F31" s="186"/>
      <c r="G31" s="180"/>
      <c r="H31" s="180"/>
      <c r="I31" s="180"/>
      <c r="J31" s="180"/>
      <c r="K31" s="180"/>
      <c r="L31" s="180"/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80"/>
    </row>
    <row r="32" spans="1:27" ht="15.75" customHeight="1" x14ac:dyDescent="0.3">
      <c r="A32" s="185">
        <v>8</v>
      </c>
      <c r="B32" s="186" t="s">
        <v>188</v>
      </c>
      <c r="C32" s="187" t="s">
        <v>189</v>
      </c>
      <c r="D32" s="186" t="str">
        <f ca="1">IFERROR(__xludf.DUMMYFUNCTION("VLOOKUP($B32,IMPORTRANGE(""1-9zL-4B0gjx0RgaIK8HFsGW1d64ZHS6pfB0NR1ZgIOA"",""2.1 Trạng thái mới nhất!$B:$AT""),44,0)"),"#REF!")</f>
        <v>#REF!</v>
      </c>
      <c r="E32" s="186"/>
      <c r="F32" s="186"/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</row>
    <row r="33" spans="1:27" ht="15.75" customHeight="1" x14ac:dyDescent="0.3">
      <c r="A33" s="185">
        <v>871</v>
      </c>
      <c r="B33" s="186" t="s">
        <v>706</v>
      </c>
      <c r="C33" s="187" t="s">
        <v>707</v>
      </c>
      <c r="D33" s="186" t="str">
        <f ca="1">IFERROR(__xludf.DUMMYFUNCTION("iferror(VLOOKUP($B33,IMPORTRANGE(""1-9zL-4B0gjx0RgaIK8HFsGW1d64ZHS6pfB0NR1ZgIOA"",""2.1 Trạng thái mới nhất!$B:$AT""),44,0))"),"")</f>
        <v/>
      </c>
      <c r="E33" s="186"/>
      <c r="F33" s="186"/>
      <c r="G33" s="180"/>
      <c r="H33" s="180"/>
      <c r="I33" s="180"/>
      <c r="J33" s="180"/>
      <c r="K33" s="180"/>
      <c r="L33" s="180"/>
      <c r="M33" s="180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  <c r="AA33" s="180"/>
    </row>
    <row r="34" spans="1:27" ht="15.75" customHeight="1" x14ac:dyDescent="0.3">
      <c r="A34" s="185">
        <v>276</v>
      </c>
      <c r="B34" s="186" t="s">
        <v>125</v>
      </c>
      <c r="C34" s="187" t="s">
        <v>126</v>
      </c>
      <c r="D34" s="186" t="str">
        <f ca="1">IFERROR(__xludf.DUMMYFUNCTION("iferror(VLOOKUP($B34,IMPORTRANGE(""1-9zL-4B0gjx0RgaIK8HFsGW1d64ZHS6pfB0NR1ZgIOA"",""2.1 Trạng thái mới nhất!$B:$AT""),44,0))"),"")</f>
        <v/>
      </c>
      <c r="E34" s="186"/>
      <c r="F34" s="186"/>
      <c r="G34" s="180"/>
      <c r="H34" s="180"/>
      <c r="I34" s="180"/>
      <c r="J34" s="180"/>
      <c r="K34" s="180"/>
      <c r="L34" s="180"/>
      <c r="M34" s="180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  <c r="AA34" s="180"/>
    </row>
    <row r="35" spans="1:27" ht="15.75" customHeight="1" x14ac:dyDescent="0.3">
      <c r="A35" s="185">
        <v>47</v>
      </c>
      <c r="B35" s="186" t="s">
        <v>325</v>
      </c>
      <c r="C35" s="187" t="s">
        <v>326</v>
      </c>
      <c r="D35" s="186" t="str">
        <f ca="1">IFERROR(__xludf.DUMMYFUNCTION("iferror(VLOOKUP($B35,IMPORTRANGE(""1-9zL-4B0gjx0RgaIK8HFsGW1d64ZHS6pfB0NR1ZgIOA"",""2.1 Trạng thái mới nhất!$B:$AT""),44,0))"),"")</f>
        <v/>
      </c>
      <c r="E35" s="186"/>
      <c r="F35" s="186"/>
      <c r="G35" s="180"/>
      <c r="H35" s="180"/>
      <c r="I35" s="180"/>
      <c r="J35" s="180"/>
      <c r="K35" s="180"/>
      <c r="L35" s="180"/>
      <c r="M35" s="180"/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  <c r="AA35" s="180"/>
    </row>
    <row r="36" spans="1:27" ht="15.75" customHeight="1" x14ac:dyDescent="0.3">
      <c r="A36" s="185">
        <v>608</v>
      </c>
      <c r="B36" s="186" t="s">
        <v>486</v>
      </c>
      <c r="C36" s="187" t="s">
        <v>487</v>
      </c>
      <c r="D36" s="186" t="str">
        <f ca="1">IFERROR(__xludf.DUMMYFUNCTION("iferror(VLOOKUP($B36,IMPORTRANGE(""1-9zL-4B0gjx0RgaIK8HFsGW1d64ZHS6pfB0NR1ZgIOA"",""2.1 Trạng thái mới nhất!$B:$AT""),44,0))"),"")</f>
        <v/>
      </c>
      <c r="E36" s="186"/>
      <c r="F36" s="186"/>
      <c r="G36" s="180"/>
      <c r="H36" s="180"/>
      <c r="I36" s="180"/>
      <c r="J36" s="180"/>
      <c r="K36" s="180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</row>
    <row r="37" spans="1:27" ht="15.75" customHeight="1" x14ac:dyDescent="0.3">
      <c r="A37" s="188">
        <v>886</v>
      </c>
      <c r="B37" s="186" t="s">
        <v>780</v>
      </c>
      <c r="C37" s="187" t="s">
        <v>781</v>
      </c>
      <c r="D37" s="186" t="str">
        <f ca="1">IFERROR(__xludf.DUMMYFUNCTION("iferror(VLOOKUP($B37,IMPORTRANGE(""1-9zL-4B0gjx0RgaIK8HFsGW1d64ZHS6pfB0NR1ZgIOA"",""2.1 Trạng thái mới nhất!$B:$AT""),44,0))"),"")</f>
        <v/>
      </c>
      <c r="E37" s="186"/>
      <c r="F37" s="186"/>
      <c r="G37" s="180"/>
      <c r="H37" s="180"/>
      <c r="I37" s="180"/>
      <c r="J37" s="180"/>
      <c r="K37" s="180"/>
      <c r="L37" s="180"/>
      <c r="M37" s="180"/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  <c r="AA37" s="180"/>
    </row>
    <row r="38" spans="1:27" ht="15.75" customHeight="1" x14ac:dyDescent="0.3">
      <c r="A38" s="185">
        <v>959</v>
      </c>
      <c r="B38" s="186" t="s">
        <v>1469</v>
      </c>
      <c r="C38" s="187" t="s">
        <v>2143</v>
      </c>
      <c r="D38" s="186" t="str">
        <f ca="1">IFERROR(__xludf.DUMMYFUNCTION("iferror(VLOOKUP($B38,IMPORTRANGE(""1-9zL-4B0gjx0RgaIK8HFsGW1d64ZHS6pfB0NR1ZgIOA"",""2.1 Trạng thái mới nhất!$B:$AT""),44,0))"),"")</f>
        <v/>
      </c>
      <c r="E38" s="186"/>
      <c r="F38" s="186"/>
      <c r="G38" s="180"/>
      <c r="H38" s="180"/>
      <c r="I38" s="180"/>
      <c r="J38" s="180"/>
      <c r="K38" s="180"/>
      <c r="L38" s="180"/>
      <c r="M38" s="180"/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  <c r="AA38" s="180"/>
    </row>
    <row r="39" spans="1:27" ht="15.75" customHeight="1" x14ac:dyDescent="0.3">
      <c r="A39" s="185">
        <v>23</v>
      </c>
      <c r="B39" s="186" t="s">
        <v>381</v>
      </c>
      <c r="C39" s="187" t="s">
        <v>382</v>
      </c>
      <c r="D39" s="186" t="str">
        <f ca="1">IFERROR(__xludf.DUMMYFUNCTION("iferror(VLOOKUP($B39,IMPORTRANGE(""1-9zL-4B0gjx0RgaIK8HFsGW1d64ZHS6pfB0NR1ZgIOA"",""2.1 Trạng thái mới nhất!$B:$AT""),44,0))"),"")</f>
        <v/>
      </c>
      <c r="E39" s="186"/>
      <c r="F39" s="186"/>
      <c r="G39" s="180"/>
      <c r="H39" s="180"/>
      <c r="I39" s="180"/>
      <c r="J39" s="180"/>
      <c r="K39" s="180"/>
      <c r="L39" s="180"/>
      <c r="M39" s="180"/>
      <c r="N39" s="180"/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  <c r="AA39" s="180"/>
    </row>
    <row r="40" spans="1:27" ht="15.75" customHeight="1" x14ac:dyDescent="0.3">
      <c r="A40" s="185">
        <v>891</v>
      </c>
      <c r="B40" s="186" t="s">
        <v>793</v>
      </c>
      <c r="C40" s="187" t="s">
        <v>794</v>
      </c>
      <c r="D40" s="186" t="str">
        <f ca="1">IFERROR(__xludf.DUMMYFUNCTION("iferror(VLOOKUP($B40,IMPORTRANGE(""1-9zL-4B0gjx0RgaIK8HFsGW1d64ZHS6pfB0NR1ZgIOA"",""2.1 Trạng thái mới nhất!$B:$AT""),44,0))"),"")</f>
        <v/>
      </c>
      <c r="E40" s="186"/>
      <c r="F40" s="186"/>
      <c r="G40" s="180"/>
      <c r="H40" s="180"/>
      <c r="I40" s="180"/>
      <c r="J40" s="180"/>
      <c r="K40" s="180"/>
      <c r="L40" s="180"/>
      <c r="M40" s="180"/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  <c r="AA40" s="180"/>
    </row>
    <row r="41" spans="1:27" ht="15.75" customHeight="1" x14ac:dyDescent="0.3">
      <c r="A41" s="185">
        <v>339</v>
      </c>
      <c r="B41" s="186" t="s">
        <v>249</v>
      </c>
      <c r="C41" s="187" t="s">
        <v>250</v>
      </c>
      <c r="D41" s="186" t="str">
        <f ca="1">IFERROR(__xludf.DUMMYFUNCTION("iferror(VLOOKUP($B41,IMPORTRANGE(""1-9zL-4B0gjx0RgaIK8HFsGW1d64ZHS6pfB0NR1ZgIOA"",""2.1 Trạng thái mới nhất!$B:$AT""),44,0))"),"")</f>
        <v/>
      </c>
      <c r="E41" s="186"/>
      <c r="F41" s="186"/>
      <c r="G41" s="180"/>
      <c r="H41" s="180"/>
      <c r="I41" s="180"/>
      <c r="J41" s="180"/>
      <c r="K41" s="180"/>
      <c r="L41" s="180"/>
      <c r="M41" s="180"/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  <c r="AA41" s="180"/>
    </row>
    <row r="42" spans="1:27" ht="15.75" customHeight="1" x14ac:dyDescent="0.3">
      <c r="A42" s="185">
        <v>627</v>
      </c>
      <c r="B42" s="186" t="s">
        <v>399</v>
      </c>
      <c r="C42" s="187" t="s">
        <v>400</v>
      </c>
      <c r="D42" s="186" t="str">
        <f ca="1">IFERROR(__xludf.DUMMYFUNCTION("iferror(VLOOKUP($B42,IMPORTRANGE(""1-9zL-4B0gjx0RgaIK8HFsGW1d64ZHS6pfB0NR1ZgIOA"",""2.1 Trạng thái mới nhất!$B:$AT""),44,0))"),"")</f>
        <v/>
      </c>
      <c r="E42" s="186"/>
      <c r="F42" s="186"/>
      <c r="G42" s="180"/>
      <c r="H42" s="180"/>
      <c r="I42" s="180"/>
      <c r="J42" s="180"/>
      <c r="K42" s="180"/>
      <c r="L42" s="180"/>
      <c r="M42" s="180"/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  <c r="AA42" s="180"/>
    </row>
    <row r="43" spans="1:27" ht="15.75" customHeight="1" x14ac:dyDescent="0.3">
      <c r="A43" s="185">
        <v>381</v>
      </c>
      <c r="B43" s="186" t="s">
        <v>417</v>
      </c>
      <c r="C43" s="187" t="s">
        <v>418</v>
      </c>
      <c r="D43" s="186" t="str">
        <f ca="1">IFERROR(__xludf.DUMMYFUNCTION("iferror(VLOOKUP($B43,IMPORTRANGE(""1-9zL-4B0gjx0RgaIK8HFsGW1d64ZHS6pfB0NR1ZgIOA"",""2.1 Trạng thái mới nhất!$B:$AT""),44,0))"),"")</f>
        <v/>
      </c>
      <c r="E43" s="186"/>
      <c r="F43" s="186"/>
      <c r="G43" s="180"/>
      <c r="H43" s="180"/>
      <c r="I43" s="180"/>
      <c r="J43" s="180"/>
      <c r="K43" s="180"/>
      <c r="L43" s="180"/>
      <c r="M43" s="180"/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  <c r="AA43" s="180"/>
    </row>
    <row r="44" spans="1:27" ht="15.75" customHeight="1" x14ac:dyDescent="0.3">
      <c r="A44" s="185">
        <v>580</v>
      </c>
      <c r="B44" s="186" t="s">
        <v>322</v>
      </c>
      <c r="C44" s="187" t="s">
        <v>323</v>
      </c>
      <c r="D44" s="186" t="str">
        <f ca="1">IFERROR(__xludf.DUMMYFUNCTION("iferror(VLOOKUP($B44,IMPORTRANGE(""1-9zL-4B0gjx0RgaIK8HFsGW1d64ZHS6pfB0NR1ZgIOA"",""2.1 Trạng thái mới nhất!$B:$AT""),44,0))"),"")</f>
        <v/>
      </c>
      <c r="E44" s="186"/>
      <c r="F44" s="186"/>
      <c r="G44" s="180"/>
      <c r="H44" s="180"/>
      <c r="I44" s="180"/>
      <c r="J44" s="180"/>
      <c r="K44" s="180"/>
      <c r="L44" s="180"/>
      <c r="M44" s="180"/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  <c r="AA44" s="180"/>
    </row>
    <row r="45" spans="1:27" ht="15.75" customHeight="1" x14ac:dyDescent="0.3">
      <c r="A45" s="185">
        <v>777</v>
      </c>
      <c r="B45" s="186" t="s">
        <v>594</v>
      </c>
      <c r="C45" s="187" t="s">
        <v>595</v>
      </c>
      <c r="D45" s="186" t="str">
        <f ca="1">IFERROR(__xludf.DUMMYFUNCTION("iferror(VLOOKUP($B45,IMPORTRANGE(""1-9zL-4B0gjx0RgaIK8HFsGW1d64ZHS6pfB0NR1ZgIOA"",""2.1 Trạng thái mới nhất!$B:$AT""),44,0))"),"")</f>
        <v/>
      </c>
      <c r="E45" s="186"/>
      <c r="F45" s="186"/>
      <c r="G45" s="180"/>
      <c r="H45" s="180"/>
      <c r="I45" s="180"/>
      <c r="J45" s="180"/>
      <c r="K45" s="180"/>
      <c r="L45" s="180"/>
      <c r="M45" s="180"/>
      <c r="N45" s="180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  <c r="AA45" s="180"/>
    </row>
    <row r="46" spans="1:27" ht="15.75" customHeight="1" x14ac:dyDescent="0.3">
      <c r="A46" s="185">
        <v>669</v>
      </c>
      <c r="B46" s="186" t="s">
        <v>155</v>
      </c>
      <c r="C46" s="187" t="s">
        <v>156</v>
      </c>
      <c r="D46" s="186" t="str">
        <f ca="1">IFERROR(__xludf.DUMMYFUNCTION("iferror(VLOOKUP($B46,IMPORTRANGE(""1-9zL-4B0gjx0RgaIK8HFsGW1d64ZHS6pfB0NR1ZgIOA"",""2.1 Trạng thái mới nhất!$B:$AT""),44,0))"),"")</f>
        <v/>
      </c>
      <c r="E46" s="186"/>
      <c r="F46" s="186"/>
      <c r="G46" s="180"/>
      <c r="H46" s="180"/>
      <c r="I46" s="180"/>
      <c r="J46" s="180"/>
      <c r="K46" s="180"/>
      <c r="L46" s="180"/>
      <c r="M46" s="180"/>
      <c r="N46" s="180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  <c r="AA46" s="180"/>
    </row>
    <row r="47" spans="1:27" ht="15.75" customHeight="1" x14ac:dyDescent="0.3">
      <c r="A47" s="185">
        <v>223</v>
      </c>
      <c r="B47" s="186" t="s">
        <v>302</v>
      </c>
      <c r="C47" s="187" t="s">
        <v>303</v>
      </c>
      <c r="D47" s="186" t="str">
        <f ca="1">IFERROR(__xludf.DUMMYFUNCTION("iferror(VLOOKUP($B47,IMPORTRANGE(""1-9zL-4B0gjx0RgaIK8HFsGW1d64ZHS6pfB0NR1ZgIOA"",""2.1 Trạng thái mới nhất!$B:$AT""),44,0))"),"")</f>
        <v/>
      </c>
      <c r="E47" s="186"/>
      <c r="F47" s="186"/>
      <c r="G47" s="180"/>
      <c r="H47" s="180"/>
      <c r="I47" s="180"/>
      <c r="J47" s="180"/>
      <c r="K47" s="180"/>
      <c r="L47" s="180"/>
      <c r="M47" s="180"/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  <c r="AA47" s="180"/>
    </row>
    <row r="48" spans="1:27" ht="15.75" customHeight="1" x14ac:dyDescent="0.3">
      <c r="A48" s="185">
        <v>294</v>
      </c>
      <c r="B48" s="186" t="s">
        <v>330</v>
      </c>
      <c r="C48" s="187" t="s">
        <v>331</v>
      </c>
      <c r="D48" s="186" t="str">
        <f ca="1">IFERROR(__xludf.DUMMYFUNCTION("iferror(VLOOKUP($B48,IMPORTRANGE(""1-9zL-4B0gjx0RgaIK8HFsGW1d64ZHS6pfB0NR1ZgIOA"",""2.1 Trạng thái mới nhất!$B:$AT""),44,0))"),"")</f>
        <v/>
      </c>
      <c r="E48" s="186"/>
      <c r="F48" s="186"/>
      <c r="G48" s="180"/>
      <c r="H48" s="180"/>
      <c r="I48" s="180"/>
      <c r="J48" s="180"/>
      <c r="K48" s="180"/>
      <c r="L48" s="180"/>
      <c r="M48" s="180"/>
      <c r="N48" s="180"/>
      <c r="O48" s="180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  <c r="AA48" s="180"/>
    </row>
    <row r="49" spans="1:27" ht="15.75" customHeight="1" x14ac:dyDescent="0.3">
      <c r="A49" s="188">
        <v>784</v>
      </c>
      <c r="B49" s="186" t="s">
        <v>602</v>
      </c>
      <c r="C49" s="187" t="s">
        <v>2330</v>
      </c>
      <c r="D49" s="186" t="str">
        <f ca="1">IFERROR(__xludf.DUMMYFUNCTION("iferror(VLOOKUP($B49,IMPORTRANGE(""1-9zL-4B0gjx0RgaIK8HFsGW1d64ZHS6pfB0NR1ZgIOA"",""2.1 Trạng thái mới nhất!$B:$AT""),44,0))"),"")</f>
        <v/>
      </c>
      <c r="E49" s="186"/>
      <c r="F49" s="186"/>
      <c r="G49" s="180"/>
      <c r="H49" s="180"/>
      <c r="I49" s="180"/>
      <c r="J49" s="180"/>
      <c r="K49" s="180"/>
      <c r="L49" s="180"/>
      <c r="M49" s="180"/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  <c r="AA49" s="180"/>
    </row>
    <row r="50" spans="1:27" ht="15.75" customHeight="1" x14ac:dyDescent="0.3">
      <c r="A50" s="178"/>
      <c r="B50" s="178"/>
      <c r="C50" s="178"/>
      <c r="D50" s="178"/>
      <c r="E50" s="178"/>
      <c r="F50" s="178"/>
      <c r="G50" s="180"/>
      <c r="H50" s="180"/>
      <c r="I50" s="180"/>
      <c r="J50" s="180"/>
      <c r="K50" s="180"/>
      <c r="L50" s="180"/>
      <c r="M50" s="180"/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  <c r="AA50" s="180"/>
    </row>
    <row r="51" spans="1:27" ht="15.75" customHeight="1" x14ac:dyDescent="0.3">
      <c r="A51" s="178"/>
      <c r="B51" s="178"/>
      <c r="C51" s="178"/>
      <c r="D51" s="178"/>
      <c r="E51" s="178"/>
      <c r="F51" s="178"/>
      <c r="G51" s="180"/>
      <c r="H51" s="180"/>
      <c r="I51" s="180"/>
      <c r="J51" s="180"/>
      <c r="K51" s="180"/>
      <c r="L51" s="180"/>
      <c r="M51" s="180"/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  <c r="AA51" s="180"/>
    </row>
    <row r="52" spans="1:27" ht="15.75" customHeight="1" x14ac:dyDescent="0.3">
      <c r="A52" s="178"/>
      <c r="B52" s="178"/>
      <c r="C52" s="178"/>
      <c r="D52" s="178"/>
      <c r="E52" s="178"/>
      <c r="F52" s="178"/>
      <c r="G52" s="180"/>
      <c r="H52" s="180"/>
      <c r="I52" s="180"/>
      <c r="J52" s="180"/>
      <c r="K52" s="180"/>
      <c r="L52" s="180"/>
      <c r="M52" s="180"/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  <c r="AA52" s="180"/>
    </row>
    <row r="53" spans="1:27" ht="15.75" customHeight="1" x14ac:dyDescent="0.3">
      <c r="A53" s="178"/>
      <c r="B53" s="178"/>
      <c r="C53" s="178"/>
      <c r="D53" s="178"/>
      <c r="E53" s="178"/>
      <c r="F53" s="178"/>
      <c r="G53" s="180"/>
      <c r="H53" s="180"/>
      <c r="I53" s="180"/>
      <c r="J53" s="180"/>
      <c r="K53" s="180"/>
      <c r="L53" s="180"/>
      <c r="M53" s="180"/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  <c r="AA53" s="180"/>
    </row>
    <row r="54" spans="1:27" ht="15.75" customHeight="1" x14ac:dyDescent="0.3">
      <c r="A54" s="178"/>
      <c r="B54" s="178"/>
      <c r="C54" s="178"/>
      <c r="D54" s="178"/>
      <c r="E54" s="178"/>
      <c r="F54" s="178"/>
      <c r="G54" s="180"/>
      <c r="H54" s="180"/>
      <c r="I54" s="180"/>
      <c r="J54" s="180"/>
      <c r="K54" s="180"/>
      <c r="L54" s="180"/>
      <c r="M54" s="180"/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  <c r="AA54" s="180"/>
    </row>
    <row r="55" spans="1:27" ht="15.75" customHeight="1" x14ac:dyDescent="0.3">
      <c r="A55" s="178"/>
      <c r="B55" s="178"/>
      <c r="C55" s="178"/>
      <c r="D55" s="178"/>
      <c r="E55" s="178"/>
      <c r="F55" s="178"/>
      <c r="G55" s="180"/>
      <c r="H55" s="180"/>
      <c r="I55" s="180"/>
      <c r="J55" s="180"/>
      <c r="K55" s="180"/>
      <c r="L55" s="180"/>
      <c r="M55" s="180"/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  <c r="AA55" s="180"/>
    </row>
    <row r="56" spans="1:27" ht="15.75" customHeight="1" x14ac:dyDescent="0.3">
      <c r="A56" s="178"/>
      <c r="B56" s="178"/>
      <c r="C56" s="178"/>
      <c r="D56" s="178"/>
      <c r="E56" s="178"/>
      <c r="F56" s="178"/>
      <c r="G56" s="180"/>
      <c r="H56" s="180"/>
      <c r="I56" s="180"/>
      <c r="J56" s="180"/>
      <c r="K56" s="180"/>
      <c r="L56" s="180"/>
      <c r="M56" s="180"/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  <c r="AA56" s="180"/>
    </row>
    <row r="57" spans="1:27" ht="15.75" customHeight="1" x14ac:dyDescent="0.3">
      <c r="A57" s="178"/>
      <c r="B57" s="178"/>
      <c r="C57" s="178"/>
      <c r="D57" s="178"/>
      <c r="E57" s="178"/>
      <c r="F57" s="178"/>
      <c r="G57" s="180"/>
      <c r="H57" s="180"/>
      <c r="I57" s="180"/>
      <c r="J57" s="180"/>
      <c r="K57" s="180"/>
      <c r="L57" s="180"/>
      <c r="M57" s="180"/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  <c r="AA57" s="180"/>
    </row>
    <row r="58" spans="1:27" ht="15.75" customHeight="1" x14ac:dyDescent="0.3">
      <c r="A58" s="178"/>
      <c r="B58" s="178"/>
      <c r="C58" s="178"/>
      <c r="D58" s="178"/>
      <c r="E58" s="178"/>
      <c r="F58" s="178"/>
      <c r="G58" s="180"/>
      <c r="H58" s="180"/>
      <c r="I58" s="180"/>
      <c r="J58" s="180"/>
      <c r="K58" s="180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  <c r="AA58" s="180"/>
    </row>
    <row r="59" spans="1:27" ht="15.75" customHeight="1" x14ac:dyDescent="0.3">
      <c r="A59" s="178"/>
      <c r="B59" s="178"/>
      <c r="C59" s="178"/>
      <c r="D59" s="178"/>
      <c r="E59" s="178"/>
      <c r="F59" s="178"/>
      <c r="G59" s="180"/>
      <c r="H59" s="180"/>
      <c r="I59" s="180"/>
      <c r="J59" s="180"/>
      <c r="K59" s="180"/>
      <c r="L59" s="180"/>
      <c r="M59" s="180"/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  <c r="AA59" s="180"/>
    </row>
    <row r="60" spans="1:27" ht="15.75" customHeight="1" x14ac:dyDescent="0.3">
      <c r="A60" s="178"/>
      <c r="B60" s="178"/>
      <c r="C60" s="178"/>
      <c r="D60" s="178"/>
      <c r="E60" s="178"/>
      <c r="F60" s="178"/>
      <c r="G60" s="180"/>
      <c r="H60" s="180"/>
      <c r="I60" s="180"/>
      <c r="J60" s="180"/>
      <c r="K60" s="180"/>
      <c r="L60" s="180"/>
      <c r="M60" s="180"/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  <c r="AA60" s="180"/>
    </row>
    <row r="61" spans="1:27" ht="15.75" customHeight="1" x14ac:dyDescent="0.3">
      <c r="A61" s="178"/>
      <c r="B61" s="178"/>
      <c r="C61" s="178"/>
      <c r="D61" s="178"/>
      <c r="E61" s="178"/>
      <c r="F61" s="178"/>
      <c r="G61" s="180"/>
      <c r="H61" s="180"/>
      <c r="I61" s="180"/>
      <c r="J61" s="180"/>
      <c r="K61" s="180"/>
      <c r="L61" s="180"/>
      <c r="M61" s="180"/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  <c r="AA61" s="180"/>
    </row>
    <row r="62" spans="1:27" ht="15.75" customHeight="1" x14ac:dyDescent="0.3">
      <c r="A62" s="178"/>
      <c r="B62" s="178"/>
      <c r="C62" s="178"/>
      <c r="D62" s="178"/>
      <c r="E62" s="178"/>
      <c r="F62" s="178"/>
      <c r="G62" s="180"/>
      <c r="H62" s="180"/>
      <c r="I62" s="180"/>
      <c r="J62" s="180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  <c r="AA62" s="180"/>
    </row>
    <row r="63" spans="1:27" ht="15.75" customHeight="1" x14ac:dyDescent="0.3">
      <c r="A63" s="178"/>
      <c r="B63" s="178"/>
      <c r="C63" s="178"/>
      <c r="D63" s="178"/>
      <c r="E63" s="178"/>
      <c r="F63" s="178"/>
      <c r="G63" s="180"/>
      <c r="H63" s="180"/>
      <c r="I63" s="180"/>
      <c r="J63" s="180"/>
      <c r="K63" s="180"/>
      <c r="L63" s="180"/>
      <c r="M63" s="180"/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  <c r="AA63" s="180"/>
    </row>
    <row r="64" spans="1:27" ht="15.75" customHeight="1" x14ac:dyDescent="0.3">
      <c r="A64" s="178"/>
      <c r="B64" s="178"/>
      <c r="C64" s="178"/>
      <c r="D64" s="178"/>
      <c r="E64" s="178"/>
      <c r="F64" s="178"/>
      <c r="G64" s="180"/>
      <c r="H64" s="180"/>
      <c r="I64" s="180"/>
      <c r="J64" s="180"/>
      <c r="K64" s="180"/>
      <c r="L64" s="180"/>
      <c r="M64" s="180"/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  <c r="AA64" s="180"/>
    </row>
    <row r="65" spans="1:27" ht="15.75" customHeight="1" x14ac:dyDescent="0.3">
      <c r="A65" s="178"/>
      <c r="B65" s="178"/>
      <c r="C65" s="178"/>
      <c r="D65" s="178"/>
      <c r="E65" s="178"/>
      <c r="F65" s="178"/>
      <c r="G65" s="180"/>
      <c r="H65" s="180"/>
      <c r="I65" s="180"/>
      <c r="J65" s="180"/>
      <c r="K65" s="180"/>
      <c r="L65" s="180"/>
      <c r="M65" s="180"/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  <c r="AA65" s="180"/>
    </row>
    <row r="66" spans="1:27" ht="15.75" customHeight="1" x14ac:dyDescent="0.3">
      <c r="A66" s="178"/>
      <c r="B66" s="178"/>
      <c r="C66" s="178"/>
      <c r="D66" s="178"/>
      <c r="E66" s="178"/>
      <c r="F66" s="178"/>
      <c r="G66" s="180"/>
      <c r="H66" s="180"/>
      <c r="I66" s="180"/>
      <c r="J66" s="180"/>
      <c r="K66" s="180"/>
      <c r="L66" s="180"/>
      <c r="M66" s="180"/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  <c r="AA66" s="180"/>
    </row>
    <row r="67" spans="1:27" ht="15.75" customHeight="1" x14ac:dyDescent="0.3">
      <c r="A67" s="178"/>
      <c r="B67" s="178"/>
      <c r="C67" s="178"/>
      <c r="D67" s="178"/>
      <c r="E67" s="178"/>
      <c r="F67" s="178"/>
      <c r="G67" s="180"/>
      <c r="H67" s="180"/>
      <c r="I67" s="180"/>
      <c r="J67" s="180"/>
      <c r="K67" s="180"/>
      <c r="L67" s="180"/>
      <c r="M67" s="180"/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  <c r="AA67" s="180"/>
    </row>
    <row r="68" spans="1:27" ht="15.75" customHeight="1" x14ac:dyDescent="0.3">
      <c r="A68" s="178"/>
      <c r="B68" s="178"/>
      <c r="C68" s="178"/>
      <c r="D68" s="178"/>
      <c r="E68" s="178"/>
      <c r="F68" s="178"/>
      <c r="G68" s="180"/>
      <c r="H68" s="180"/>
      <c r="I68" s="180"/>
      <c r="J68" s="180"/>
      <c r="K68" s="180"/>
      <c r="L68" s="180"/>
      <c r="M68" s="180"/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  <c r="AA68" s="180"/>
    </row>
    <row r="69" spans="1:27" ht="15.75" customHeight="1" x14ac:dyDescent="0.3">
      <c r="A69" s="178"/>
      <c r="B69" s="178"/>
      <c r="C69" s="178"/>
      <c r="D69" s="178"/>
      <c r="E69" s="178"/>
      <c r="F69" s="178"/>
      <c r="G69" s="180"/>
      <c r="H69" s="180"/>
      <c r="I69" s="180"/>
      <c r="J69" s="180"/>
      <c r="K69" s="180"/>
      <c r="L69" s="180"/>
      <c r="M69" s="180"/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  <c r="AA69" s="180"/>
    </row>
    <row r="70" spans="1:27" ht="15.75" customHeight="1" x14ac:dyDescent="0.3">
      <c r="A70" s="178"/>
      <c r="B70" s="178"/>
      <c r="C70" s="178"/>
      <c r="D70" s="178"/>
      <c r="E70" s="178"/>
      <c r="F70" s="178"/>
      <c r="G70" s="180"/>
      <c r="H70" s="180"/>
      <c r="I70" s="180"/>
      <c r="J70" s="180"/>
      <c r="K70" s="180"/>
      <c r="L70" s="180"/>
      <c r="M70" s="180"/>
      <c r="N70" s="180"/>
      <c r="O70" s="180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  <c r="AA70" s="180"/>
    </row>
    <row r="71" spans="1:27" ht="15.75" customHeight="1" x14ac:dyDescent="0.3">
      <c r="A71" s="178"/>
      <c r="B71" s="178"/>
      <c r="C71" s="178"/>
      <c r="D71" s="178"/>
      <c r="E71" s="178"/>
      <c r="F71" s="178"/>
      <c r="G71" s="180"/>
      <c r="H71" s="180"/>
      <c r="I71" s="180"/>
      <c r="J71" s="180"/>
      <c r="K71" s="180"/>
      <c r="L71" s="180"/>
      <c r="M71" s="180"/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  <c r="AA71" s="180"/>
    </row>
    <row r="72" spans="1:27" ht="15.75" customHeight="1" x14ac:dyDescent="0.3">
      <c r="A72" s="178"/>
      <c r="B72" s="178"/>
      <c r="C72" s="178"/>
      <c r="D72" s="178"/>
      <c r="E72" s="178"/>
      <c r="F72" s="178"/>
      <c r="G72" s="180"/>
      <c r="H72" s="180"/>
      <c r="I72" s="180"/>
      <c r="J72" s="180"/>
      <c r="K72" s="180"/>
      <c r="L72" s="180"/>
      <c r="M72" s="180"/>
      <c r="N72" s="180"/>
      <c r="O72" s="180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  <c r="AA72" s="180"/>
    </row>
    <row r="73" spans="1:27" ht="15.75" customHeight="1" x14ac:dyDescent="0.3">
      <c r="A73" s="178"/>
      <c r="B73" s="178"/>
      <c r="C73" s="178"/>
      <c r="D73" s="178"/>
      <c r="E73" s="178"/>
      <c r="F73" s="178"/>
      <c r="G73" s="180"/>
      <c r="H73" s="180"/>
      <c r="I73" s="180"/>
      <c r="J73" s="180"/>
      <c r="K73" s="180"/>
      <c r="L73" s="180"/>
      <c r="M73" s="180"/>
      <c r="N73" s="180"/>
      <c r="O73" s="180"/>
      <c r="P73" s="180"/>
      <c r="Q73" s="180"/>
      <c r="R73" s="180"/>
      <c r="S73" s="180"/>
      <c r="T73" s="180"/>
      <c r="U73" s="180"/>
      <c r="V73" s="180"/>
      <c r="W73" s="180"/>
      <c r="X73" s="180"/>
      <c r="Y73" s="180"/>
      <c r="Z73" s="180"/>
      <c r="AA73" s="180"/>
    </row>
    <row r="74" spans="1:27" ht="15.75" customHeight="1" x14ac:dyDescent="0.3">
      <c r="A74" s="178"/>
      <c r="B74" s="178"/>
      <c r="C74" s="178"/>
      <c r="D74" s="178"/>
      <c r="E74" s="178"/>
      <c r="F74" s="178"/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  <c r="AA74" s="180"/>
    </row>
    <row r="75" spans="1:27" ht="15.75" customHeight="1" x14ac:dyDescent="0.3">
      <c r="A75" s="178"/>
      <c r="B75" s="178"/>
      <c r="C75" s="178"/>
      <c r="D75" s="178"/>
      <c r="E75" s="178"/>
      <c r="F75" s="178"/>
      <c r="G75" s="180"/>
      <c r="H75" s="180"/>
      <c r="I75" s="180"/>
      <c r="J75" s="180"/>
      <c r="K75" s="180"/>
      <c r="L75" s="180"/>
      <c r="M75" s="180"/>
      <c r="N75" s="180"/>
      <c r="O75" s="180"/>
      <c r="P75" s="180"/>
      <c r="Q75" s="180"/>
      <c r="R75" s="180"/>
      <c r="S75" s="180"/>
      <c r="T75" s="180"/>
      <c r="U75" s="180"/>
      <c r="V75" s="180"/>
      <c r="W75" s="180"/>
      <c r="X75" s="180"/>
      <c r="Y75" s="180"/>
      <c r="Z75" s="180"/>
      <c r="AA75" s="180"/>
    </row>
    <row r="76" spans="1:27" ht="15.75" customHeight="1" x14ac:dyDescent="0.3">
      <c r="A76" s="178"/>
      <c r="B76" s="178"/>
      <c r="C76" s="178"/>
      <c r="D76" s="178"/>
      <c r="E76" s="178"/>
      <c r="F76" s="178"/>
      <c r="G76" s="180"/>
      <c r="H76" s="180"/>
      <c r="I76" s="180"/>
      <c r="J76" s="180"/>
      <c r="K76" s="180"/>
      <c r="L76" s="180"/>
      <c r="M76" s="180"/>
      <c r="N76" s="180"/>
      <c r="O76" s="180"/>
      <c r="P76" s="180"/>
      <c r="Q76" s="180"/>
      <c r="R76" s="180"/>
      <c r="S76" s="180"/>
      <c r="T76" s="180"/>
      <c r="U76" s="180"/>
      <c r="V76" s="180"/>
      <c r="W76" s="180"/>
      <c r="X76" s="180"/>
      <c r="Y76" s="180"/>
      <c r="Z76" s="180"/>
      <c r="AA76" s="180"/>
    </row>
    <row r="77" spans="1:27" ht="15.75" customHeight="1" x14ac:dyDescent="0.3">
      <c r="A77" s="178"/>
      <c r="B77" s="178"/>
      <c r="C77" s="178"/>
      <c r="D77" s="178"/>
      <c r="E77" s="178"/>
      <c r="F77" s="178"/>
      <c r="G77" s="180"/>
      <c r="H77" s="180"/>
      <c r="I77" s="180"/>
      <c r="J77" s="180"/>
      <c r="K77" s="180"/>
      <c r="L77" s="180"/>
      <c r="M77" s="180"/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  <c r="AA77" s="180"/>
    </row>
    <row r="78" spans="1:27" ht="15.75" customHeight="1" x14ac:dyDescent="0.3">
      <c r="A78" s="178"/>
      <c r="B78" s="178"/>
      <c r="C78" s="178"/>
      <c r="D78" s="178"/>
      <c r="E78" s="178"/>
      <c r="F78" s="178"/>
      <c r="G78" s="180"/>
      <c r="H78" s="180"/>
      <c r="I78" s="180"/>
      <c r="J78" s="180"/>
      <c r="K78" s="180"/>
      <c r="L78" s="180"/>
      <c r="M78" s="180"/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  <c r="AA78" s="180"/>
    </row>
    <row r="79" spans="1:27" ht="15.75" customHeight="1" x14ac:dyDescent="0.3">
      <c r="A79" s="178"/>
      <c r="B79" s="178"/>
      <c r="C79" s="178"/>
      <c r="D79" s="178"/>
      <c r="E79" s="178"/>
      <c r="F79" s="178"/>
      <c r="G79" s="180"/>
      <c r="H79" s="180"/>
      <c r="I79" s="180"/>
      <c r="J79" s="180"/>
      <c r="K79" s="180"/>
      <c r="L79" s="180"/>
      <c r="M79" s="180"/>
      <c r="N79" s="180"/>
      <c r="O79" s="180"/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  <c r="AA79" s="180"/>
    </row>
    <row r="80" spans="1:27" ht="15.75" customHeight="1" x14ac:dyDescent="0.3">
      <c r="A80" s="178"/>
      <c r="B80" s="178"/>
      <c r="C80" s="178"/>
      <c r="D80" s="178"/>
      <c r="E80" s="178"/>
      <c r="F80" s="178"/>
      <c r="G80" s="180"/>
      <c r="H80" s="180"/>
      <c r="I80" s="180"/>
      <c r="J80" s="180"/>
      <c r="K80" s="180"/>
      <c r="L80" s="180"/>
      <c r="M80" s="180"/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  <c r="AA80" s="180"/>
    </row>
    <row r="81" spans="1:27" ht="15.75" customHeight="1" x14ac:dyDescent="0.3">
      <c r="A81" s="178"/>
      <c r="B81" s="178"/>
      <c r="C81" s="178"/>
      <c r="D81" s="178"/>
      <c r="E81" s="178"/>
      <c r="F81" s="178"/>
      <c r="G81" s="180"/>
      <c r="H81" s="180"/>
      <c r="I81" s="180"/>
      <c r="J81" s="180"/>
      <c r="K81" s="180"/>
      <c r="L81" s="180"/>
      <c r="M81" s="180"/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  <c r="AA81" s="180"/>
    </row>
    <row r="82" spans="1:27" ht="15.75" customHeight="1" x14ac:dyDescent="0.3">
      <c r="A82" s="178"/>
      <c r="B82" s="178"/>
      <c r="C82" s="178"/>
      <c r="D82" s="178"/>
      <c r="E82" s="178"/>
      <c r="F82" s="178"/>
      <c r="G82" s="180"/>
      <c r="H82" s="180"/>
      <c r="I82" s="180"/>
      <c r="J82" s="180"/>
      <c r="K82" s="180"/>
      <c r="L82" s="180"/>
      <c r="M82" s="180"/>
      <c r="N82" s="180"/>
      <c r="O82" s="180"/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  <c r="AA82" s="180"/>
    </row>
    <row r="83" spans="1:27" ht="15.75" customHeight="1" x14ac:dyDescent="0.3">
      <c r="A83" s="178"/>
      <c r="B83" s="178"/>
      <c r="C83" s="178"/>
      <c r="D83" s="178"/>
      <c r="E83" s="178"/>
      <c r="F83" s="178"/>
      <c r="G83" s="180"/>
      <c r="H83" s="180"/>
      <c r="I83" s="180"/>
      <c r="J83" s="180"/>
      <c r="K83" s="180"/>
      <c r="L83" s="180"/>
      <c r="M83" s="180"/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  <c r="AA83" s="180"/>
    </row>
    <row r="84" spans="1:27" ht="15.75" customHeight="1" x14ac:dyDescent="0.3">
      <c r="A84" s="178"/>
      <c r="B84" s="178"/>
      <c r="C84" s="178"/>
      <c r="D84" s="178"/>
      <c r="E84" s="178"/>
      <c r="F84" s="178"/>
      <c r="G84" s="180"/>
      <c r="H84" s="180"/>
      <c r="I84" s="180"/>
      <c r="J84" s="180"/>
      <c r="K84" s="180"/>
      <c r="L84" s="180"/>
      <c r="M84" s="180"/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  <c r="AA84" s="180"/>
    </row>
    <row r="85" spans="1:27" ht="15.75" customHeight="1" x14ac:dyDescent="0.3">
      <c r="A85" s="178"/>
      <c r="B85" s="178"/>
      <c r="C85" s="178"/>
      <c r="D85" s="178"/>
      <c r="E85" s="178"/>
      <c r="F85" s="178"/>
      <c r="G85" s="180"/>
      <c r="H85" s="180"/>
      <c r="I85" s="180"/>
      <c r="J85" s="180"/>
      <c r="K85" s="180"/>
      <c r="L85" s="180"/>
      <c r="M85" s="180"/>
      <c r="N85" s="180"/>
      <c r="O85" s="180"/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  <c r="AA85" s="180"/>
    </row>
    <row r="86" spans="1:27" ht="15.75" customHeight="1" x14ac:dyDescent="0.3">
      <c r="A86" s="178"/>
      <c r="B86" s="178"/>
      <c r="C86" s="178"/>
      <c r="D86" s="178"/>
      <c r="E86" s="178"/>
      <c r="F86" s="178"/>
      <c r="G86" s="180"/>
      <c r="H86" s="180"/>
      <c r="I86" s="180"/>
      <c r="J86" s="180"/>
      <c r="K86" s="180"/>
      <c r="L86" s="180"/>
      <c r="M86" s="180"/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  <c r="AA86" s="180"/>
    </row>
    <row r="87" spans="1:27" ht="15.75" customHeight="1" x14ac:dyDescent="0.3">
      <c r="A87" s="178"/>
      <c r="B87" s="178"/>
      <c r="C87" s="178"/>
      <c r="D87" s="178"/>
      <c r="E87" s="178"/>
      <c r="F87" s="178"/>
      <c r="G87" s="180"/>
      <c r="H87" s="180"/>
      <c r="I87" s="180"/>
      <c r="J87" s="180"/>
      <c r="K87" s="180"/>
      <c r="L87" s="180"/>
      <c r="M87" s="180"/>
      <c r="N87" s="180"/>
      <c r="O87" s="180"/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  <c r="AA87" s="180"/>
    </row>
    <row r="88" spans="1:27" ht="15.75" customHeight="1" x14ac:dyDescent="0.3">
      <c r="A88" s="178"/>
      <c r="B88" s="178"/>
      <c r="C88" s="178"/>
      <c r="D88" s="178"/>
      <c r="E88" s="178"/>
      <c r="F88" s="178"/>
      <c r="G88" s="180"/>
      <c r="H88" s="180"/>
      <c r="I88" s="180"/>
      <c r="J88" s="180"/>
      <c r="K88" s="180"/>
      <c r="L88" s="180"/>
      <c r="M88" s="180"/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  <c r="AA88" s="180"/>
    </row>
    <row r="89" spans="1:27" ht="15.75" customHeight="1" x14ac:dyDescent="0.3">
      <c r="A89" s="178"/>
      <c r="B89" s="178"/>
      <c r="C89" s="178"/>
      <c r="D89" s="178"/>
      <c r="E89" s="178"/>
      <c r="F89" s="178"/>
      <c r="G89" s="180"/>
      <c r="H89" s="180"/>
      <c r="I89" s="180"/>
      <c r="J89" s="180"/>
      <c r="K89" s="180"/>
      <c r="L89" s="180"/>
      <c r="M89" s="180"/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  <c r="AA89" s="180"/>
    </row>
    <row r="90" spans="1:27" ht="15.75" customHeight="1" x14ac:dyDescent="0.3">
      <c r="A90" s="178"/>
      <c r="B90" s="178"/>
      <c r="C90" s="178"/>
      <c r="D90" s="178"/>
      <c r="E90" s="178"/>
      <c r="F90" s="178"/>
      <c r="G90" s="180"/>
      <c r="H90" s="180"/>
      <c r="I90" s="180"/>
      <c r="J90" s="180"/>
      <c r="K90" s="180"/>
      <c r="L90" s="180"/>
      <c r="M90" s="180"/>
      <c r="N90" s="180"/>
      <c r="O90" s="180"/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  <c r="AA90" s="180"/>
    </row>
    <row r="91" spans="1:27" ht="15.75" customHeight="1" x14ac:dyDescent="0.3">
      <c r="A91" s="178"/>
      <c r="B91" s="178"/>
      <c r="C91" s="178"/>
      <c r="D91" s="178"/>
      <c r="E91" s="178"/>
      <c r="F91" s="178"/>
      <c r="G91" s="180"/>
      <c r="H91" s="180"/>
      <c r="I91" s="180"/>
      <c r="J91" s="180"/>
      <c r="K91" s="180"/>
      <c r="L91" s="180"/>
      <c r="M91" s="180"/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  <c r="AA91" s="180"/>
    </row>
    <row r="92" spans="1:27" ht="15.75" customHeight="1" x14ac:dyDescent="0.3">
      <c r="A92" s="178"/>
      <c r="B92" s="178"/>
      <c r="C92" s="178"/>
      <c r="D92" s="178"/>
      <c r="E92" s="178"/>
      <c r="F92" s="178"/>
      <c r="G92" s="180"/>
      <c r="H92" s="180"/>
      <c r="I92" s="180"/>
      <c r="J92" s="180"/>
      <c r="K92" s="180"/>
      <c r="L92" s="180"/>
      <c r="M92" s="180"/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  <c r="AA92" s="180"/>
    </row>
    <row r="93" spans="1:27" ht="15.75" customHeight="1" x14ac:dyDescent="0.3">
      <c r="A93" s="178"/>
      <c r="B93" s="178"/>
      <c r="C93" s="178"/>
      <c r="D93" s="178"/>
      <c r="E93" s="178"/>
      <c r="F93" s="178"/>
      <c r="G93" s="180"/>
      <c r="H93" s="180"/>
      <c r="I93" s="180"/>
      <c r="J93" s="180"/>
      <c r="K93" s="180"/>
      <c r="L93" s="180"/>
      <c r="M93" s="180"/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  <c r="AA93" s="180"/>
    </row>
    <row r="94" spans="1:27" ht="15.75" customHeight="1" x14ac:dyDescent="0.3">
      <c r="A94" s="178"/>
      <c r="B94" s="178"/>
      <c r="C94" s="178"/>
      <c r="D94" s="178"/>
      <c r="E94" s="178"/>
      <c r="F94" s="178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  <c r="AA94" s="180"/>
    </row>
    <row r="95" spans="1:27" ht="15.75" customHeight="1" x14ac:dyDescent="0.3">
      <c r="A95" s="178"/>
      <c r="B95" s="178"/>
      <c r="C95" s="178"/>
      <c r="D95" s="178"/>
      <c r="E95" s="178"/>
      <c r="F95" s="178"/>
      <c r="G95" s="180"/>
      <c r="H95" s="180"/>
      <c r="I95" s="180"/>
      <c r="J95" s="180"/>
      <c r="K95" s="180"/>
      <c r="L95" s="180"/>
      <c r="M95" s="180"/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  <c r="AA95" s="180"/>
    </row>
    <row r="96" spans="1:27" ht="15.75" customHeight="1" x14ac:dyDescent="0.3">
      <c r="A96" s="178"/>
      <c r="B96" s="178"/>
      <c r="C96" s="178"/>
      <c r="D96" s="178"/>
      <c r="E96" s="178"/>
      <c r="F96" s="178"/>
      <c r="G96" s="180"/>
      <c r="H96" s="180"/>
      <c r="I96" s="180"/>
      <c r="J96" s="180"/>
      <c r="K96" s="180"/>
      <c r="L96" s="180"/>
      <c r="M96" s="180"/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  <c r="AA96" s="180"/>
    </row>
    <row r="97" spans="1:27" ht="15.75" customHeight="1" x14ac:dyDescent="0.3">
      <c r="A97" s="178"/>
      <c r="B97" s="178"/>
      <c r="C97" s="178"/>
      <c r="D97" s="178"/>
      <c r="E97" s="178"/>
      <c r="F97" s="178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  <c r="AA97" s="180"/>
    </row>
    <row r="98" spans="1:27" ht="15.75" customHeight="1" x14ac:dyDescent="0.3">
      <c r="A98" s="178"/>
      <c r="B98" s="178"/>
      <c r="C98" s="178"/>
      <c r="D98" s="178"/>
      <c r="E98" s="178"/>
      <c r="F98" s="178"/>
      <c r="G98" s="180"/>
      <c r="H98" s="180"/>
      <c r="I98" s="180"/>
      <c r="J98" s="180"/>
      <c r="K98" s="180"/>
      <c r="L98" s="180"/>
      <c r="M98" s="180"/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  <c r="AA98" s="180"/>
    </row>
    <row r="99" spans="1:27" ht="15.75" customHeight="1" x14ac:dyDescent="0.3">
      <c r="A99" s="178"/>
      <c r="B99" s="178"/>
      <c r="C99" s="178"/>
      <c r="D99" s="178"/>
      <c r="E99" s="178"/>
      <c r="F99" s="178"/>
      <c r="G99" s="180"/>
      <c r="H99" s="180"/>
      <c r="I99" s="180"/>
      <c r="J99" s="180"/>
      <c r="K99" s="180"/>
      <c r="L99" s="180"/>
      <c r="M99" s="180"/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  <c r="AA99" s="180"/>
    </row>
    <row r="100" spans="1:27" ht="15.75" customHeight="1" x14ac:dyDescent="0.3">
      <c r="A100" s="178"/>
      <c r="B100" s="178"/>
      <c r="C100" s="178"/>
      <c r="D100" s="178"/>
      <c r="E100" s="178"/>
      <c r="F100" s="178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  <c r="AA100" s="180"/>
    </row>
    <row r="101" spans="1:27" ht="15.75" customHeight="1" x14ac:dyDescent="0.3">
      <c r="A101" s="178"/>
      <c r="B101" s="178"/>
      <c r="C101" s="178"/>
      <c r="D101" s="178"/>
      <c r="E101" s="178"/>
      <c r="F101" s="178"/>
      <c r="G101" s="180"/>
      <c r="H101" s="180"/>
      <c r="I101" s="180"/>
      <c r="J101" s="180"/>
      <c r="K101" s="180"/>
      <c r="L101" s="180"/>
      <c r="M101" s="180"/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  <c r="AA101" s="180"/>
    </row>
    <row r="102" spans="1:27" ht="15.75" customHeight="1" x14ac:dyDescent="0.3">
      <c r="A102" s="178"/>
      <c r="B102" s="178"/>
      <c r="C102" s="178"/>
      <c r="D102" s="178"/>
      <c r="E102" s="178"/>
      <c r="F102" s="178"/>
      <c r="G102" s="180"/>
      <c r="H102" s="180"/>
      <c r="I102" s="180"/>
      <c r="J102" s="180"/>
      <c r="K102" s="180"/>
      <c r="L102" s="180"/>
      <c r="M102" s="180"/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  <c r="AA102" s="180"/>
    </row>
    <row r="103" spans="1:27" ht="15.75" customHeight="1" x14ac:dyDescent="0.3">
      <c r="A103" s="178"/>
      <c r="B103" s="178"/>
      <c r="C103" s="178"/>
      <c r="D103" s="178"/>
      <c r="E103" s="178"/>
      <c r="F103" s="178"/>
      <c r="G103" s="180"/>
      <c r="H103" s="180"/>
      <c r="I103" s="180"/>
      <c r="J103" s="180"/>
      <c r="K103" s="180"/>
      <c r="L103" s="180"/>
      <c r="M103" s="180"/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</row>
    <row r="104" spans="1:27" ht="15.75" customHeight="1" x14ac:dyDescent="0.3">
      <c r="A104" s="178"/>
      <c r="B104" s="178"/>
      <c r="C104" s="178"/>
      <c r="D104" s="178"/>
      <c r="E104" s="178"/>
      <c r="F104" s="178"/>
      <c r="G104" s="180"/>
      <c r="H104" s="180"/>
      <c r="I104" s="180"/>
      <c r="J104" s="180"/>
      <c r="K104" s="180"/>
      <c r="L104" s="180"/>
      <c r="M104" s="180"/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  <c r="AA104" s="180"/>
    </row>
    <row r="105" spans="1:27" ht="15.75" customHeight="1" x14ac:dyDescent="0.3">
      <c r="A105" s="178"/>
      <c r="B105" s="178"/>
      <c r="C105" s="178"/>
      <c r="D105" s="178"/>
      <c r="E105" s="178"/>
      <c r="F105" s="178"/>
      <c r="G105" s="180"/>
      <c r="H105" s="180"/>
      <c r="I105" s="180"/>
      <c r="J105" s="180"/>
      <c r="K105" s="180"/>
      <c r="L105" s="180"/>
      <c r="M105" s="180"/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  <c r="AA105" s="180"/>
    </row>
    <row r="106" spans="1:27" ht="15.75" customHeight="1" x14ac:dyDescent="0.3">
      <c r="A106" s="178"/>
      <c r="B106" s="178"/>
      <c r="C106" s="178"/>
      <c r="D106" s="178"/>
      <c r="E106" s="178"/>
      <c r="F106" s="178"/>
      <c r="G106" s="180"/>
      <c r="H106" s="180"/>
      <c r="I106" s="180"/>
      <c r="J106" s="180"/>
      <c r="K106" s="180"/>
      <c r="L106" s="180"/>
      <c r="M106" s="180"/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  <c r="AA106" s="180"/>
    </row>
    <row r="107" spans="1:27" ht="15.75" customHeight="1" x14ac:dyDescent="0.3">
      <c r="A107" s="178"/>
      <c r="B107" s="178"/>
      <c r="C107" s="178"/>
      <c r="D107" s="178"/>
      <c r="E107" s="178"/>
      <c r="F107" s="178"/>
      <c r="G107" s="180"/>
      <c r="H107" s="180"/>
      <c r="I107" s="180"/>
      <c r="J107" s="180"/>
      <c r="K107" s="180"/>
      <c r="L107" s="180"/>
      <c r="M107" s="180"/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</row>
    <row r="108" spans="1:27" ht="15.75" customHeight="1" x14ac:dyDescent="0.3">
      <c r="A108" s="178"/>
      <c r="B108" s="178"/>
      <c r="C108" s="178"/>
      <c r="D108" s="178"/>
      <c r="E108" s="178"/>
      <c r="F108" s="178"/>
      <c r="G108" s="180"/>
      <c r="H108" s="180"/>
      <c r="I108" s="180"/>
      <c r="J108" s="180"/>
      <c r="K108" s="180"/>
      <c r="L108" s="180"/>
      <c r="M108" s="180"/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  <c r="AA108" s="180"/>
    </row>
    <row r="109" spans="1:27" ht="15.75" customHeight="1" x14ac:dyDescent="0.3">
      <c r="A109" s="178"/>
      <c r="B109" s="178"/>
      <c r="C109" s="178"/>
      <c r="D109" s="178"/>
      <c r="E109" s="178"/>
      <c r="F109" s="178"/>
      <c r="G109" s="180"/>
      <c r="H109" s="180"/>
      <c r="I109" s="180"/>
      <c r="J109" s="180"/>
      <c r="K109" s="180"/>
      <c r="L109" s="180"/>
      <c r="M109" s="180"/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  <c r="AA109" s="180"/>
    </row>
    <row r="110" spans="1:27" ht="15.75" customHeight="1" x14ac:dyDescent="0.3">
      <c r="A110" s="178"/>
      <c r="B110" s="178"/>
      <c r="C110" s="178"/>
      <c r="D110" s="178"/>
      <c r="E110" s="178"/>
      <c r="F110" s="178"/>
      <c r="G110" s="180"/>
      <c r="H110" s="180"/>
      <c r="I110" s="180"/>
      <c r="J110" s="180"/>
      <c r="K110" s="180"/>
      <c r="L110" s="180"/>
      <c r="M110" s="180"/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  <c r="AA110" s="180"/>
    </row>
    <row r="111" spans="1:27" ht="15.75" customHeight="1" x14ac:dyDescent="0.3">
      <c r="A111" s="178"/>
      <c r="B111" s="178"/>
      <c r="C111" s="178"/>
      <c r="D111" s="178"/>
      <c r="E111" s="178"/>
      <c r="F111" s="178"/>
      <c r="G111" s="180"/>
      <c r="H111" s="180"/>
      <c r="I111" s="180"/>
      <c r="J111" s="180"/>
      <c r="K111" s="180"/>
      <c r="L111" s="180"/>
      <c r="M111" s="180"/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  <c r="AA111" s="180"/>
    </row>
    <row r="112" spans="1:27" ht="15.75" customHeight="1" x14ac:dyDescent="0.3">
      <c r="A112" s="178"/>
      <c r="B112" s="178"/>
      <c r="C112" s="178"/>
      <c r="D112" s="178"/>
      <c r="E112" s="178"/>
      <c r="F112" s="178"/>
      <c r="G112" s="180"/>
      <c r="H112" s="180"/>
      <c r="I112" s="180"/>
      <c r="J112" s="180"/>
      <c r="K112" s="180"/>
      <c r="L112" s="180"/>
      <c r="M112" s="180"/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  <c r="AA112" s="180"/>
    </row>
    <row r="113" spans="1:27" ht="15.75" customHeight="1" x14ac:dyDescent="0.3">
      <c r="A113" s="178"/>
      <c r="B113" s="178"/>
      <c r="C113" s="178"/>
      <c r="D113" s="178"/>
      <c r="E113" s="178"/>
      <c r="F113" s="178"/>
      <c r="G113" s="180"/>
      <c r="H113" s="180"/>
      <c r="I113" s="180"/>
      <c r="J113" s="180"/>
      <c r="K113" s="180"/>
      <c r="L113" s="180"/>
      <c r="M113" s="180"/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  <c r="AA113" s="180"/>
    </row>
    <row r="114" spans="1:27" ht="15.75" customHeight="1" x14ac:dyDescent="0.3">
      <c r="A114" s="178"/>
      <c r="B114" s="178"/>
      <c r="C114" s="178"/>
      <c r="D114" s="178"/>
      <c r="E114" s="178"/>
      <c r="F114" s="178"/>
      <c r="G114" s="180"/>
      <c r="H114" s="180"/>
      <c r="I114" s="180"/>
      <c r="J114" s="180"/>
      <c r="K114" s="180"/>
      <c r="L114" s="180"/>
      <c r="M114" s="180"/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  <c r="AA114" s="180"/>
    </row>
    <row r="115" spans="1:27" ht="15.75" customHeight="1" x14ac:dyDescent="0.3">
      <c r="A115" s="178"/>
      <c r="B115" s="178"/>
      <c r="C115" s="178"/>
      <c r="D115" s="178"/>
      <c r="E115" s="178"/>
      <c r="F115" s="178"/>
      <c r="G115" s="180"/>
      <c r="H115" s="180"/>
      <c r="I115" s="180"/>
      <c r="J115" s="180"/>
      <c r="K115" s="180"/>
      <c r="L115" s="180"/>
      <c r="M115" s="180"/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  <c r="AA115" s="180"/>
    </row>
    <row r="116" spans="1:27" ht="15.75" customHeight="1" x14ac:dyDescent="0.3">
      <c r="A116" s="178"/>
      <c r="B116" s="178"/>
      <c r="C116" s="178"/>
      <c r="D116" s="178"/>
      <c r="E116" s="178"/>
      <c r="F116" s="178"/>
      <c r="G116" s="180"/>
      <c r="H116" s="180"/>
      <c r="I116" s="180"/>
      <c r="J116" s="180"/>
      <c r="K116" s="180"/>
      <c r="L116" s="180"/>
      <c r="M116" s="180"/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  <c r="AA116" s="180"/>
    </row>
    <row r="117" spans="1:27" ht="15.75" customHeight="1" x14ac:dyDescent="0.3">
      <c r="A117" s="178"/>
      <c r="B117" s="178"/>
      <c r="C117" s="178"/>
      <c r="D117" s="178"/>
      <c r="E117" s="178"/>
      <c r="F117" s="178"/>
      <c r="G117" s="180"/>
      <c r="H117" s="180"/>
      <c r="I117" s="180"/>
      <c r="J117" s="180"/>
      <c r="K117" s="180"/>
      <c r="L117" s="180"/>
      <c r="M117" s="180"/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  <c r="AA117" s="180"/>
    </row>
    <row r="118" spans="1:27" ht="15.75" customHeight="1" x14ac:dyDescent="0.3">
      <c r="A118" s="178"/>
      <c r="B118" s="178"/>
      <c r="C118" s="178"/>
      <c r="D118" s="178"/>
      <c r="E118" s="178"/>
      <c r="F118" s="178"/>
      <c r="G118" s="180"/>
      <c r="H118" s="180"/>
      <c r="I118" s="180"/>
      <c r="J118" s="180"/>
      <c r="K118" s="180"/>
      <c r="L118" s="180"/>
      <c r="M118" s="180"/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  <c r="AA118" s="180"/>
    </row>
    <row r="119" spans="1:27" ht="15.75" customHeight="1" x14ac:dyDescent="0.3">
      <c r="A119" s="178"/>
      <c r="B119" s="178"/>
      <c r="C119" s="178"/>
      <c r="D119" s="178"/>
      <c r="E119" s="178"/>
      <c r="F119" s="178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  <c r="AA119" s="180"/>
    </row>
    <row r="120" spans="1:27" ht="15.75" customHeight="1" x14ac:dyDescent="0.3">
      <c r="A120" s="178"/>
      <c r="B120" s="178"/>
      <c r="C120" s="178"/>
      <c r="D120" s="178"/>
      <c r="E120" s="178"/>
      <c r="F120" s="178"/>
      <c r="G120" s="180"/>
      <c r="H120" s="180"/>
      <c r="I120" s="180"/>
      <c r="J120" s="180"/>
      <c r="K120" s="180"/>
      <c r="L120" s="180"/>
      <c r="M120" s="180"/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  <c r="AA120" s="180"/>
    </row>
    <row r="121" spans="1:27" ht="15.75" customHeight="1" x14ac:dyDescent="0.3">
      <c r="A121" s="178"/>
      <c r="B121" s="178"/>
      <c r="C121" s="178"/>
      <c r="D121" s="178"/>
      <c r="E121" s="178"/>
      <c r="F121" s="178"/>
      <c r="G121" s="180"/>
      <c r="H121" s="180"/>
      <c r="I121" s="180"/>
      <c r="J121" s="180"/>
      <c r="K121" s="180"/>
      <c r="L121" s="180"/>
      <c r="M121" s="180"/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  <c r="AA121" s="180"/>
    </row>
    <row r="122" spans="1:27" ht="15.75" customHeight="1" x14ac:dyDescent="0.3">
      <c r="A122" s="178"/>
      <c r="B122" s="178"/>
      <c r="C122" s="178"/>
      <c r="D122" s="178"/>
      <c r="E122" s="178"/>
      <c r="F122" s="178"/>
      <c r="G122" s="180"/>
      <c r="H122" s="180"/>
      <c r="I122" s="180"/>
      <c r="J122" s="180"/>
      <c r="K122" s="180"/>
      <c r="L122" s="180"/>
      <c r="M122" s="180"/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  <c r="AA122" s="180"/>
    </row>
    <row r="123" spans="1:27" ht="15.75" customHeight="1" x14ac:dyDescent="0.3">
      <c r="A123" s="178"/>
      <c r="B123" s="178"/>
      <c r="C123" s="178"/>
      <c r="D123" s="178"/>
      <c r="E123" s="178"/>
      <c r="F123" s="178"/>
      <c r="G123" s="180"/>
      <c r="H123" s="180"/>
      <c r="I123" s="180"/>
      <c r="J123" s="180"/>
      <c r="K123" s="180"/>
      <c r="L123" s="180"/>
      <c r="M123" s="180"/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  <c r="AA123" s="180"/>
    </row>
    <row r="124" spans="1:27" ht="15.75" customHeight="1" x14ac:dyDescent="0.3">
      <c r="A124" s="178"/>
      <c r="B124" s="178"/>
      <c r="C124" s="178"/>
      <c r="D124" s="178"/>
      <c r="E124" s="178"/>
      <c r="F124" s="178"/>
      <c r="G124" s="180"/>
      <c r="H124" s="180"/>
      <c r="I124" s="180"/>
      <c r="J124" s="180"/>
      <c r="K124" s="180"/>
      <c r="L124" s="180"/>
      <c r="M124" s="180"/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  <c r="AA124" s="180"/>
    </row>
    <row r="125" spans="1:27" ht="15.75" customHeight="1" x14ac:dyDescent="0.3">
      <c r="A125" s="178"/>
      <c r="B125" s="178"/>
      <c r="C125" s="178"/>
      <c r="D125" s="178"/>
      <c r="E125" s="178"/>
      <c r="F125" s="178"/>
      <c r="G125" s="180"/>
      <c r="H125" s="180"/>
      <c r="I125" s="180"/>
      <c r="J125" s="180"/>
      <c r="K125" s="180"/>
      <c r="L125" s="180"/>
      <c r="M125" s="180"/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  <c r="AA125" s="180"/>
    </row>
    <row r="126" spans="1:27" ht="15.75" customHeight="1" x14ac:dyDescent="0.3">
      <c r="A126" s="178"/>
      <c r="B126" s="178"/>
      <c r="C126" s="178"/>
      <c r="D126" s="178"/>
      <c r="E126" s="178"/>
      <c r="F126" s="178"/>
      <c r="G126" s="180"/>
      <c r="H126" s="180"/>
      <c r="I126" s="180"/>
      <c r="J126" s="180"/>
      <c r="K126" s="180"/>
      <c r="L126" s="180"/>
      <c r="M126" s="180"/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  <c r="AA126" s="180"/>
    </row>
    <row r="127" spans="1:27" ht="15.75" customHeight="1" x14ac:dyDescent="0.3">
      <c r="A127" s="178"/>
      <c r="B127" s="178"/>
      <c r="C127" s="178"/>
      <c r="D127" s="178"/>
      <c r="E127" s="178"/>
      <c r="F127" s="178"/>
      <c r="G127" s="180"/>
      <c r="H127" s="180"/>
      <c r="I127" s="180"/>
      <c r="J127" s="180"/>
      <c r="K127" s="180"/>
      <c r="L127" s="180"/>
      <c r="M127" s="180"/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  <c r="AA127" s="180"/>
    </row>
    <row r="128" spans="1:27" ht="15.75" customHeight="1" x14ac:dyDescent="0.3">
      <c r="A128" s="178"/>
      <c r="B128" s="178"/>
      <c r="C128" s="178"/>
      <c r="D128" s="178"/>
      <c r="E128" s="178"/>
      <c r="F128" s="178"/>
      <c r="G128" s="180"/>
      <c r="H128" s="180"/>
      <c r="I128" s="180"/>
      <c r="J128" s="180"/>
      <c r="K128" s="180"/>
      <c r="L128" s="180"/>
      <c r="M128" s="180"/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  <c r="AA128" s="180"/>
    </row>
    <row r="129" spans="1:27" ht="15.75" customHeight="1" x14ac:dyDescent="0.3">
      <c r="A129" s="178"/>
      <c r="B129" s="178"/>
      <c r="C129" s="178"/>
      <c r="D129" s="178"/>
      <c r="E129" s="178"/>
      <c r="F129" s="178"/>
      <c r="G129" s="180"/>
      <c r="H129" s="180"/>
      <c r="I129" s="180"/>
      <c r="J129" s="180"/>
      <c r="K129" s="180"/>
      <c r="L129" s="180"/>
      <c r="M129" s="180"/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  <c r="AA129" s="180"/>
    </row>
    <row r="130" spans="1:27" ht="15.75" customHeight="1" x14ac:dyDescent="0.3">
      <c r="A130" s="178"/>
      <c r="B130" s="178"/>
      <c r="C130" s="178"/>
      <c r="D130" s="178"/>
      <c r="E130" s="178"/>
      <c r="F130" s="178"/>
      <c r="G130" s="180"/>
      <c r="H130" s="180"/>
      <c r="I130" s="180"/>
      <c r="J130" s="180"/>
      <c r="K130" s="180"/>
      <c r="L130" s="180"/>
      <c r="M130" s="180"/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  <c r="AA130" s="180"/>
    </row>
    <row r="131" spans="1:27" ht="15.75" customHeight="1" x14ac:dyDescent="0.3">
      <c r="A131" s="178"/>
      <c r="B131" s="178"/>
      <c r="C131" s="178"/>
      <c r="D131" s="178"/>
      <c r="E131" s="178"/>
      <c r="F131" s="178"/>
      <c r="G131" s="180"/>
      <c r="H131" s="180"/>
      <c r="I131" s="180"/>
      <c r="J131" s="180"/>
      <c r="K131" s="180"/>
      <c r="L131" s="180"/>
      <c r="M131" s="180"/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  <c r="AA131" s="180"/>
    </row>
    <row r="132" spans="1:27" ht="15.75" customHeight="1" x14ac:dyDescent="0.3">
      <c r="A132" s="178"/>
      <c r="B132" s="178"/>
      <c r="C132" s="178"/>
      <c r="D132" s="178"/>
      <c r="E132" s="178"/>
      <c r="F132" s="178"/>
      <c r="G132" s="180"/>
      <c r="H132" s="180"/>
      <c r="I132" s="180"/>
      <c r="J132" s="180"/>
      <c r="K132" s="180"/>
      <c r="L132" s="180"/>
      <c r="M132" s="180"/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  <c r="AA132" s="180"/>
    </row>
    <row r="133" spans="1:27" ht="15.75" customHeight="1" x14ac:dyDescent="0.3">
      <c r="A133" s="178"/>
      <c r="B133" s="178"/>
      <c r="C133" s="178"/>
      <c r="D133" s="178"/>
      <c r="E133" s="178"/>
      <c r="F133" s="178"/>
      <c r="G133" s="180"/>
      <c r="H133" s="180"/>
      <c r="I133" s="180"/>
      <c r="J133" s="180"/>
      <c r="K133" s="180"/>
      <c r="L133" s="180"/>
      <c r="M133" s="180"/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</row>
    <row r="134" spans="1:27" ht="15.75" customHeight="1" x14ac:dyDescent="0.3">
      <c r="A134" s="178"/>
      <c r="B134" s="178"/>
      <c r="C134" s="178"/>
      <c r="D134" s="178"/>
      <c r="E134" s="178"/>
      <c r="F134" s="178"/>
      <c r="G134" s="180"/>
      <c r="H134" s="180"/>
      <c r="I134" s="180"/>
      <c r="J134" s="180"/>
      <c r="K134" s="180"/>
      <c r="L134" s="180"/>
      <c r="M134" s="180"/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</row>
    <row r="135" spans="1:27" ht="15.75" customHeight="1" x14ac:dyDescent="0.3">
      <c r="A135" s="178"/>
      <c r="B135" s="178"/>
      <c r="C135" s="178"/>
      <c r="D135" s="178"/>
      <c r="E135" s="178"/>
      <c r="F135" s="178"/>
      <c r="G135" s="180"/>
      <c r="H135" s="180"/>
      <c r="I135" s="180"/>
      <c r="J135" s="180"/>
      <c r="K135" s="180"/>
      <c r="L135" s="180"/>
      <c r="M135" s="180"/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  <c r="AA135" s="180"/>
    </row>
    <row r="136" spans="1:27" ht="15.75" customHeight="1" x14ac:dyDescent="0.3">
      <c r="A136" s="178"/>
      <c r="B136" s="178"/>
      <c r="C136" s="178"/>
      <c r="D136" s="178"/>
      <c r="E136" s="178"/>
      <c r="F136" s="178"/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</row>
    <row r="137" spans="1:27" ht="15.75" customHeight="1" x14ac:dyDescent="0.3">
      <c r="A137" s="178"/>
      <c r="B137" s="178"/>
      <c r="C137" s="178"/>
      <c r="D137" s="178"/>
      <c r="E137" s="178"/>
      <c r="F137" s="178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</row>
    <row r="138" spans="1:27" ht="15.75" customHeight="1" x14ac:dyDescent="0.3">
      <c r="A138" s="178"/>
      <c r="B138" s="178"/>
      <c r="C138" s="178"/>
      <c r="D138" s="178"/>
      <c r="E138" s="178"/>
      <c r="F138" s="178"/>
      <c r="G138" s="180"/>
      <c r="H138" s="180"/>
      <c r="I138" s="180"/>
      <c r="J138" s="180"/>
      <c r="K138" s="180"/>
      <c r="L138" s="180"/>
      <c r="M138" s="180"/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  <c r="AA138" s="180"/>
    </row>
    <row r="139" spans="1:27" ht="15.75" customHeight="1" x14ac:dyDescent="0.3">
      <c r="A139" s="178"/>
      <c r="B139" s="178"/>
      <c r="C139" s="178"/>
      <c r="D139" s="178"/>
      <c r="E139" s="178"/>
      <c r="F139" s="178"/>
      <c r="G139" s="180"/>
      <c r="H139" s="180"/>
      <c r="I139" s="180"/>
      <c r="J139" s="180"/>
      <c r="K139" s="180"/>
      <c r="L139" s="180"/>
      <c r="M139" s="180"/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  <c r="AA139" s="180"/>
    </row>
    <row r="140" spans="1:27" ht="15.75" customHeight="1" x14ac:dyDescent="0.3">
      <c r="A140" s="178"/>
      <c r="B140" s="178"/>
      <c r="C140" s="178"/>
      <c r="D140" s="178"/>
      <c r="E140" s="178"/>
      <c r="F140" s="178"/>
      <c r="G140" s="180"/>
      <c r="H140" s="180"/>
      <c r="I140" s="180"/>
      <c r="J140" s="180"/>
      <c r="K140" s="180"/>
      <c r="L140" s="180"/>
      <c r="M140" s="180"/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  <c r="AA140" s="180"/>
    </row>
    <row r="141" spans="1:27" ht="15.75" customHeight="1" x14ac:dyDescent="0.3">
      <c r="A141" s="178"/>
      <c r="B141" s="178"/>
      <c r="C141" s="178"/>
      <c r="D141" s="178"/>
      <c r="E141" s="178"/>
      <c r="F141" s="178"/>
      <c r="G141" s="180"/>
      <c r="H141" s="180"/>
      <c r="I141" s="180"/>
      <c r="J141" s="180"/>
      <c r="K141" s="180"/>
      <c r="L141" s="180"/>
      <c r="M141" s="180"/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  <c r="AA141" s="180"/>
    </row>
    <row r="142" spans="1:27" ht="15.75" customHeight="1" x14ac:dyDescent="0.3">
      <c r="A142" s="178"/>
      <c r="B142" s="178"/>
      <c r="C142" s="178"/>
      <c r="D142" s="178"/>
      <c r="E142" s="178"/>
      <c r="F142" s="178"/>
      <c r="G142" s="180"/>
      <c r="H142" s="180"/>
      <c r="I142" s="180"/>
      <c r="J142" s="180"/>
      <c r="K142" s="180"/>
      <c r="L142" s="180"/>
      <c r="M142" s="180"/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  <c r="AA142" s="180"/>
    </row>
    <row r="143" spans="1:27" ht="15.75" customHeight="1" x14ac:dyDescent="0.3">
      <c r="A143" s="178"/>
      <c r="B143" s="178"/>
      <c r="C143" s="178"/>
      <c r="D143" s="178"/>
      <c r="E143" s="178"/>
      <c r="F143" s="178"/>
      <c r="G143" s="180"/>
      <c r="H143" s="180"/>
      <c r="I143" s="180"/>
      <c r="J143" s="180"/>
      <c r="K143" s="180"/>
      <c r="L143" s="180"/>
      <c r="M143" s="180"/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  <c r="AA143" s="180"/>
    </row>
    <row r="144" spans="1:27" ht="15.75" customHeight="1" x14ac:dyDescent="0.3">
      <c r="A144" s="178"/>
      <c r="B144" s="178"/>
      <c r="C144" s="178"/>
      <c r="D144" s="178"/>
      <c r="E144" s="178"/>
      <c r="F144" s="178"/>
      <c r="G144" s="180"/>
      <c r="H144" s="180"/>
      <c r="I144" s="180"/>
      <c r="J144" s="180"/>
      <c r="K144" s="180"/>
      <c r="L144" s="180"/>
      <c r="M144" s="180"/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  <c r="AA144" s="180"/>
    </row>
    <row r="145" spans="1:27" ht="15.75" customHeight="1" x14ac:dyDescent="0.3">
      <c r="A145" s="178"/>
      <c r="B145" s="178"/>
      <c r="C145" s="178"/>
      <c r="D145" s="178"/>
      <c r="E145" s="178"/>
      <c r="F145" s="178"/>
      <c r="G145" s="180"/>
      <c r="H145" s="180"/>
      <c r="I145" s="180"/>
      <c r="J145" s="180"/>
      <c r="K145" s="180"/>
      <c r="L145" s="180"/>
      <c r="M145" s="180"/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  <c r="AA145" s="180"/>
    </row>
    <row r="146" spans="1:27" ht="15.75" customHeight="1" x14ac:dyDescent="0.3">
      <c r="A146" s="178"/>
      <c r="B146" s="178"/>
      <c r="C146" s="178"/>
      <c r="D146" s="178"/>
      <c r="E146" s="178"/>
      <c r="F146" s="178"/>
      <c r="G146" s="180"/>
      <c r="H146" s="180"/>
      <c r="I146" s="180"/>
      <c r="J146" s="180"/>
      <c r="K146" s="180"/>
      <c r="L146" s="180"/>
      <c r="M146" s="180"/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  <c r="AA146" s="180"/>
    </row>
    <row r="147" spans="1:27" ht="15.75" customHeight="1" x14ac:dyDescent="0.3">
      <c r="A147" s="178"/>
      <c r="B147" s="178"/>
      <c r="C147" s="178"/>
      <c r="D147" s="178"/>
      <c r="E147" s="178"/>
      <c r="F147" s="178"/>
      <c r="G147" s="180"/>
      <c r="H147" s="180"/>
      <c r="I147" s="180"/>
      <c r="J147" s="180"/>
      <c r="K147" s="180"/>
      <c r="L147" s="180"/>
      <c r="M147" s="180"/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  <c r="AA147" s="180"/>
    </row>
    <row r="148" spans="1:27" ht="15.75" customHeight="1" x14ac:dyDescent="0.3">
      <c r="A148" s="178"/>
      <c r="B148" s="178"/>
      <c r="C148" s="178"/>
      <c r="D148" s="178"/>
      <c r="E148" s="178"/>
      <c r="F148" s="178"/>
      <c r="G148" s="180"/>
      <c r="H148" s="180"/>
      <c r="I148" s="180"/>
      <c r="J148" s="180"/>
      <c r="K148" s="180"/>
      <c r="L148" s="180"/>
      <c r="M148" s="180"/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</row>
    <row r="149" spans="1:27" ht="15.75" customHeight="1" x14ac:dyDescent="0.3">
      <c r="A149" s="178"/>
      <c r="B149" s="178"/>
      <c r="C149" s="178"/>
      <c r="D149" s="178"/>
      <c r="E149" s="178"/>
      <c r="F149" s="178"/>
      <c r="G149" s="180"/>
      <c r="H149" s="180"/>
      <c r="I149" s="180"/>
      <c r="J149" s="180"/>
      <c r="K149" s="180"/>
      <c r="L149" s="180"/>
      <c r="M149" s="180"/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</row>
    <row r="150" spans="1:27" ht="15.75" customHeight="1" x14ac:dyDescent="0.3">
      <c r="A150" s="178"/>
      <c r="B150" s="178"/>
      <c r="C150" s="178"/>
      <c r="D150" s="178"/>
      <c r="E150" s="178"/>
      <c r="F150" s="178"/>
      <c r="G150" s="180"/>
      <c r="H150" s="180"/>
      <c r="I150" s="180"/>
      <c r="J150" s="180"/>
      <c r="K150" s="180"/>
      <c r="L150" s="180"/>
      <c r="M150" s="180"/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</row>
    <row r="151" spans="1:27" ht="15.75" customHeight="1" x14ac:dyDescent="0.3">
      <c r="A151" s="178"/>
      <c r="B151" s="178"/>
      <c r="C151" s="178"/>
      <c r="D151" s="178"/>
      <c r="E151" s="178"/>
      <c r="F151" s="178"/>
      <c r="G151" s="180"/>
      <c r="H151" s="180"/>
      <c r="I151" s="180"/>
      <c r="J151" s="180"/>
      <c r="K151" s="180"/>
      <c r="L151" s="180"/>
      <c r="M151" s="180"/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  <c r="AA151" s="180"/>
    </row>
    <row r="152" spans="1:27" ht="15.75" customHeight="1" x14ac:dyDescent="0.3">
      <c r="A152" s="178"/>
      <c r="B152" s="178"/>
      <c r="C152" s="178"/>
      <c r="D152" s="178"/>
      <c r="E152" s="178"/>
      <c r="F152" s="178"/>
      <c r="G152" s="180"/>
      <c r="H152" s="180"/>
      <c r="I152" s="180"/>
      <c r="J152" s="180"/>
      <c r="K152" s="180"/>
      <c r="L152" s="180"/>
      <c r="M152" s="180"/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  <c r="AA152" s="180"/>
    </row>
    <row r="153" spans="1:27" ht="15.75" customHeight="1" x14ac:dyDescent="0.3">
      <c r="A153" s="178"/>
      <c r="B153" s="178"/>
      <c r="C153" s="178"/>
      <c r="D153" s="178"/>
      <c r="E153" s="178"/>
      <c r="F153" s="178"/>
      <c r="G153" s="180"/>
      <c r="H153" s="180"/>
      <c r="I153" s="180"/>
      <c r="J153" s="180"/>
      <c r="K153" s="180"/>
      <c r="L153" s="180"/>
      <c r="M153" s="180"/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  <c r="AA153" s="180"/>
    </row>
    <row r="154" spans="1:27" ht="15.75" customHeight="1" x14ac:dyDescent="0.3">
      <c r="A154" s="178"/>
      <c r="B154" s="178"/>
      <c r="C154" s="178"/>
      <c r="D154" s="178"/>
      <c r="E154" s="178"/>
      <c r="F154" s="178"/>
      <c r="G154" s="180"/>
      <c r="H154" s="180"/>
      <c r="I154" s="180"/>
      <c r="J154" s="180"/>
      <c r="K154" s="180"/>
      <c r="L154" s="180"/>
      <c r="M154" s="180"/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  <c r="AA154" s="180"/>
    </row>
    <row r="155" spans="1:27" ht="15.75" customHeight="1" x14ac:dyDescent="0.3">
      <c r="A155" s="178"/>
      <c r="B155" s="178"/>
      <c r="C155" s="178"/>
      <c r="D155" s="178"/>
      <c r="E155" s="178"/>
      <c r="F155" s="178"/>
      <c r="G155" s="180"/>
      <c r="H155" s="180"/>
      <c r="I155" s="180"/>
      <c r="J155" s="180"/>
      <c r="K155" s="180"/>
      <c r="L155" s="180"/>
      <c r="M155" s="180"/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  <c r="AA155" s="180"/>
    </row>
    <row r="156" spans="1:27" ht="15.75" customHeight="1" x14ac:dyDescent="0.3">
      <c r="A156" s="178"/>
      <c r="B156" s="178"/>
      <c r="C156" s="178"/>
      <c r="D156" s="178"/>
      <c r="E156" s="178"/>
      <c r="F156" s="178"/>
      <c r="G156" s="180"/>
      <c r="H156" s="180"/>
      <c r="I156" s="180"/>
      <c r="J156" s="180"/>
      <c r="K156" s="180"/>
      <c r="L156" s="180"/>
      <c r="M156" s="180"/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  <c r="AA156" s="180"/>
    </row>
    <row r="157" spans="1:27" ht="15.75" customHeight="1" x14ac:dyDescent="0.3">
      <c r="A157" s="178"/>
      <c r="B157" s="178"/>
      <c r="C157" s="178"/>
      <c r="D157" s="178"/>
      <c r="E157" s="178"/>
      <c r="F157" s="178"/>
      <c r="G157" s="180"/>
      <c r="H157" s="180"/>
      <c r="I157" s="180"/>
      <c r="J157" s="180"/>
      <c r="K157" s="180"/>
      <c r="L157" s="180"/>
      <c r="M157" s="180"/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</row>
    <row r="158" spans="1:27" ht="15.75" customHeight="1" x14ac:dyDescent="0.3">
      <c r="A158" s="178"/>
      <c r="B158" s="178"/>
      <c r="C158" s="178"/>
      <c r="D158" s="178"/>
      <c r="E158" s="178"/>
      <c r="F158" s="178"/>
      <c r="G158" s="180"/>
      <c r="H158" s="180"/>
      <c r="I158" s="180"/>
      <c r="J158" s="180"/>
      <c r="K158" s="180"/>
      <c r="L158" s="180"/>
      <c r="M158" s="180"/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</row>
    <row r="159" spans="1:27" ht="15.75" customHeight="1" x14ac:dyDescent="0.3">
      <c r="A159" s="178"/>
      <c r="B159" s="178"/>
      <c r="C159" s="178"/>
      <c r="D159" s="178"/>
      <c r="E159" s="178"/>
      <c r="F159" s="178"/>
      <c r="G159" s="180"/>
      <c r="H159" s="180"/>
      <c r="I159" s="180"/>
      <c r="J159" s="180"/>
      <c r="K159" s="180"/>
      <c r="L159" s="180"/>
      <c r="M159" s="180"/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</row>
    <row r="160" spans="1:27" ht="15.75" customHeight="1" x14ac:dyDescent="0.3">
      <c r="A160" s="178"/>
      <c r="B160" s="178"/>
      <c r="C160" s="178"/>
      <c r="D160" s="178"/>
      <c r="E160" s="178"/>
      <c r="F160" s="178"/>
      <c r="G160" s="180"/>
      <c r="H160" s="180"/>
      <c r="I160" s="180"/>
      <c r="J160" s="180"/>
      <c r="K160" s="180"/>
      <c r="L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</row>
    <row r="161" spans="1:27" ht="15.75" customHeight="1" x14ac:dyDescent="0.3">
      <c r="A161" s="178"/>
      <c r="B161" s="178"/>
      <c r="C161" s="178"/>
      <c r="D161" s="178"/>
      <c r="E161" s="178"/>
      <c r="F161" s="178"/>
      <c r="G161" s="180"/>
      <c r="H161" s="180"/>
      <c r="I161" s="180"/>
      <c r="J161" s="180"/>
      <c r="K161" s="180"/>
      <c r="L161" s="180"/>
      <c r="M161" s="180"/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</row>
    <row r="162" spans="1:27" ht="15.75" customHeight="1" x14ac:dyDescent="0.3">
      <c r="A162" s="178"/>
      <c r="B162" s="178"/>
      <c r="C162" s="178"/>
      <c r="D162" s="178"/>
      <c r="E162" s="178"/>
      <c r="F162" s="178"/>
      <c r="G162" s="180"/>
      <c r="H162" s="180"/>
      <c r="I162" s="180"/>
      <c r="J162" s="180"/>
      <c r="K162" s="180"/>
      <c r="L162" s="180"/>
      <c r="M162" s="180"/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</row>
    <row r="163" spans="1:27" ht="15.75" customHeight="1" x14ac:dyDescent="0.3">
      <c r="A163" s="178"/>
      <c r="B163" s="178"/>
      <c r="C163" s="178"/>
      <c r="D163" s="178"/>
      <c r="E163" s="178"/>
      <c r="F163" s="178"/>
      <c r="G163" s="180"/>
      <c r="H163" s="180"/>
      <c r="I163" s="180"/>
      <c r="J163" s="180"/>
      <c r="K163" s="180"/>
      <c r="L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</row>
    <row r="164" spans="1:27" ht="15.75" customHeight="1" x14ac:dyDescent="0.3">
      <c r="A164" s="178"/>
      <c r="B164" s="178"/>
      <c r="C164" s="178"/>
      <c r="D164" s="178"/>
      <c r="E164" s="178"/>
      <c r="F164" s="178"/>
      <c r="G164" s="180"/>
      <c r="H164" s="180"/>
      <c r="I164" s="180"/>
      <c r="J164" s="180"/>
      <c r="K164" s="180"/>
      <c r="L164" s="180"/>
      <c r="M164" s="180"/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  <c r="AA164" s="180"/>
    </row>
    <row r="165" spans="1:27" ht="15.75" customHeight="1" x14ac:dyDescent="0.3">
      <c r="A165" s="178"/>
      <c r="B165" s="178"/>
      <c r="C165" s="178"/>
      <c r="D165" s="178"/>
      <c r="E165" s="178"/>
      <c r="F165" s="178"/>
      <c r="G165" s="180"/>
      <c r="H165" s="180"/>
      <c r="I165" s="180"/>
      <c r="J165" s="180"/>
      <c r="K165" s="180"/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</row>
    <row r="166" spans="1:27" ht="15.75" customHeight="1" x14ac:dyDescent="0.3">
      <c r="A166" s="178"/>
      <c r="B166" s="178"/>
      <c r="C166" s="178"/>
      <c r="D166" s="178"/>
      <c r="E166" s="178"/>
      <c r="F166" s="178"/>
      <c r="G166" s="180"/>
      <c r="H166" s="180"/>
      <c r="I166" s="180"/>
      <c r="J166" s="180"/>
      <c r="K166" s="180"/>
      <c r="L166" s="180"/>
      <c r="M166" s="180"/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</row>
    <row r="167" spans="1:27" ht="15.75" customHeight="1" x14ac:dyDescent="0.3">
      <c r="A167" s="178"/>
      <c r="B167" s="178"/>
      <c r="C167" s="178"/>
      <c r="D167" s="178"/>
      <c r="E167" s="178"/>
      <c r="F167" s="178"/>
      <c r="G167" s="180"/>
      <c r="H167" s="180"/>
      <c r="I167" s="180"/>
      <c r="J167" s="180"/>
      <c r="K167" s="180"/>
      <c r="L167" s="180"/>
      <c r="M167" s="180"/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</row>
    <row r="168" spans="1:27" ht="15.75" customHeight="1" x14ac:dyDescent="0.3">
      <c r="A168" s="178"/>
      <c r="B168" s="178"/>
      <c r="C168" s="178"/>
      <c r="D168" s="178"/>
      <c r="E168" s="178"/>
      <c r="F168" s="178"/>
      <c r="G168" s="180"/>
      <c r="H168" s="180"/>
      <c r="I168" s="180"/>
      <c r="J168" s="180"/>
      <c r="K168" s="180"/>
      <c r="L168" s="180"/>
      <c r="M168" s="180"/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</row>
    <row r="169" spans="1:27" ht="15.75" customHeight="1" x14ac:dyDescent="0.3">
      <c r="A169" s="178"/>
      <c r="B169" s="178"/>
      <c r="C169" s="178"/>
      <c r="D169" s="178"/>
      <c r="E169" s="178"/>
      <c r="F169" s="178"/>
      <c r="G169" s="180"/>
      <c r="H169" s="180"/>
      <c r="I169" s="180"/>
      <c r="J169" s="180"/>
      <c r="K169" s="180"/>
      <c r="L169" s="180"/>
      <c r="M169" s="180"/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</row>
    <row r="170" spans="1:27" ht="15.75" customHeight="1" x14ac:dyDescent="0.3">
      <c r="A170" s="178"/>
      <c r="B170" s="178"/>
      <c r="C170" s="178"/>
      <c r="D170" s="178"/>
      <c r="E170" s="178"/>
      <c r="F170" s="178"/>
      <c r="G170" s="180"/>
      <c r="H170" s="180"/>
      <c r="I170" s="180"/>
      <c r="J170" s="180"/>
      <c r="K170" s="180"/>
      <c r="L170" s="180"/>
      <c r="M170" s="180"/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</row>
    <row r="171" spans="1:27" ht="15.75" customHeight="1" x14ac:dyDescent="0.3">
      <c r="A171" s="178"/>
      <c r="B171" s="178"/>
      <c r="C171" s="178"/>
      <c r="D171" s="178"/>
      <c r="E171" s="178"/>
      <c r="F171" s="178"/>
      <c r="G171" s="180"/>
      <c r="H171" s="180"/>
      <c r="I171" s="180"/>
      <c r="J171" s="180"/>
      <c r="K171" s="180"/>
      <c r="L171" s="180"/>
      <c r="M171" s="180"/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  <c r="AA171" s="180"/>
    </row>
    <row r="172" spans="1:27" ht="15.75" customHeight="1" x14ac:dyDescent="0.3">
      <c r="A172" s="178"/>
      <c r="B172" s="178"/>
      <c r="C172" s="178"/>
      <c r="D172" s="178"/>
      <c r="E172" s="178"/>
      <c r="F172" s="178"/>
      <c r="G172" s="180"/>
      <c r="H172" s="180"/>
      <c r="I172" s="180"/>
      <c r="J172" s="180"/>
      <c r="K172" s="180"/>
      <c r="L172" s="180"/>
      <c r="M172" s="180"/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</row>
    <row r="173" spans="1:27" ht="15.75" customHeight="1" x14ac:dyDescent="0.3">
      <c r="A173" s="178"/>
      <c r="B173" s="178"/>
      <c r="C173" s="178"/>
      <c r="D173" s="178"/>
      <c r="E173" s="178"/>
      <c r="F173" s="178"/>
      <c r="G173" s="180"/>
      <c r="H173" s="180"/>
      <c r="I173" s="180"/>
      <c r="J173" s="180"/>
      <c r="K173" s="180"/>
      <c r="L173" s="180"/>
      <c r="M173" s="180"/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</row>
    <row r="174" spans="1:27" ht="15.75" customHeight="1" x14ac:dyDescent="0.3">
      <c r="A174" s="178"/>
      <c r="B174" s="178"/>
      <c r="C174" s="178"/>
      <c r="D174" s="178"/>
      <c r="E174" s="178"/>
      <c r="F174" s="178"/>
      <c r="G174" s="180"/>
      <c r="H174" s="180"/>
      <c r="I174" s="180"/>
      <c r="J174" s="180"/>
      <c r="K174" s="180"/>
      <c r="L174" s="180"/>
      <c r="M174" s="180"/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</row>
    <row r="175" spans="1:27" ht="15.75" customHeight="1" x14ac:dyDescent="0.3">
      <c r="A175" s="178"/>
      <c r="B175" s="178"/>
      <c r="C175" s="178"/>
      <c r="D175" s="178"/>
      <c r="E175" s="178"/>
      <c r="F175" s="178"/>
      <c r="G175" s="180"/>
      <c r="H175" s="180"/>
      <c r="I175" s="180"/>
      <c r="J175" s="180"/>
      <c r="K175" s="180"/>
      <c r="L175" s="180"/>
      <c r="M175" s="180"/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</row>
    <row r="176" spans="1:27" ht="15.75" customHeight="1" x14ac:dyDescent="0.3">
      <c r="A176" s="178"/>
      <c r="B176" s="178"/>
      <c r="C176" s="178"/>
      <c r="D176" s="178"/>
      <c r="E176" s="178"/>
      <c r="F176" s="178"/>
      <c r="G176" s="180"/>
      <c r="H176" s="180"/>
      <c r="I176" s="180"/>
      <c r="J176" s="180"/>
      <c r="K176" s="180"/>
      <c r="L176" s="180"/>
      <c r="M176" s="180"/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</row>
    <row r="177" spans="1:27" ht="15.75" customHeight="1" x14ac:dyDescent="0.3">
      <c r="A177" s="178"/>
      <c r="B177" s="178"/>
      <c r="C177" s="178"/>
      <c r="D177" s="178"/>
      <c r="E177" s="178"/>
      <c r="F177" s="178"/>
      <c r="G177" s="180"/>
      <c r="H177" s="180"/>
      <c r="I177" s="180"/>
      <c r="J177" s="180"/>
      <c r="K177" s="180"/>
      <c r="L177" s="180"/>
      <c r="M177" s="180"/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</row>
    <row r="178" spans="1:27" ht="15.75" customHeight="1" x14ac:dyDescent="0.3">
      <c r="A178" s="178"/>
      <c r="B178" s="178"/>
      <c r="C178" s="178"/>
      <c r="D178" s="178"/>
      <c r="E178" s="178"/>
      <c r="F178" s="178"/>
      <c r="G178" s="180"/>
      <c r="H178" s="180"/>
      <c r="I178" s="180"/>
      <c r="J178" s="180"/>
      <c r="K178" s="180"/>
      <c r="L178" s="180"/>
      <c r="M178" s="180"/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</row>
    <row r="179" spans="1:27" ht="15.75" customHeight="1" x14ac:dyDescent="0.3">
      <c r="A179" s="178"/>
      <c r="B179" s="178"/>
      <c r="C179" s="178"/>
      <c r="D179" s="178"/>
      <c r="E179" s="178"/>
      <c r="F179" s="178"/>
      <c r="G179" s="180"/>
      <c r="H179" s="180"/>
      <c r="I179" s="180"/>
      <c r="J179" s="180"/>
      <c r="K179" s="180"/>
      <c r="L179" s="180"/>
      <c r="M179" s="180"/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</row>
    <row r="180" spans="1:27" ht="15.75" customHeight="1" x14ac:dyDescent="0.25">
      <c r="A180" s="180"/>
      <c r="B180" s="180"/>
      <c r="C180" s="180"/>
      <c r="D180" s="180"/>
      <c r="E180" s="180"/>
      <c r="F180" s="180"/>
      <c r="G180" s="180"/>
      <c r="H180" s="180"/>
      <c r="I180" s="180"/>
      <c r="J180" s="180"/>
      <c r="K180" s="180"/>
      <c r="L180" s="180"/>
      <c r="M180" s="180"/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  <c r="AA180" s="180"/>
    </row>
    <row r="181" spans="1:27" ht="15.75" customHeight="1" x14ac:dyDescent="0.25">
      <c r="A181" s="180"/>
      <c r="B181" s="180"/>
      <c r="C181" s="180"/>
      <c r="D181" s="180"/>
      <c r="E181" s="180"/>
      <c r="F181" s="180"/>
      <c r="G181" s="180"/>
      <c r="H181" s="180"/>
      <c r="I181" s="180"/>
      <c r="J181" s="180"/>
      <c r="K181" s="180"/>
      <c r="L181" s="180"/>
      <c r="M181" s="180"/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  <c r="AA181" s="180"/>
    </row>
    <row r="182" spans="1:27" ht="15.75" customHeight="1" x14ac:dyDescent="0.25">
      <c r="A182" s="180"/>
      <c r="B182" s="180"/>
      <c r="C182" s="180"/>
      <c r="D182" s="180"/>
      <c r="E182" s="180"/>
      <c r="F182" s="180"/>
      <c r="G182" s="180"/>
      <c r="H182" s="180"/>
      <c r="I182" s="180"/>
      <c r="J182" s="180"/>
      <c r="K182" s="180"/>
      <c r="L182" s="180"/>
      <c r="M182" s="180"/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</row>
    <row r="183" spans="1:27" ht="15.75" customHeight="1" x14ac:dyDescent="0.25">
      <c r="A183" s="180"/>
      <c r="B183" s="180"/>
      <c r="C183" s="180"/>
      <c r="D183" s="180"/>
      <c r="E183" s="180"/>
      <c r="F183" s="180"/>
      <c r="G183" s="180"/>
      <c r="H183" s="180"/>
      <c r="I183" s="180"/>
      <c r="J183" s="180"/>
      <c r="K183" s="180"/>
      <c r="L183" s="180"/>
      <c r="M183" s="180"/>
      <c r="N183" s="180"/>
      <c r="O183" s="180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  <c r="AA183" s="180"/>
    </row>
    <row r="184" spans="1:27" ht="15.75" customHeight="1" x14ac:dyDescent="0.25">
      <c r="A184" s="180"/>
      <c r="B184" s="180"/>
      <c r="C184" s="180"/>
      <c r="D184" s="180"/>
      <c r="E184" s="180"/>
      <c r="F184" s="180"/>
      <c r="G184" s="180"/>
      <c r="H184" s="180"/>
      <c r="I184" s="180"/>
      <c r="J184" s="180"/>
      <c r="K184" s="180"/>
      <c r="L184" s="180"/>
      <c r="M184" s="180"/>
      <c r="N184" s="180"/>
      <c r="O184" s="180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  <c r="AA184" s="180"/>
    </row>
    <row r="185" spans="1:27" ht="15.75" customHeight="1" x14ac:dyDescent="0.25">
      <c r="A185" s="180"/>
      <c r="B185" s="180"/>
      <c r="C185" s="180"/>
      <c r="D185" s="180"/>
      <c r="E185" s="180"/>
      <c r="F185" s="180"/>
      <c r="G185" s="180"/>
      <c r="H185" s="180"/>
      <c r="I185" s="180"/>
      <c r="J185" s="180"/>
      <c r="K185" s="180"/>
      <c r="L185" s="180"/>
      <c r="M185" s="180"/>
      <c r="N185" s="180"/>
      <c r="O185" s="180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  <c r="AA185" s="180"/>
    </row>
    <row r="186" spans="1:27" ht="15.75" customHeight="1" x14ac:dyDescent="0.25">
      <c r="A186" s="180"/>
      <c r="B186" s="180"/>
      <c r="C186" s="180"/>
      <c r="D186" s="180"/>
      <c r="E186" s="180"/>
      <c r="F186" s="180"/>
      <c r="G186" s="180"/>
      <c r="H186" s="180"/>
      <c r="I186" s="180"/>
      <c r="J186" s="180"/>
      <c r="K186" s="180"/>
      <c r="L186" s="180"/>
      <c r="M186" s="180"/>
      <c r="N186" s="180"/>
      <c r="O186" s="180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  <c r="AA186" s="180"/>
    </row>
    <row r="187" spans="1:27" ht="15.75" customHeight="1" x14ac:dyDescent="0.25">
      <c r="A187" s="180"/>
      <c r="B187" s="180"/>
      <c r="C187" s="180"/>
      <c r="D187" s="180"/>
      <c r="E187" s="180"/>
      <c r="F187" s="180"/>
      <c r="G187" s="180"/>
      <c r="H187" s="180"/>
      <c r="I187" s="180"/>
      <c r="J187" s="180"/>
      <c r="K187" s="180"/>
      <c r="L187" s="180"/>
      <c r="M187" s="180"/>
      <c r="N187" s="180"/>
      <c r="O187" s="180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  <c r="AA187" s="180"/>
    </row>
    <row r="188" spans="1:27" ht="15.75" customHeight="1" x14ac:dyDescent="0.25">
      <c r="A188" s="180"/>
      <c r="B188" s="180"/>
      <c r="C188" s="180"/>
      <c r="D188" s="180"/>
      <c r="E188" s="180"/>
      <c r="F188" s="180"/>
      <c r="G188" s="180"/>
      <c r="H188" s="180"/>
      <c r="I188" s="180"/>
      <c r="J188" s="180"/>
      <c r="K188" s="180"/>
      <c r="L188" s="180"/>
      <c r="M188" s="180"/>
      <c r="N188" s="180"/>
      <c r="O188" s="180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  <c r="AA188" s="180"/>
    </row>
    <row r="189" spans="1:27" ht="15.75" customHeight="1" x14ac:dyDescent="0.25">
      <c r="A189" s="180"/>
      <c r="B189" s="180"/>
      <c r="C189" s="180"/>
      <c r="D189" s="180"/>
      <c r="E189" s="180"/>
      <c r="F189" s="180"/>
      <c r="G189" s="180"/>
      <c r="H189" s="180"/>
      <c r="I189" s="180"/>
      <c r="J189" s="180"/>
      <c r="K189" s="180"/>
      <c r="L189" s="180"/>
      <c r="M189" s="180"/>
      <c r="N189" s="180"/>
      <c r="O189" s="180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  <c r="AA189" s="180"/>
    </row>
    <row r="190" spans="1:27" ht="15.75" customHeight="1" x14ac:dyDescent="0.25">
      <c r="A190" s="180"/>
      <c r="B190" s="180"/>
      <c r="C190" s="180"/>
      <c r="D190" s="180"/>
      <c r="E190" s="180"/>
      <c r="F190" s="180"/>
      <c r="G190" s="180"/>
      <c r="H190" s="180"/>
      <c r="I190" s="180"/>
      <c r="J190" s="180"/>
      <c r="K190" s="180"/>
      <c r="L190" s="180"/>
      <c r="M190" s="180"/>
      <c r="N190" s="180"/>
      <c r="O190" s="180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  <c r="AA190" s="180"/>
    </row>
    <row r="191" spans="1:27" ht="15.75" customHeight="1" x14ac:dyDescent="0.25">
      <c r="A191" s="180"/>
      <c r="B191" s="180"/>
      <c r="C191" s="180"/>
      <c r="D191" s="180"/>
      <c r="E191" s="180"/>
      <c r="F191" s="180"/>
      <c r="G191" s="180"/>
      <c r="H191" s="180"/>
      <c r="I191" s="180"/>
      <c r="J191" s="180"/>
      <c r="K191" s="180"/>
      <c r="L191" s="180"/>
      <c r="M191" s="180"/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  <c r="AA191" s="180"/>
    </row>
    <row r="192" spans="1:27" ht="15.75" customHeight="1" x14ac:dyDescent="0.25">
      <c r="A192" s="180"/>
      <c r="B192" s="180"/>
      <c r="C192" s="180"/>
      <c r="D192" s="180"/>
      <c r="E192" s="180"/>
      <c r="F192" s="180"/>
      <c r="G192" s="180"/>
      <c r="H192" s="180"/>
      <c r="I192" s="180"/>
      <c r="J192" s="180"/>
      <c r="K192" s="180"/>
      <c r="L192" s="180"/>
      <c r="M192" s="180"/>
      <c r="N192" s="180"/>
      <c r="O192" s="180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  <c r="AA192" s="180"/>
    </row>
    <row r="193" spans="1:27" ht="15.75" customHeight="1" x14ac:dyDescent="0.25">
      <c r="A193" s="180"/>
      <c r="B193" s="180"/>
      <c r="C193" s="180"/>
      <c r="D193" s="180"/>
      <c r="E193" s="180"/>
      <c r="F193" s="180"/>
      <c r="G193" s="180"/>
      <c r="H193" s="180"/>
      <c r="I193" s="180"/>
      <c r="J193" s="180"/>
      <c r="K193" s="180"/>
      <c r="L193" s="180"/>
      <c r="M193" s="180"/>
      <c r="N193" s="180"/>
      <c r="O193" s="180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  <c r="AA193" s="180"/>
    </row>
    <row r="194" spans="1:27" ht="15.75" customHeight="1" x14ac:dyDescent="0.25">
      <c r="A194" s="180"/>
      <c r="B194" s="180"/>
      <c r="C194" s="180"/>
      <c r="D194" s="180"/>
      <c r="E194" s="180"/>
      <c r="F194" s="180"/>
      <c r="G194" s="180"/>
      <c r="H194" s="180"/>
      <c r="I194" s="180"/>
      <c r="J194" s="180"/>
      <c r="K194" s="180"/>
      <c r="L194" s="180"/>
      <c r="M194" s="180"/>
      <c r="N194" s="180"/>
      <c r="O194" s="180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  <c r="AA194" s="180"/>
    </row>
    <row r="195" spans="1:27" ht="15.75" customHeight="1" x14ac:dyDescent="0.25">
      <c r="A195" s="180"/>
      <c r="B195" s="180"/>
      <c r="C195" s="180"/>
      <c r="D195" s="180"/>
      <c r="E195" s="180"/>
      <c r="F195" s="180"/>
      <c r="G195" s="180"/>
      <c r="H195" s="180"/>
      <c r="I195" s="180"/>
      <c r="J195" s="180"/>
      <c r="K195" s="180"/>
      <c r="L195" s="180"/>
      <c r="M195" s="180"/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  <c r="AA195" s="180"/>
    </row>
    <row r="196" spans="1:27" ht="15.75" customHeight="1" x14ac:dyDescent="0.25">
      <c r="A196" s="180"/>
      <c r="B196" s="180"/>
      <c r="C196" s="180"/>
      <c r="D196" s="180"/>
      <c r="E196" s="180"/>
      <c r="F196" s="180"/>
      <c r="G196" s="180"/>
      <c r="H196" s="180"/>
      <c r="I196" s="180"/>
      <c r="J196" s="180"/>
      <c r="K196" s="180"/>
      <c r="L196" s="180"/>
      <c r="M196" s="180"/>
      <c r="N196" s="180"/>
      <c r="O196" s="180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  <c r="AA196" s="180"/>
    </row>
    <row r="197" spans="1:27" ht="15.75" customHeight="1" x14ac:dyDescent="0.25">
      <c r="A197" s="180"/>
      <c r="B197" s="180"/>
      <c r="C197" s="180"/>
      <c r="D197" s="180"/>
      <c r="E197" s="180"/>
      <c r="F197" s="180"/>
      <c r="G197" s="180"/>
      <c r="H197" s="180"/>
      <c r="I197" s="180"/>
      <c r="J197" s="180"/>
      <c r="K197" s="180"/>
      <c r="L197" s="180"/>
      <c r="M197" s="180"/>
      <c r="N197" s="180"/>
      <c r="O197" s="180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  <c r="AA197" s="180"/>
    </row>
    <row r="198" spans="1:27" ht="15.75" customHeight="1" x14ac:dyDescent="0.25">
      <c r="A198" s="180"/>
      <c r="B198" s="180"/>
      <c r="C198" s="180"/>
      <c r="D198" s="180"/>
      <c r="E198" s="180"/>
      <c r="F198" s="180"/>
      <c r="G198" s="180"/>
      <c r="H198" s="180"/>
      <c r="I198" s="180"/>
      <c r="J198" s="180"/>
      <c r="K198" s="180"/>
      <c r="L198" s="180"/>
      <c r="M198" s="180"/>
      <c r="N198" s="180"/>
      <c r="O198" s="180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  <c r="AA198" s="180"/>
    </row>
    <row r="199" spans="1:27" ht="15.75" customHeight="1" x14ac:dyDescent="0.25">
      <c r="A199" s="180"/>
      <c r="B199" s="180"/>
      <c r="C199" s="180"/>
      <c r="D199" s="180"/>
      <c r="E199" s="180"/>
      <c r="F199" s="180"/>
      <c r="G199" s="180"/>
      <c r="H199" s="180"/>
      <c r="I199" s="180"/>
      <c r="J199" s="180"/>
      <c r="K199" s="180"/>
      <c r="L199" s="180"/>
      <c r="M199" s="180"/>
      <c r="N199" s="180"/>
      <c r="O199" s="180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  <c r="AA199" s="180"/>
    </row>
    <row r="200" spans="1:27" ht="15.75" customHeight="1" x14ac:dyDescent="0.25">
      <c r="A200" s="180"/>
      <c r="B200" s="180"/>
      <c r="C200" s="180"/>
      <c r="D200" s="180"/>
      <c r="E200" s="180"/>
      <c r="F200" s="180"/>
      <c r="G200" s="180"/>
      <c r="H200" s="180"/>
      <c r="I200" s="180"/>
      <c r="J200" s="180"/>
      <c r="K200" s="180"/>
      <c r="L200" s="180"/>
      <c r="M200" s="180"/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  <c r="AA200" s="180"/>
    </row>
    <row r="201" spans="1:27" ht="15.75" customHeight="1" x14ac:dyDescent="0.25">
      <c r="A201" s="180"/>
      <c r="B201" s="180"/>
      <c r="C201" s="180"/>
      <c r="D201" s="180"/>
      <c r="E201" s="180"/>
      <c r="F201" s="180"/>
      <c r="G201" s="180"/>
      <c r="H201" s="180"/>
      <c r="I201" s="180"/>
      <c r="J201" s="180"/>
      <c r="K201" s="180"/>
      <c r="L201" s="180"/>
      <c r="M201" s="180"/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  <c r="AA201" s="180"/>
    </row>
    <row r="202" spans="1:27" ht="15.75" customHeight="1" x14ac:dyDescent="0.25">
      <c r="A202" s="180"/>
      <c r="B202" s="180"/>
      <c r="C202" s="180"/>
      <c r="D202" s="180"/>
      <c r="E202" s="180"/>
      <c r="F202" s="180"/>
      <c r="G202" s="180"/>
      <c r="H202" s="180"/>
      <c r="I202" s="180"/>
      <c r="J202" s="180"/>
      <c r="K202" s="180"/>
      <c r="L202" s="180"/>
      <c r="M202" s="180"/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  <c r="AA202" s="180"/>
    </row>
    <row r="203" spans="1:27" ht="15.75" customHeight="1" x14ac:dyDescent="0.25">
      <c r="A203" s="180"/>
      <c r="B203" s="180"/>
      <c r="C203" s="180"/>
      <c r="D203" s="180"/>
      <c r="E203" s="180"/>
      <c r="F203" s="180"/>
      <c r="G203" s="180"/>
      <c r="H203" s="180"/>
      <c r="I203" s="180"/>
      <c r="J203" s="180"/>
      <c r="K203" s="180"/>
      <c r="L203" s="180"/>
      <c r="M203" s="180"/>
      <c r="N203" s="180"/>
      <c r="O203" s="180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  <c r="AA203" s="180"/>
    </row>
    <row r="204" spans="1:27" ht="15.75" customHeight="1" x14ac:dyDescent="0.25">
      <c r="A204" s="180"/>
      <c r="B204" s="180"/>
      <c r="C204" s="180"/>
      <c r="D204" s="180"/>
      <c r="E204" s="180"/>
      <c r="F204" s="180"/>
      <c r="G204" s="180"/>
      <c r="H204" s="180"/>
      <c r="I204" s="180"/>
      <c r="J204" s="180"/>
      <c r="K204" s="180"/>
      <c r="L204" s="180"/>
      <c r="M204" s="180"/>
      <c r="N204" s="180"/>
      <c r="O204" s="180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80"/>
    </row>
    <row r="205" spans="1:27" ht="15.75" customHeight="1" x14ac:dyDescent="0.25">
      <c r="A205" s="180"/>
      <c r="B205" s="180"/>
      <c r="C205" s="180"/>
      <c r="D205" s="180"/>
      <c r="E205" s="180"/>
      <c r="F205" s="180"/>
      <c r="G205" s="180"/>
      <c r="H205" s="180"/>
      <c r="I205" s="180"/>
      <c r="J205" s="180"/>
      <c r="K205" s="180"/>
      <c r="L205" s="180"/>
      <c r="M205" s="180"/>
      <c r="N205" s="180"/>
      <c r="O205" s="180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  <c r="AA205" s="180"/>
    </row>
    <row r="206" spans="1:27" ht="15.75" customHeight="1" x14ac:dyDescent="0.25">
      <c r="A206" s="180"/>
      <c r="B206" s="180"/>
      <c r="C206" s="180"/>
      <c r="D206" s="180"/>
      <c r="E206" s="180"/>
      <c r="F206" s="180"/>
      <c r="G206" s="180"/>
      <c r="H206" s="180"/>
      <c r="I206" s="180"/>
      <c r="J206" s="180"/>
      <c r="K206" s="180"/>
      <c r="L206" s="180"/>
      <c r="M206" s="180"/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</row>
    <row r="207" spans="1:27" ht="15.75" customHeight="1" x14ac:dyDescent="0.25">
      <c r="A207" s="180"/>
      <c r="B207" s="180"/>
      <c r="C207" s="180"/>
      <c r="D207" s="180"/>
      <c r="E207" s="180"/>
      <c r="F207" s="180"/>
      <c r="G207" s="180"/>
      <c r="H207" s="180"/>
      <c r="I207" s="180"/>
      <c r="J207" s="180"/>
      <c r="K207" s="180"/>
      <c r="L207" s="180"/>
      <c r="M207" s="180"/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</row>
    <row r="208" spans="1:27" ht="15.75" customHeight="1" x14ac:dyDescent="0.25">
      <c r="A208" s="180"/>
      <c r="B208" s="180"/>
      <c r="C208" s="180"/>
      <c r="D208" s="180"/>
      <c r="E208" s="180"/>
      <c r="F208" s="180"/>
      <c r="G208" s="180"/>
      <c r="H208" s="180"/>
      <c r="I208" s="180"/>
      <c r="J208" s="180"/>
      <c r="K208" s="180"/>
      <c r="L208" s="180"/>
      <c r="M208" s="180"/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  <c r="AA208" s="180"/>
    </row>
    <row r="209" spans="1:27" ht="15.75" customHeight="1" x14ac:dyDescent="0.25">
      <c r="A209" s="180"/>
      <c r="B209" s="180"/>
      <c r="C209" s="180"/>
      <c r="D209" s="180"/>
      <c r="E209" s="180"/>
      <c r="F209" s="180"/>
      <c r="G209" s="180"/>
      <c r="H209" s="180"/>
      <c r="I209" s="180"/>
      <c r="J209" s="180"/>
      <c r="K209" s="180"/>
      <c r="L209" s="180"/>
      <c r="M209" s="180"/>
      <c r="N209" s="180"/>
      <c r="O209" s="180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  <c r="AA209" s="180"/>
    </row>
    <row r="210" spans="1:27" ht="15.75" customHeight="1" x14ac:dyDescent="0.25">
      <c r="A210" s="180"/>
      <c r="B210" s="180"/>
      <c r="C210" s="180"/>
      <c r="D210" s="180"/>
      <c r="E210" s="180"/>
      <c r="F210" s="180"/>
      <c r="G210" s="180"/>
      <c r="H210" s="180"/>
      <c r="I210" s="180"/>
      <c r="J210" s="180"/>
      <c r="K210" s="180"/>
      <c r="L210" s="180"/>
      <c r="M210" s="180"/>
      <c r="N210" s="180"/>
      <c r="O210" s="180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  <c r="AA210" s="180"/>
    </row>
    <row r="211" spans="1:27" ht="15.75" customHeight="1" x14ac:dyDescent="0.25">
      <c r="A211" s="180"/>
      <c r="B211" s="180"/>
      <c r="C211" s="180"/>
      <c r="D211" s="180"/>
      <c r="E211" s="180"/>
      <c r="F211" s="180"/>
      <c r="G211" s="180"/>
      <c r="H211" s="180"/>
      <c r="I211" s="180"/>
      <c r="J211" s="180"/>
      <c r="K211" s="180"/>
      <c r="L211" s="180"/>
      <c r="M211" s="180"/>
      <c r="N211" s="180"/>
      <c r="O211" s="180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  <c r="AA211" s="180"/>
    </row>
    <row r="212" spans="1:27" ht="15.75" customHeight="1" x14ac:dyDescent="0.25">
      <c r="A212" s="180"/>
      <c r="B212" s="180"/>
      <c r="C212" s="180"/>
      <c r="D212" s="180"/>
      <c r="E212" s="180"/>
      <c r="F212" s="180"/>
      <c r="G212" s="180"/>
      <c r="H212" s="180"/>
      <c r="I212" s="180"/>
      <c r="J212" s="180"/>
      <c r="K212" s="180"/>
      <c r="L212" s="180"/>
      <c r="M212" s="180"/>
      <c r="N212" s="180"/>
      <c r="O212" s="180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  <c r="AA212" s="180"/>
    </row>
    <row r="213" spans="1:27" ht="15.75" customHeight="1" x14ac:dyDescent="0.25">
      <c r="A213" s="180"/>
      <c r="B213" s="180"/>
      <c r="C213" s="180"/>
      <c r="D213" s="180"/>
      <c r="E213" s="180"/>
      <c r="F213" s="180"/>
      <c r="G213" s="180"/>
      <c r="H213" s="180"/>
      <c r="I213" s="180"/>
      <c r="J213" s="180"/>
      <c r="K213" s="180"/>
      <c r="L213" s="180"/>
      <c r="M213" s="180"/>
      <c r="N213" s="180"/>
      <c r="O213" s="180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  <c r="AA213" s="180"/>
    </row>
    <row r="214" spans="1:27" ht="15.75" customHeight="1" x14ac:dyDescent="0.25">
      <c r="A214" s="180"/>
      <c r="B214" s="180"/>
      <c r="C214" s="180"/>
      <c r="D214" s="180"/>
      <c r="E214" s="180"/>
      <c r="F214" s="180"/>
      <c r="G214" s="180"/>
      <c r="H214" s="180"/>
      <c r="I214" s="180"/>
      <c r="J214" s="180"/>
      <c r="K214" s="180"/>
      <c r="L214" s="180"/>
      <c r="M214" s="180"/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</row>
    <row r="215" spans="1:27" ht="15.75" customHeight="1" x14ac:dyDescent="0.25">
      <c r="A215" s="180"/>
      <c r="B215" s="180"/>
      <c r="C215" s="180"/>
      <c r="D215" s="180"/>
      <c r="E215" s="180"/>
      <c r="F215" s="180"/>
      <c r="G215" s="180"/>
      <c r="H215" s="180"/>
      <c r="I215" s="180"/>
      <c r="J215" s="180"/>
      <c r="K215" s="180"/>
      <c r="L215" s="180"/>
      <c r="M215" s="180"/>
      <c r="N215" s="180"/>
      <c r="O215" s="180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  <c r="AA215" s="180"/>
    </row>
    <row r="216" spans="1:27" ht="15.75" customHeight="1" x14ac:dyDescent="0.25">
      <c r="A216" s="180"/>
      <c r="B216" s="180"/>
      <c r="C216" s="180"/>
      <c r="D216" s="180"/>
      <c r="E216" s="180"/>
      <c r="F216" s="180"/>
      <c r="G216" s="180"/>
      <c r="H216" s="180"/>
      <c r="I216" s="180"/>
      <c r="J216" s="180"/>
      <c r="K216" s="180"/>
      <c r="L216" s="180"/>
      <c r="M216" s="180"/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</row>
    <row r="217" spans="1:27" ht="15.75" customHeight="1" x14ac:dyDescent="0.25">
      <c r="A217" s="180"/>
      <c r="B217" s="180"/>
      <c r="C217" s="180"/>
      <c r="D217" s="180"/>
      <c r="E217" s="180"/>
      <c r="F217" s="180"/>
      <c r="G217" s="180"/>
      <c r="H217" s="180"/>
      <c r="I217" s="180"/>
      <c r="J217" s="180"/>
      <c r="K217" s="180"/>
      <c r="L217" s="180"/>
      <c r="M217" s="180"/>
      <c r="N217" s="180"/>
      <c r="O217" s="180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  <c r="AA217" s="180"/>
    </row>
    <row r="218" spans="1:27" ht="15.75" customHeight="1" x14ac:dyDescent="0.25">
      <c r="A218" s="180"/>
      <c r="B218" s="180"/>
      <c r="C218" s="180"/>
      <c r="D218" s="180"/>
      <c r="E218" s="180"/>
      <c r="F218" s="180"/>
      <c r="G218" s="180"/>
      <c r="H218" s="180"/>
      <c r="I218" s="180"/>
      <c r="J218" s="180"/>
      <c r="K218" s="180"/>
      <c r="L218" s="180"/>
      <c r="M218" s="180"/>
      <c r="N218" s="180"/>
      <c r="O218" s="180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  <c r="AA218" s="180"/>
    </row>
    <row r="219" spans="1:27" ht="15.75" customHeight="1" x14ac:dyDescent="0.25">
      <c r="A219" s="180"/>
      <c r="B219" s="180"/>
      <c r="C219" s="180"/>
      <c r="D219" s="180"/>
      <c r="E219" s="180"/>
      <c r="F219" s="180"/>
      <c r="G219" s="180"/>
      <c r="H219" s="180"/>
      <c r="I219" s="180"/>
      <c r="J219" s="180"/>
      <c r="K219" s="180"/>
      <c r="L219" s="180"/>
      <c r="M219" s="180"/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</row>
    <row r="220" spans="1:27" ht="15.75" customHeight="1" x14ac:dyDescent="0.25">
      <c r="A220" s="180"/>
      <c r="B220" s="180"/>
      <c r="C220" s="180"/>
      <c r="D220" s="180"/>
      <c r="E220" s="180"/>
      <c r="F220" s="180"/>
      <c r="G220" s="180"/>
      <c r="H220" s="180"/>
      <c r="I220" s="180"/>
      <c r="J220" s="180"/>
      <c r="K220" s="180"/>
      <c r="L220" s="180"/>
      <c r="M220" s="180"/>
      <c r="N220" s="180"/>
      <c r="O220" s="180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  <c r="AA220" s="180"/>
    </row>
    <row r="221" spans="1:27" ht="15.75" customHeight="1" x14ac:dyDescent="0.25">
      <c r="A221" s="180"/>
      <c r="B221" s="180"/>
      <c r="C221" s="180"/>
      <c r="D221" s="180"/>
      <c r="E221" s="180"/>
      <c r="F221" s="180"/>
      <c r="G221" s="180"/>
      <c r="H221" s="180"/>
      <c r="I221" s="180"/>
      <c r="J221" s="180"/>
      <c r="K221" s="180"/>
      <c r="L221" s="180"/>
      <c r="M221" s="180"/>
      <c r="N221" s="180"/>
      <c r="O221" s="180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  <c r="AA221" s="180"/>
    </row>
    <row r="222" spans="1:27" ht="15.75" customHeight="1" x14ac:dyDescent="0.25">
      <c r="A222" s="180"/>
      <c r="B222" s="180"/>
      <c r="C222" s="180"/>
      <c r="D222" s="180"/>
      <c r="E222" s="180"/>
      <c r="F222" s="180"/>
      <c r="G222" s="180"/>
      <c r="H222" s="180"/>
      <c r="I222" s="180"/>
      <c r="J222" s="180"/>
      <c r="K222" s="180"/>
      <c r="L222" s="180"/>
      <c r="M222" s="180"/>
      <c r="N222" s="180"/>
      <c r="O222" s="180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  <c r="AA222" s="180"/>
    </row>
    <row r="223" spans="1:27" ht="15.75" customHeight="1" x14ac:dyDescent="0.25">
      <c r="A223" s="180"/>
      <c r="B223" s="180"/>
      <c r="C223" s="180"/>
      <c r="D223" s="180"/>
      <c r="E223" s="180"/>
      <c r="F223" s="180"/>
      <c r="G223" s="180"/>
      <c r="H223" s="180"/>
      <c r="I223" s="180"/>
      <c r="J223" s="180"/>
      <c r="K223" s="180"/>
      <c r="L223" s="180"/>
      <c r="M223" s="180"/>
      <c r="N223" s="180"/>
      <c r="O223" s="180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  <c r="AA223" s="180"/>
    </row>
    <row r="224" spans="1:27" ht="15.75" customHeight="1" x14ac:dyDescent="0.25">
      <c r="A224" s="180"/>
      <c r="B224" s="180"/>
      <c r="C224" s="180"/>
      <c r="D224" s="180"/>
      <c r="E224" s="180"/>
      <c r="F224" s="180"/>
      <c r="G224" s="180"/>
      <c r="H224" s="180"/>
      <c r="I224" s="180"/>
      <c r="J224" s="180"/>
      <c r="K224" s="180"/>
      <c r="L224" s="180"/>
      <c r="M224" s="180"/>
      <c r="N224" s="180"/>
      <c r="O224" s="180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  <c r="AA224" s="180"/>
    </row>
    <row r="225" spans="1:27" ht="15.75" customHeight="1" x14ac:dyDescent="0.25">
      <c r="A225" s="180"/>
      <c r="B225" s="180"/>
      <c r="C225" s="180"/>
      <c r="D225" s="180"/>
      <c r="E225" s="180"/>
      <c r="F225" s="180"/>
      <c r="G225" s="180"/>
      <c r="H225" s="180"/>
      <c r="I225" s="180"/>
      <c r="J225" s="180"/>
      <c r="K225" s="180"/>
      <c r="L225" s="180"/>
      <c r="M225" s="180"/>
      <c r="N225" s="180"/>
      <c r="O225" s="180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  <c r="AA225" s="180"/>
    </row>
    <row r="226" spans="1:27" ht="15.75" customHeight="1" x14ac:dyDescent="0.25">
      <c r="A226" s="180"/>
      <c r="B226" s="180"/>
      <c r="C226" s="180"/>
      <c r="D226" s="180"/>
      <c r="E226" s="180"/>
      <c r="F226" s="180"/>
      <c r="G226" s="180"/>
      <c r="H226" s="180"/>
      <c r="I226" s="180"/>
      <c r="J226" s="180"/>
      <c r="K226" s="180"/>
      <c r="L226" s="180"/>
      <c r="M226" s="180"/>
      <c r="N226" s="180"/>
      <c r="O226" s="180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  <c r="AA226" s="180"/>
    </row>
    <row r="227" spans="1:27" ht="15.75" customHeight="1" x14ac:dyDescent="0.25">
      <c r="A227" s="180"/>
      <c r="B227" s="180"/>
      <c r="C227" s="180"/>
      <c r="D227" s="180"/>
      <c r="E227" s="180"/>
      <c r="F227" s="180"/>
      <c r="G227" s="180"/>
      <c r="H227" s="180"/>
      <c r="I227" s="180"/>
      <c r="J227" s="180"/>
      <c r="K227" s="180"/>
      <c r="L227" s="180"/>
      <c r="M227" s="180"/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</row>
    <row r="228" spans="1:27" ht="15.75" customHeight="1" x14ac:dyDescent="0.25">
      <c r="A228" s="180"/>
      <c r="B228" s="180"/>
      <c r="C228" s="180"/>
      <c r="D228" s="180"/>
      <c r="E228" s="180"/>
      <c r="F228" s="180"/>
      <c r="G228" s="180"/>
      <c r="H228" s="180"/>
      <c r="I228" s="180"/>
      <c r="J228" s="180"/>
      <c r="K228" s="180"/>
      <c r="L228" s="180"/>
      <c r="M228" s="180"/>
      <c r="N228" s="180"/>
      <c r="O228" s="180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  <c r="AA228" s="180"/>
    </row>
    <row r="229" spans="1:27" ht="15.75" customHeight="1" x14ac:dyDescent="0.25">
      <c r="A229" s="180"/>
      <c r="B229" s="180"/>
      <c r="C229" s="180"/>
      <c r="D229" s="180"/>
      <c r="E229" s="180"/>
      <c r="F229" s="180"/>
      <c r="G229" s="180"/>
      <c r="H229" s="180"/>
      <c r="I229" s="180"/>
      <c r="J229" s="180"/>
      <c r="K229" s="180"/>
      <c r="L229" s="180"/>
      <c r="M229" s="180"/>
      <c r="N229" s="180"/>
      <c r="O229" s="180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  <c r="AA229" s="180"/>
    </row>
    <row r="230" spans="1:27" ht="15.75" customHeight="1" x14ac:dyDescent="0.25">
      <c r="A230" s="180"/>
      <c r="B230" s="180"/>
      <c r="C230" s="180"/>
      <c r="D230" s="180"/>
      <c r="E230" s="180"/>
      <c r="F230" s="180"/>
      <c r="G230" s="180"/>
      <c r="H230" s="180"/>
      <c r="I230" s="180"/>
      <c r="J230" s="180"/>
      <c r="K230" s="180"/>
      <c r="L230" s="180"/>
      <c r="M230" s="180"/>
      <c r="N230" s="180"/>
      <c r="O230" s="180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</row>
    <row r="231" spans="1:27" ht="15.75" customHeight="1" x14ac:dyDescent="0.25">
      <c r="A231" s="180"/>
      <c r="B231" s="180"/>
      <c r="C231" s="180"/>
      <c r="D231" s="180"/>
      <c r="E231" s="180"/>
      <c r="F231" s="180"/>
      <c r="G231" s="180"/>
      <c r="H231" s="180"/>
      <c r="I231" s="180"/>
      <c r="J231" s="180"/>
      <c r="K231" s="180"/>
      <c r="L231" s="180"/>
      <c r="M231" s="180"/>
      <c r="N231" s="180"/>
      <c r="O231" s="180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  <c r="AA231" s="180"/>
    </row>
    <row r="232" spans="1:27" ht="15.75" customHeight="1" x14ac:dyDescent="0.25">
      <c r="A232" s="180"/>
      <c r="B232" s="180"/>
      <c r="C232" s="180"/>
      <c r="D232" s="180"/>
      <c r="E232" s="180"/>
      <c r="F232" s="180"/>
      <c r="G232" s="180"/>
      <c r="H232" s="180"/>
      <c r="I232" s="180"/>
      <c r="J232" s="180"/>
      <c r="K232" s="180"/>
      <c r="L232" s="180"/>
      <c r="M232" s="180"/>
      <c r="N232" s="180"/>
      <c r="O232" s="180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  <c r="AA232" s="180"/>
    </row>
    <row r="233" spans="1:27" ht="15.75" customHeight="1" x14ac:dyDescent="0.25">
      <c r="A233" s="180"/>
      <c r="B233" s="180"/>
      <c r="C233" s="180"/>
      <c r="D233" s="180"/>
      <c r="E233" s="180"/>
      <c r="F233" s="180"/>
      <c r="G233" s="180"/>
      <c r="H233" s="180"/>
      <c r="I233" s="180"/>
      <c r="J233" s="180"/>
      <c r="K233" s="180"/>
      <c r="L233" s="180"/>
      <c r="M233" s="180"/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  <c r="AA233" s="180"/>
    </row>
    <row r="234" spans="1:27" ht="15.75" customHeight="1" x14ac:dyDescent="0.25">
      <c r="A234" s="180"/>
      <c r="B234" s="180"/>
      <c r="C234" s="180"/>
      <c r="D234" s="180"/>
      <c r="E234" s="180"/>
      <c r="F234" s="180"/>
      <c r="G234" s="180"/>
      <c r="H234" s="180"/>
      <c r="I234" s="180"/>
      <c r="J234" s="180"/>
      <c r="K234" s="180"/>
      <c r="L234" s="180"/>
      <c r="M234" s="180"/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  <c r="AA234" s="180"/>
    </row>
    <row r="235" spans="1:27" ht="15.75" customHeight="1" x14ac:dyDescent="0.25">
      <c r="A235" s="180"/>
      <c r="B235" s="180"/>
      <c r="C235" s="180"/>
      <c r="D235" s="180"/>
      <c r="E235" s="180"/>
      <c r="F235" s="180"/>
      <c r="G235" s="180"/>
      <c r="H235" s="180"/>
      <c r="I235" s="180"/>
      <c r="J235" s="180"/>
      <c r="K235" s="180"/>
      <c r="L235" s="180"/>
      <c r="M235" s="180"/>
      <c r="N235" s="180"/>
      <c r="O235" s="180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  <c r="AA235" s="180"/>
    </row>
    <row r="236" spans="1:27" ht="15.75" customHeight="1" x14ac:dyDescent="0.25">
      <c r="A236" s="180"/>
      <c r="B236" s="180"/>
      <c r="C236" s="180"/>
      <c r="D236" s="180"/>
      <c r="E236" s="180"/>
      <c r="F236" s="180"/>
      <c r="G236" s="180"/>
      <c r="H236" s="180"/>
      <c r="I236" s="180"/>
      <c r="J236" s="180"/>
      <c r="K236" s="180"/>
      <c r="L236" s="180"/>
      <c r="M236" s="180"/>
      <c r="N236" s="180"/>
      <c r="O236" s="180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  <c r="AA236" s="180"/>
    </row>
    <row r="237" spans="1:27" ht="15.75" customHeight="1" x14ac:dyDescent="0.25">
      <c r="A237" s="180"/>
      <c r="B237" s="180"/>
      <c r="C237" s="180"/>
      <c r="D237" s="180"/>
      <c r="E237" s="180"/>
      <c r="F237" s="180"/>
      <c r="G237" s="180"/>
      <c r="H237" s="180"/>
      <c r="I237" s="180"/>
      <c r="J237" s="180"/>
      <c r="K237" s="180"/>
      <c r="L237" s="180"/>
      <c r="M237" s="180"/>
      <c r="N237" s="180"/>
      <c r="O237" s="180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  <c r="AA237" s="180"/>
    </row>
    <row r="238" spans="1:27" ht="15.75" customHeight="1" x14ac:dyDescent="0.25">
      <c r="A238" s="180"/>
      <c r="B238" s="180"/>
      <c r="C238" s="180"/>
      <c r="D238" s="180"/>
      <c r="E238" s="180"/>
      <c r="F238" s="180"/>
      <c r="G238" s="180"/>
      <c r="H238" s="180"/>
      <c r="I238" s="180"/>
      <c r="J238" s="180"/>
      <c r="K238" s="180"/>
      <c r="L238" s="180"/>
      <c r="M238" s="180"/>
      <c r="N238" s="180"/>
      <c r="O238" s="180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  <c r="AA238" s="180"/>
    </row>
    <row r="239" spans="1:27" ht="15.75" customHeight="1" x14ac:dyDescent="0.25">
      <c r="A239" s="180"/>
      <c r="B239" s="180"/>
      <c r="C239" s="180"/>
      <c r="D239" s="180"/>
      <c r="E239" s="180"/>
      <c r="F239" s="180"/>
      <c r="G239" s="180"/>
      <c r="H239" s="180"/>
      <c r="I239" s="180"/>
      <c r="J239" s="180"/>
      <c r="K239" s="180"/>
      <c r="L239" s="180"/>
      <c r="M239" s="180"/>
      <c r="N239" s="180"/>
      <c r="O239" s="180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  <c r="AA239" s="180"/>
    </row>
    <row r="240" spans="1:27" ht="15.75" customHeight="1" x14ac:dyDescent="0.25">
      <c r="A240" s="180"/>
      <c r="B240" s="180"/>
      <c r="C240" s="180"/>
      <c r="D240" s="180"/>
      <c r="E240" s="180"/>
      <c r="F240" s="180"/>
      <c r="G240" s="180"/>
      <c r="H240" s="180"/>
      <c r="I240" s="180"/>
      <c r="J240" s="180"/>
      <c r="K240" s="180"/>
      <c r="L240" s="180"/>
      <c r="M240" s="180"/>
      <c r="N240" s="180"/>
      <c r="O240" s="180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  <c r="AA240" s="180"/>
    </row>
    <row r="241" spans="1:27" ht="15.75" customHeight="1" x14ac:dyDescent="0.25">
      <c r="A241" s="180"/>
      <c r="B241" s="180"/>
      <c r="C241" s="180"/>
      <c r="D241" s="180"/>
      <c r="E241" s="180"/>
      <c r="F241" s="180"/>
      <c r="G241" s="180"/>
      <c r="H241" s="180"/>
      <c r="I241" s="180"/>
      <c r="J241" s="180"/>
      <c r="K241" s="180"/>
      <c r="L241" s="180"/>
      <c r="M241" s="180"/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  <c r="AA241" s="180"/>
    </row>
    <row r="242" spans="1:27" ht="15.75" customHeight="1" x14ac:dyDescent="0.25">
      <c r="A242" s="180"/>
      <c r="B242" s="180"/>
      <c r="C242" s="180"/>
      <c r="D242" s="180"/>
      <c r="E242" s="180"/>
      <c r="F242" s="180"/>
      <c r="G242" s="180"/>
      <c r="H242" s="180"/>
      <c r="I242" s="180"/>
      <c r="J242" s="180"/>
      <c r="K242" s="180"/>
      <c r="L242" s="180"/>
      <c r="M242" s="180"/>
      <c r="N242" s="180"/>
      <c r="O242" s="180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  <c r="AA242" s="180"/>
    </row>
    <row r="243" spans="1:27" ht="15.75" customHeight="1" x14ac:dyDescent="0.25">
      <c r="A243" s="180"/>
      <c r="B243" s="180"/>
      <c r="C243" s="180"/>
      <c r="D243" s="180"/>
      <c r="E243" s="180"/>
      <c r="F243" s="180"/>
      <c r="G243" s="180"/>
      <c r="H243" s="180"/>
      <c r="I243" s="180"/>
      <c r="J243" s="180"/>
      <c r="K243" s="180"/>
      <c r="L243" s="180"/>
      <c r="M243" s="180"/>
      <c r="N243" s="180"/>
      <c r="O243" s="180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  <c r="AA243" s="180"/>
    </row>
    <row r="244" spans="1:27" ht="15.75" customHeight="1" x14ac:dyDescent="0.25">
      <c r="A244" s="180"/>
      <c r="B244" s="180"/>
      <c r="C244" s="180"/>
      <c r="D244" s="180"/>
      <c r="E244" s="180"/>
      <c r="F244" s="180"/>
      <c r="G244" s="180"/>
      <c r="H244" s="180"/>
      <c r="I244" s="180"/>
      <c r="J244" s="180"/>
      <c r="K244" s="180"/>
      <c r="L244" s="180"/>
      <c r="M244" s="180"/>
      <c r="N244" s="180"/>
      <c r="O244" s="180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  <c r="AA244" s="180"/>
    </row>
    <row r="245" spans="1:27" ht="15.75" customHeight="1" x14ac:dyDescent="0.25">
      <c r="A245" s="180"/>
      <c r="B245" s="180"/>
      <c r="C245" s="180"/>
      <c r="D245" s="180"/>
      <c r="E245" s="180"/>
      <c r="F245" s="180"/>
      <c r="G245" s="180"/>
      <c r="H245" s="180"/>
      <c r="I245" s="180"/>
      <c r="J245" s="180"/>
      <c r="K245" s="180"/>
      <c r="L245" s="180"/>
      <c r="M245" s="180"/>
      <c r="N245" s="180"/>
      <c r="O245" s="180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  <c r="AA245" s="180"/>
    </row>
    <row r="246" spans="1:27" ht="15.75" customHeight="1" x14ac:dyDescent="0.25">
      <c r="A246" s="180"/>
      <c r="B246" s="180"/>
      <c r="C246" s="180"/>
      <c r="D246" s="180"/>
      <c r="E246" s="180"/>
      <c r="F246" s="180"/>
      <c r="G246" s="180"/>
      <c r="H246" s="180"/>
      <c r="I246" s="180"/>
      <c r="J246" s="180"/>
      <c r="K246" s="180"/>
      <c r="L246" s="180"/>
      <c r="M246" s="180"/>
      <c r="N246" s="180"/>
      <c r="O246" s="180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  <c r="AA246" s="180"/>
    </row>
    <row r="247" spans="1:27" ht="15.75" customHeight="1" x14ac:dyDescent="0.25">
      <c r="A247" s="180"/>
      <c r="B247" s="180"/>
      <c r="C247" s="180"/>
      <c r="D247" s="180"/>
      <c r="E247" s="180"/>
      <c r="F247" s="180"/>
      <c r="G247" s="180"/>
      <c r="H247" s="180"/>
      <c r="I247" s="180"/>
      <c r="J247" s="180"/>
      <c r="K247" s="180"/>
      <c r="L247" s="180"/>
      <c r="M247" s="180"/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  <c r="AA247" s="180"/>
    </row>
    <row r="248" spans="1:27" ht="15.75" customHeight="1" x14ac:dyDescent="0.25">
      <c r="A248" s="180"/>
      <c r="B248" s="180"/>
      <c r="C248" s="180"/>
      <c r="D248" s="180"/>
      <c r="E248" s="180"/>
      <c r="F248" s="180"/>
      <c r="G248" s="180"/>
      <c r="H248" s="180"/>
      <c r="I248" s="180"/>
      <c r="J248" s="180"/>
      <c r="K248" s="180"/>
      <c r="L248" s="180"/>
      <c r="M248" s="180"/>
      <c r="N248" s="180"/>
      <c r="O248" s="180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  <c r="AA248" s="180"/>
    </row>
    <row r="249" spans="1:27" ht="15.75" customHeight="1" x14ac:dyDescent="0.25">
      <c r="A249" s="180"/>
      <c r="B249" s="180"/>
      <c r="C249" s="180"/>
      <c r="D249" s="180"/>
      <c r="E249" s="180"/>
      <c r="F249" s="180"/>
      <c r="G249" s="180"/>
      <c r="H249" s="180"/>
      <c r="I249" s="180"/>
      <c r="J249" s="180"/>
      <c r="K249" s="180"/>
      <c r="L249" s="180"/>
      <c r="M249" s="180"/>
      <c r="N249" s="180"/>
      <c r="O249" s="180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  <c r="AA249" s="180"/>
    </row>
    <row r="250" spans="1:27" ht="15.75" customHeight="1" x14ac:dyDescent="0.2"/>
    <row r="251" spans="1:27" ht="15.75" customHeight="1" x14ac:dyDescent="0.2"/>
    <row r="252" spans="1:27" ht="15.75" customHeight="1" x14ac:dyDescent="0.2"/>
    <row r="253" spans="1:27" ht="15.75" customHeight="1" x14ac:dyDescent="0.2"/>
    <row r="254" spans="1:27" ht="15.75" customHeight="1" x14ac:dyDescent="0.2"/>
    <row r="255" spans="1:27" ht="15.75" customHeight="1" x14ac:dyDescent="0.2"/>
    <row r="256" spans="1:27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3:AA49" xr:uid="{00000000-0009-0000-0000-00000A000000}">
    <sortState xmlns:xlrd2="http://schemas.microsoft.com/office/spreadsheetml/2017/richdata2" ref="A3:AA49">
      <sortCondition ref="D3:D49"/>
    </sortState>
  </autoFilter>
  <printOptions horizontalCentered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1000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15" ht="15.75" customHeight="1" x14ac:dyDescent="0.2"/>
    <row r="2" spans="1:15" ht="15.75" customHeight="1" x14ac:dyDescent="0.2">
      <c r="B2" s="1" t="s">
        <v>926</v>
      </c>
      <c r="C2" s="1">
        <v>963</v>
      </c>
      <c r="H2" s="1" t="s">
        <v>2</v>
      </c>
      <c r="I2" s="1" t="s">
        <v>2417</v>
      </c>
      <c r="L2" s="1" t="s">
        <v>2418</v>
      </c>
    </row>
    <row r="3" spans="1:15" ht="15.75" customHeight="1" x14ac:dyDescent="0.2">
      <c r="C3" s="1" t="s">
        <v>927</v>
      </c>
      <c r="L3" s="1">
        <v>2</v>
      </c>
      <c r="M3" s="1">
        <v>1</v>
      </c>
    </row>
    <row r="4" spans="1:15" ht="15.75" customHeight="1" x14ac:dyDescent="0.2">
      <c r="A4" s="1" t="s">
        <v>915</v>
      </c>
      <c r="B4" s="1" t="s">
        <v>916</v>
      </c>
      <c r="C4" s="1" t="s">
        <v>928</v>
      </c>
      <c r="H4" s="1" t="s">
        <v>24</v>
      </c>
      <c r="I4" s="1">
        <v>112</v>
      </c>
      <c r="L4" s="1"/>
      <c r="M4" s="1"/>
    </row>
    <row r="5" spans="1:15" ht="15.75" customHeight="1" x14ac:dyDescent="0.2">
      <c r="A5" s="1" t="s">
        <v>24</v>
      </c>
      <c r="B5" s="1" t="s">
        <v>25</v>
      </c>
      <c r="C5" s="1">
        <v>61</v>
      </c>
      <c r="H5" s="1" t="s">
        <v>29</v>
      </c>
      <c r="I5" s="1">
        <v>112</v>
      </c>
      <c r="L5" s="1" t="s">
        <v>915</v>
      </c>
      <c r="M5" s="1" t="s">
        <v>2318</v>
      </c>
    </row>
    <row r="6" spans="1:15" ht="15.75" customHeight="1" x14ac:dyDescent="0.2">
      <c r="A6" s="1" t="s">
        <v>376</v>
      </c>
      <c r="B6" s="1" t="s">
        <v>377</v>
      </c>
      <c r="C6" s="1">
        <v>30</v>
      </c>
      <c r="H6" s="1" t="s">
        <v>33</v>
      </c>
      <c r="I6" s="1">
        <v>112</v>
      </c>
      <c r="L6" s="1" t="s">
        <v>915</v>
      </c>
      <c r="M6" s="1" t="s">
        <v>2419</v>
      </c>
      <c r="N6" s="1" t="s">
        <v>2420</v>
      </c>
    </row>
    <row r="7" spans="1:15" ht="15.75" customHeight="1" x14ac:dyDescent="0.2">
      <c r="A7" s="1" t="s">
        <v>312</v>
      </c>
      <c r="B7" s="1" t="s">
        <v>313</v>
      </c>
      <c r="C7" s="1">
        <v>33</v>
      </c>
      <c r="H7" s="1" t="s">
        <v>37</v>
      </c>
      <c r="I7" s="1">
        <v>0</v>
      </c>
    </row>
    <row r="8" spans="1:15" ht="15.75" customHeight="1" x14ac:dyDescent="0.2">
      <c r="A8" s="1" t="s">
        <v>361</v>
      </c>
      <c r="B8" s="1" t="s">
        <v>362</v>
      </c>
      <c r="C8" s="1">
        <v>24</v>
      </c>
      <c r="H8" s="1" t="s">
        <v>41</v>
      </c>
      <c r="I8" s="1">
        <v>112</v>
      </c>
      <c r="L8" s="1" t="s">
        <v>1642</v>
      </c>
      <c r="M8" s="1">
        <v>168</v>
      </c>
      <c r="N8" s="1" t="s">
        <v>2421</v>
      </c>
      <c r="O8" s="1" t="e">
        <f t="shared" ref="O8:O57" si="0">M8-N8</f>
        <v>#VALUE!</v>
      </c>
    </row>
    <row r="9" spans="1:15" ht="15.75" customHeight="1" x14ac:dyDescent="0.2">
      <c r="A9" s="1" t="s">
        <v>188</v>
      </c>
      <c r="B9" s="1" t="s">
        <v>189</v>
      </c>
      <c r="C9" s="1">
        <v>8</v>
      </c>
      <c r="H9" s="1" t="s">
        <v>43</v>
      </c>
      <c r="I9" s="1">
        <v>112</v>
      </c>
      <c r="L9" s="1" t="s">
        <v>1644</v>
      </c>
      <c r="M9" s="1">
        <v>168</v>
      </c>
      <c r="N9" s="1" t="s">
        <v>2421</v>
      </c>
      <c r="O9" s="1" t="e">
        <f t="shared" si="0"/>
        <v>#VALUE!</v>
      </c>
    </row>
    <row r="10" spans="1:15" ht="15.75" customHeight="1" x14ac:dyDescent="0.2">
      <c r="A10" s="1" t="s">
        <v>962</v>
      </c>
      <c r="B10" s="1" t="s">
        <v>963</v>
      </c>
      <c r="C10" s="1">
        <v>252</v>
      </c>
      <c r="H10" s="1" t="s">
        <v>45</v>
      </c>
      <c r="I10" s="1">
        <v>0</v>
      </c>
      <c r="L10" s="1" t="s">
        <v>1649</v>
      </c>
      <c r="M10" s="1">
        <v>168</v>
      </c>
      <c r="N10" s="1" t="s">
        <v>2421</v>
      </c>
      <c r="O10" s="1" t="e">
        <f t="shared" si="0"/>
        <v>#VALUE!</v>
      </c>
    </row>
    <row r="11" spans="1:15" ht="15.75" customHeight="1" x14ac:dyDescent="0.2">
      <c r="A11" s="1" t="s">
        <v>296</v>
      </c>
      <c r="B11" s="1" t="s">
        <v>297</v>
      </c>
      <c r="C11" s="1">
        <v>180</v>
      </c>
      <c r="H11" s="1" t="s">
        <v>48</v>
      </c>
      <c r="I11" s="1">
        <v>0</v>
      </c>
      <c r="L11" s="1" t="s">
        <v>1794</v>
      </c>
      <c r="M11" s="1">
        <v>168</v>
      </c>
      <c r="N11" s="1" t="s">
        <v>2421</v>
      </c>
      <c r="O11" s="1" t="e">
        <f t="shared" si="0"/>
        <v>#VALUE!</v>
      </c>
    </row>
    <row r="12" spans="1:15" ht="15.75" customHeight="1" x14ac:dyDescent="0.2">
      <c r="A12" s="1" t="s">
        <v>406</v>
      </c>
      <c r="B12" s="1" t="s">
        <v>989</v>
      </c>
      <c r="C12" s="1">
        <v>192</v>
      </c>
      <c r="H12" s="1" t="s">
        <v>52</v>
      </c>
      <c r="I12" s="1">
        <v>0</v>
      </c>
      <c r="L12" s="1" t="s">
        <v>41</v>
      </c>
      <c r="M12" s="1">
        <v>168</v>
      </c>
      <c r="N12" s="1">
        <v>112</v>
      </c>
      <c r="O12" s="1">
        <f t="shared" si="0"/>
        <v>56</v>
      </c>
    </row>
    <row r="13" spans="1:15" ht="15.75" customHeight="1" x14ac:dyDescent="0.2">
      <c r="A13" s="1" t="s">
        <v>29</v>
      </c>
      <c r="B13" s="1" t="s">
        <v>30</v>
      </c>
      <c r="C13" s="1">
        <v>10</v>
      </c>
      <c r="H13" s="1" t="s">
        <v>55</v>
      </c>
      <c r="I13" s="1">
        <v>0</v>
      </c>
      <c r="L13" s="1" t="s">
        <v>412</v>
      </c>
      <c r="M13" s="1">
        <v>168</v>
      </c>
      <c r="N13" s="1">
        <v>0</v>
      </c>
      <c r="O13" s="1">
        <f t="shared" si="0"/>
        <v>168</v>
      </c>
    </row>
    <row r="14" spans="1:15" ht="15.75" customHeight="1" x14ac:dyDescent="0.2">
      <c r="A14" s="1" t="s">
        <v>992</v>
      </c>
      <c r="B14" s="1" t="s">
        <v>993</v>
      </c>
      <c r="H14" s="1" t="s">
        <v>57</v>
      </c>
      <c r="I14" s="1">
        <v>0</v>
      </c>
      <c r="L14" s="1" t="s">
        <v>29</v>
      </c>
      <c r="M14" s="1">
        <v>168</v>
      </c>
      <c r="N14" s="1">
        <v>112</v>
      </c>
      <c r="O14" s="1">
        <f t="shared" si="0"/>
        <v>56</v>
      </c>
    </row>
    <row r="15" spans="1:15" ht="15.75" customHeight="1" x14ac:dyDescent="0.2">
      <c r="A15" s="1" t="s">
        <v>261</v>
      </c>
      <c r="B15" s="1" t="s">
        <v>262</v>
      </c>
      <c r="C15" s="1">
        <v>91</v>
      </c>
      <c r="H15" s="1" t="s">
        <v>60</v>
      </c>
      <c r="I15" s="1">
        <v>0</v>
      </c>
      <c r="L15" s="1" t="s">
        <v>692</v>
      </c>
      <c r="M15" s="1">
        <v>107.8</v>
      </c>
      <c r="N15" s="1">
        <v>48</v>
      </c>
      <c r="O15" s="1">
        <f t="shared" si="0"/>
        <v>59.8</v>
      </c>
    </row>
    <row r="16" spans="1:15" ht="15.75" customHeight="1" x14ac:dyDescent="0.2">
      <c r="A16" s="1" t="s">
        <v>1012</v>
      </c>
      <c r="B16" s="1" t="s">
        <v>1013</v>
      </c>
      <c r="C16" s="1">
        <v>110</v>
      </c>
      <c r="H16" s="1" t="s">
        <v>63</v>
      </c>
      <c r="I16" s="1">
        <v>0</v>
      </c>
      <c r="L16" s="1" t="s">
        <v>700</v>
      </c>
      <c r="M16" s="1">
        <v>74.900000000000006</v>
      </c>
      <c r="N16" s="1">
        <v>37</v>
      </c>
      <c r="O16" s="1">
        <f t="shared" si="0"/>
        <v>37.900000000000006</v>
      </c>
    </row>
    <row r="17" spans="1:15" ht="15.75" customHeight="1" x14ac:dyDescent="0.2">
      <c r="A17" s="1" t="s">
        <v>350</v>
      </c>
      <c r="B17" s="1" t="s">
        <v>351</v>
      </c>
      <c r="C17" s="1">
        <v>81</v>
      </c>
      <c r="H17" s="1" t="s">
        <v>65</v>
      </c>
      <c r="I17" s="1">
        <v>0</v>
      </c>
      <c r="L17" s="1" t="s">
        <v>481</v>
      </c>
      <c r="M17" s="1">
        <v>110.20000000000002</v>
      </c>
      <c r="N17" s="1">
        <v>62.8</v>
      </c>
      <c r="O17" s="1">
        <f t="shared" si="0"/>
        <v>47.40000000000002</v>
      </c>
    </row>
    <row r="18" spans="1:15" ht="15.75" customHeight="1" x14ac:dyDescent="0.2">
      <c r="A18" s="1" t="s">
        <v>93</v>
      </c>
      <c r="B18" s="1" t="s">
        <v>94</v>
      </c>
      <c r="C18" s="1">
        <v>203</v>
      </c>
      <c r="H18" s="1" t="s">
        <v>68</v>
      </c>
      <c r="I18" s="1">
        <v>0</v>
      </c>
      <c r="L18" s="1" t="s">
        <v>165</v>
      </c>
      <c r="M18" s="1">
        <v>96</v>
      </c>
      <c r="N18" s="1">
        <v>56</v>
      </c>
      <c r="O18" s="1">
        <f t="shared" si="0"/>
        <v>40</v>
      </c>
    </row>
    <row r="19" spans="1:15" ht="15.75" customHeight="1" x14ac:dyDescent="0.2">
      <c r="A19" s="1" t="s">
        <v>37</v>
      </c>
      <c r="B19" s="1" t="s">
        <v>38</v>
      </c>
      <c r="C19" s="1">
        <v>220</v>
      </c>
      <c r="H19" s="1" t="s">
        <v>70</v>
      </c>
      <c r="I19" s="1">
        <v>112</v>
      </c>
      <c r="L19" s="1" t="s">
        <v>2129</v>
      </c>
      <c r="M19" s="1">
        <v>8</v>
      </c>
      <c r="N19" s="1" t="s">
        <v>2421</v>
      </c>
      <c r="O19" s="1" t="e">
        <f t="shared" si="0"/>
        <v>#VALUE!</v>
      </c>
    </row>
    <row r="20" spans="1:15" ht="15.75" customHeight="1" x14ac:dyDescent="0.2">
      <c r="A20" s="1" t="s">
        <v>41</v>
      </c>
      <c r="B20" s="1" t="s">
        <v>42</v>
      </c>
      <c r="C20" s="1">
        <v>215</v>
      </c>
      <c r="H20" s="1" t="s">
        <v>72</v>
      </c>
      <c r="I20" s="1">
        <v>0</v>
      </c>
      <c r="L20" s="1" t="s">
        <v>296</v>
      </c>
      <c r="M20" s="1">
        <v>168</v>
      </c>
      <c r="N20" s="1">
        <v>0</v>
      </c>
      <c r="O20" s="1">
        <f t="shared" si="0"/>
        <v>168</v>
      </c>
    </row>
    <row r="21" spans="1:15" ht="15.75" customHeight="1" x14ac:dyDescent="0.2">
      <c r="A21" s="1" t="s">
        <v>315</v>
      </c>
      <c r="B21" s="1" t="s">
        <v>316</v>
      </c>
      <c r="C21" s="1">
        <v>216</v>
      </c>
      <c r="H21" s="1" t="s">
        <v>74</v>
      </c>
      <c r="I21" s="1">
        <v>0</v>
      </c>
      <c r="L21" s="1" t="s">
        <v>516</v>
      </c>
      <c r="M21" s="1">
        <v>9.9</v>
      </c>
      <c r="N21" s="1">
        <v>0</v>
      </c>
      <c r="O21" s="1">
        <f t="shared" si="0"/>
        <v>9.9</v>
      </c>
    </row>
    <row r="22" spans="1:15" ht="15.75" customHeight="1" x14ac:dyDescent="0.2">
      <c r="A22" s="1" t="s">
        <v>374</v>
      </c>
      <c r="B22" s="1" t="s">
        <v>375</v>
      </c>
      <c r="C22" s="1">
        <v>219</v>
      </c>
      <c r="H22" s="1" t="s">
        <v>77</v>
      </c>
      <c r="I22" s="1">
        <v>0</v>
      </c>
      <c r="L22" s="1" t="s">
        <v>408</v>
      </c>
      <c r="M22" s="1">
        <v>45.8</v>
      </c>
      <c r="N22" s="1">
        <v>11.2</v>
      </c>
      <c r="O22" s="1">
        <f t="shared" si="0"/>
        <v>34.599999999999994</v>
      </c>
    </row>
    <row r="23" spans="1:15" ht="15.75" customHeight="1" x14ac:dyDescent="0.2">
      <c r="A23" s="1" t="s">
        <v>173</v>
      </c>
      <c r="B23" s="1" t="s">
        <v>174</v>
      </c>
      <c r="C23" s="1">
        <v>218</v>
      </c>
      <c r="H23" s="1" t="s">
        <v>81</v>
      </c>
      <c r="I23" s="1">
        <v>0</v>
      </c>
      <c r="L23" s="1" t="s">
        <v>431</v>
      </c>
      <c r="M23" s="1">
        <v>112.1</v>
      </c>
      <c r="N23" s="1">
        <v>62.2</v>
      </c>
      <c r="O23" s="1">
        <f t="shared" si="0"/>
        <v>49.899999999999991</v>
      </c>
    </row>
    <row r="24" spans="1:15" ht="15.75" customHeight="1" x14ac:dyDescent="0.2">
      <c r="A24" s="1" t="s">
        <v>302</v>
      </c>
      <c r="B24" s="1" t="s">
        <v>303</v>
      </c>
      <c r="C24" s="1">
        <v>223</v>
      </c>
      <c r="H24" s="1" t="s">
        <v>84</v>
      </c>
      <c r="I24" s="1">
        <v>0</v>
      </c>
      <c r="L24" s="1" t="s">
        <v>523</v>
      </c>
      <c r="M24" s="1">
        <v>99.7</v>
      </c>
      <c r="N24" s="1">
        <v>69.400000000000006</v>
      </c>
      <c r="O24" s="1">
        <f t="shared" si="0"/>
        <v>30.299999999999997</v>
      </c>
    </row>
    <row r="25" spans="1:15" ht="15.75" customHeight="1" x14ac:dyDescent="0.2">
      <c r="A25" s="1" t="s">
        <v>364</v>
      </c>
      <c r="B25" s="1" t="s">
        <v>365</v>
      </c>
      <c r="C25" s="1">
        <v>79</v>
      </c>
      <c r="H25" s="1" t="s">
        <v>86</v>
      </c>
      <c r="I25" s="1">
        <v>38.700000000000003</v>
      </c>
      <c r="L25" s="1" t="s">
        <v>381</v>
      </c>
      <c r="M25" s="1">
        <v>100</v>
      </c>
      <c r="N25" s="1">
        <v>59.5</v>
      </c>
      <c r="O25" s="1">
        <f t="shared" si="0"/>
        <v>40.5</v>
      </c>
    </row>
    <row r="26" spans="1:15" ht="15.75" customHeight="1" x14ac:dyDescent="0.2">
      <c r="A26" s="1" t="s">
        <v>408</v>
      </c>
      <c r="B26" s="1" t="s">
        <v>409</v>
      </c>
      <c r="C26" s="1">
        <v>231</v>
      </c>
      <c r="H26" s="1" t="s">
        <v>87</v>
      </c>
      <c r="I26" s="1">
        <v>0</v>
      </c>
      <c r="L26" s="1" t="s">
        <v>490</v>
      </c>
      <c r="M26" s="1">
        <v>94.6</v>
      </c>
      <c r="N26" s="1">
        <v>42.8</v>
      </c>
      <c r="O26" s="1">
        <f t="shared" si="0"/>
        <v>51.8</v>
      </c>
    </row>
    <row r="27" spans="1:15" ht="15.75" customHeight="1" x14ac:dyDescent="0.2">
      <c r="A27" s="1" t="s">
        <v>338</v>
      </c>
      <c r="B27" s="1" t="s">
        <v>339</v>
      </c>
      <c r="C27" s="1">
        <v>232</v>
      </c>
      <c r="H27" s="1" t="s">
        <v>89</v>
      </c>
      <c r="I27" s="1">
        <v>0</v>
      </c>
      <c r="L27" s="1" t="s">
        <v>744</v>
      </c>
      <c r="M27" s="1">
        <v>90.5</v>
      </c>
      <c r="N27" s="1">
        <v>0</v>
      </c>
      <c r="O27" s="1">
        <f t="shared" si="0"/>
        <v>90.5</v>
      </c>
    </row>
    <row r="28" spans="1:15" ht="15.75" customHeight="1" x14ac:dyDescent="0.2">
      <c r="A28" s="1" t="s">
        <v>86</v>
      </c>
      <c r="B28" s="1" t="s">
        <v>75</v>
      </c>
      <c r="C28" s="1">
        <v>5</v>
      </c>
      <c r="H28" s="1" t="s">
        <v>91</v>
      </c>
      <c r="I28" s="1">
        <v>0</v>
      </c>
      <c r="L28" s="1" t="s">
        <v>877</v>
      </c>
      <c r="M28" s="1">
        <v>109.7</v>
      </c>
      <c r="N28" s="1">
        <v>61.8</v>
      </c>
      <c r="O28" s="1">
        <f t="shared" si="0"/>
        <v>47.900000000000006</v>
      </c>
    </row>
    <row r="29" spans="1:15" ht="15.75" customHeight="1" x14ac:dyDescent="0.2">
      <c r="A29" s="1" t="s">
        <v>381</v>
      </c>
      <c r="B29" s="1" t="s">
        <v>382</v>
      </c>
      <c r="C29" s="1">
        <v>23</v>
      </c>
      <c r="H29" s="1" t="s">
        <v>93</v>
      </c>
      <c r="I29" s="1">
        <v>0</v>
      </c>
      <c r="L29" s="1" t="s">
        <v>879</v>
      </c>
      <c r="M29" s="1">
        <v>111.6</v>
      </c>
      <c r="N29" s="1">
        <v>63.8</v>
      </c>
      <c r="O29" s="1">
        <f t="shared" si="0"/>
        <v>47.8</v>
      </c>
    </row>
    <row r="30" spans="1:15" ht="15.75" customHeight="1" x14ac:dyDescent="0.2">
      <c r="A30" s="1" t="s">
        <v>244</v>
      </c>
      <c r="B30" s="1" t="s">
        <v>245</v>
      </c>
      <c r="C30" s="1">
        <v>28</v>
      </c>
      <c r="H30" s="1" t="s">
        <v>96</v>
      </c>
      <c r="I30" s="1">
        <v>112</v>
      </c>
      <c r="L30" s="1" t="s">
        <v>793</v>
      </c>
      <c r="M30" s="1">
        <v>108.60000000000001</v>
      </c>
      <c r="N30" s="1">
        <v>55.9</v>
      </c>
      <c r="O30" s="1">
        <f t="shared" si="0"/>
        <v>52.70000000000001</v>
      </c>
    </row>
    <row r="31" spans="1:15" ht="15.75" customHeight="1" x14ac:dyDescent="0.2">
      <c r="A31" s="1" t="s">
        <v>325</v>
      </c>
      <c r="B31" s="1" t="s">
        <v>326</v>
      </c>
      <c r="C31" s="1">
        <v>47</v>
      </c>
      <c r="H31" s="1" t="s">
        <v>99</v>
      </c>
      <c r="I31" s="1">
        <v>0</v>
      </c>
      <c r="L31" s="1" t="s">
        <v>249</v>
      </c>
      <c r="M31" s="1">
        <v>103</v>
      </c>
      <c r="N31" s="1">
        <v>55.9</v>
      </c>
      <c r="O31" s="1">
        <f t="shared" si="0"/>
        <v>47.1</v>
      </c>
    </row>
    <row r="32" spans="1:15" ht="15.75" customHeight="1" x14ac:dyDescent="0.2">
      <c r="A32" s="1" t="s">
        <v>177</v>
      </c>
      <c r="B32" s="1" t="s">
        <v>178</v>
      </c>
      <c r="C32" s="1">
        <v>78</v>
      </c>
      <c r="H32" s="1" t="s">
        <v>101</v>
      </c>
      <c r="I32" s="1">
        <v>0</v>
      </c>
      <c r="L32" s="1" t="s">
        <v>901</v>
      </c>
      <c r="M32" s="1">
        <v>50.2</v>
      </c>
      <c r="N32" s="1">
        <v>22.7</v>
      </c>
      <c r="O32" s="1">
        <f t="shared" si="0"/>
        <v>27.500000000000004</v>
      </c>
    </row>
    <row r="33" spans="1:15" ht="15.75" customHeight="1" x14ac:dyDescent="0.2">
      <c r="A33" s="1" t="s">
        <v>412</v>
      </c>
      <c r="B33" s="1" t="s">
        <v>413</v>
      </c>
      <c r="C33" s="1">
        <v>146</v>
      </c>
      <c r="H33" s="1" t="s">
        <v>103</v>
      </c>
      <c r="I33" s="1">
        <v>0</v>
      </c>
      <c r="L33" s="1" t="s">
        <v>399</v>
      </c>
      <c r="M33" s="1">
        <v>107.2</v>
      </c>
      <c r="N33" s="1">
        <v>56</v>
      </c>
      <c r="O33" s="1">
        <f t="shared" si="0"/>
        <v>51.2</v>
      </c>
    </row>
    <row r="34" spans="1:15" ht="15.75" customHeight="1" x14ac:dyDescent="0.2">
      <c r="A34" s="1" t="s">
        <v>415</v>
      </c>
      <c r="B34" s="1" t="s">
        <v>416</v>
      </c>
      <c r="C34" s="1">
        <v>154</v>
      </c>
      <c r="H34" s="1" t="s">
        <v>105</v>
      </c>
      <c r="I34" s="1">
        <v>0</v>
      </c>
      <c r="L34" s="1" t="s">
        <v>714</v>
      </c>
      <c r="M34" s="1">
        <v>92</v>
      </c>
      <c r="N34" s="1">
        <v>40</v>
      </c>
      <c r="O34" s="1">
        <f t="shared" si="0"/>
        <v>52</v>
      </c>
    </row>
    <row r="35" spans="1:15" ht="15.75" customHeight="1" x14ac:dyDescent="0.2">
      <c r="A35" s="1" t="s">
        <v>193</v>
      </c>
      <c r="B35" s="1" t="s">
        <v>194</v>
      </c>
      <c r="C35" s="1">
        <v>155</v>
      </c>
      <c r="H35" s="1" t="s">
        <v>108</v>
      </c>
      <c r="I35" s="1">
        <v>0</v>
      </c>
      <c r="L35" s="1" t="s">
        <v>769</v>
      </c>
      <c r="M35" s="1">
        <v>91.4</v>
      </c>
      <c r="N35" s="1">
        <v>64</v>
      </c>
      <c r="O35" s="1">
        <f t="shared" si="0"/>
        <v>27.400000000000006</v>
      </c>
    </row>
    <row r="36" spans="1:15" ht="15.75" customHeight="1" x14ac:dyDescent="0.2">
      <c r="A36" s="1" t="s">
        <v>266</v>
      </c>
      <c r="B36" s="1" t="s">
        <v>267</v>
      </c>
      <c r="C36" s="1">
        <v>268</v>
      </c>
      <c r="H36" s="1" t="s">
        <v>110</v>
      </c>
      <c r="I36" s="1">
        <v>0</v>
      </c>
      <c r="L36" s="1" t="s">
        <v>244</v>
      </c>
      <c r="M36" s="1">
        <v>99.8</v>
      </c>
      <c r="N36" s="1">
        <v>63.9</v>
      </c>
      <c r="O36" s="1">
        <f t="shared" si="0"/>
        <v>35.9</v>
      </c>
    </row>
    <row r="37" spans="1:15" ht="15.75" customHeight="1" x14ac:dyDescent="0.2">
      <c r="A37" s="1" t="s">
        <v>125</v>
      </c>
      <c r="B37" s="1" t="s">
        <v>126</v>
      </c>
      <c r="C37" s="1">
        <v>276</v>
      </c>
      <c r="H37" s="1" t="s">
        <v>113</v>
      </c>
      <c r="I37" s="1">
        <v>0</v>
      </c>
      <c r="L37" s="1" t="s">
        <v>539</v>
      </c>
      <c r="M37" s="1">
        <v>168</v>
      </c>
      <c r="N37" s="1">
        <v>13.2</v>
      </c>
      <c r="O37" s="1">
        <f t="shared" si="0"/>
        <v>154.80000000000001</v>
      </c>
    </row>
    <row r="38" spans="1:15" ht="15.75" customHeight="1" x14ac:dyDescent="0.2">
      <c r="A38" s="1" t="s">
        <v>1263</v>
      </c>
      <c r="B38" s="1" t="s">
        <v>1264</v>
      </c>
      <c r="C38" s="1">
        <v>322</v>
      </c>
      <c r="H38" s="1" t="s">
        <v>115</v>
      </c>
      <c r="I38" s="1">
        <v>0</v>
      </c>
      <c r="L38" s="1" t="s">
        <v>889</v>
      </c>
      <c r="M38" s="1">
        <v>48</v>
      </c>
      <c r="N38" s="1">
        <v>2.1</v>
      </c>
      <c r="O38" s="1">
        <f t="shared" si="0"/>
        <v>45.9</v>
      </c>
    </row>
    <row r="39" spans="1:15" ht="15.75" customHeight="1" x14ac:dyDescent="0.2">
      <c r="A39" s="1" t="s">
        <v>649</v>
      </c>
      <c r="B39" s="1" t="s">
        <v>650</v>
      </c>
      <c r="C39" s="1">
        <v>287</v>
      </c>
      <c r="H39" s="1" t="s">
        <v>118</v>
      </c>
      <c r="I39" s="1">
        <v>0</v>
      </c>
      <c r="L39" s="1" t="s">
        <v>899</v>
      </c>
      <c r="M39" s="1">
        <v>0</v>
      </c>
      <c r="N39" s="1">
        <v>0</v>
      </c>
      <c r="O39" s="1">
        <f t="shared" si="0"/>
        <v>0</v>
      </c>
    </row>
    <row r="40" spans="1:15" ht="15.75" customHeight="1" x14ac:dyDescent="0.2">
      <c r="A40" s="1" t="s">
        <v>292</v>
      </c>
      <c r="B40" s="1" t="s">
        <v>293</v>
      </c>
      <c r="C40" s="1">
        <v>303</v>
      </c>
      <c r="H40" s="1" t="s">
        <v>120</v>
      </c>
      <c r="I40" s="1">
        <v>0</v>
      </c>
      <c r="L40" s="1" t="s">
        <v>706</v>
      </c>
      <c r="M40" s="1">
        <v>105.90000000000002</v>
      </c>
      <c r="N40" s="1">
        <v>94.1</v>
      </c>
      <c r="O40" s="1">
        <f t="shared" si="0"/>
        <v>11.800000000000026</v>
      </c>
    </row>
    <row r="41" spans="1:15" ht="15.75" customHeight="1" x14ac:dyDescent="0.2">
      <c r="A41" s="1" t="s">
        <v>738</v>
      </c>
      <c r="B41" s="1" t="s">
        <v>739</v>
      </c>
      <c r="H41" s="1" t="s">
        <v>122</v>
      </c>
      <c r="I41" s="1">
        <v>0</v>
      </c>
      <c r="L41" s="1" t="s">
        <v>188</v>
      </c>
      <c r="M41" s="1">
        <v>102.4</v>
      </c>
      <c r="N41" s="1">
        <v>58.4</v>
      </c>
      <c r="O41" s="1">
        <f t="shared" si="0"/>
        <v>44.000000000000007</v>
      </c>
    </row>
    <row r="42" spans="1:15" ht="15.75" customHeight="1" x14ac:dyDescent="0.2">
      <c r="A42" s="1" t="s">
        <v>330</v>
      </c>
      <c r="B42" s="1" t="s">
        <v>331</v>
      </c>
      <c r="C42" s="1">
        <v>294</v>
      </c>
      <c r="H42" s="1" t="s">
        <v>125</v>
      </c>
      <c r="I42" s="1">
        <v>8</v>
      </c>
      <c r="L42" s="1" t="s">
        <v>125</v>
      </c>
      <c r="M42" s="1">
        <v>0</v>
      </c>
      <c r="N42" s="1">
        <v>8</v>
      </c>
      <c r="O42" s="1">
        <f t="shared" si="0"/>
        <v>-8</v>
      </c>
    </row>
    <row r="43" spans="1:15" ht="15.75" customHeight="1" x14ac:dyDescent="0.2">
      <c r="A43" s="1" t="s">
        <v>1287</v>
      </c>
      <c r="B43" s="1" t="s">
        <v>1288</v>
      </c>
      <c r="H43" s="1" t="s">
        <v>128</v>
      </c>
      <c r="I43" s="1">
        <v>0</v>
      </c>
      <c r="L43" s="1" t="s">
        <v>325</v>
      </c>
      <c r="M43" s="1">
        <v>62.4</v>
      </c>
      <c r="N43" s="1">
        <v>20.5</v>
      </c>
      <c r="O43" s="1">
        <f t="shared" si="0"/>
        <v>41.9</v>
      </c>
    </row>
    <row r="44" spans="1:15" ht="15.75" customHeight="1" x14ac:dyDescent="0.2">
      <c r="A44" s="1" t="s">
        <v>1295</v>
      </c>
      <c r="B44" s="1" t="s">
        <v>1296</v>
      </c>
      <c r="C44" s="1">
        <v>317</v>
      </c>
      <c r="H44" s="1" t="s">
        <v>131</v>
      </c>
      <c r="I44" s="1">
        <v>0</v>
      </c>
      <c r="L44" s="1" t="s">
        <v>486</v>
      </c>
      <c r="M44" s="1">
        <v>116</v>
      </c>
      <c r="N44" s="1">
        <v>81.3</v>
      </c>
      <c r="O44" s="1">
        <f t="shared" si="0"/>
        <v>34.700000000000003</v>
      </c>
    </row>
    <row r="45" spans="1:15" ht="15.75" customHeight="1" x14ac:dyDescent="0.2">
      <c r="A45" s="1" t="s">
        <v>448</v>
      </c>
      <c r="B45" s="1" t="s">
        <v>449</v>
      </c>
      <c r="C45" s="1">
        <v>320</v>
      </c>
      <c r="H45" s="1" t="s">
        <v>133</v>
      </c>
      <c r="I45" s="1">
        <v>0</v>
      </c>
      <c r="L45" s="1" t="s">
        <v>417</v>
      </c>
      <c r="M45" s="1">
        <v>102.8</v>
      </c>
      <c r="N45" s="1">
        <v>47.2</v>
      </c>
      <c r="O45" s="1">
        <f t="shared" si="0"/>
        <v>55.599999999999994</v>
      </c>
    </row>
    <row r="46" spans="1:15" ht="15.75" customHeight="1" x14ac:dyDescent="0.2">
      <c r="A46" s="1" t="s">
        <v>744</v>
      </c>
      <c r="B46" s="1" t="s">
        <v>745</v>
      </c>
      <c r="H46" s="1" t="s">
        <v>135</v>
      </c>
      <c r="I46" s="1">
        <v>0</v>
      </c>
      <c r="L46" s="1" t="s">
        <v>322</v>
      </c>
      <c r="M46" s="1">
        <v>104</v>
      </c>
      <c r="N46" s="1">
        <v>43</v>
      </c>
      <c r="O46" s="1">
        <f t="shared" si="0"/>
        <v>61</v>
      </c>
    </row>
    <row r="47" spans="1:15" ht="15.75" customHeight="1" x14ac:dyDescent="0.2">
      <c r="A47" s="1" t="s">
        <v>1301</v>
      </c>
      <c r="B47" s="1" t="s">
        <v>1302</v>
      </c>
      <c r="H47" s="1" t="s">
        <v>137</v>
      </c>
      <c r="I47" s="1">
        <v>0</v>
      </c>
      <c r="L47" s="1" t="s">
        <v>594</v>
      </c>
      <c r="M47" s="1">
        <v>100</v>
      </c>
      <c r="N47" s="1">
        <v>48</v>
      </c>
      <c r="O47" s="1">
        <f t="shared" si="0"/>
        <v>52</v>
      </c>
    </row>
    <row r="48" spans="1:15" ht="15.75" customHeight="1" x14ac:dyDescent="0.2">
      <c r="A48" s="1" t="s">
        <v>247</v>
      </c>
      <c r="B48" s="1" t="s">
        <v>248</v>
      </c>
      <c r="C48" s="1">
        <v>329</v>
      </c>
      <c r="H48" s="1" t="s">
        <v>139</v>
      </c>
      <c r="I48" s="1">
        <v>0</v>
      </c>
      <c r="L48" s="1" t="s">
        <v>155</v>
      </c>
      <c r="M48" s="1">
        <v>66.400000000000006</v>
      </c>
      <c r="N48" s="1">
        <v>46.5</v>
      </c>
      <c r="O48" s="1">
        <f t="shared" si="0"/>
        <v>19.900000000000006</v>
      </c>
    </row>
    <row r="49" spans="1:15" ht="15.75" customHeight="1" x14ac:dyDescent="0.2">
      <c r="A49" s="1" t="s">
        <v>1315</v>
      </c>
      <c r="B49" s="1" t="s">
        <v>1316</v>
      </c>
      <c r="H49" s="1" t="s">
        <v>141</v>
      </c>
      <c r="I49" s="1">
        <v>0</v>
      </c>
      <c r="L49" s="1" t="s">
        <v>302</v>
      </c>
      <c r="M49" s="1">
        <v>110.6</v>
      </c>
      <c r="N49" s="1">
        <v>62.6</v>
      </c>
      <c r="O49" s="1">
        <f t="shared" si="0"/>
        <v>47.999999999999993</v>
      </c>
    </row>
    <row r="50" spans="1:15" ht="15.75" customHeight="1" x14ac:dyDescent="0.2">
      <c r="A50" s="1" t="s">
        <v>1317</v>
      </c>
      <c r="B50" s="1" t="s">
        <v>1318</v>
      </c>
      <c r="H50" s="1" t="s">
        <v>144</v>
      </c>
      <c r="I50" s="1">
        <v>0</v>
      </c>
      <c r="L50" s="1" t="s">
        <v>330</v>
      </c>
      <c r="M50" s="1">
        <v>103.9</v>
      </c>
      <c r="N50" s="1">
        <v>55.9</v>
      </c>
      <c r="O50" s="1">
        <f t="shared" si="0"/>
        <v>48.000000000000007</v>
      </c>
    </row>
    <row r="51" spans="1:15" ht="15.75" customHeight="1" x14ac:dyDescent="0.2">
      <c r="A51" s="1" t="s">
        <v>249</v>
      </c>
      <c r="B51" s="1" t="s">
        <v>250</v>
      </c>
      <c r="C51" s="1">
        <v>339</v>
      </c>
      <c r="H51" s="1" t="s">
        <v>146</v>
      </c>
      <c r="I51" s="1">
        <v>0</v>
      </c>
      <c r="L51" s="1" t="s">
        <v>602</v>
      </c>
      <c r="M51" s="1">
        <v>120</v>
      </c>
      <c r="N51" s="1">
        <v>72</v>
      </c>
      <c r="O51" s="1">
        <f t="shared" si="0"/>
        <v>48</v>
      </c>
    </row>
    <row r="52" spans="1:15" ht="15.75" customHeight="1" x14ac:dyDescent="0.2">
      <c r="A52" s="1" t="s">
        <v>741</v>
      </c>
      <c r="B52" s="1" t="s">
        <v>742</v>
      </c>
      <c r="H52" s="1" t="s">
        <v>148</v>
      </c>
      <c r="I52" s="1">
        <v>0</v>
      </c>
      <c r="L52" s="1" t="s">
        <v>2137</v>
      </c>
      <c r="M52" s="1">
        <v>59.699999999999996</v>
      </c>
      <c r="N52" s="1" t="s">
        <v>2421</v>
      </c>
      <c r="O52" s="1" t="e">
        <f t="shared" si="0"/>
        <v>#VALUE!</v>
      </c>
    </row>
    <row r="53" spans="1:15" ht="15.75" customHeight="1" x14ac:dyDescent="0.2">
      <c r="A53" s="1" t="s">
        <v>475</v>
      </c>
      <c r="B53" s="1" t="s">
        <v>476</v>
      </c>
      <c r="C53" s="1">
        <v>368</v>
      </c>
      <c r="H53" s="1" t="s">
        <v>150</v>
      </c>
      <c r="I53" s="1">
        <v>0</v>
      </c>
      <c r="L53" s="1" t="s">
        <v>2139</v>
      </c>
      <c r="M53" s="1">
        <v>57</v>
      </c>
      <c r="N53" s="1" t="s">
        <v>2421</v>
      </c>
      <c r="O53" s="1" t="e">
        <f t="shared" si="0"/>
        <v>#VALUE!</v>
      </c>
    </row>
    <row r="54" spans="1:15" ht="15.75" customHeight="1" x14ac:dyDescent="0.2">
      <c r="A54" s="1" t="s">
        <v>417</v>
      </c>
      <c r="B54" s="1" t="s">
        <v>418</v>
      </c>
      <c r="C54" s="1">
        <v>381</v>
      </c>
      <c r="H54" s="1" t="s">
        <v>152</v>
      </c>
      <c r="I54" s="1">
        <v>0</v>
      </c>
      <c r="L54" s="1" t="s">
        <v>780</v>
      </c>
      <c r="M54" s="1">
        <v>84</v>
      </c>
      <c r="N54" s="1">
        <v>0</v>
      </c>
      <c r="O54" s="1">
        <f t="shared" si="0"/>
        <v>84</v>
      </c>
    </row>
    <row r="55" spans="1:15" ht="15.75" customHeight="1" x14ac:dyDescent="0.2">
      <c r="A55" s="1" t="s">
        <v>429</v>
      </c>
      <c r="B55" s="1" t="s">
        <v>430</v>
      </c>
      <c r="C55" s="1">
        <v>369</v>
      </c>
      <c r="H55" s="1" t="s">
        <v>155</v>
      </c>
      <c r="I55" s="1">
        <v>46.5</v>
      </c>
      <c r="L55" s="1" t="s">
        <v>1465</v>
      </c>
      <c r="M55" s="1">
        <v>83.600000000000009</v>
      </c>
      <c r="N55" s="1">
        <v>51.3</v>
      </c>
      <c r="O55" s="1">
        <f t="shared" si="0"/>
        <v>32.300000000000011</v>
      </c>
    </row>
    <row r="56" spans="1:15" ht="15.75" customHeight="1" x14ac:dyDescent="0.2">
      <c r="A56" s="1" t="s">
        <v>342</v>
      </c>
      <c r="B56" s="1" t="s">
        <v>343</v>
      </c>
      <c r="C56" s="1">
        <v>4</v>
      </c>
      <c r="H56" s="1" t="s">
        <v>158</v>
      </c>
      <c r="I56" s="1">
        <v>0</v>
      </c>
      <c r="L56" s="1" t="s">
        <v>1466</v>
      </c>
      <c r="M56" s="1">
        <v>73.7</v>
      </c>
      <c r="N56" s="1">
        <v>112</v>
      </c>
      <c r="O56" s="1">
        <f t="shared" si="0"/>
        <v>-38.299999999999997</v>
      </c>
    </row>
    <row r="57" spans="1:15" ht="15.75" customHeight="1" x14ac:dyDescent="0.2">
      <c r="A57" s="1" t="s">
        <v>481</v>
      </c>
      <c r="B57" s="1" t="s">
        <v>482</v>
      </c>
      <c r="C57" s="1">
        <v>333</v>
      </c>
      <c r="H57" s="1" t="s">
        <v>160</v>
      </c>
      <c r="I57" s="1">
        <v>0</v>
      </c>
      <c r="L57" s="1" t="s">
        <v>1469</v>
      </c>
      <c r="M57" s="1">
        <v>67</v>
      </c>
      <c r="N57" s="1">
        <v>57.9</v>
      </c>
      <c r="O57" s="1">
        <f t="shared" si="0"/>
        <v>9.1000000000000014</v>
      </c>
    </row>
    <row r="58" spans="1:15" ht="15.75" customHeight="1" x14ac:dyDescent="0.2">
      <c r="A58" s="1" t="s">
        <v>180</v>
      </c>
      <c r="B58" s="1" t="s">
        <v>181</v>
      </c>
      <c r="C58" s="1">
        <v>495</v>
      </c>
      <c r="H58" s="1" t="s">
        <v>163</v>
      </c>
      <c r="I58" s="1">
        <v>0</v>
      </c>
      <c r="L58" s="1"/>
    </row>
    <row r="59" spans="1:15" ht="15.75" customHeight="1" x14ac:dyDescent="0.2">
      <c r="A59" s="1" t="s">
        <v>386</v>
      </c>
      <c r="B59" s="1" t="s">
        <v>387</v>
      </c>
      <c r="C59" s="1">
        <v>441</v>
      </c>
      <c r="H59" s="1" t="s">
        <v>165</v>
      </c>
      <c r="I59" s="1">
        <v>56</v>
      </c>
      <c r="L59" s="1"/>
    </row>
    <row r="60" spans="1:15" ht="15.75" customHeight="1" x14ac:dyDescent="0.2">
      <c r="A60" s="1" t="s">
        <v>1604</v>
      </c>
      <c r="B60" s="1" t="s">
        <v>1605</v>
      </c>
      <c r="H60" s="1" t="s">
        <v>167</v>
      </c>
      <c r="I60" s="1">
        <v>63.5</v>
      </c>
      <c r="L60" s="1"/>
    </row>
    <row r="61" spans="1:15" ht="15.75" customHeight="1" x14ac:dyDescent="0.2">
      <c r="A61" s="1" t="s">
        <v>1642</v>
      </c>
      <c r="B61" s="1" t="s">
        <v>1643</v>
      </c>
      <c r="H61" s="1" t="s">
        <v>169</v>
      </c>
      <c r="I61" s="1">
        <v>0</v>
      </c>
      <c r="L61" s="1"/>
    </row>
    <row r="62" spans="1:15" ht="15.75" customHeight="1" x14ac:dyDescent="0.2">
      <c r="A62" s="1" t="s">
        <v>1644</v>
      </c>
      <c r="B62" s="1" t="s">
        <v>1645</v>
      </c>
      <c r="H62" s="1" t="s">
        <v>171</v>
      </c>
      <c r="I62" s="1">
        <v>112</v>
      </c>
      <c r="L62" s="1"/>
    </row>
    <row r="63" spans="1:15" ht="15.75" customHeight="1" x14ac:dyDescent="0.2">
      <c r="A63" s="1" t="s">
        <v>1649</v>
      </c>
      <c r="B63" s="1" t="s">
        <v>1650</v>
      </c>
      <c r="H63" s="1" t="s">
        <v>173</v>
      </c>
      <c r="I63" s="1">
        <v>38.1</v>
      </c>
      <c r="L63" s="1"/>
    </row>
    <row r="64" spans="1:15" ht="15.75" customHeight="1" x14ac:dyDescent="0.2">
      <c r="A64" s="1" t="s">
        <v>431</v>
      </c>
      <c r="B64" s="1" t="s">
        <v>432</v>
      </c>
      <c r="C64" s="1">
        <v>566</v>
      </c>
      <c r="H64" s="1" t="s">
        <v>175</v>
      </c>
      <c r="I64" s="1">
        <v>0</v>
      </c>
      <c r="L64" s="1"/>
    </row>
    <row r="65" spans="1:12" ht="15.75" customHeight="1" x14ac:dyDescent="0.2">
      <c r="A65" s="1" t="s">
        <v>322</v>
      </c>
      <c r="B65" s="1" t="s">
        <v>323</v>
      </c>
      <c r="C65" s="1">
        <v>580</v>
      </c>
      <c r="H65" s="1" t="s">
        <v>177</v>
      </c>
      <c r="I65" s="1">
        <v>11.7</v>
      </c>
      <c r="L65" s="1"/>
    </row>
    <row r="66" spans="1:12" ht="15.75" customHeight="1" x14ac:dyDescent="0.2">
      <c r="A66" s="1" t="s">
        <v>206</v>
      </c>
      <c r="B66" s="1" t="s">
        <v>207</v>
      </c>
      <c r="C66" s="1">
        <v>591</v>
      </c>
      <c r="H66" s="1" t="s">
        <v>180</v>
      </c>
      <c r="I66" s="1">
        <v>35.4</v>
      </c>
      <c r="L66" s="1"/>
    </row>
    <row r="67" spans="1:12" ht="15.75" customHeight="1" x14ac:dyDescent="0.2">
      <c r="A67" s="1" t="s">
        <v>441</v>
      </c>
      <c r="B67" s="1" t="s">
        <v>442</v>
      </c>
      <c r="C67" s="1" t="s">
        <v>1775</v>
      </c>
      <c r="H67" s="1" t="s">
        <v>182</v>
      </c>
      <c r="I67" s="1">
        <v>0</v>
      </c>
      <c r="L67" s="1"/>
    </row>
    <row r="68" spans="1:12" ht="15.75" customHeight="1" x14ac:dyDescent="0.2">
      <c r="A68" s="1" t="s">
        <v>155</v>
      </c>
      <c r="B68" s="1" t="s">
        <v>156</v>
      </c>
      <c r="C68" s="1">
        <v>669</v>
      </c>
      <c r="H68" s="1" t="s">
        <v>184</v>
      </c>
      <c r="I68" s="1">
        <v>0</v>
      </c>
      <c r="L68" s="1"/>
    </row>
    <row r="69" spans="1:12" ht="15.75" customHeight="1" x14ac:dyDescent="0.2">
      <c r="A69" s="1" t="s">
        <v>486</v>
      </c>
      <c r="B69" s="1" t="s">
        <v>487</v>
      </c>
      <c r="C69" s="1">
        <v>608</v>
      </c>
      <c r="H69" s="1" t="s">
        <v>186</v>
      </c>
      <c r="I69" s="1">
        <v>0</v>
      </c>
      <c r="L69" s="1"/>
    </row>
    <row r="70" spans="1:12" ht="15.75" customHeight="1" x14ac:dyDescent="0.2">
      <c r="A70" s="1" t="s">
        <v>160</v>
      </c>
      <c r="B70" s="1" t="s">
        <v>161</v>
      </c>
      <c r="C70" s="1">
        <v>622</v>
      </c>
      <c r="H70" s="1" t="s">
        <v>188</v>
      </c>
      <c r="I70" s="1">
        <v>58.4</v>
      </c>
      <c r="L70" s="1"/>
    </row>
    <row r="71" spans="1:12" ht="15.75" customHeight="1" x14ac:dyDescent="0.2">
      <c r="A71" s="1" t="s">
        <v>1794</v>
      </c>
      <c r="B71" s="1" t="s">
        <v>1795</v>
      </c>
      <c r="H71" s="1" t="s">
        <v>190</v>
      </c>
      <c r="I71" s="1">
        <v>0</v>
      </c>
      <c r="L71" s="1"/>
    </row>
    <row r="72" spans="1:12" ht="15.75" customHeight="1" x14ac:dyDescent="0.2">
      <c r="A72" s="1" t="s">
        <v>1802</v>
      </c>
      <c r="B72" s="1" t="s">
        <v>571</v>
      </c>
      <c r="H72" s="1" t="s">
        <v>193</v>
      </c>
      <c r="I72" s="1">
        <v>38.200000000000003</v>
      </c>
      <c r="L72" s="1"/>
    </row>
    <row r="73" spans="1:12" ht="15.75" customHeight="1" x14ac:dyDescent="0.2">
      <c r="A73" s="1" t="s">
        <v>1803</v>
      </c>
      <c r="B73" s="1" t="s">
        <v>1804</v>
      </c>
      <c r="H73" s="1" t="s">
        <v>195</v>
      </c>
      <c r="I73" s="1">
        <v>0</v>
      </c>
      <c r="L73" s="1"/>
    </row>
    <row r="74" spans="1:12" ht="15.75" customHeight="1" x14ac:dyDescent="0.2">
      <c r="A74" s="1" t="s">
        <v>1805</v>
      </c>
      <c r="B74" s="1" t="s">
        <v>1806</v>
      </c>
      <c r="C74" s="1">
        <v>629</v>
      </c>
      <c r="H74" s="1" t="s">
        <v>197</v>
      </c>
      <c r="I74" s="1">
        <v>0</v>
      </c>
      <c r="L74" s="1"/>
    </row>
    <row r="75" spans="1:12" ht="15.75" customHeight="1" x14ac:dyDescent="0.2">
      <c r="A75" s="1" t="s">
        <v>399</v>
      </c>
      <c r="B75" s="1" t="s">
        <v>400</v>
      </c>
      <c r="C75" s="1">
        <v>627</v>
      </c>
      <c r="H75" s="1" t="s">
        <v>199</v>
      </c>
      <c r="I75" s="1">
        <v>0</v>
      </c>
      <c r="L75" s="1"/>
    </row>
    <row r="76" spans="1:12" ht="15.75" customHeight="1" x14ac:dyDescent="0.2">
      <c r="A76" s="1" t="s">
        <v>165</v>
      </c>
      <c r="B76" s="1" t="s">
        <v>166</v>
      </c>
      <c r="C76" s="1">
        <v>656</v>
      </c>
      <c r="H76" s="1" t="s">
        <v>202</v>
      </c>
      <c r="I76" s="1">
        <v>0</v>
      </c>
      <c r="L76" s="1"/>
    </row>
    <row r="77" spans="1:12" ht="15.75" customHeight="1" x14ac:dyDescent="0.2">
      <c r="A77" s="1" t="s">
        <v>1825</v>
      </c>
      <c r="B77" s="1" t="s">
        <v>1826</v>
      </c>
      <c r="H77" s="1" t="s">
        <v>204</v>
      </c>
      <c r="I77" s="1">
        <v>0</v>
      </c>
      <c r="L77" s="1"/>
    </row>
    <row r="78" spans="1:12" ht="15.75" customHeight="1" x14ac:dyDescent="0.2">
      <c r="A78" s="1" t="s">
        <v>392</v>
      </c>
      <c r="B78" s="1" t="s">
        <v>393</v>
      </c>
      <c r="C78" s="1">
        <v>662</v>
      </c>
      <c r="H78" s="1" t="s">
        <v>206</v>
      </c>
      <c r="I78" s="1">
        <v>0</v>
      </c>
      <c r="L78" s="1"/>
    </row>
    <row r="79" spans="1:12" ht="15.75" customHeight="1" x14ac:dyDescent="0.2">
      <c r="A79" s="1" t="s">
        <v>922</v>
      </c>
      <c r="B79" s="1" t="s">
        <v>923</v>
      </c>
      <c r="H79" s="1" t="s">
        <v>209</v>
      </c>
      <c r="I79" s="1">
        <v>0</v>
      </c>
      <c r="L79" s="1"/>
    </row>
    <row r="80" spans="1:12" ht="15.75" customHeight="1" x14ac:dyDescent="0.2">
      <c r="A80" s="1" t="s">
        <v>167</v>
      </c>
      <c r="B80" s="1" t="s">
        <v>168</v>
      </c>
      <c r="C80" s="1">
        <v>679</v>
      </c>
      <c r="H80" s="1" t="s">
        <v>211</v>
      </c>
      <c r="I80" s="1">
        <v>0</v>
      </c>
      <c r="L80" s="1"/>
    </row>
    <row r="81" spans="1:12" ht="15.75" customHeight="1" x14ac:dyDescent="0.2">
      <c r="A81" s="1" t="s">
        <v>1859</v>
      </c>
      <c r="B81" s="1" t="s">
        <v>1860</v>
      </c>
      <c r="H81" s="1" t="s">
        <v>213</v>
      </c>
      <c r="I81" s="1">
        <v>0</v>
      </c>
      <c r="L81" s="1"/>
    </row>
    <row r="82" spans="1:12" ht="15.75" customHeight="1" x14ac:dyDescent="0.2">
      <c r="A82" s="1" t="s">
        <v>490</v>
      </c>
      <c r="B82" s="1" t="s">
        <v>491</v>
      </c>
      <c r="C82" s="1">
        <v>684</v>
      </c>
      <c r="H82" s="1" t="s">
        <v>216</v>
      </c>
      <c r="I82" s="1">
        <v>0</v>
      </c>
      <c r="L82" s="1"/>
    </row>
    <row r="83" spans="1:12" ht="15.75" customHeight="1" x14ac:dyDescent="0.2">
      <c r="A83" s="1" t="s">
        <v>750</v>
      </c>
      <c r="B83" s="1" t="s">
        <v>751</v>
      </c>
      <c r="H83" s="1" t="s">
        <v>218</v>
      </c>
      <c r="I83" s="1">
        <v>0</v>
      </c>
      <c r="L83" s="1"/>
    </row>
    <row r="84" spans="1:12" ht="15.75" customHeight="1" x14ac:dyDescent="0.2">
      <c r="A84" s="1" t="s">
        <v>754</v>
      </c>
      <c r="B84" s="1" t="s">
        <v>755</v>
      </c>
      <c r="H84" s="1" t="s">
        <v>220</v>
      </c>
      <c r="I84" s="1">
        <v>0</v>
      </c>
      <c r="L84" s="1"/>
    </row>
    <row r="85" spans="1:12" ht="15.75" customHeight="1" x14ac:dyDescent="0.2">
      <c r="A85" s="1" t="s">
        <v>758</v>
      </c>
      <c r="B85" s="1" t="s">
        <v>759</v>
      </c>
      <c r="H85" s="1" t="s">
        <v>223</v>
      </c>
      <c r="I85" s="1">
        <v>0</v>
      </c>
      <c r="L85" s="1"/>
    </row>
    <row r="86" spans="1:12" ht="15.75" customHeight="1" x14ac:dyDescent="0.2">
      <c r="A86" s="1" t="s">
        <v>115</v>
      </c>
      <c r="B86" s="1" t="s">
        <v>116</v>
      </c>
      <c r="C86" s="1">
        <v>695</v>
      </c>
      <c r="H86" s="1" t="s">
        <v>225</v>
      </c>
      <c r="I86" s="1">
        <v>0</v>
      </c>
      <c r="L86" s="1"/>
    </row>
    <row r="87" spans="1:12" ht="15.75" customHeight="1" x14ac:dyDescent="0.2">
      <c r="A87" s="1" t="s">
        <v>507</v>
      </c>
      <c r="B87" s="1" t="s">
        <v>508</v>
      </c>
      <c r="C87" s="1">
        <v>717</v>
      </c>
      <c r="H87" s="1" t="s">
        <v>227</v>
      </c>
      <c r="I87" s="1">
        <v>0</v>
      </c>
      <c r="L87" s="1"/>
    </row>
    <row r="88" spans="1:12" ht="15.75" customHeight="1" x14ac:dyDescent="0.2">
      <c r="A88" s="1" t="s">
        <v>513</v>
      </c>
      <c r="B88" s="1" t="s">
        <v>514</v>
      </c>
      <c r="C88" s="1">
        <v>727</v>
      </c>
      <c r="H88" s="1" t="s">
        <v>229</v>
      </c>
      <c r="I88" s="1">
        <v>0</v>
      </c>
      <c r="L88" s="1"/>
    </row>
    <row r="89" spans="1:12" ht="15.75" customHeight="1" x14ac:dyDescent="0.2">
      <c r="A89" s="1" t="s">
        <v>516</v>
      </c>
      <c r="B89" s="1" t="s">
        <v>517</v>
      </c>
      <c r="C89" s="1">
        <v>728</v>
      </c>
      <c r="H89" s="1" t="s">
        <v>231</v>
      </c>
      <c r="I89" s="1">
        <v>0</v>
      </c>
      <c r="L89" s="1"/>
    </row>
    <row r="90" spans="1:12" ht="15.75" customHeight="1" x14ac:dyDescent="0.2">
      <c r="A90" s="1" t="s">
        <v>523</v>
      </c>
      <c r="B90" s="1" t="s">
        <v>524</v>
      </c>
      <c r="C90" s="1">
        <v>731</v>
      </c>
      <c r="H90" s="1" t="s">
        <v>233</v>
      </c>
      <c r="I90" s="1">
        <v>0</v>
      </c>
      <c r="L90" s="1"/>
    </row>
    <row r="91" spans="1:12" ht="15.75" customHeight="1" x14ac:dyDescent="0.2">
      <c r="A91" s="1" t="s">
        <v>539</v>
      </c>
      <c r="B91" s="1" t="s">
        <v>540</v>
      </c>
      <c r="C91" s="1">
        <v>748</v>
      </c>
      <c r="H91" s="1" t="s">
        <v>236</v>
      </c>
      <c r="I91" s="1">
        <v>0</v>
      </c>
      <c r="L91" s="1"/>
    </row>
    <row r="92" spans="1:12" ht="15.75" customHeight="1" x14ac:dyDescent="0.2">
      <c r="A92" s="1" t="s">
        <v>554</v>
      </c>
      <c r="B92" s="1" t="s">
        <v>555</v>
      </c>
      <c r="C92" s="1">
        <v>939</v>
      </c>
      <c r="H92" s="1" t="s">
        <v>239</v>
      </c>
      <c r="I92" s="1">
        <v>0</v>
      </c>
      <c r="L92" s="1"/>
    </row>
    <row r="93" spans="1:12" ht="15.75" customHeight="1" x14ac:dyDescent="0.2">
      <c r="A93" s="1" t="s">
        <v>760</v>
      </c>
      <c r="B93" s="1" t="s">
        <v>761</v>
      </c>
      <c r="H93" s="1" t="s">
        <v>241</v>
      </c>
      <c r="I93" s="1">
        <v>0</v>
      </c>
      <c r="L93" s="1"/>
    </row>
    <row r="94" spans="1:12" ht="15.75" customHeight="1" x14ac:dyDescent="0.2">
      <c r="A94" s="1" t="s">
        <v>1940</v>
      </c>
      <c r="B94" s="1" t="s">
        <v>1941</v>
      </c>
      <c r="H94" s="1" t="s">
        <v>244</v>
      </c>
      <c r="I94" s="1">
        <v>63.9</v>
      </c>
      <c r="L94" s="1"/>
    </row>
    <row r="95" spans="1:12" ht="15.75" customHeight="1" x14ac:dyDescent="0.2">
      <c r="A95" s="1" t="s">
        <v>570</v>
      </c>
      <c r="B95" s="1" t="s">
        <v>571</v>
      </c>
      <c r="C95" s="1">
        <v>767</v>
      </c>
      <c r="H95" s="1" t="s">
        <v>247</v>
      </c>
      <c r="I95" s="1">
        <v>0</v>
      </c>
    </row>
    <row r="96" spans="1:12" ht="15.75" customHeight="1" x14ac:dyDescent="0.2">
      <c r="A96" s="1" t="s">
        <v>1944</v>
      </c>
      <c r="B96" s="1" t="s">
        <v>1945</v>
      </c>
      <c r="H96" s="1" t="s">
        <v>249</v>
      </c>
      <c r="I96" s="1">
        <v>55.9</v>
      </c>
    </row>
    <row r="97" spans="1:9" ht="15.75" customHeight="1" x14ac:dyDescent="0.2">
      <c r="A97" s="1" t="s">
        <v>590</v>
      </c>
      <c r="B97" s="1" t="s">
        <v>591</v>
      </c>
      <c r="C97" s="1">
        <v>774</v>
      </c>
      <c r="H97" s="1" t="s">
        <v>252</v>
      </c>
      <c r="I97" s="1">
        <v>0</v>
      </c>
    </row>
    <row r="98" spans="1:9" ht="15.75" customHeight="1" x14ac:dyDescent="0.2">
      <c r="A98" s="1" t="s">
        <v>594</v>
      </c>
      <c r="B98" s="1" t="s">
        <v>595</v>
      </c>
      <c r="C98" s="1">
        <v>777</v>
      </c>
      <c r="H98" s="1" t="s">
        <v>254</v>
      </c>
      <c r="I98" s="1">
        <v>0</v>
      </c>
    </row>
    <row r="99" spans="1:9" ht="15.75" customHeight="1" x14ac:dyDescent="0.2">
      <c r="A99" s="1" t="s">
        <v>596</v>
      </c>
      <c r="B99" s="1" t="s">
        <v>597</v>
      </c>
      <c r="C99" s="1">
        <v>779</v>
      </c>
      <c r="H99" s="1" t="s">
        <v>257</v>
      </c>
      <c r="I99" s="1">
        <v>0</v>
      </c>
    </row>
    <row r="100" spans="1:9" ht="15.75" customHeight="1" x14ac:dyDescent="0.2">
      <c r="A100" s="1" t="s">
        <v>602</v>
      </c>
      <c r="B100" s="1" t="s">
        <v>603</v>
      </c>
      <c r="C100" s="1">
        <v>784</v>
      </c>
      <c r="H100" s="1" t="s">
        <v>259</v>
      </c>
      <c r="I100" s="1">
        <v>0</v>
      </c>
    </row>
    <row r="101" spans="1:9" ht="15.75" customHeight="1" x14ac:dyDescent="0.2">
      <c r="A101" s="1" t="s">
        <v>716</v>
      </c>
      <c r="B101" s="1" t="s">
        <v>717</v>
      </c>
      <c r="C101" s="1">
        <v>795</v>
      </c>
      <c r="H101" s="1" t="s">
        <v>261</v>
      </c>
      <c r="I101" s="1">
        <v>0</v>
      </c>
    </row>
    <row r="102" spans="1:9" ht="15.75" customHeight="1" x14ac:dyDescent="0.2">
      <c r="A102" s="1" t="s">
        <v>722</v>
      </c>
      <c r="B102" s="1" t="s">
        <v>723</v>
      </c>
      <c r="C102" s="1">
        <v>794</v>
      </c>
      <c r="H102" s="1" t="s">
        <v>264</v>
      </c>
      <c r="I102" s="1">
        <v>0</v>
      </c>
    </row>
    <row r="103" spans="1:9" ht="15.75" customHeight="1" x14ac:dyDescent="0.2">
      <c r="A103" s="1" t="s">
        <v>608</v>
      </c>
      <c r="B103" s="1" t="s">
        <v>609</v>
      </c>
      <c r="C103" s="1">
        <v>787</v>
      </c>
      <c r="H103" s="1" t="s">
        <v>266</v>
      </c>
      <c r="I103" s="1">
        <v>87.2</v>
      </c>
    </row>
    <row r="104" spans="1:9" ht="15.75" customHeight="1" x14ac:dyDescent="0.2">
      <c r="A104" s="1" t="s">
        <v>726</v>
      </c>
      <c r="B104" s="1" t="s">
        <v>727</v>
      </c>
      <c r="C104" s="1">
        <v>793</v>
      </c>
      <c r="H104" s="1" t="s">
        <v>268</v>
      </c>
      <c r="I104" s="1">
        <v>0</v>
      </c>
    </row>
    <row r="105" spans="1:9" ht="15.75" customHeight="1" x14ac:dyDescent="0.2">
      <c r="A105" s="1" t="s">
        <v>728</v>
      </c>
      <c r="B105" s="1" t="s">
        <v>729</v>
      </c>
      <c r="C105" s="1">
        <v>790</v>
      </c>
      <c r="H105" s="1" t="s">
        <v>270</v>
      </c>
      <c r="I105" s="1">
        <v>0</v>
      </c>
    </row>
    <row r="106" spans="1:9" ht="15.75" customHeight="1" x14ac:dyDescent="0.2">
      <c r="A106" s="1" t="s">
        <v>765</v>
      </c>
      <c r="B106" s="1" t="s">
        <v>766</v>
      </c>
      <c r="H106" s="1" t="s">
        <v>272</v>
      </c>
      <c r="I106" s="1">
        <v>0</v>
      </c>
    </row>
    <row r="107" spans="1:9" ht="15.75" customHeight="1" x14ac:dyDescent="0.2">
      <c r="A107" s="1" t="s">
        <v>828</v>
      </c>
      <c r="B107" s="1" t="s">
        <v>829</v>
      </c>
      <c r="H107" s="1" t="s">
        <v>274</v>
      </c>
      <c r="I107" s="1">
        <v>0</v>
      </c>
    </row>
    <row r="108" spans="1:9" ht="15.75" customHeight="1" x14ac:dyDescent="0.2">
      <c r="A108" s="1" t="s">
        <v>833</v>
      </c>
      <c r="B108" s="1" t="s">
        <v>834</v>
      </c>
      <c r="H108" s="1" t="s">
        <v>276</v>
      </c>
      <c r="I108" s="1">
        <v>0</v>
      </c>
    </row>
    <row r="109" spans="1:9" ht="15.75" customHeight="1" x14ac:dyDescent="0.2">
      <c r="A109" s="1" t="s">
        <v>830</v>
      </c>
      <c r="B109" s="1" t="s">
        <v>831</v>
      </c>
      <c r="H109" s="1" t="s">
        <v>278</v>
      </c>
      <c r="I109" s="1">
        <v>0</v>
      </c>
    </row>
    <row r="110" spans="1:9" ht="15.75" customHeight="1" x14ac:dyDescent="0.2">
      <c r="A110" s="1" t="s">
        <v>1988</v>
      </c>
      <c r="B110" s="1" t="s">
        <v>1989</v>
      </c>
      <c r="H110" s="1" t="s">
        <v>280</v>
      </c>
      <c r="I110" s="1">
        <v>0</v>
      </c>
    </row>
    <row r="111" spans="1:9" ht="15.75" customHeight="1" x14ac:dyDescent="0.2">
      <c r="A111" s="1" t="s">
        <v>1990</v>
      </c>
      <c r="B111" s="1" t="s">
        <v>1991</v>
      </c>
      <c r="H111" s="1" t="s">
        <v>283</v>
      </c>
      <c r="I111" s="1">
        <v>0</v>
      </c>
    </row>
    <row r="112" spans="1:9" ht="15.75" customHeight="1" x14ac:dyDescent="0.2">
      <c r="A112" s="1" t="s">
        <v>633</v>
      </c>
      <c r="B112" s="1" t="s">
        <v>634</v>
      </c>
      <c r="C112" s="1">
        <v>819</v>
      </c>
      <c r="H112" s="1" t="s">
        <v>286</v>
      </c>
      <c r="I112" s="1">
        <v>0</v>
      </c>
    </row>
    <row r="113" spans="1:9" ht="15.75" customHeight="1" x14ac:dyDescent="0.2">
      <c r="A113" s="1" t="s">
        <v>2000</v>
      </c>
      <c r="B113" s="1" t="s">
        <v>2001</v>
      </c>
      <c r="H113" s="1" t="s">
        <v>288</v>
      </c>
      <c r="I113" s="1">
        <v>0</v>
      </c>
    </row>
    <row r="114" spans="1:9" ht="15.75" customHeight="1" x14ac:dyDescent="0.2">
      <c r="A114" s="1" t="s">
        <v>710</v>
      </c>
      <c r="B114" s="1" t="s">
        <v>711</v>
      </c>
      <c r="C114" s="1">
        <v>857</v>
      </c>
      <c r="H114" s="1" t="s">
        <v>290</v>
      </c>
      <c r="I114" s="1">
        <v>0</v>
      </c>
    </row>
    <row r="115" spans="1:9" ht="15.75" customHeight="1" x14ac:dyDescent="0.2">
      <c r="A115" s="1" t="s">
        <v>692</v>
      </c>
      <c r="B115" s="1" t="s">
        <v>693</v>
      </c>
      <c r="C115" s="1">
        <v>832</v>
      </c>
      <c r="H115" s="1" t="s">
        <v>292</v>
      </c>
      <c r="I115" s="1">
        <v>112</v>
      </c>
    </row>
    <row r="116" spans="1:9" ht="15.75" customHeight="1" x14ac:dyDescent="0.2">
      <c r="A116" s="1" t="s">
        <v>647</v>
      </c>
      <c r="B116" s="1" t="s">
        <v>648</v>
      </c>
      <c r="C116" s="1">
        <v>833</v>
      </c>
      <c r="H116" s="1" t="s">
        <v>294</v>
      </c>
      <c r="I116" s="1">
        <v>0</v>
      </c>
    </row>
    <row r="117" spans="1:9" ht="15.75" customHeight="1" x14ac:dyDescent="0.2">
      <c r="A117" s="1" t="s">
        <v>2015</v>
      </c>
      <c r="B117" s="1" t="s">
        <v>2016</v>
      </c>
      <c r="H117" s="1" t="s">
        <v>296</v>
      </c>
      <c r="I117" s="1">
        <v>0</v>
      </c>
    </row>
    <row r="118" spans="1:9" ht="15.75" customHeight="1" x14ac:dyDescent="0.2">
      <c r="A118" s="1" t="s">
        <v>2019</v>
      </c>
      <c r="B118" s="1" t="s">
        <v>2020</v>
      </c>
      <c r="H118" s="1" t="s">
        <v>299</v>
      </c>
      <c r="I118" s="1">
        <v>0</v>
      </c>
    </row>
    <row r="119" spans="1:9" ht="15.75" customHeight="1" x14ac:dyDescent="0.2">
      <c r="A119" s="1" t="s">
        <v>2021</v>
      </c>
      <c r="B119" s="1" t="s">
        <v>2022</v>
      </c>
      <c r="H119" s="1" t="s">
        <v>302</v>
      </c>
      <c r="I119" s="1">
        <v>62.6</v>
      </c>
    </row>
    <row r="120" spans="1:9" ht="15.75" customHeight="1" x14ac:dyDescent="0.2">
      <c r="A120" s="1" t="s">
        <v>730</v>
      </c>
      <c r="B120" s="1" t="s">
        <v>731</v>
      </c>
      <c r="C120" s="1">
        <v>844</v>
      </c>
      <c r="H120" s="1" t="s">
        <v>305</v>
      </c>
      <c r="I120" s="1">
        <v>0</v>
      </c>
    </row>
    <row r="121" spans="1:9" ht="15.75" customHeight="1" x14ac:dyDescent="0.2">
      <c r="A121" s="1" t="s">
        <v>788</v>
      </c>
      <c r="B121" s="1" t="s">
        <v>789</v>
      </c>
      <c r="C121" s="1">
        <v>845</v>
      </c>
      <c r="H121" s="1" t="s">
        <v>307</v>
      </c>
      <c r="I121" s="1">
        <v>0</v>
      </c>
    </row>
    <row r="122" spans="1:9" ht="15.75" customHeight="1" x14ac:dyDescent="0.2">
      <c r="A122" s="1" t="s">
        <v>675</v>
      </c>
      <c r="B122" s="1" t="s">
        <v>676</v>
      </c>
      <c r="C122" s="1">
        <v>863</v>
      </c>
      <c r="H122" s="1" t="s">
        <v>310</v>
      </c>
      <c r="I122" s="1">
        <v>0</v>
      </c>
    </row>
    <row r="123" spans="1:9" ht="15.75" customHeight="1" x14ac:dyDescent="0.2">
      <c r="A123" s="1" t="s">
        <v>2031</v>
      </c>
      <c r="B123" s="1" t="s">
        <v>2032</v>
      </c>
      <c r="H123" s="1" t="s">
        <v>312</v>
      </c>
      <c r="I123" s="1">
        <v>0</v>
      </c>
    </row>
    <row r="124" spans="1:9" ht="15.75" customHeight="1" x14ac:dyDescent="0.2">
      <c r="A124" s="1" t="s">
        <v>700</v>
      </c>
      <c r="B124" s="1" t="s">
        <v>701</v>
      </c>
      <c r="C124" s="1">
        <v>865</v>
      </c>
      <c r="H124" s="1" t="s">
        <v>315</v>
      </c>
      <c r="I124" s="1">
        <v>8.1</v>
      </c>
    </row>
    <row r="125" spans="1:9" ht="15.75" customHeight="1" x14ac:dyDescent="0.2">
      <c r="A125" s="1" t="s">
        <v>2039</v>
      </c>
      <c r="B125" s="1" t="s">
        <v>2040</v>
      </c>
      <c r="H125" s="1" t="s">
        <v>317</v>
      </c>
      <c r="I125" s="1">
        <v>0</v>
      </c>
    </row>
    <row r="126" spans="1:9" ht="15.75" customHeight="1" x14ac:dyDescent="0.2">
      <c r="A126" s="1" t="s">
        <v>706</v>
      </c>
      <c r="B126" s="1" t="s">
        <v>707</v>
      </c>
      <c r="C126" s="1">
        <v>871</v>
      </c>
      <c r="H126" s="1" t="s">
        <v>319</v>
      </c>
      <c r="I126" s="1">
        <v>0</v>
      </c>
    </row>
    <row r="127" spans="1:9" ht="15.75" customHeight="1" x14ac:dyDescent="0.2">
      <c r="A127" s="1" t="s">
        <v>712</v>
      </c>
      <c r="B127" s="1" t="s">
        <v>713</v>
      </c>
      <c r="H127" s="1" t="s">
        <v>322</v>
      </c>
      <c r="I127" s="1">
        <v>43</v>
      </c>
    </row>
    <row r="128" spans="1:9" ht="15.75" customHeight="1" x14ac:dyDescent="0.2">
      <c r="A128" s="1" t="s">
        <v>714</v>
      </c>
      <c r="B128" s="1" t="s">
        <v>715</v>
      </c>
      <c r="C128" s="1">
        <v>885</v>
      </c>
      <c r="H128" s="1" t="s">
        <v>325</v>
      </c>
      <c r="I128" s="1">
        <v>20.5</v>
      </c>
    </row>
    <row r="129" spans="1:9" ht="15.75" customHeight="1" x14ac:dyDescent="0.2">
      <c r="A129" s="1" t="s">
        <v>771</v>
      </c>
      <c r="B129" s="1" t="s">
        <v>772</v>
      </c>
      <c r="C129" s="1">
        <v>894</v>
      </c>
      <c r="H129" s="1" t="s">
        <v>328</v>
      </c>
      <c r="I129" s="1">
        <v>0</v>
      </c>
    </row>
    <row r="130" spans="1:9" ht="15.75" customHeight="1" x14ac:dyDescent="0.2">
      <c r="A130" s="1" t="s">
        <v>769</v>
      </c>
      <c r="B130" s="1" t="s">
        <v>770</v>
      </c>
      <c r="C130" s="1">
        <v>884</v>
      </c>
      <c r="H130" s="1" t="s">
        <v>330</v>
      </c>
      <c r="I130" s="1">
        <v>55.9</v>
      </c>
    </row>
    <row r="131" spans="1:9" ht="15.75" customHeight="1" x14ac:dyDescent="0.2">
      <c r="A131" s="1" t="s">
        <v>774</v>
      </c>
      <c r="B131" s="1" t="s">
        <v>775</v>
      </c>
      <c r="C131" s="1">
        <v>889</v>
      </c>
      <c r="H131" s="1" t="s">
        <v>333</v>
      </c>
      <c r="I131" s="1">
        <v>0</v>
      </c>
    </row>
    <row r="132" spans="1:9" ht="15.75" customHeight="1" x14ac:dyDescent="0.2">
      <c r="A132" s="1" t="s">
        <v>2067</v>
      </c>
      <c r="B132" s="1" t="s">
        <v>2068</v>
      </c>
      <c r="H132" s="1" t="s">
        <v>335</v>
      </c>
      <c r="I132" s="1">
        <v>0</v>
      </c>
    </row>
    <row r="133" spans="1:9" ht="15.75" customHeight="1" x14ac:dyDescent="0.2">
      <c r="A133" s="1" t="s">
        <v>782</v>
      </c>
      <c r="B133" s="1" t="s">
        <v>783</v>
      </c>
      <c r="C133" s="1">
        <v>882</v>
      </c>
      <c r="H133" s="1" t="s">
        <v>338</v>
      </c>
      <c r="I133" s="1">
        <v>55.1</v>
      </c>
    </row>
    <row r="134" spans="1:9" ht="15.75" customHeight="1" x14ac:dyDescent="0.2">
      <c r="A134" s="1" t="s">
        <v>793</v>
      </c>
      <c r="B134" s="1" t="s">
        <v>794</v>
      </c>
      <c r="C134" s="1">
        <v>891</v>
      </c>
      <c r="H134" s="1" t="s">
        <v>340</v>
      </c>
      <c r="I134" s="1">
        <v>112</v>
      </c>
    </row>
    <row r="135" spans="1:9" ht="15.75" customHeight="1" x14ac:dyDescent="0.2">
      <c r="A135" s="1" t="s">
        <v>798</v>
      </c>
      <c r="B135" s="1" t="s">
        <v>799</v>
      </c>
      <c r="C135" s="1">
        <v>892</v>
      </c>
      <c r="H135" s="1" t="s">
        <v>342</v>
      </c>
      <c r="I135" s="1">
        <v>0</v>
      </c>
    </row>
    <row r="136" spans="1:9" ht="15.75" customHeight="1" x14ac:dyDescent="0.2">
      <c r="A136" s="1" t="s">
        <v>795</v>
      </c>
      <c r="B136" s="1" t="s">
        <v>796</v>
      </c>
      <c r="C136" s="1">
        <v>893</v>
      </c>
      <c r="H136" s="1" t="s">
        <v>344</v>
      </c>
      <c r="I136" s="1">
        <v>0</v>
      </c>
    </row>
    <row r="137" spans="1:9" ht="15.75" customHeight="1" x14ac:dyDescent="0.2">
      <c r="A137" s="1" t="s">
        <v>807</v>
      </c>
      <c r="B137" s="1" t="s">
        <v>808</v>
      </c>
      <c r="C137" s="1">
        <v>898</v>
      </c>
      <c r="H137" s="1" t="s">
        <v>346</v>
      </c>
      <c r="I137" s="1">
        <v>0</v>
      </c>
    </row>
    <row r="138" spans="1:9" ht="15.75" customHeight="1" x14ac:dyDescent="0.2">
      <c r="A138" s="1" t="s">
        <v>809</v>
      </c>
      <c r="B138" s="1" t="s">
        <v>212</v>
      </c>
      <c r="C138" s="1">
        <v>897</v>
      </c>
      <c r="H138" s="1" t="s">
        <v>348</v>
      </c>
      <c r="I138" s="1">
        <v>0</v>
      </c>
    </row>
    <row r="139" spans="1:9" ht="15.75" customHeight="1" x14ac:dyDescent="0.2">
      <c r="A139" s="1" t="s">
        <v>816</v>
      </c>
      <c r="B139" s="1" t="s">
        <v>817</v>
      </c>
      <c r="C139" s="1">
        <v>905</v>
      </c>
      <c r="H139" s="1" t="s">
        <v>350</v>
      </c>
      <c r="I139" s="1">
        <v>17.100000000000001</v>
      </c>
    </row>
    <row r="140" spans="1:9" ht="15.75" customHeight="1" x14ac:dyDescent="0.2">
      <c r="A140" s="1" t="s">
        <v>812</v>
      </c>
      <c r="B140" s="1" t="s">
        <v>813</v>
      </c>
      <c r="C140" s="1">
        <v>907</v>
      </c>
      <c r="H140" s="1" t="s">
        <v>354</v>
      </c>
      <c r="I140" s="1">
        <v>0</v>
      </c>
    </row>
    <row r="141" spans="1:9" ht="15.75" customHeight="1" x14ac:dyDescent="0.2">
      <c r="A141" s="1" t="s">
        <v>824</v>
      </c>
      <c r="B141" s="1" t="s">
        <v>825</v>
      </c>
      <c r="C141" s="1">
        <v>910</v>
      </c>
      <c r="H141" s="1" t="s">
        <v>357</v>
      </c>
      <c r="I141" s="1">
        <v>0</v>
      </c>
    </row>
    <row r="142" spans="1:9" ht="15.75" customHeight="1" x14ac:dyDescent="0.2">
      <c r="A142" s="1" t="s">
        <v>837</v>
      </c>
      <c r="B142" s="1" t="s">
        <v>838</v>
      </c>
      <c r="C142" s="1">
        <v>914</v>
      </c>
      <c r="H142" s="1" t="s">
        <v>359</v>
      </c>
      <c r="I142" s="1">
        <v>0</v>
      </c>
    </row>
    <row r="143" spans="1:9" ht="15.75" customHeight="1" x14ac:dyDescent="0.2">
      <c r="A143" s="1" t="s">
        <v>840</v>
      </c>
      <c r="B143" s="1" t="s">
        <v>2071</v>
      </c>
      <c r="C143" s="1">
        <v>915</v>
      </c>
      <c r="H143" s="1" t="s">
        <v>361</v>
      </c>
      <c r="I143" s="1">
        <v>10.9</v>
      </c>
    </row>
    <row r="144" spans="1:9" ht="15.75" customHeight="1" x14ac:dyDescent="0.2">
      <c r="A144" s="1" t="s">
        <v>849</v>
      </c>
      <c r="B144" s="1" t="s">
        <v>850</v>
      </c>
      <c r="C144" s="1">
        <v>919</v>
      </c>
      <c r="H144" s="1" t="s">
        <v>364</v>
      </c>
      <c r="I144" s="1">
        <v>6</v>
      </c>
    </row>
    <row r="145" spans="1:9" ht="15.75" customHeight="1" x14ac:dyDescent="0.2">
      <c r="A145" s="1" t="s">
        <v>852</v>
      </c>
      <c r="B145" s="1" t="s">
        <v>853</v>
      </c>
      <c r="C145" s="1">
        <v>920</v>
      </c>
      <c r="H145" s="1" t="s">
        <v>367</v>
      </c>
      <c r="I145" s="1">
        <v>0</v>
      </c>
    </row>
    <row r="146" spans="1:9" ht="15.75" customHeight="1" x14ac:dyDescent="0.2">
      <c r="A146" s="1" t="s">
        <v>847</v>
      </c>
      <c r="B146" s="1" t="s">
        <v>848</v>
      </c>
      <c r="C146" s="1">
        <v>916</v>
      </c>
      <c r="H146" s="1" t="s">
        <v>370</v>
      </c>
      <c r="I146" s="1">
        <v>0</v>
      </c>
    </row>
    <row r="147" spans="1:9" ht="15.75" customHeight="1" x14ac:dyDescent="0.2">
      <c r="A147" s="1" t="s">
        <v>845</v>
      </c>
      <c r="B147" s="1" t="s">
        <v>846</v>
      </c>
      <c r="C147" s="1">
        <v>918</v>
      </c>
      <c r="H147" s="1" t="s">
        <v>372</v>
      </c>
      <c r="I147" s="1">
        <v>0</v>
      </c>
    </row>
    <row r="148" spans="1:9" ht="15.75" customHeight="1" x14ac:dyDescent="0.2">
      <c r="A148" s="1" t="s">
        <v>857</v>
      </c>
      <c r="B148" s="1" t="s">
        <v>858</v>
      </c>
      <c r="C148" s="1">
        <v>947</v>
      </c>
      <c r="H148" s="1" t="s">
        <v>374</v>
      </c>
      <c r="I148" s="1">
        <v>24.6</v>
      </c>
    </row>
    <row r="149" spans="1:9" ht="15.75" customHeight="1" x14ac:dyDescent="0.2">
      <c r="A149" s="1" t="s">
        <v>2072</v>
      </c>
      <c r="B149" s="1" t="s">
        <v>2073</v>
      </c>
      <c r="H149" s="1" t="s">
        <v>376</v>
      </c>
      <c r="I149" s="1">
        <v>112</v>
      </c>
    </row>
    <row r="150" spans="1:9" ht="15.75" customHeight="1" x14ac:dyDescent="0.2">
      <c r="A150" s="1" t="s">
        <v>2074</v>
      </c>
      <c r="B150" s="1" t="s">
        <v>2075</v>
      </c>
      <c r="H150" s="1" t="s">
        <v>379</v>
      </c>
      <c r="I150" s="1">
        <v>0</v>
      </c>
    </row>
    <row r="151" spans="1:9" ht="15.75" customHeight="1" x14ac:dyDescent="0.2">
      <c r="A151" s="1" t="s">
        <v>862</v>
      </c>
      <c r="B151" s="1" t="s">
        <v>863</v>
      </c>
      <c r="C151" s="1">
        <v>927</v>
      </c>
      <c r="H151" s="1" t="s">
        <v>381</v>
      </c>
      <c r="I151" s="1">
        <v>59.5</v>
      </c>
    </row>
    <row r="152" spans="1:9" ht="15.75" customHeight="1" x14ac:dyDescent="0.2">
      <c r="A152" s="1" t="s">
        <v>2076</v>
      </c>
      <c r="H152" s="1" t="s">
        <v>384</v>
      </c>
      <c r="I152" s="1">
        <v>0</v>
      </c>
    </row>
    <row r="153" spans="1:9" ht="15.75" customHeight="1" x14ac:dyDescent="0.2">
      <c r="A153" s="1" t="s">
        <v>871</v>
      </c>
      <c r="B153" s="1" t="s">
        <v>872</v>
      </c>
      <c r="C153" s="1">
        <v>925</v>
      </c>
      <c r="H153" s="1" t="s">
        <v>386</v>
      </c>
      <c r="I153" s="1">
        <v>0</v>
      </c>
    </row>
    <row r="154" spans="1:9" ht="15.75" customHeight="1" x14ac:dyDescent="0.2">
      <c r="A154" s="1" t="s">
        <v>873</v>
      </c>
      <c r="B154" s="1" t="s">
        <v>874</v>
      </c>
      <c r="C154" s="1">
        <v>923</v>
      </c>
      <c r="H154" s="1" t="s">
        <v>389</v>
      </c>
      <c r="I154" s="1">
        <v>0</v>
      </c>
    </row>
    <row r="155" spans="1:9" ht="15.75" customHeight="1" x14ac:dyDescent="0.2">
      <c r="A155" s="1" t="s">
        <v>919</v>
      </c>
      <c r="B155" s="1" t="s">
        <v>920</v>
      </c>
      <c r="H155" s="1" t="s">
        <v>392</v>
      </c>
      <c r="I155" s="1">
        <v>57.9</v>
      </c>
    </row>
    <row r="156" spans="1:9" ht="15.75" customHeight="1" x14ac:dyDescent="0.2">
      <c r="A156" s="1" t="s">
        <v>2077</v>
      </c>
      <c r="B156" s="1" t="s">
        <v>2078</v>
      </c>
      <c r="H156" s="1" t="s">
        <v>395</v>
      </c>
      <c r="I156" s="1">
        <v>0</v>
      </c>
    </row>
    <row r="157" spans="1:9" ht="15.75" customHeight="1" x14ac:dyDescent="0.2">
      <c r="A157" s="1" t="s">
        <v>2081</v>
      </c>
      <c r="B157" s="1" t="s">
        <v>2082</v>
      </c>
      <c r="H157" s="1" t="s">
        <v>397</v>
      </c>
      <c r="I157" s="1">
        <v>0</v>
      </c>
    </row>
    <row r="158" spans="1:9" ht="15.75" customHeight="1" x14ac:dyDescent="0.2">
      <c r="A158" s="1" t="s">
        <v>2083</v>
      </c>
      <c r="B158" s="1" t="s">
        <v>2084</v>
      </c>
      <c r="H158" s="1" t="s">
        <v>399</v>
      </c>
      <c r="I158" s="1">
        <v>56</v>
      </c>
    </row>
    <row r="159" spans="1:9" ht="15.75" customHeight="1" x14ac:dyDescent="0.2">
      <c r="A159" s="1" t="s">
        <v>875</v>
      </c>
      <c r="B159" s="1" t="s">
        <v>876</v>
      </c>
      <c r="C159" s="1">
        <v>928</v>
      </c>
      <c r="H159" s="1" t="s">
        <v>402</v>
      </c>
      <c r="I159" s="1">
        <v>0</v>
      </c>
    </row>
    <row r="160" spans="1:9" ht="15.75" customHeight="1" x14ac:dyDescent="0.2">
      <c r="A160" s="1" t="s">
        <v>2085</v>
      </c>
      <c r="B160" s="1" t="s">
        <v>2086</v>
      </c>
      <c r="H160" s="1" t="s">
        <v>404</v>
      </c>
      <c r="I160" s="1">
        <v>0</v>
      </c>
    </row>
    <row r="161" spans="1:9" ht="15.75" customHeight="1" x14ac:dyDescent="0.2">
      <c r="A161" s="1" t="s">
        <v>2087</v>
      </c>
      <c r="B161" s="1" t="s">
        <v>2088</v>
      </c>
      <c r="H161" s="1" t="s">
        <v>406</v>
      </c>
      <c r="I161" s="1">
        <v>9.1999999999999993</v>
      </c>
    </row>
    <row r="162" spans="1:9" ht="15.75" customHeight="1" x14ac:dyDescent="0.2">
      <c r="A162" s="1" t="s">
        <v>2089</v>
      </c>
      <c r="B162" s="1" t="s">
        <v>2090</v>
      </c>
      <c r="H162" s="1" t="s">
        <v>408</v>
      </c>
      <c r="I162" s="1">
        <v>11.2</v>
      </c>
    </row>
    <row r="163" spans="1:9" ht="15.75" customHeight="1" x14ac:dyDescent="0.2">
      <c r="A163" s="1" t="s">
        <v>2091</v>
      </c>
      <c r="B163" s="1" t="s">
        <v>2092</v>
      </c>
      <c r="H163" s="1" t="s">
        <v>410</v>
      </c>
      <c r="I163" s="1">
        <v>0</v>
      </c>
    </row>
    <row r="164" spans="1:9" ht="15.75" customHeight="1" x14ac:dyDescent="0.2">
      <c r="A164" s="1" t="s">
        <v>2093</v>
      </c>
      <c r="B164" s="1" t="s">
        <v>2094</v>
      </c>
      <c r="H164" s="1" t="s">
        <v>412</v>
      </c>
      <c r="I164" s="1">
        <v>0</v>
      </c>
    </row>
    <row r="165" spans="1:9" ht="15.75" customHeight="1" x14ac:dyDescent="0.2">
      <c r="A165" s="1" t="s">
        <v>2095</v>
      </c>
      <c r="B165" s="1" t="s">
        <v>2096</v>
      </c>
      <c r="H165" s="1" t="s">
        <v>415</v>
      </c>
      <c r="I165" s="1">
        <v>37.9</v>
      </c>
    </row>
    <row r="166" spans="1:9" ht="15.75" customHeight="1" x14ac:dyDescent="0.2">
      <c r="A166" s="1" t="s">
        <v>877</v>
      </c>
      <c r="B166" s="1" t="s">
        <v>878</v>
      </c>
      <c r="C166" s="1">
        <v>931</v>
      </c>
      <c r="H166" s="1" t="s">
        <v>417</v>
      </c>
      <c r="I166" s="1">
        <v>47.2</v>
      </c>
    </row>
    <row r="167" spans="1:9" ht="15.75" customHeight="1" x14ac:dyDescent="0.2">
      <c r="A167" s="1" t="s">
        <v>879</v>
      </c>
      <c r="B167" s="1" t="s">
        <v>880</v>
      </c>
      <c r="C167" s="1">
        <v>932</v>
      </c>
      <c r="H167" s="1" t="s">
        <v>420</v>
      </c>
      <c r="I167" s="1">
        <v>0</v>
      </c>
    </row>
    <row r="168" spans="1:9" ht="15.75" customHeight="1" x14ac:dyDescent="0.2">
      <c r="A168" s="1" t="s">
        <v>881</v>
      </c>
      <c r="B168" s="1" t="s">
        <v>882</v>
      </c>
      <c r="C168" s="1">
        <v>933</v>
      </c>
      <c r="H168" s="1" t="s">
        <v>422</v>
      </c>
      <c r="I168" s="1">
        <v>0</v>
      </c>
    </row>
    <row r="169" spans="1:9" ht="15.75" customHeight="1" x14ac:dyDescent="0.2">
      <c r="A169" s="1" t="s">
        <v>885</v>
      </c>
      <c r="B169" s="1" t="s">
        <v>886</v>
      </c>
      <c r="C169" s="1">
        <v>15</v>
      </c>
      <c r="H169" s="1" t="s">
        <v>424</v>
      </c>
      <c r="I169" s="1">
        <v>0</v>
      </c>
    </row>
    <row r="170" spans="1:9" ht="15.75" customHeight="1" x14ac:dyDescent="0.2">
      <c r="A170" s="1" t="s">
        <v>889</v>
      </c>
      <c r="B170" s="1" t="s">
        <v>890</v>
      </c>
      <c r="C170" s="1">
        <v>937</v>
      </c>
      <c r="H170" s="1" t="s">
        <v>426</v>
      </c>
      <c r="I170" s="1">
        <v>0</v>
      </c>
    </row>
    <row r="171" spans="1:9" ht="15.75" customHeight="1" x14ac:dyDescent="0.2">
      <c r="A171" s="1" t="s">
        <v>891</v>
      </c>
      <c r="B171" s="1" t="s">
        <v>892</v>
      </c>
      <c r="C171" s="1">
        <v>935</v>
      </c>
      <c r="H171" s="1" t="s">
        <v>429</v>
      </c>
      <c r="I171" s="1">
        <v>0</v>
      </c>
    </row>
    <row r="172" spans="1:9" ht="15.75" customHeight="1" x14ac:dyDescent="0.2">
      <c r="A172" s="1" t="s">
        <v>893</v>
      </c>
      <c r="B172" s="1" t="s">
        <v>894</v>
      </c>
      <c r="C172" s="1">
        <v>938</v>
      </c>
      <c r="H172" s="1" t="s">
        <v>431</v>
      </c>
      <c r="I172" s="1">
        <v>62.2</v>
      </c>
    </row>
    <row r="173" spans="1:9" ht="15.75" customHeight="1" x14ac:dyDescent="0.2">
      <c r="A173" s="1" t="s">
        <v>2097</v>
      </c>
      <c r="B173" s="1" t="s">
        <v>2098</v>
      </c>
      <c r="H173" s="1" t="s">
        <v>433</v>
      </c>
      <c r="I173" s="1">
        <v>0</v>
      </c>
    </row>
    <row r="174" spans="1:9" ht="15.75" customHeight="1" x14ac:dyDescent="0.2">
      <c r="A174" s="1" t="s">
        <v>895</v>
      </c>
      <c r="B174" s="1" t="s">
        <v>896</v>
      </c>
      <c r="C174" s="1">
        <v>940</v>
      </c>
      <c r="H174" s="1" t="s">
        <v>436</v>
      </c>
      <c r="I174" s="1">
        <v>0</v>
      </c>
    </row>
    <row r="175" spans="1:9" ht="15.75" customHeight="1" x14ac:dyDescent="0.2">
      <c r="A175" s="1" t="s">
        <v>899</v>
      </c>
      <c r="B175" s="1" t="s">
        <v>900</v>
      </c>
      <c r="C175" s="1">
        <v>942</v>
      </c>
      <c r="H175" s="1" t="s">
        <v>438</v>
      </c>
      <c r="I175" s="1">
        <v>0</v>
      </c>
    </row>
    <row r="176" spans="1:9" ht="15.75" customHeight="1" x14ac:dyDescent="0.2">
      <c r="A176" s="1" t="s">
        <v>903</v>
      </c>
      <c r="B176" s="1" t="s">
        <v>904</v>
      </c>
      <c r="C176" s="1">
        <v>943</v>
      </c>
      <c r="H176" s="1" t="s">
        <v>440</v>
      </c>
      <c r="I176" s="1">
        <v>0</v>
      </c>
    </row>
    <row r="177" spans="1:9" ht="15.75" customHeight="1" x14ac:dyDescent="0.2">
      <c r="A177" s="1" t="s">
        <v>901</v>
      </c>
      <c r="B177" s="1" t="s">
        <v>902</v>
      </c>
      <c r="C177" s="1">
        <v>944</v>
      </c>
      <c r="H177" s="1" t="s">
        <v>441</v>
      </c>
      <c r="I177" s="1">
        <v>0</v>
      </c>
    </row>
    <row r="178" spans="1:9" ht="15.75" customHeight="1" x14ac:dyDescent="0.2">
      <c r="A178" s="1" t="s">
        <v>2101</v>
      </c>
      <c r="B178" s="1" t="s">
        <v>2102</v>
      </c>
      <c r="H178" s="1" t="s">
        <v>443</v>
      </c>
      <c r="I178" s="1">
        <v>0</v>
      </c>
    </row>
    <row r="179" spans="1:9" ht="15.75" customHeight="1" x14ac:dyDescent="0.2">
      <c r="A179" s="1" t="s">
        <v>2103</v>
      </c>
      <c r="B179" s="1" t="s">
        <v>2104</v>
      </c>
      <c r="H179" s="1" t="s">
        <v>446</v>
      </c>
      <c r="I179" s="1">
        <v>0</v>
      </c>
    </row>
    <row r="180" spans="1:9" ht="15.75" customHeight="1" x14ac:dyDescent="0.2">
      <c r="A180" s="1" t="s">
        <v>905</v>
      </c>
      <c r="B180" s="1" t="s">
        <v>906</v>
      </c>
      <c r="C180" s="1">
        <v>945</v>
      </c>
      <c r="H180" s="1" t="s">
        <v>448</v>
      </c>
      <c r="I180" s="1">
        <v>0</v>
      </c>
    </row>
    <row r="181" spans="1:9" ht="15.75" customHeight="1" x14ac:dyDescent="0.2">
      <c r="A181" s="1" t="s">
        <v>2105</v>
      </c>
      <c r="B181" s="1" t="s">
        <v>957</v>
      </c>
      <c r="H181" s="1" t="s">
        <v>451</v>
      </c>
      <c r="I181" s="1">
        <v>0</v>
      </c>
    </row>
    <row r="182" spans="1:9" ht="15.75" customHeight="1" x14ac:dyDescent="0.2">
      <c r="A182" s="1" t="s">
        <v>907</v>
      </c>
      <c r="B182" s="1" t="s">
        <v>908</v>
      </c>
      <c r="C182" s="1">
        <v>946</v>
      </c>
      <c r="H182" s="1" t="s">
        <v>454</v>
      </c>
      <c r="I182" s="1">
        <v>0</v>
      </c>
    </row>
    <row r="183" spans="1:9" ht="15.75" customHeight="1" x14ac:dyDescent="0.2">
      <c r="A183" s="1" t="s">
        <v>2106</v>
      </c>
      <c r="B183" s="1" t="s">
        <v>2107</v>
      </c>
      <c r="H183" s="1" t="s">
        <v>456</v>
      </c>
      <c r="I183" s="1">
        <v>0</v>
      </c>
    </row>
    <row r="184" spans="1:9" ht="15.75" customHeight="1" x14ac:dyDescent="0.2">
      <c r="A184" s="1" t="s">
        <v>2108</v>
      </c>
      <c r="B184" s="1" t="s">
        <v>2109</v>
      </c>
      <c r="H184" s="1" t="s">
        <v>458</v>
      </c>
      <c r="I184" s="1">
        <v>0</v>
      </c>
    </row>
    <row r="185" spans="1:9" ht="15.75" customHeight="1" x14ac:dyDescent="0.2">
      <c r="A185" s="1" t="s">
        <v>2110</v>
      </c>
      <c r="B185" s="1" t="s">
        <v>2111</v>
      </c>
      <c r="H185" s="1" t="s">
        <v>460</v>
      </c>
      <c r="I185" s="1">
        <v>0</v>
      </c>
    </row>
    <row r="186" spans="1:9" ht="15.75" customHeight="1" x14ac:dyDescent="0.2">
      <c r="A186" s="1" t="s">
        <v>2112</v>
      </c>
      <c r="B186" s="1" t="s">
        <v>2113</v>
      </c>
      <c r="H186" s="1" t="s">
        <v>462</v>
      </c>
      <c r="I186" s="1">
        <v>0</v>
      </c>
    </row>
    <row r="187" spans="1:9" ht="15.75" customHeight="1" x14ac:dyDescent="0.2">
      <c r="A187" s="1" t="s">
        <v>2114</v>
      </c>
      <c r="B187" s="1" t="s">
        <v>2115</v>
      </c>
      <c r="H187" s="1" t="s">
        <v>465</v>
      </c>
      <c r="I187" s="1">
        <v>0</v>
      </c>
    </row>
    <row r="188" spans="1:9" ht="15.75" customHeight="1" x14ac:dyDescent="0.2">
      <c r="A188" s="1" t="s">
        <v>2116</v>
      </c>
      <c r="B188" s="1" t="s">
        <v>2117</v>
      </c>
      <c r="H188" s="1" t="s">
        <v>467</v>
      </c>
      <c r="I188" s="1">
        <v>0</v>
      </c>
    </row>
    <row r="189" spans="1:9" ht="15.75" customHeight="1" x14ac:dyDescent="0.2">
      <c r="A189" s="1" t="s">
        <v>2118</v>
      </c>
      <c r="B189" s="1" t="s">
        <v>2119</v>
      </c>
      <c r="H189" s="1" t="s">
        <v>469</v>
      </c>
      <c r="I189" s="1">
        <v>0</v>
      </c>
    </row>
    <row r="190" spans="1:9" ht="15.75" customHeight="1" x14ac:dyDescent="0.2">
      <c r="A190" s="1" t="s">
        <v>2120</v>
      </c>
      <c r="B190" s="1" t="s">
        <v>2121</v>
      </c>
      <c r="H190" s="1" t="s">
        <v>471</v>
      </c>
      <c r="I190" s="1">
        <v>0</v>
      </c>
    </row>
    <row r="191" spans="1:9" ht="15.75" customHeight="1" x14ac:dyDescent="0.2">
      <c r="A191" s="1" t="s">
        <v>2122</v>
      </c>
      <c r="B191" s="1" t="s">
        <v>2123</v>
      </c>
      <c r="H191" s="1" t="s">
        <v>473</v>
      </c>
      <c r="I191" s="1">
        <v>112</v>
      </c>
    </row>
    <row r="192" spans="1:9" ht="15.75" customHeight="1" x14ac:dyDescent="0.2">
      <c r="A192" s="1" t="s">
        <v>2124</v>
      </c>
      <c r="B192" s="1" t="s">
        <v>2125</v>
      </c>
      <c r="H192" s="1" t="s">
        <v>475</v>
      </c>
      <c r="I192" s="1">
        <v>0</v>
      </c>
    </row>
    <row r="193" spans="1:9" ht="15.75" customHeight="1" x14ac:dyDescent="0.2">
      <c r="A193" s="1" t="s">
        <v>2126</v>
      </c>
      <c r="B193" s="1" t="s">
        <v>1686</v>
      </c>
      <c r="H193" s="1" t="s">
        <v>477</v>
      </c>
      <c r="I193" s="1">
        <v>0</v>
      </c>
    </row>
    <row r="194" spans="1:9" ht="15.75" customHeight="1" x14ac:dyDescent="0.2">
      <c r="A194" s="1" t="s">
        <v>2127</v>
      </c>
      <c r="B194" s="1" t="s">
        <v>2128</v>
      </c>
      <c r="H194" s="1" t="s">
        <v>479</v>
      </c>
      <c r="I194" s="1">
        <v>0</v>
      </c>
    </row>
    <row r="195" spans="1:9" ht="15.75" customHeight="1" x14ac:dyDescent="0.2">
      <c r="A195" s="1" t="s">
        <v>2129</v>
      </c>
      <c r="B195" s="1" t="s">
        <v>2130</v>
      </c>
      <c r="C195" s="1">
        <v>948</v>
      </c>
      <c r="H195" s="1" t="s">
        <v>481</v>
      </c>
      <c r="I195" s="1">
        <v>62.8</v>
      </c>
    </row>
    <row r="196" spans="1:9" ht="15.75" customHeight="1" x14ac:dyDescent="0.2">
      <c r="A196" s="1" t="s">
        <v>2131</v>
      </c>
      <c r="B196" s="1" t="s">
        <v>2132</v>
      </c>
      <c r="H196" s="1" t="s">
        <v>484</v>
      </c>
      <c r="I196" s="1">
        <v>0</v>
      </c>
    </row>
    <row r="197" spans="1:9" ht="15.75" customHeight="1" x14ac:dyDescent="0.2">
      <c r="A197" s="1" t="s">
        <v>2133</v>
      </c>
      <c r="B197" s="1" t="s">
        <v>2134</v>
      </c>
      <c r="H197" s="1" t="s">
        <v>486</v>
      </c>
      <c r="I197" s="1">
        <v>81.3</v>
      </c>
    </row>
    <row r="198" spans="1:9" ht="15.75" customHeight="1" x14ac:dyDescent="0.2">
      <c r="A198" s="1" t="s">
        <v>2135</v>
      </c>
      <c r="B198" s="1" t="s">
        <v>2136</v>
      </c>
      <c r="H198" s="1" t="s">
        <v>488</v>
      </c>
      <c r="I198" s="1">
        <v>0</v>
      </c>
    </row>
    <row r="199" spans="1:9" ht="15.75" customHeight="1" x14ac:dyDescent="0.2">
      <c r="A199" s="1" t="s">
        <v>2137</v>
      </c>
      <c r="B199" s="1" t="s">
        <v>2138</v>
      </c>
      <c r="C199" s="1">
        <v>950</v>
      </c>
      <c r="H199" s="1" t="s">
        <v>490</v>
      </c>
      <c r="I199" s="1">
        <v>42.8</v>
      </c>
    </row>
    <row r="200" spans="1:9" ht="15.75" customHeight="1" x14ac:dyDescent="0.2">
      <c r="A200" s="1" t="s">
        <v>2139</v>
      </c>
      <c r="B200" s="1" t="s">
        <v>2140</v>
      </c>
      <c r="C200" s="1">
        <v>951</v>
      </c>
      <c r="H200" s="1" t="s">
        <v>492</v>
      </c>
      <c r="I200" s="1">
        <v>0</v>
      </c>
    </row>
    <row r="201" spans="1:9" ht="15.75" customHeight="1" x14ac:dyDescent="0.2">
      <c r="H201" s="1" t="s">
        <v>494</v>
      </c>
      <c r="I201" s="1">
        <v>0</v>
      </c>
    </row>
    <row r="202" spans="1:9" ht="15.75" customHeight="1" x14ac:dyDescent="0.2">
      <c r="H202" s="1" t="s">
        <v>496</v>
      </c>
      <c r="I202" s="1">
        <v>0</v>
      </c>
    </row>
    <row r="203" spans="1:9" ht="15.75" customHeight="1" x14ac:dyDescent="0.2">
      <c r="H203" s="1" t="s">
        <v>498</v>
      </c>
      <c r="I203" s="1">
        <v>0</v>
      </c>
    </row>
    <row r="204" spans="1:9" ht="15.75" customHeight="1" x14ac:dyDescent="0.2">
      <c r="H204" s="1" t="s">
        <v>499</v>
      </c>
      <c r="I204" s="1">
        <v>0</v>
      </c>
    </row>
    <row r="205" spans="1:9" ht="15.75" customHeight="1" x14ac:dyDescent="0.2">
      <c r="H205" s="1" t="s">
        <v>501</v>
      </c>
      <c r="I205" s="1">
        <v>0</v>
      </c>
    </row>
    <row r="206" spans="1:9" ht="15.75" customHeight="1" x14ac:dyDescent="0.2">
      <c r="H206" s="1" t="s">
        <v>503</v>
      </c>
      <c r="I206" s="1">
        <v>0</v>
      </c>
    </row>
    <row r="207" spans="1:9" ht="15.75" customHeight="1" x14ac:dyDescent="0.2">
      <c r="H207" s="1" t="s">
        <v>505</v>
      </c>
      <c r="I207" s="1">
        <v>112</v>
      </c>
    </row>
    <row r="208" spans="1:9" ht="15.75" customHeight="1" x14ac:dyDescent="0.2">
      <c r="H208" s="1" t="s">
        <v>507</v>
      </c>
      <c r="I208" s="1">
        <v>0</v>
      </c>
    </row>
    <row r="209" spans="8:9" ht="15.75" customHeight="1" x14ac:dyDescent="0.2">
      <c r="H209" s="1" t="s">
        <v>509</v>
      </c>
      <c r="I209" s="1">
        <v>112</v>
      </c>
    </row>
    <row r="210" spans="8:9" ht="15.75" customHeight="1" x14ac:dyDescent="0.2">
      <c r="H210" s="1" t="s">
        <v>511</v>
      </c>
      <c r="I210" s="1">
        <v>112</v>
      </c>
    </row>
    <row r="211" spans="8:9" ht="15.75" customHeight="1" x14ac:dyDescent="0.2">
      <c r="H211" s="1" t="s">
        <v>513</v>
      </c>
      <c r="I211" s="1">
        <v>0</v>
      </c>
    </row>
    <row r="212" spans="8:9" ht="15.75" customHeight="1" x14ac:dyDescent="0.2">
      <c r="H212" s="1" t="s">
        <v>516</v>
      </c>
      <c r="I212" s="1">
        <v>0</v>
      </c>
    </row>
    <row r="213" spans="8:9" ht="15.75" customHeight="1" x14ac:dyDescent="0.2">
      <c r="H213" s="1" t="s">
        <v>518</v>
      </c>
      <c r="I213" s="1">
        <v>0</v>
      </c>
    </row>
    <row r="214" spans="8:9" ht="15.75" customHeight="1" x14ac:dyDescent="0.2">
      <c r="H214" s="1" t="s">
        <v>521</v>
      </c>
      <c r="I214" s="1">
        <v>0</v>
      </c>
    </row>
    <row r="215" spans="8:9" ht="15.75" customHeight="1" x14ac:dyDescent="0.2">
      <c r="H215" s="1" t="s">
        <v>523</v>
      </c>
      <c r="I215" s="1">
        <v>69.400000000000006</v>
      </c>
    </row>
    <row r="216" spans="8:9" ht="15.75" customHeight="1" x14ac:dyDescent="0.2">
      <c r="H216" s="1" t="s">
        <v>525</v>
      </c>
      <c r="I216" s="1">
        <v>0</v>
      </c>
    </row>
    <row r="217" spans="8:9" ht="15.75" customHeight="1" x14ac:dyDescent="0.2">
      <c r="H217" s="1" t="s">
        <v>527</v>
      </c>
      <c r="I217" s="1">
        <v>0</v>
      </c>
    </row>
    <row r="218" spans="8:9" ht="15.75" customHeight="1" x14ac:dyDescent="0.2">
      <c r="H218" s="1" t="s">
        <v>529</v>
      </c>
      <c r="I218" s="1">
        <v>0</v>
      </c>
    </row>
    <row r="219" spans="8:9" ht="15.75" customHeight="1" x14ac:dyDescent="0.2">
      <c r="H219" s="1" t="s">
        <v>531</v>
      </c>
      <c r="I219" s="1">
        <v>0</v>
      </c>
    </row>
    <row r="220" spans="8:9" ht="15.75" customHeight="1" x14ac:dyDescent="0.2">
      <c r="H220" s="1" t="s">
        <v>533</v>
      </c>
      <c r="I220" s="1">
        <v>0</v>
      </c>
    </row>
    <row r="221" spans="8:9" ht="15.75" customHeight="1" x14ac:dyDescent="0.2">
      <c r="H221" s="1" t="s">
        <v>535</v>
      </c>
      <c r="I221" s="1">
        <v>0</v>
      </c>
    </row>
    <row r="222" spans="8:9" ht="15.75" customHeight="1" x14ac:dyDescent="0.2">
      <c r="H222" s="1" t="s">
        <v>537</v>
      </c>
      <c r="I222" s="1">
        <v>0</v>
      </c>
    </row>
    <row r="223" spans="8:9" ht="15.75" customHeight="1" x14ac:dyDescent="0.2">
      <c r="H223" s="1" t="s">
        <v>539</v>
      </c>
      <c r="I223" s="1">
        <v>13.2</v>
      </c>
    </row>
    <row r="224" spans="8:9" ht="15.75" customHeight="1" x14ac:dyDescent="0.2">
      <c r="H224" s="1" t="s">
        <v>542</v>
      </c>
      <c r="I224" s="1">
        <v>0</v>
      </c>
    </row>
    <row r="225" spans="8:9" ht="15.75" customHeight="1" x14ac:dyDescent="0.2">
      <c r="H225" s="1" t="s">
        <v>544</v>
      </c>
      <c r="I225" s="1">
        <v>0</v>
      </c>
    </row>
    <row r="226" spans="8:9" ht="15.75" customHeight="1" x14ac:dyDescent="0.2">
      <c r="H226" s="1" t="s">
        <v>546</v>
      </c>
      <c r="I226" s="1">
        <v>0</v>
      </c>
    </row>
    <row r="227" spans="8:9" ht="15.75" customHeight="1" x14ac:dyDescent="0.2">
      <c r="H227" s="1" t="s">
        <v>548</v>
      </c>
      <c r="I227" s="1">
        <v>0</v>
      </c>
    </row>
    <row r="228" spans="8:9" ht="15.75" customHeight="1" x14ac:dyDescent="0.2">
      <c r="H228" s="1" t="s">
        <v>550</v>
      </c>
      <c r="I228" s="1">
        <v>0</v>
      </c>
    </row>
    <row r="229" spans="8:9" ht="15.75" customHeight="1" x14ac:dyDescent="0.2">
      <c r="H229" s="1" t="s">
        <v>552</v>
      </c>
      <c r="I229" s="1">
        <v>0</v>
      </c>
    </row>
    <row r="230" spans="8:9" ht="15.75" customHeight="1" x14ac:dyDescent="0.2">
      <c r="H230" s="1" t="s">
        <v>554</v>
      </c>
      <c r="I230" s="1">
        <v>0</v>
      </c>
    </row>
    <row r="231" spans="8:9" ht="15.75" customHeight="1" x14ac:dyDescent="0.2">
      <c r="H231" s="1" t="s">
        <v>556</v>
      </c>
      <c r="I231" s="1">
        <v>0</v>
      </c>
    </row>
    <row r="232" spans="8:9" ht="15.75" customHeight="1" x14ac:dyDescent="0.2">
      <c r="H232" s="1" t="s">
        <v>558</v>
      </c>
      <c r="I232" s="1">
        <v>0</v>
      </c>
    </row>
    <row r="233" spans="8:9" ht="15.75" customHeight="1" x14ac:dyDescent="0.2">
      <c r="H233" s="1" t="s">
        <v>560</v>
      </c>
      <c r="I233" s="1">
        <v>0</v>
      </c>
    </row>
    <row r="234" spans="8:9" ht="15.75" customHeight="1" x14ac:dyDescent="0.2">
      <c r="H234" s="1" t="s">
        <v>562</v>
      </c>
      <c r="I234" s="1">
        <v>0</v>
      </c>
    </row>
    <row r="235" spans="8:9" ht="15.75" customHeight="1" x14ac:dyDescent="0.2">
      <c r="H235" s="1" t="s">
        <v>564</v>
      </c>
      <c r="I235" s="1">
        <v>0</v>
      </c>
    </row>
    <row r="236" spans="8:9" ht="15.75" customHeight="1" x14ac:dyDescent="0.2">
      <c r="H236" s="1" t="s">
        <v>566</v>
      </c>
      <c r="I236" s="1">
        <v>0</v>
      </c>
    </row>
    <row r="237" spans="8:9" ht="15.75" customHeight="1" x14ac:dyDescent="0.2">
      <c r="H237" s="1" t="s">
        <v>568</v>
      </c>
      <c r="I237" s="1">
        <v>0</v>
      </c>
    </row>
    <row r="238" spans="8:9" ht="15.75" customHeight="1" x14ac:dyDescent="0.2">
      <c r="H238" s="1" t="s">
        <v>570</v>
      </c>
      <c r="I238" s="1">
        <v>0</v>
      </c>
    </row>
    <row r="239" spans="8:9" ht="15.75" customHeight="1" x14ac:dyDescent="0.2">
      <c r="H239" s="1" t="s">
        <v>572</v>
      </c>
      <c r="I239" s="1">
        <v>0</v>
      </c>
    </row>
    <row r="240" spans="8:9" ht="15.75" customHeight="1" x14ac:dyDescent="0.2">
      <c r="H240" s="1" t="s">
        <v>574</v>
      </c>
      <c r="I240" s="1">
        <v>0</v>
      </c>
    </row>
    <row r="241" spans="8:9" ht="15.75" customHeight="1" x14ac:dyDescent="0.2">
      <c r="H241" s="1" t="s">
        <v>576</v>
      </c>
      <c r="I241" s="1">
        <v>0</v>
      </c>
    </row>
    <row r="242" spans="8:9" ht="15.75" customHeight="1" x14ac:dyDescent="0.2">
      <c r="H242" s="1" t="s">
        <v>578</v>
      </c>
      <c r="I242" s="1">
        <v>0</v>
      </c>
    </row>
    <row r="243" spans="8:9" ht="15.75" customHeight="1" x14ac:dyDescent="0.2">
      <c r="H243" s="1" t="s">
        <v>580</v>
      </c>
      <c r="I243" s="1">
        <v>0</v>
      </c>
    </row>
    <row r="244" spans="8:9" ht="15.75" customHeight="1" x14ac:dyDescent="0.2">
      <c r="H244" s="1" t="s">
        <v>582</v>
      </c>
      <c r="I244" s="1">
        <v>0</v>
      </c>
    </row>
    <row r="245" spans="8:9" ht="15.75" customHeight="1" x14ac:dyDescent="0.2">
      <c r="H245" s="1" t="s">
        <v>584</v>
      </c>
      <c r="I245" s="1">
        <v>0</v>
      </c>
    </row>
    <row r="246" spans="8:9" ht="15.75" customHeight="1" x14ac:dyDescent="0.2">
      <c r="H246" s="1" t="s">
        <v>586</v>
      </c>
      <c r="I246" s="1">
        <v>0</v>
      </c>
    </row>
    <row r="247" spans="8:9" ht="15.75" customHeight="1" x14ac:dyDescent="0.2">
      <c r="H247" s="1" t="s">
        <v>588</v>
      </c>
      <c r="I247" s="1">
        <v>0</v>
      </c>
    </row>
    <row r="248" spans="8:9" ht="15.75" customHeight="1" x14ac:dyDescent="0.2">
      <c r="H248" s="1" t="s">
        <v>590</v>
      </c>
      <c r="I248" s="1">
        <v>67.400000000000006</v>
      </c>
    </row>
    <row r="249" spans="8:9" ht="15.75" customHeight="1" x14ac:dyDescent="0.2">
      <c r="H249" s="1" t="s">
        <v>592</v>
      </c>
      <c r="I249" s="1">
        <v>0</v>
      </c>
    </row>
    <row r="250" spans="8:9" ht="15.75" customHeight="1" x14ac:dyDescent="0.2">
      <c r="H250" s="1" t="s">
        <v>594</v>
      </c>
      <c r="I250" s="1">
        <v>48</v>
      </c>
    </row>
    <row r="251" spans="8:9" ht="15.75" customHeight="1" x14ac:dyDescent="0.2">
      <c r="H251" s="1" t="s">
        <v>596</v>
      </c>
      <c r="I251" s="1">
        <v>0</v>
      </c>
    </row>
    <row r="252" spans="8:9" ht="15.75" customHeight="1" x14ac:dyDescent="0.2">
      <c r="H252" s="1" t="s">
        <v>598</v>
      </c>
      <c r="I252" s="1">
        <v>0</v>
      </c>
    </row>
    <row r="253" spans="8:9" ht="15.75" customHeight="1" x14ac:dyDescent="0.2">
      <c r="H253" s="1" t="s">
        <v>600</v>
      </c>
      <c r="I253" s="1">
        <v>112</v>
      </c>
    </row>
    <row r="254" spans="8:9" ht="15.75" customHeight="1" x14ac:dyDescent="0.2">
      <c r="H254" s="1" t="s">
        <v>602</v>
      </c>
      <c r="I254" s="1">
        <v>72</v>
      </c>
    </row>
    <row r="255" spans="8:9" ht="15.75" customHeight="1" x14ac:dyDescent="0.2">
      <c r="H255" s="1" t="s">
        <v>604</v>
      </c>
      <c r="I255" s="1">
        <v>0</v>
      </c>
    </row>
    <row r="256" spans="8:9" ht="15.75" customHeight="1" x14ac:dyDescent="0.2">
      <c r="H256" s="1" t="s">
        <v>606</v>
      </c>
      <c r="I256" s="1">
        <v>0</v>
      </c>
    </row>
    <row r="257" spans="8:9" ht="15.75" customHeight="1" x14ac:dyDescent="0.2">
      <c r="H257" s="1" t="s">
        <v>608</v>
      </c>
      <c r="I257" s="1">
        <v>0</v>
      </c>
    </row>
    <row r="258" spans="8:9" ht="15.75" customHeight="1" x14ac:dyDescent="0.2">
      <c r="H258" s="1" t="s">
        <v>610</v>
      </c>
      <c r="I258" s="1">
        <v>112</v>
      </c>
    </row>
    <row r="259" spans="8:9" ht="15.75" customHeight="1" x14ac:dyDescent="0.2">
      <c r="H259" s="1" t="s">
        <v>612</v>
      </c>
      <c r="I259" s="1">
        <v>0</v>
      </c>
    </row>
    <row r="260" spans="8:9" ht="15.75" customHeight="1" x14ac:dyDescent="0.2">
      <c r="H260" s="1" t="s">
        <v>614</v>
      </c>
      <c r="I260" s="1">
        <v>0</v>
      </c>
    </row>
    <row r="261" spans="8:9" ht="15.75" customHeight="1" x14ac:dyDescent="0.2">
      <c r="H261" s="1" t="s">
        <v>617</v>
      </c>
      <c r="I261" s="1">
        <v>0</v>
      </c>
    </row>
    <row r="262" spans="8:9" ht="15.75" customHeight="1" x14ac:dyDescent="0.2">
      <c r="H262" s="1" t="s">
        <v>619</v>
      </c>
      <c r="I262" s="1">
        <v>0</v>
      </c>
    </row>
    <row r="263" spans="8:9" ht="15.75" customHeight="1" x14ac:dyDescent="0.2">
      <c r="H263" s="1" t="s">
        <v>621</v>
      </c>
      <c r="I263" s="1">
        <v>0</v>
      </c>
    </row>
    <row r="264" spans="8:9" ht="15.75" customHeight="1" x14ac:dyDescent="0.2">
      <c r="H264" s="1" t="s">
        <v>624</v>
      </c>
      <c r="I264" s="1">
        <v>0</v>
      </c>
    </row>
    <row r="265" spans="8:9" ht="15.75" customHeight="1" x14ac:dyDescent="0.2">
      <c r="H265" s="1" t="s">
        <v>626</v>
      </c>
      <c r="I265" s="1">
        <v>0</v>
      </c>
    </row>
    <row r="266" spans="8:9" ht="15.75" customHeight="1" x14ac:dyDescent="0.2">
      <c r="H266" s="1" t="s">
        <v>629</v>
      </c>
      <c r="I266" s="1">
        <v>0</v>
      </c>
    </row>
    <row r="267" spans="8:9" ht="15.75" customHeight="1" x14ac:dyDescent="0.2">
      <c r="H267" s="1" t="s">
        <v>631</v>
      </c>
      <c r="I267" s="1">
        <v>0</v>
      </c>
    </row>
    <row r="268" spans="8:9" ht="15.75" customHeight="1" x14ac:dyDescent="0.2">
      <c r="H268" s="1" t="s">
        <v>633</v>
      </c>
      <c r="I268" s="1">
        <v>0</v>
      </c>
    </row>
    <row r="269" spans="8:9" ht="15.75" customHeight="1" x14ac:dyDescent="0.2">
      <c r="H269" s="1" t="s">
        <v>635</v>
      </c>
      <c r="I269" s="1">
        <v>0</v>
      </c>
    </row>
    <row r="270" spans="8:9" ht="15.75" customHeight="1" x14ac:dyDescent="0.2">
      <c r="H270" s="1" t="s">
        <v>637</v>
      </c>
      <c r="I270" s="1">
        <v>0</v>
      </c>
    </row>
    <row r="271" spans="8:9" ht="15.75" customHeight="1" x14ac:dyDescent="0.2">
      <c r="H271" s="1" t="s">
        <v>639</v>
      </c>
      <c r="I271" s="1">
        <v>0</v>
      </c>
    </row>
    <row r="272" spans="8:9" ht="15.75" customHeight="1" x14ac:dyDescent="0.2">
      <c r="H272" s="1" t="s">
        <v>641</v>
      </c>
      <c r="I272" s="1">
        <v>0</v>
      </c>
    </row>
    <row r="273" spans="8:9" ht="15.75" customHeight="1" x14ac:dyDescent="0.2">
      <c r="H273" s="1" t="s">
        <v>643</v>
      </c>
      <c r="I273" s="1">
        <v>0</v>
      </c>
    </row>
    <row r="274" spans="8:9" ht="15.75" customHeight="1" x14ac:dyDescent="0.2">
      <c r="H274" s="1" t="s">
        <v>645</v>
      </c>
      <c r="I274" s="1">
        <v>0</v>
      </c>
    </row>
    <row r="275" spans="8:9" ht="15.75" customHeight="1" x14ac:dyDescent="0.2">
      <c r="H275" s="1" t="s">
        <v>647</v>
      </c>
      <c r="I275" s="1">
        <v>0</v>
      </c>
    </row>
    <row r="276" spans="8:9" ht="15.75" customHeight="1" x14ac:dyDescent="0.2">
      <c r="H276" s="1" t="s">
        <v>649</v>
      </c>
      <c r="I276" s="1">
        <v>82.7</v>
      </c>
    </row>
    <row r="277" spans="8:9" ht="15.75" customHeight="1" x14ac:dyDescent="0.2">
      <c r="H277" s="1" t="s">
        <v>651</v>
      </c>
      <c r="I277" s="1">
        <v>0</v>
      </c>
    </row>
    <row r="278" spans="8:9" ht="15.75" customHeight="1" x14ac:dyDescent="0.2">
      <c r="H278" s="1" t="s">
        <v>653</v>
      </c>
      <c r="I278" s="1">
        <v>112</v>
      </c>
    </row>
    <row r="279" spans="8:9" ht="15.75" customHeight="1" x14ac:dyDescent="0.2">
      <c r="H279" s="1" t="s">
        <v>655</v>
      </c>
      <c r="I279" s="1">
        <v>112</v>
      </c>
    </row>
    <row r="280" spans="8:9" ht="15.75" customHeight="1" x14ac:dyDescent="0.2">
      <c r="H280" s="1" t="s">
        <v>657</v>
      </c>
      <c r="I280" s="1">
        <v>0</v>
      </c>
    </row>
    <row r="281" spans="8:9" ht="15.75" customHeight="1" x14ac:dyDescent="0.2">
      <c r="H281" s="1" t="s">
        <v>659</v>
      </c>
      <c r="I281" s="1">
        <v>2.6</v>
      </c>
    </row>
    <row r="282" spans="8:9" ht="15.75" customHeight="1" x14ac:dyDescent="0.2">
      <c r="H282" s="1" t="s">
        <v>661</v>
      </c>
      <c r="I282" s="1">
        <v>0</v>
      </c>
    </row>
    <row r="283" spans="8:9" ht="15.75" customHeight="1" x14ac:dyDescent="0.2">
      <c r="H283" s="1" t="s">
        <v>663</v>
      </c>
      <c r="I283" s="1">
        <v>0</v>
      </c>
    </row>
    <row r="284" spans="8:9" ht="15.75" customHeight="1" x14ac:dyDescent="0.2">
      <c r="H284" s="1" t="s">
        <v>665</v>
      </c>
      <c r="I284" s="1">
        <v>0</v>
      </c>
    </row>
    <row r="285" spans="8:9" ht="15.75" customHeight="1" x14ac:dyDescent="0.2">
      <c r="H285" s="1" t="s">
        <v>667</v>
      </c>
      <c r="I285" s="1">
        <v>0</v>
      </c>
    </row>
    <row r="286" spans="8:9" ht="15.75" customHeight="1" x14ac:dyDescent="0.2">
      <c r="H286" s="1" t="s">
        <v>669</v>
      </c>
      <c r="I286" s="1">
        <v>0</v>
      </c>
    </row>
    <row r="287" spans="8:9" ht="15.75" customHeight="1" x14ac:dyDescent="0.2">
      <c r="H287" s="1" t="s">
        <v>671</v>
      </c>
      <c r="I287" s="1">
        <v>0</v>
      </c>
    </row>
    <row r="288" spans="8:9" ht="15.75" customHeight="1" x14ac:dyDescent="0.2">
      <c r="H288" s="1" t="s">
        <v>673</v>
      </c>
      <c r="I288" s="1">
        <v>0</v>
      </c>
    </row>
    <row r="289" spans="8:9" ht="15.75" customHeight="1" x14ac:dyDescent="0.2">
      <c r="H289" s="1" t="s">
        <v>675</v>
      </c>
      <c r="I289" s="1">
        <v>0</v>
      </c>
    </row>
    <row r="290" spans="8:9" ht="15.75" customHeight="1" x14ac:dyDescent="0.2">
      <c r="H290" s="1" t="s">
        <v>677</v>
      </c>
      <c r="I290" s="1">
        <v>0</v>
      </c>
    </row>
    <row r="291" spans="8:9" ht="15.75" customHeight="1" x14ac:dyDescent="0.2">
      <c r="H291" s="1" t="s">
        <v>679</v>
      </c>
      <c r="I291" s="1">
        <v>0</v>
      </c>
    </row>
    <row r="292" spans="8:9" ht="15.75" customHeight="1" x14ac:dyDescent="0.2">
      <c r="H292" s="1" t="s">
        <v>682</v>
      </c>
      <c r="I292" s="1">
        <v>0</v>
      </c>
    </row>
    <row r="293" spans="8:9" ht="15.75" customHeight="1" x14ac:dyDescent="0.2">
      <c r="H293" s="1" t="s">
        <v>684</v>
      </c>
      <c r="I293" s="1">
        <v>0</v>
      </c>
    </row>
    <row r="294" spans="8:9" ht="15.75" customHeight="1" x14ac:dyDescent="0.2">
      <c r="H294" s="1" t="s">
        <v>686</v>
      </c>
      <c r="I294" s="1">
        <v>0</v>
      </c>
    </row>
    <row r="295" spans="8:9" ht="15.75" customHeight="1" x14ac:dyDescent="0.2">
      <c r="H295" s="1" t="s">
        <v>688</v>
      </c>
      <c r="I295" s="1">
        <v>0</v>
      </c>
    </row>
    <row r="296" spans="8:9" ht="15.75" customHeight="1" x14ac:dyDescent="0.2">
      <c r="H296" s="1" t="s">
        <v>690</v>
      </c>
      <c r="I296" s="1">
        <v>0</v>
      </c>
    </row>
    <row r="297" spans="8:9" ht="15.75" customHeight="1" x14ac:dyDescent="0.2">
      <c r="H297" s="1" t="s">
        <v>692</v>
      </c>
      <c r="I297" s="1">
        <v>48</v>
      </c>
    </row>
    <row r="298" spans="8:9" ht="15.75" customHeight="1" x14ac:dyDescent="0.2">
      <c r="H298" s="1" t="s">
        <v>694</v>
      </c>
      <c r="I298" s="1">
        <v>0</v>
      </c>
    </row>
    <row r="299" spans="8:9" ht="15.75" customHeight="1" x14ac:dyDescent="0.2">
      <c r="H299" s="1" t="s">
        <v>696</v>
      </c>
      <c r="I299" s="1">
        <v>0</v>
      </c>
    </row>
    <row r="300" spans="8:9" ht="15.75" customHeight="1" x14ac:dyDescent="0.2">
      <c r="H300" s="1" t="s">
        <v>698</v>
      </c>
      <c r="I300" s="1">
        <v>0</v>
      </c>
    </row>
    <row r="301" spans="8:9" ht="15.75" customHeight="1" x14ac:dyDescent="0.2">
      <c r="H301" s="1" t="s">
        <v>700</v>
      </c>
      <c r="I301" s="1">
        <v>37</v>
      </c>
    </row>
    <row r="302" spans="8:9" ht="15.75" customHeight="1" x14ac:dyDescent="0.2">
      <c r="H302" s="1" t="s">
        <v>702</v>
      </c>
      <c r="I302" s="1">
        <v>0</v>
      </c>
    </row>
    <row r="303" spans="8:9" ht="15.75" customHeight="1" x14ac:dyDescent="0.2">
      <c r="H303" s="1" t="s">
        <v>704</v>
      </c>
      <c r="I303" s="1">
        <v>0</v>
      </c>
    </row>
    <row r="304" spans="8:9" ht="15.75" customHeight="1" x14ac:dyDescent="0.2">
      <c r="H304" s="1" t="s">
        <v>706</v>
      </c>
      <c r="I304" s="1">
        <v>94.1</v>
      </c>
    </row>
    <row r="305" spans="8:9" ht="15.75" customHeight="1" x14ac:dyDescent="0.2">
      <c r="H305" s="1" t="s">
        <v>708</v>
      </c>
      <c r="I305" s="1">
        <v>0</v>
      </c>
    </row>
    <row r="306" spans="8:9" ht="15.75" customHeight="1" x14ac:dyDescent="0.2">
      <c r="H306" s="1" t="s">
        <v>710</v>
      </c>
      <c r="I306" s="1">
        <v>0</v>
      </c>
    </row>
    <row r="307" spans="8:9" ht="15.75" customHeight="1" x14ac:dyDescent="0.2">
      <c r="H307" s="1" t="s">
        <v>712</v>
      </c>
      <c r="I307" s="1">
        <v>0</v>
      </c>
    </row>
    <row r="308" spans="8:9" ht="15.75" customHeight="1" x14ac:dyDescent="0.2">
      <c r="H308" s="1" t="s">
        <v>714</v>
      </c>
      <c r="I308" s="1">
        <v>40</v>
      </c>
    </row>
    <row r="309" spans="8:9" ht="15.75" customHeight="1" x14ac:dyDescent="0.2">
      <c r="H309" s="1" t="s">
        <v>716</v>
      </c>
      <c r="I309" s="1">
        <v>86.9</v>
      </c>
    </row>
    <row r="310" spans="8:9" ht="15.75" customHeight="1" x14ac:dyDescent="0.2">
      <c r="H310" s="1" t="s">
        <v>720</v>
      </c>
      <c r="I310" s="1">
        <v>0</v>
      </c>
    </row>
    <row r="311" spans="8:9" ht="15.75" customHeight="1" x14ac:dyDescent="0.2">
      <c r="H311" s="1" t="s">
        <v>722</v>
      </c>
      <c r="I311" s="1">
        <v>96</v>
      </c>
    </row>
    <row r="312" spans="8:9" ht="15.75" customHeight="1" x14ac:dyDescent="0.2">
      <c r="H312" s="1" t="s">
        <v>724</v>
      </c>
      <c r="I312" s="1">
        <v>0</v>
      </c>
    </row>
    <row r="313" spans="8:9" ht="15.75" customHeight="1" x14ac:dyDescent="0.2">
      <c r="H313" s="1" t="s">
        <v>726</v>
      </c>
      <c r="I313" s="1">
        <v>93.1</v>
      </c>
    </row>
    <row r="314" spans="8:9" ht="15.75" customHeight="1" x14ac:dyDescent="0.2">
      <c r="H314" s="1" t="s">
        <v>728</v>
      </c>
      <c r="I314" s="1">
        <v>104.1</v>
      </c>
    </row>
    <row r="315" spans="8:9" ht="15.75" customHeight="1" x14ac:dyDescent="0.2">
      <c r="H315" s="1" t="s">
        <v>730</v>
      </c>
      <c r="I315" s="1">
        <v>95.9</v>
      </c>
    </row>
    <row r="316" spans="8:9" ht="15.75" customHeight="1" x14ac:dyDescent="0.2">
      <c r="H316" s="1" t="s">
        <v>732</v>
      </c>
      <c r="I316" s="1">
        <v>0</v>
      </c>
    </row>
    <row r="317" spans="8:9" ht="15.75" customHeight="1" x14ac:dyDescent="0.2">
      <c r="H317" s="1" t="s">
        <v>735</v>
      </c>
      <c r="I317" s="1">
        <v>0</v>
      </c>
    </row>
    <row r="318" spans="8:9" ht="15.75" customHeight="1" x14ac:dyDescent="0.2">
      <c r="H318" s="1" t="s">
        <v>738</v>
      </c>
      <c r="I318" s="1">
        <v>0</v>
      </c>
    </row>
    <row r="319" spans="8:9" ht="15.75" customHeight="1" x14ac:dyDescent="0.2">
      <c r="H319" s="1" t="s">
        <v>741</v>
      </c>
      <c r="I319" s="1">
        <v>0</v>
      </c>
    </row>
    <row r="320" spans="8:9" ht="15.75" customHeight="1" x14ac:dyDescent="0.2">
      <c r="H320" s="1" t="s">
        <v>744</v>
      </c>
      <c r="I320" s="1">
        <v>0</v>
      </c>
    </row>
    <row r="321" spans="8:9" ht="15.75" customHeight="1" x14ac:dyDescent="0.2">
      <c r="H321" s="1" t="s">
        <v>746</v>
      </c>
      <c r="I321" s="1">
        <v>0</v>
      </c>
    </row>
    <row r="322" spans="8:9" ht="15.75" customHeight="1" x14ac:dyDescent="0.2">
      <c r="H322" s="1" t="s">
        <v>748</v>
      </c>
      <c r="I322" s="1">
        <v>0</v>
      </c>
    </row>
    <row r="323" spans="8:9" ht="15.75" customHeight="1" x14ac:dyDescent="0.2">
      <c r="H323" s="1" t="s">
        <v>750</v>
      </c>
      <c r="I323" s="1">
        <v>0</v>
      </c>
    </row>
    <row r="324" spans="8:9" ht="15.75" customHeight="1" x14ac:dyDescent="0.2">
      <c r="H324" s="1" t="s">
        <v>752</v>
      </c>
      <c r="I324" s="1">
        <v>0</v>
      </c>
    </row>
    <row r="325" spans="8:9" ht="15.75" customHeight="1" x14ac:dyDescent="0.2">
      <c r="H325" s="1" t="s">
        <v>754</v>
      </c>
      <c r="I325" s="1">
        <v>0</v>
      </c>
    </row>
    <row r="326" spans="8:9" ht="15.75" customHeight="1" x14ac:dyDescent="0.2">
      <c r="H326" s="1" t="s">
        <v>756</v>
      </c>
      <c r="I326" s="1">
        <v>0</v>
      </c>
    </row>
    <row r="327" spans="8:9" ht="15.75" customHeight="1" x14ac:dyDescent="0.2">
      <c r="H327" s="1" t="s">
        <v>758</v>
      </c>
      <c r="I327" s="1">
        <v>0</v>
      </c>
    </row>
    <row r="328" spans="8:9" ht="15.75" customHeight="1" x14ac:dyDescent="0.2">
      <c r="H328" s="1" t="s">
        <v>760</v>
      </c>
      <c r="I328" s="1">
        <v>0</v>
      </c>
    </row>
    <row r="329" spans="8:9" ht="15.75" customHeight="1" x14ac:dyDescent="0.2">
      <c r="H329" s="1" t="s">
        <v>763</v>
      </c>
      <c r="I329" s="1">
        <v>0</v>
      </c>
    </row>
    <row r="330" spans="8:9" ht="15.75" customHeight="1" x14ac:dyDescent="0.2">
      <c r="H330" s="1" t="s">
        <v>765</v>
      </c>
      <c r="I330" s="1">
        <v>0</v>
      </c>
    </row>
    <row r="331" spans="8:9" ht="15.75" customHeight="1" x14ac:dyDescent="0.2">
      <c r="H331" s="1" t="s">
        <v>767</v>
      </c>
      <c r="I331" s="1">
        <v>0</v>
      </c>
    </row>
    <row r="332" spans="8:9" ht="15.75" customHeight="1" x14ac:dyDescent="0.2">
      <c r="H332" s="1" t="s">
        <v>769</v>
      </c>
      <c r="I332" s="1">
        <v>64</v>
      </c>
    </row>
    <row r="333" spans="8:9" ht="15.75" customHeight="1" x14ac:dyDescent="0.2">
      <c r="H333" s="1" t="s">
        <v>771</v>
      </c>
      <c r="I333" s="1">
        <v>0</v>
      </c>
    </row>
    <row r="334" spans="8:9" ht="15.75" customHeight="1" x14ac:dyDescent="0.2">
      <c r="H334" s="1" t="s">
        <v>773</v>
      </c>
      <c r="I334" s="1">
        <v>0</v>
      </c>
    </row>
    <row r="335" spans="8:9" ht="15.75" customHeight="1" x14ac:dyDescent="0.2">
      <c r="H335" s="1" t="s">
        <v>774</v>
      </c>
      <c r="I335" s="1">
        <v>41.5</v>
      </c>
    </row>
    <row r="336" spans="8:9" ht="15.75" customHeight="1" x14ac:dyDescent="0.2">
      <c r="H336" s="1" t="s">
        <v>776</v>
      </c>
      <c r="I336" s="1">
        <v>0</v>
      </c>
    </row>
    <row r="337" spans="8:9" ht="15.75" customHeight="1" x14ac:dyDescent="0.2">
      <c r="H337" s="1" t="s">
        <v>778</v>
      </c>
      <c r="I337" s="1">
        <v>0</v>
      </c>
    </row>
    <row r="338" spans="8:9" ht="15.75" customHeight="1" x14ac:dyDescent="0.2">
      <c r="H338" s="1" t="s">
        <v>780</v>
      </c>
      <c r="I338" s="1">
        <v>0</v>
      </c>
    </row>
    <row r="339" spans="8:9" ht="15.75" customHeight="1" x14ac:dyDescent="0.2">
      <c r="H339" s="1" t="s">
        <v>782</v>
      </c>
      <c r="I339" s="1">
        <v>7.4</v>
      </c>
    </row>
    <row r="340" spans="8:9" ht="15.75" customHeight="1" x14ac:dyDescent="0.2">
      <c r="H340" s="1" t="s">
        <v>785</v>
      </c>
      <c r="I340" s="1">
        <v>0</v>
      </c>
    </row>
    <row r="341" spans="8:9" ht="15.75" customHeight="1" x14ac:dyDescent="0.2">
      <c r="H341" s="1" t="s">
        <v>788</v>
      </c>
      <c r="I341" s="1">
        <v>48.3</v>
      </c>
    </row>
    <row r="342" spans="8:9" ht="15.75" customHeight="1" x14ac:dyDescent="0.2">
      <c r="H342" s="1" t="s">
        <v>790</v>
      </c>
      <c r="I342" s="1">
        <v>0</v>
      </c>
    </row>
    <row r="343" spans="8:9" ht="15.75" customHeight="1" x14ac:dyDescent="0.2">
      <c r="H343" s="1" t="s">
        <v>793</v>
      </c>
      <c r="I343" s="1">
        <v>55.9</v>
      </c>
    </row>
    <row r="344" spans="8:9" ht="15.75" customHeight="1" x14ac:dyDescent="0.2">
      <c r="H344" s="1" t="s">
        <v>795</v>
      </c>
      <c r="I344" s="1">
        <v>36.6</v>
      </c>
    </row>
    <row r="345" spans="8:9" ht="15.75" customHeight="1" x14ac:dyDescent="0.2">
      <c r="H345" s="1" t="s">
        <v>798</v>
      </c>
      <c r="I345" s="1">
        <v>7.7</v>
      </c>
    </row>
    <row r="346" spans="8:9" ht="15.75" customHeight="1" x14ac:dyDescent="0.2">
      <c r="H346" s="1" t="s">
        <v>800</v>
      </c>
      <c r="I346" s="1">
        <v>0</v>
      </c>
    </row>
    <row r="347" spans="8:9" ht="15.75" customHeight="1" x14ac:dyDescent="0.2">
      <c r="H347" s="1" t="s">
        <v>802</v>
      </c>
      <c r="I347" s="1">
        <v>0</v>
      </c>
    </row>
    <row r="348" spans="8:9" ht="15.75" customHeight="1" x14ac:dyDescent="0.2">
      <c r="H348" s="1" t="s">
        <v>804</v>
      </c>
      <c r="I348" s="1">
        <v>0</v>
      </c>
    </row>
    <row r="349" spans="8:9" ht="15.75" customHeight="1" x14ac:dyDescent="0.2">
      <c r="H349" s="1" t="s">
        <v>806</v>
      </c>
      <c r="I349" s="1">
        <v>0</v>
      </c>
    </row>
    <row r="350" spans="8:9" ht="15.75" customHeight="1" x14ac:dyDescent="0.2">
      <c r="H350" s="1" t="s">
        <v>807</v>
      </c>
      <c r="I350" s="1">
        <v>21.3</v>
      </c>
    </row>
    <row r="351" spans="8:9" ht="15.75" customHeight="1" x14ac:dyDescent="0.2">
      <c r="H351" s="1" t="s">
        <v>809</v>
      </c>
      <c r="I351" s="1">
        <v>52.4</v>
      </c>
    </row>
    <row r="352" spans="8:9" ht="15.75" customHeight="1" x14ac:dyDescent="0.2">
      <c r="H352" s="1" t="s">
        <v>810</v>
      </c>
      <c r="I352" s="1">
        <v>0</v>
      </c>
    </row>
    <row r="353" spans="8:9" ht="15.75" customHeight="1" x14ac:dyDescent="0.2">
      <c r="H353" s="1" t="s">
        <v>812</v>
      </c>
      <c r="I353" s="1">
        <v>49.5</v>
      </c>
    </row>
    <row r="354" spans="8:9" ht="15.75" customHeight="1" x14ac:dyDescent="0.2">
      <c r="H354" s="1" t="s">
        <v>814</v>
      </c>
      <c r="I354" s="1">
        <v>0</v>
      </c>
    </row>
    <row r="355" spans="8:9" ht="15.75" customHeight="1" x14ac:dyDescent="0.2">
      <c r="H355" s="1" t="s">
        <v>816</v>
      </c>
      <c r="I355" s="1">
        <v>36.6</v>
      </c>
    </row>
    <row r="356" spans="8:9" ht="15.75" customHeight="1" x14ac:dyDescent="0.2">
      <c r="H356" s="1" t="s">
        <v>818</v>
      </c>
      <c r="I356" s="1">
        <v>0</v>
      </c>
    </row>
    <row r="357" spans="8:9" ht="15.75" customHeight="1" x14ac:dyDescent="0.2">
      <c r="H357" s="1" t="s">
        <v>820</v>
      </c>
      <c r="I357" s="1">
        <v>0</v>
      </c>
    </row>
    <row r="358" spans="8:9" ht="15.75" customHeight="1" x14ac:dyDescent="0.2">
      <c r="H358" s="1" t="s">
        <v>822</v>
      </c>
      <c r="I358" s="1">
        <v>0</v>
      </c>
    </row>
    <row r="359" spans="8:9" ht="15.75" customHeight="1" x14ac:dyDescent="0.2">
      <c r="H359" s="1" t="s">
        <v>824</v>
      </c>
      <c r="I359" s="1">
        <v>32.299999999999997</v>
      </c>
    </row>
    <row r="360" spans="8:9" ht="15.75" customHeight="1" x14ac:dyDescent="0.2">
      <c r="H360" s="1" t="s">
        <v>826</v>
      </c>
      <c r="I360" s="1">
        <v>0</v>
      </c>
    </row>
    <row r="361" spans="8:9" ht="15.75" customHeight="1" x14ac:dyDescent="0.2">
      <c r="H361" s="1" t="s">
        <v>828</v>
      </c>
      <c r="I361" s="1">
        <v>0</v>
      </c>
    </row>
    <row r="362" spans="8:9" ht="15.75" customHeight="1" x14ac:dyDescent="0.2">
      <c r="H362" s="1" t="s">
        <v>830</v>
      </c>
      <c r="I362" s="1">
        <v>0</v>
      </c>
    </row>
    <row r="363" spans="8:9" ht="15.75" customHeight="1" x14ac:dyDescent="0.2">
      <c r="H363" s="1" t="s">
        <v>833</v>
      </c>
      <c r="I363" s="1">
        <v>0</v>
      </c>
    </row>
    <row r="364" spans="8:9" ht="15.75" customHeight="1" x14ac:dyDescent="0.2">
      <c r="H364" s="1" t="s">
        <v>835</v>
      </c>
      <c r="I364" s="1">
        <v>0</v>
      </c>
    </row>
    <row r="365" spans="8:9" ht="15.75" customHeight="1" x14ac:dyDescent="0.2">
      <c r="H365" s="1" t="s">
        <v>837</v>
      </c>
      <c r="I365" s="1">
        <v>0</v>
      </c>
    </row>
    <row r="366" spans="8:9" ht="15.75" customHeight="1" x14ac:dyDescent="0.2">
      <c r="H366" s="1" t="s">
        <v>840</v>
      </c>
      <c r="I366" s="1">
        <v>0</v>
      </c>
    </row>
    <row r="367" spans="8:9" ht="15.75" customHeight="1" x14ac:dyDescent="0.2">
      <c r="H367" s="1" t="s">
        <v>842</v>
      </c>
      <c r="I367" s="1">
        <v>0</v>
      </c>
    </row>
    <row r="368" spans="8:9" ht="15.75" customHeight="1" x14ac:dyDescent="0.2">
      <c r="H368" s="1" t="s">
        <v>845</v>
      </c>
      <c r="I368" s="1">
        <v>15.4</v>
      </c>
    </row>
    <row r="369" spans="8:9" ht="15.75" customHeight="1" x14ac:dyDescent="0.2">
      <c r="H369" s="1" t="s">
        <v>847</v>
      </c>
      <c r="I369" s="1">
        <v>65.7</v>
      </c>
    </row>
    <row r="370" spans="8:9" ht="15.75" customHeight="1" x14ac:dyDescent="0.2">
      <c r="H370" s="1" t="s">
        <v>849</v>
      </c>
      <c r="I370" s="1">
        <v>79.900000000000006</v>
      </c>
    </row>
    <row r="371" spans="8:9" ht="15.75" customHeight="1" x14ac:dyDescent="0.2">
      <c r="H371" s="1" t="s">
        <v>852</v>
      </c>
      <c r="I371" s="1">
        <v>104</v>
      </c>
    </row>
    <row r="372" spans="8:9" ht="15.75" customHeight="1" x14ac:dyDescent="0.2">
      <c r="H372" s="1" t="s">
        <v>854</v>
      </c>
      <c r="I372" s="1">
        <v>0</v>
      </c>
    </row>
    <row r="373" spans="8:9" ht="15.75" customHeight="1" x14ac:dyDescent="0.2">
      <c r="H373" s="1" t="s">
        <v>857</v>
      </c>
      <c r="I373" s="1">
        <v>0</v>
      </c>
    </row>
    <row r="374" spans="8:9" ht="15.75" customHeight="1" x14ac:dyDescent="0.2">
      <c r="H374" s="1" t="s">
        <v>860</v>
      </c>
      <c r="I374" s="1">
        <v>0</v>
      </c>
    </row>
    <row r="375" spans="8:9" ht="15.75" customHeight="1" x14ac:dyDescent="0.2">
      <c r="H375" s="1" t="s">
        <v>862</v>
      </c>
      <c r="I375" s="1">
        <v>91.3</v>
      </c>
    </row>
    <row r="376" spans="8:9" ht="15.75" customHeight="1" x14ac:dyDescent="0.2">
      <c r="H376" s="1" t="s">
        <v>864</v>
      </c>
      <c r="I376" s="1">
        <v>0</v>
      </c>
    </row>
    <row r="377" spans="8:9" ht="15.75" customHeight="1" x14ac:dyDescent="0.2">
      <c r="H377" s="1" t="s">
        <v>866</v>
      </c>
      <c r="I377" s="1">
        <v>0</v>
      </c>
    </row>
    <row r="378" spans="8:9" ht="15.75" customHeight="1" x14ac:dyDescent="0.2">
      <c r="H378" s="1" t="s">
        <v>868</v>
      </c>
      <c r="I378" s="1">
        <v>0</v>
      </c>
    </row>
    <row r="379" spans="8:9" ht="15.75" customHeight="1" x14ac:dyDescent="0.2">
      <c r="H379" s="1" t="s">
        <v>871</v>
      </c>
      <c r="I379" s="1">
        <v>36.9</v>
      </c>
    </row>
    <row r="380" spans="8:9" ht="15.75" customHeight="1" x14ac:dyDescent="0.2">
      <c r="H380" s="1" t="s">
        <v>873</v>
      </c>
      <c r="I380" s="1">
        <v>55.2</v>
      </c>
    </row>
    <row r="381" spans="8:9" ht="15.75" customHeight="1" x14ac:dyDescent="0.2">
      <c r="H381" s="1" t="s">
        <v>875</v>
      </c>
      <c r="I381" s="1">
        <v>82.5</v>
      </c>
    </row>
    <row r="382" spans="8:9" ht="15.75" customHeight="1" x14ac:dyDescent="0.2">
      <c r="H382" s="1" t="s">
        <v>877</v>
      </c>
      <c r="I382" s="1">
        <v>61.8</v>
      </c>
    </row>
    <row r="383" spans="8:9" ht="15.75" customHeight="1" x14ac:dyDescent="0.2">
      <c r="H383" s="1" t="s">
        <v>879</v>
      </c>
      <c r="I383" s="1">
        <v>63.8</v>
      </c>
    </row>
    <row r="384" spans="8:9" ht="15.75" customHeight="1" x14ac:dyDescent="0.2">
      <c r="H384" s="1" t="s">
        <v>881</v>
      </c>
      <c r="I384" s="1">
        <v>52.9</v>
      </c>
    </row>
    <row r="385" spans="8:9" ht="15.75" customHeight="1" x14ac:dyDescent="0.2">
      <c r="H385" s="1" t="s">
        <v>883</v>
      </c>
      <c r="I385" s="1">
        <v>0</v>
      </c>
    </row>
    <row r="386" spans="8:9" ht="15.75" customHeight="1" x14ac:dyDescent="0.2">
      <c r="H386" s="1" t="s">
        <v>885</v>
      </c>
      <c r="I386" s="1">
        <v>0</v>
      </c>
    </row>
    <row r="387" spans="8:9" ht="15.75" customHeight="1" x14ac:dyDescent="0.2">
      <c r="H387" s="1" t="s">
        <v>887</v>
      </c>
      <c r="I387" s="1">
        <v>0</v>
      </c>
    </row>
    <row r="388" spans="8:9" ht="15.75" customHeight="1" x14ac:dyDescent="0.2">
      <c r="H388" s="1" t="s">
        <v>889</v>
      </c>
      <c r="I388" s="1">
        <v>2.1</v>
      </c>
    </row>
    <row r="389" spans="8:9" ht="15.75" customHeight="1" x14ac:dyDescent="0.2">
      <c r="H389" s="1" t="s">
        <v>891</v>
      </c>
      <c r="I389" s="1">
        <v>37.9</v>
      </c>
    </row>
    <row r="390" spans="8:9" ht="15.75" customHeight="1" x14ac:dyDescent="0.2">
      <c r="H390" s="1" t="s">
        <v>893</v>
      </c>
      <c r="I390" s="1">
        <v>51.3</v>
      </c>
    </row>
    <row r="391" spans="8:9" ht="15.75" customHeight="1" x14ac:dyDescent="0.2">
      <c r="H391" s="1" t="s">
        <v>895</v>
      </c>
      <c r="I391" s="1">
        <v>0</v>
      </c>
    </row>
    <row r="392" spans="8:9" ht="15.75" customHeight="1" x14ac:dyDescent="0.2">
      <c r="H392" s="1" t="s">
        <v>897</v>
      </c>
      <c r="I392" s="1">
        <v>0</v>
      </c>
    </row>
    <row r="393" spans="8:9" ht="15.75" customHeight="1" x14ac:dyDescent="0.2">
      <c r="H393" s="1" t="s">
        <v>899</v>
      </c>
      <c r="I393" s="1">
        <v>0</v>
      </c>
    </row>
    <row r="394" spans="8:9" ht="15.75" customHeight="1" x14ac:dyDescent="0.2">
      <c r="H394" s="1" t="s">
        <v>901</v>
      </c>
      <c r="I394" s="1">
        <v>22.7</v>
      </c>
    </row>
    <row r="395" spans="8:9" ht="15.75" customHeight="1" x14ac:dyDescent="0.2">
      <c r="H395" s="1" t="s">
        <v>903</v>
      </c>
      <c r="I395" s="1">
        <v>63</v>
      </c>
    </row>
    <row r="396" spans="8:9" ht="15.75" customHeight="1" x14ac:dyDescent="0.2">
      <c r="H396" s="1" t="s">
        <v>905</v>
      </c>
      <c r="I396" s="1">
        <v>47.2</v>
      </c>
    </row>
    <row r="397" spans="8:9" ht="15.75" customHeight="1" x14ac:dyDescent="0.2">
      <c r="H397" s="1" t="s">
        <v>907</v>
      </c>
      <c r="I397" s="1">
        <v>0</v>
      </c>
    </row>
    <row r="398" spans="8:9" ht="15.75" customHeight="1" x14ac:dyDescent="0.2">
      <c r="H398" s="1" t="s">
        <v>1295</v>
      </c>
      <c r="I398" s="1">
        <v>0</v>
      </c>
    </row>
    <row r="399" spans="8:9" ht="15.75" customHeight="1" x14ac:dyDescent="0.2">
      <c r="H399" s="1" t="s">
        <v>1465</v>
      </c>
      <c r="I399" s="1">
        <v>51.3</v>
      </c>
    </row>
    <row r="400" spans="8:9" ht="15.75" customHeight="1" x14ac:dyDescent="0.2">
      <c r="H400" s="1" t="s">
        <v>1466</v>
      </c>
      <c r="I400" s="1">
        <v>112</v>
      </c>
    </row>
    <row r="401" spans="8:9" ht="15.75" customHeight="1" x14ac:dyDescent="0.2">
      <c r="H401" s="1" t="s">
        <v>1469</v>
      </c>
      <c r="I401" s="1">
        <v>57.9</v>
      </c>
    </row>
    <row r="402" spans="8:9" ht="15.75" customHeight="1" x14ac:dyDescent="0.2">
      <c r="H402" s="1" t="s">
        <v>2294</v>
      </c>
      <c r="I402" s="1">
        <v>0</v>
      </c>
    </row>
    <row r="403" spans="8:9" ht="15.75" customHeight="1" x14ac:dyDescent="0.2"/>
    <row r="404" spans="8:9" ht="15.75" customHeight="1" x14ac:dyDescent="0.2"/>
    <row r="405" spans="8:9" ht="15.75" customHeight="1" x14ac:dyDescent="0.2"/>
    <row r="406" spans="8:9" ht="15.75" customHeight="1" x14ac:dyDescent="0.2"/>
    <row r="407" spans="8:9" ht="15.75" customHeight="1" x14ac:dyDescent="0.2"/>
    <row r="408" spans="8:9" ht="15.75" customHeight="1" x14ac:dyDescent="0.2"/>
    <row r="409" spans="8:9" ht="15.75" customHeight="1" x14ac:dyDescent="0.2"/>
    <row r="410" spans="8:9" ht="15.75" customHeight="1" x14ac:dyDescent="0.2"/>
    <row r="411" spans="8:9" ht="15.75" customHeight="1" x14ac:dyDescent="0.2"/>
    <row r="412" spans="8:9" ht="15.75" customHeight="1" x14ac:dyDescent="0.2"/>
    <row r="413" spans="8:9" ht="15.75" customHeight="1" x14ac:dyDescent="0.2"/>
    <row r="414" spans="8:9" ht="15.75" customHeight="1" x14ac:dyDescent="0.2"/>
    <row r="415" spans="8:9" ht="15.75" customHeight="1" x14ac:dyDescent="0.2"/>
    <row r="416" spans="8:9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J1000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ColWidth="12.7109375" defaultRowHeight="15" customHeight="1" x14ac:dyDescent="0.2"/>
  <cols>
    <col min="1" max="2" width="12.7109375" customWidth="1"/>
    <col min="3" max="3" width="22.7109375" customWidth="1"/>
    <col min="4" max="6" width="12.7109375" customWidth="1"/>
  </cols>
  <sheetData>
    <row r="1" spans="1:36" ht="15.75" customHeight="1" x14ac:dyDescent="0.2">
      <c r="A1" s="1" t="s">
        <v>0</v>
      </c>
    </row>
    <row r="2" spans="1:36" ht="15.75" customHeight="1" x14ac:dyDescent="0.25">
      <c r="A2" s="316" t="s">
        <v>1</v>
      </c>
      <c r="B2" s="316" t="s">
        <v>2</v>
      </c>
      <c r="C2" s="316" t="s">
        <v>3</v>
      </c>
      <c r="D2" s="316" t="s">
        <v>4</v>
      </c>
      <c r="E2" s="316" t="s">
        <v>5</v>
      </c>
      <c r="F2" s="316" t="s">
        <v>6</v>
      </c>
      <c r="G2" s="340" t="s">
        <v>8</v>
      </c>
      <c r="H2" s="319"/>
      <c r="I2" s="319"/>
      <c r="J2" s="319"/>
      <c r="K2" s="319"/>
      <c r="L2" s="319"/>
      <c r="M2" s="319"/>
      <c r="N2" s="320"/>
      <c r="O2" s="322" t="s">
        <v>2422</v>
      </c>
      <c r="P2" s="319"/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  <c r="AD2" s="319"/>
      <c r="AE2" s="319"/>
      <c r="AF2" s="319"/>
      <c r="AG2" s="319"/>
      <c r="AH2" s="319"/>
      <c r="AI2" s="319"/>
      <c r="AJ2" s="320"/>
    </row>
    <row r="3" spans="1:36" ht="15.75" customHeight="1" x14ac:dyDescent="0.25">
      <c r="A3" s="317"/>
      <c r="B3" s="317"/>
      <c r="C3" s="317"/>
      <c r="D3" s="317"/>
      <c r="E3" s="317"/>
      <c r="F3" s="317"/>
      <c r="G3" s="4">
        <v>23</v>
      </c>
      <c r="H3" s="4">
        <v>24</v>
      </c>
      <c r="I3" s="5">
        <v>25</v>
      </c>
      <c r="J3" s="5">
        <v>26</v>
      </c>
      <c r="K3" s="4">
        <v>27</v>
      </c>
      <c r="L3" s="4">
        <v>28</v>
      </c>
      <c r="M3" s="4">
        <v>29</v>
      </c>
      <c r="N3" s="4">
        <v>30</v>
      </c>
      <c r="O3" s="4">
        <v>1</v>
      </c>
      <c r="P3" s="5">
        <v>2</v>
      </c>
      <c r="Q3" s="5">
        <v>3</v>
      </c>
      <c r="R3" s="4">
        <v>4</v>
      </c>
      <c r="S3" s="4">
        <v>5</v>
      </c>
      <c r="T3" s="4">
        <v>6</v>
      </c>
      <c r="U3" s="4">
        <v>7</v>
      </c>
      <c r="V3" s="4">
        <v>8</v>
      </c>
      <c r="W3" s="5">
        <v>9</v>
      </c>
      <c r="X3" s="5">
        <v>10</v>
      </c>
      <c r="Y3" s="4">
        <v>11</v>
      </c>
      <c r="Z3" s="4">
        <v>12</v>
      </c>
      <c r="AA3" s="4">
        <v>13</v>
      </c>
      <c r="AB3" s="4">
        <v>14</v>
      </c>
      <c r="AC3" s="4">
        <v>15</v>
      </c>
      <c r="AD3" s="5">
        <v>16</v>
      </c>
      <c r="AE3" s="5">
        <v>17</v>
      </c>
      <c r="AF3" s="4">
        <v>18</v>
      </c>
      <c r="AG3" s="4">
        <v>19</v>
      </c>
      <c r="AH3" s="4">
        <v>20</v>
      </c>
      <c r="AI3" s="4">
        <v>21</v>
      </c>
      <c r="AJ3" s="4">
        <v>22</v>
      </c>
    </row>
    <row r="4" spans="1:36" ht="15.75" customHeight="1" x14ac:dyDescent="0.25">
      <c r="A4" s="15">
        <v>38</v>
      </c>
      <c r="B4" s="14" t="s">
        <v>33</v>
      </c>
      <c r="C4" s="14" t="s">
        <v>34</v>
      </c>
      <c r="D4" s="14" t="s">
        <v>35</v>
      </c>
      <c r="E4" s="14" t="s">
        <v>36</v>
      </c>
      <c r="F4" s="14" t="s">
        <v>28</v>
      </c>
      <c r="G4" s="15">
        <v>8</v>
      </c>
      <c r="H4" s="15">
        <v>8</v>
      </c>
      <c r="I4" s="15">
        <v>0</v>
      </c>
      <c r="J4" s="15">
        <v>0</v>
      </c>
      <c r="K4" s="15">
        <v>8</v>
      </c>
      <c r="L4" s="15">
        <v>8</v>
      </c>
      <c r="M4" s="15">
        <v>8</v>
      </c>
      <c r="N4" s="15">
        <v>8</v>
      </c>
      <c r="O4" s="15">
        <v>8</v>
      </c>
      <c r="P4" s="15">
        <v>0</v>
      </c>
      <c r="Q4" s="15">
        <v>0</v>
      </c>
      <c r="R4" s="15">
        <v>8</v>
      </c>
      <c r="S4" s="15">
        <v>8</v>
      </c>
      <c r="T4" s="15">
        <v>8</v>
      </c>
      <c r="U4" s="15">
        <v>8</v>
      </c>
      <c r="V4" s="15">
        <v>8</v>
      </c>
      <c r="W4" s="15">
        <v>0</v>
      </c>
      <c r="X4" s="15">
        <v>0</v>
      </c>
      <c r="Y4" s="15">
        <v>8</v>
      </c>
      <c r="Z4" s="15">
        <v>8</v>
      </c>
      <c r="AA4" s="15">
        <v>8</v>
      </c>
      <c r="AB4" s="15">
        <v>8</v>
      </c>
      <c r="AC4" s="15">
        <v>8</v>
      </c>
      <c r="AD4" s="15">
        <v>0</v>
      </c>
      <c r="AE4" s="15">
        <v>0</v>
      </c>
      <c r="AF4" s="15">
        <v>8</v>
      </c>
      <c r="AG4" s="15">
        <v>8</v>
      </c>
      <c r="AH4" s="15">
        <v>8</v>
      </c>
      <c r="AI4" s="15">
        <v>8</v>
      </c>
      <c r="AJ4" s="15">
        <v>8</v>
      </c>
    </row>
    <row r="5" spans="1:36" ht="15.75" customHeight="1" x14ac:dyDescent="0.25">
      <c r="A5" s="15">
        <v>215</v>
      </c>
      <c r="B5" s="14" t="s">
        <v>41</v>
      </c>
      <c r="C5" s="14" t="s">
        <v>42</v>
      </c>
      <c r="D5" s="14" t="s">
        <v>35</v>
      </c>
      <c r="E5" s="14" t="s">
        <v>36</v>
      </c>
      <c r="F5" s="14" t="s">
        <v>28</v>
      </c>
      <c r="G5" s="15">
        <v>8</v>
      </c>
      <c r="H5" s="15">
        <v>8</v>
      </c>
      <c r="I5" s="15">
        <v>0</v>
      </c>
      <c r="J5" s="15">
        <v>0</v>
      </c>
      <c r="K5" s="15">
        <v>8</v>
      </c>
      <c r="L5" s="15">
        <v>8</v>
      </c>
      <c r="M5" s="15">
        <v>8</v>
      </c>
      <c r="N5" s="15">
        <v>8</v>
      </c>
      <c r="O5" s="15">
        <v>8</v>
      </c>
      <c r="P5" s="15">
        <v>0</v>
      </c>
      <c r="Q5" s="15">
        <v>0</v>
      </c>
      <c r="R5" s="15">
        <v>8</v>
      </c>
      <c r="S5" s="15">
        <v>8</v>
      </c>
      <c r="T5" s="15">
        <v>8</v>
      </c>
      <c r="U5" s="15">
        <v>8</v>
      </c>
      <c r="V5" s="15">
        <v>8</v>
      </c>
      <c r="W5" s="15">
        <v>0</v>
      </c>
      <c r="X5" s="15">
        <v>0</v>
      </c>
      <c r="Y5" s="15">
        <v>8</v>
      </c>
      <c r="Z5" s="15">
        <v>8</v>
      </c>
      <c r="AA5" s="15">
        <v>8</v>
      </c>
      <c r="AB5" s="15">
        <v>8</v>
      </c>
      <c r="AC5" s="15">
        <v>8</v>
      </c>
      <c r="AD5" s="15">
        <v>0</v>
      </c>
      <c r="AE5" s="15">
        <v>0</v>
      </c>
      <c r="AF5" s="15">
        <v>8</v>
      </c>
      <c r="AG5" s="15">
        <v>8</v>
      </c>
      <c r="AH5" s="15">
        <v>8</v>
      </c>
      <c r="AI5" s="15">
        <v>8</v>
      </c>
      <c r="AJ5" s="15">
        <v>8</v>
      </c>
    </row>
    <row r="6" spans="1:36" ht="15.75" customHeight="1" x14ac:dyDescent="0.25">
      <c r="A6" s="15">
        <v>45</v>
      </c>
      <c r="B6" s="14" t="s">
        <v>43</v>
      </c>
      <c r="C6" s="14" t="s">
        <v>44</v>
      </c>
      <c r="D6" s="14" t="s">
        <v>35</v>
      </c>
      <c r="E6" s="14" t="s">
        <v>36</v>
      </c>
      <c r="F6" s="14" t="s">
        <v>28</v>
      </c>
      <c r="G6" s="15">
        <v>8</v>
      </c>
      <c r="H6" s="15">
        <v>8</v>
      </c>
      <c r="I6" s="15">
        <v>0</v>
      </c>
      <c r="J6" s="15">
        <v>0</v>
      </c>
      <c r="K6" s="15">
        <v>8</v>
      </c>
      <c r="L6" s="15">
        <v>8</v>
      </c>
      <c r="M6" s="15">
        <v>8</v>
      </c>
      <c r="N6" s="15">
        <v>8</v>
      </c>
      <c r="O6" s="15">
        <v>8</v>
      </c>
      <c r="P6" s="15">
        <v>0</v>
      </c>
      <c r="Q6" s="15">
        <v>0</v>
      </c>
      <c r="R6" s="15">
        <v>8</v>
      </c>
      <c r="S6" s="15">
        <v>8</v>
      </c>
      <c r="T6" s="15">
        <v>8</v>
      </c>
      <c r="U6" s="15">
        <v>8</v>
      </c>
      <c r="V6" s="15">
        <v>8</v>
      </c>
      <c r="W6" s="15">
        <v>0</v>
      </c>
      <c r="X6" s="15">
        <v>0</v>
      </c>
      <c r="Y6" s="15">
        <v>8</v>
      </c>
      <c r="Z6" s="15">
        <v>8</v>
      </c>
      <c r="AA6" s="15">
        <v>8</v>
      </c>
      <c r="AB6" s="15">
        <v>8</v>
      </c>
      <c r="AC6" s="15">
        <v>8</v>
      </c>
      <c r="AD6" s="15">
        <v>0</v>
      </c>
      <c r="AE6" s="15">
        <v>0</v>
      </c>
      <c r="AF6" s="15">
        <v>8</v>
      </c>
      <c r="AG6" s="15">
        <v>8</v>
      </c>
      <c r="AH6" s="15">
        <v>8</v>
      </c>
      <c r="AI6" s="15">
        <v>8</v>
      </c>
      <c r="AJ6" s="15">
        <v>8</v>
      </c>
    </row>
    <row r="7" spans="1:36" ht="15.75" customHeight="1" x14ac:dyDescent="0.25">
      <c r="A7" s="15">
        <v>55</v>
      </c>
      <c r="B7" s="14" t="s">
        <v>45</v>
      </c>
      <c r="C7" s="14" t="s">
        <v>46</v>
      </c>
      <c r="D7" s="14" t="s">
        <v>35</v>
      </c>
      <c r="E7" s="14" t="s">
        <v>47</v>
      </c>
      <c r="F7" s="14" t="s">
        <v>28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</row>
    <row r="8" spans="1:36" ht="15.75" customHeight="1" x14ac:dyDescent="0.25">
      <c r="A8" s="15">
        <v>62</v>
      </c>
      <c r="B8" s="14" t="s">
        <v>48</v>
      </c>
      <c r="C8" s="14" t="s">
        <v>49</v>
      </c>
      <c r="D8" s="14" t="s">
        <v>35</v>
      </c>
      <c r="E8" s="14" t="s">
        <v>50</v>
      </c>
      <c r="F8" s="14" t="s">
        <v>51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</row>
    <row r="9" spans="1:36" ht="15.75" customHeight="1" x14ac:dyDescent="0.25">
      <c r="A9" s="15">
        <v>68</v>
      </c>
      <c r="B9" s="14" t="s">
        <v>52</v>
      </c>
      <c r="C9" s="14" t="s">
        <v>53</v>
      </c>
      <c r="D9" s="14" t="s">
        <v>35</v>
      </c>
      <c r="E9" s="14" t="s">
        <v>54</v>
      </c>
      <c r="F9" s="14" t="s">
        <v>28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</row>
    <row r="10" spans="1:36" ht="15.75" customHeight="1" x14ac:dyDescent="0.25">
      <c r="A10" s="15">
        <v>471</v>
      </c>
      <c r="B10" s="14" t="s">
        <v>55</v>
      </c>
      <c r="C10" s="14" t="s">
        <v>56</v>
      </c>
      <c r="D10" s="14" t="s">
        <v>35</v>
      </c>
      <c r="E10" s="14"/>
      <c r="F10" s="14" t="s">
        <v>51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</row>
    <row r="11" spans="1:36" ht="15.75" customHeight="1" x14ac:dyDescent="0.25">
      <c r="A11" s="15">
        <v>562</v>
      </c>
      <c r="B11" s="14" t="s">
        <v>57</v>
      </c>
      <c r="C11" s="14" t="s">
        <v>58</v>
      </c>
      <c r="D11" s="14" t="s">
        <v>35</v>
      </c>
      <c r="E11" s="14" t="s">
        <v>59</v>
      </c>
      <c r="F11" s="14" t="s">
        <v>28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</row>
    <row r="12" spans="1:36" ht="15.75" customHeight="1" x14ac:dyDescent="0.25">
      <c r="A12" s="15">
        <v>743</v>
      </c>
      <c r="B12" s="14" t="s">
        <v>72</v>
      </c>
      <c r="C12" s="14" t="s">
        <v>73</v>
      </c>
      <c r="D12" s="14" t="s">
        <v>35</v>
      </c>
      <c r="E12" s="14" t="s">
        <v>36</v>
      </c>
      <c r="F12" s="14" t="s">
        <v>51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</row>
    <row r="13" spans="1:36" ht="15.75" customHeight="1" x14ac:dyDescent="0.25">
      <c r="A13" s="15">
        <v>150</v>
      </c>
      <c r="B13" s="14" t="s">
        <v>81</v>
      </c>
      <c r="C13" s="14" t="s">
        <v>82</v>
      </c>
      <c r="D13" s="14" t="s">
        <v>35</v>
      </c>
      <c r="E13" s="14" t="s">
        <v>83</v>
      </c>
      <c r="F13" s="14" t="s">
        <v>51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</row>
    <row r="14" spans="1:36" ht="15.75" customHeight="1" x14ac:dyDescent="0.25">
      <c r="A14" s="15">
        <v>693</v>
      </c>
      <c r="B14" s="14" t="s">
        <v>89</v>
      </c>
      <c r="C14" s="14" t="s">
        <v>90</v>
      </c>
      <c r="D14" s="14" t="s">
        <v>35</v>
      </c>
      <c r="E14" s="14"/>
      <c r="F14" s="14" t="s">
        <v>51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</row>
    <row r="15" spans="1:36" ht="15.75" customHeight="1" x14ac:dyDescent="0.25">
      <c r="A15" s="15">
        <v>707</v>
      </c>
      <c r="B15" s="14" t="s">
        <v>91</v>
      </c>
      <c r="C15" s="14" t="s">
        <v>92</v>
      </c>
      <c r="D15" s="14" t="s">
        <v>35</v>
      </c>
      <c r="E15" s="14"/>
      <c r="F15" s="14" t="s">
        <v>51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</row>
    <row r="16" spans="1:36" ht="15.75" customHeight="1" x14ac:dyDescent="0.25">
      <c r="A16" s="15">
        <v>228</v>
      </c>
      <c r="B16" s="14" t="s">
        <v>96</v>
      </c>
      <c r="C16" s="14" t="s">
        <v>97</v>
      </c>
      <c r="D16" s="14" t="s">
        <v>35</v>
      </c>
      <c r="E16" s="14" t="s">
        <v>98</v>
      </c>
      <c r="F16" s="14" t="s">
        <v>28</v>
      </c>
      <c r="G16" s="15">
        <v>8</v>
      </c>
      <c r="H16" s="15">
        <v>8</v>
      </c>
      <c r="I16" s="15">
        <v>0</v>
      </c>
      <c r="J16" s="15">
        <v>0</v>
      </c>
      <c r="K16" s="15">
        <v>8</v>
      </c>
      <c r="L16" s="15">
        <v>8</v>
      </c>
      <c r="M16" s="15">
        <v>8</v>
      </c>
      <c r="N16" s="15">
        <v>8</v>
      </c>
      <c r="O16" s="15">
        <v>8</v>
      </c>
      <c r="P16" s="15">
        <v>0</v>
      </c>
      <c r="Q16" s="15">
        <v>0</v>
      </c>
      <c r="R16" s="15">
        <v>8</v>
      </c>
      <c r="S16" s="15">
        <v>8</v>
      </c>
      <c r="T16" s="15">
        <v>8</v>
      </c>
      <c r="U16" s="15">
        <v>8</v>
      </c>
      <c r="V16" s="15">
        <v>8</v>
      </c>
      <c r="W16" s="15">
        <v>0</v>
      </c>
      <c r="X16" s="15">
        <v>0</v>
      </c>
      <c r="Y16" s="15">
        <v>8</v>
      </c>
      <c r="Z16" s="15">
        <v>8</v>
      </c>
      <c r="AA16" s="15">
        <v>8</v>
      </c>
      <c r="AB16" s="15">
        <v>8</v>
      </c>
      <c r="AC16" s="15">
        <v>8</v>
      </c>
      <c r="AD16" s="15">
        <v>0</v>
      </c>
      <c r="AE16" s="15">
        <v>0</v>
      </c>
      <c r="AF16" s="15">
        <v>8</v>
      </c>
      <c r="AG16" s="15">
        <v>8</v>
      </c>
      <c r="AH16" s="15">
        <v>8</v>
      </c>
      <c r="AI16" s="15">
        <v>8</v>
      </c>
      <c r="AJ16" s="15">
        <v>8</v>
      </c>
    </row>
    <row r="17" spans="1:36" ht="15.75" customHeight="1" x14ac:dyDescent="0.25">
      <c r="A17" s="15">
        <v>286</v>
      </c>
      <c r="B17" s="14" t="s">
        <v>99</v>
      </c>
      <c r="C17" s="14" t="s">
        <v>100</v>
      </c>
      <c r="D17" s="14" t="s">
        <v>35</v>
      </c>
      <c r="E17" s="14" t="s">
        <v>47</v>
      </c>
      <c r="F17" s="14" t="s">
        <v>51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</row>
    <row r="18" spans="1:36" ht="15.75" customHeight="1" x14ac:dyDescent="0.25">
      <c r="A18" s="15">
        <v>332</v>
      </c>
      <c r="B18" s="14" t="s">
        <v>101</v>
      </c>
      <c r="C18" s="14" t="s">
        <v>102</v>
      </c>
      <c r="D18" s="14" t="s">
        <v>35</v>
      </c>
      <c r="E18" s="14" t="s">
        <v>47</v>
      </c>
      <c r="F18" s="14" t="s">
        <v>51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</row>
    <row r="19" spans="1:36" ht="15.75" customHeight="1" x14ac:dyDescent="0.25">
      <c r="A19" s="15">
        <v>514</v>
      </c>
      <c r="B19" s="14" t="s">
        <v>103</v>
      </c>
      <c r="C19" s="14" t="s">
        <v>104</v>
      </c>
      <c r="D19" s="14" t="s">
        <v>35</v>
      </c>
      <c r="E19" s="14"/>
      <c r="F19" s="14" t="s">
        <v>51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</row>
    <row r="20" spans="1:36" ht="15.75" customHeight="1" x14ac:dyDescent="0.25">
      <c r="A20" s="15">
        <v>686</v>
      </c>
      <c r="B20" s="14" t="s">
        <v>105</v>
      </c>
      <c r="C20" s="14" t="s">
        <v>106</v>
      </c>
      <c r="D20" s="14" t="s">
        <v>35</v>
      </c>
      <c r="E20" s="14" t="s">
        <v>107</v>
      </c>
      <c r="F20" s="14" t="s">
        <v>28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</row>
    <row r="21" spans="1:36" ht="15.75" customHeight="1" x14ac:dyDescent="0.25">
      <c r="A21" s="15">
        <v>681</v>
      </c>
      <c r="B21" s="14" t="s">
        <v>108</v>
      </c>
      <c r="C21" s="14" t="s">
        <v>109</v>
      </c>
      <c r="D21" s="14" t="s">
        <v>35</v>
      </c>
      <c r="E21" s="14"/>
      <c r="F21" s="14" t="s">
        <v>51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</row>
    <row r="22" spans="1:36" ht="15.75" customHeight="1" x14ac:dyDescent="0.25">
      <c r="A22" s="15">
        <v>692</v>
      </c>
      <c r="B22" s="14" t="s">
        <v>110</v>
      </c>
      <c r="C22" s="14" t="s">
        <v>111</v>
      </c>
      <c r="D22" s="14" t="s">
        <v>35</v>
      </c>
      <c r="E22" s="14" t="s">
        <v>112</v>
      </c>
      <c r="F22" s="14" t="s">
        <v>51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</row>
    <row r="23" spans="1:36" ht="15.75" customHeight="1" x14ac:dyDescent="0.25">
      <c r="A23" s="15">
        <v>689</v>
      </c>
      <c r="B23" s="14" t="s">
        <v>113</v>
      </c>
      <c r="C23" s="14" t="s">
        <v>114</v>
      </c>
      <c r="D23" s="14" t="s">
        <v>35</v>
      </c>
      <c r="E23" s="14"/>
      <c r="F23" s="14" t="s">
        <v>51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</row>
    <row r="24" spans="1:36" ht="15.75" customHeight="1" x14ac:dyDescent="0.25">
      <c r="A24" s="15">
        <v>698</v>
      </c>
      <c r="B24" s="14" t="s">
        <v>118</v>
      </c>
      <c r="C24" s="14" t="s">
        <v>119</v>
      </c>
      <c r="D24" s="14" t="s">
        <v>35</v>
      </c>
      <c r="E24" s="14" t="s">
        <v>107</v>
      </c>
      <c r="F24" s="14" t="s">
        <v>51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</row>
    <row r="25" spans="1:36" ht="15.75" customHeight="1" x14ac:dyDescent="0.25">
      <c r="A25" s="15">
        <v>700</v>
      </c>
      <c r="B25" s="14" t="s">
        <v>120</v>
      </c>
      <c r="C25" s="14" t="s">
        <v>121</v>
      </c>
      <c r="D25" s="14" t="s">
        <v>35</v>
      </c>
      <c r="E25" s="14" t="s">
        <v>107</v>
      </c>
      <c r="F25" s="14" t="s">
        <v>51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</row>
    <row r="26" spans="1:36" ht="15.75" customHeight="1" x14ac:dyDescent="0.25">
      <c r="A26" s="15">
        <v>704</v>
      </c>
      <c r="B26" s="14" t="s">
        <v>122</v>
      </c>
      <c r="C26" s="14" t="s">
        <v>123</v>
      </c>
      <c r="D26" s="14" t="s">
        <v>35</v>
      </c>
      <c r="E26" s="14" t="s">
        <v>124</v>
      </c>
      <c r="F26" s="14" t="s">
        <v>28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</row>
    <row r="27" spans="1:36" ht="15.75" customHeight="1" x14ac:dyDescent="0.25">
      <c r="A27" s="15">
        <v>276</v>
      </c>
      <c r="B27" s="14" t="s">
        <v>125</v>
      </c>
      <c r="C27" s="14" t="s">
        <v>126</v>
      </c>
      <c r="D27" s="14" t="s">
        <v>35</v>
      </c>
      <c r="E27" s="14" t="s">
        <v>127</v>
      </c>
      <c r="F27" s="14" t="s">
        <v>28</v>
      </c>
      <c r="G27" s="15">
        <v>7.4</v>
      </c>
      <c r="H27" s="18">
        <v>0</v>
      </c>
      <c r="I27" s="15">
        <v>0</v>
      </c>
      <c r="J27" s="15">
        <v>0</v>
      </c>
      <c r="K27" s="15">
        <v>7.2</v>
      </c>
      <c r="L27" s="15">
        <v>0</v>
      </c>
      <c r="M27" s="15">
        <v>2.6</v>
      </c>
      <c r="N27" s="15">
        <v>7.2</v>
      </c>
      <c r="O27" s="18">
        <v>0</v>
      </c>
      <c r="P27" s="15">
        <v>0</v>
      </c>
      <c r="Q27" s="15">
        <v>0</v>
      </c>
      <c r="R27" s="15">
        <v>7.1</v>
      </c>
      <c r="S27" s="15">
        <v>7.2</v>
      </c>
      <c r="T27" s="15">
        <v>6.9</v>
      </c>
      <c r="U27" s="15">
        <v>2.8</v>
      </c>
      <c r="V27" s="15">
        <v>7</v>
      </c>
      <c r="W27" s="15">
        <v>0</v>
      </c>
      <c r="X27" s="15">
        <v>0</v>
      </c>
      <c r="Y27" s="15">
        <v>7.2</v>
      </c>
      <c r="Z27" s="15">
        <v>7.2</v>
      </c>
      <c r="AA27" s="15">
        <v>0</v>
      </c>
      <c r="AB27" s="15">
        <v>7.1</v>
      </c>
      <c r="AC27" s="18">
        <v>0</v>
      </c>
      <c r="AD27" s="15">
        <v>0</v>
      </c>
      <c r="AE27" s="15">
        <v>0</v>
      </c>
      <c r="AF27" s="15">
        <v>6.8</v>
      </c>
      <c r="AG27" s="15">
        <v>0</v>
      </c>
      <c r="AH27" s="15">
        <v>0</v>
      </c>
      <c r="AI27" s="15">
        <v>7.3</v>
      </c>
      <c r="AJ27" s="15">
        <v>0</v>
      </c>
    </row>
    <row r="28" spans="1:36" ht="15.75" customHeight="1" x14ac:dyDescent="0.25">
      <c r="A28" s="15">
        <v>296</v>
      </c>
      <c r="B28" s="14" t="s">
        <v>131</v>
      </c>
      <c r="C28" s="14" t="s">
        <v>132</v>
      </c>
      <c r="D28" s="14" t="s">
        <v>35</v>
      </c>
      <c r="E28" s="14"/>
      <c r="F28" s="14" t="s">
        <v>51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</row>
    <row r="29" spans="1:36" ht="15.75" customHeight="1" x14ac:dyDescent="0.25">
      <c r="A29" s="15">
        <v>343</v>
      </c>
      <c r="B29" s="14" t="s">
        <v>133</v>
      </c>
      <c r="C29" s="14" t="s">
        <v>134</v>
      </c>
      <c r="D29" s="14" t="s">
        <v>35</v>
      </c>
      <c r="E29" s="14"/>
      <c r="F29" s="14" t="s">
        <v>51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</row>
    <row r="30" spans="1:36" ht="15.75" customHeight="1" x14ac:dyDescent="0.25">
      <c r="A30" s="15">
        <v>520</v>
      </c>
      <c r="B30" s="14" t="s">
        <v>135</v>
      </c>
      <c r="C30" s="14" t="s">
        <v>136</v>
      </c>
      <c r="D30" s="14" t="s">
        <v>35</v>
      </c>
      <c r="E30" s="14"/>
      <c r="F30" s="14" t="s">
        <v>51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</row>
    <row r="31" spans="1:36" ht="15.75" customHeight="1" x14ac:dyDescent="0.25">
      <c r="A31" s="15">
        <v>666</v>
      </c>
      <c r="B31" s="14" t="s">
        <v>139</v>
      </c>
      <c r="C31" s="14" t="s">
        <v>140</v>
      </c>
      <c r="D31" s="14" t="s">
        <v>35</v>
      </c>
      <c r="E31" s="14" t="s">
        <v>54</v>
      </c>
      <c r="F31" s="14" t="s">
        <v>28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</row>
    <row r="32" spans="1:36" ht="15.75" customHeight="1" x14ac:dyDescent="0.25">
      <c r="A32" s="15">
        <v>696</v>
      </c>
      <c r="B32" s="14" t="s">
        <v>141</v>
      </c>
      <c r="C32" s="14" t="s">
        <v>142</v>
      </c>
      <c r="D32" s="14" t="s">
        <v>35</v>
      </c>
      <c r="E32" s="14" t="s">
        <v>143</v>
      </c>
      <c r="F32" s="14" t="s">
        <v>28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</row>
    <row r="33" spans="1:36" ht="15.75" customHeight="1" x14ac:dyDescent="0.25">
      <c r="A33" s="15">
        <v>3</v>
      </c>
      <c r="B33" s="14" t="s">
        <v>144</v>
      </c>
      <c r="C33" s="14" t="s">
        <v>145</v>
      </c>
      <c r="D33" s="14" t="s">
        <v>35</v>
      </c>
      <c r="E33" s="14"/>
      <c r="F33" s="14" t="s">
        <v>28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</row>
    <row r="34" spans="1:36" ht="15.75" customHeight="1" x14ac:dyDescent="0.25">
      <c r="A34" s="15">
        <v>531</v>
      </c>
      <c r="B34" s="14" t="s">
        <v>146</v>
      </c>
      <c r="C34" s="14" t="s">
        <v>147</v>
      </c>
      <c r="D34" s="14" t="s">
        <v>35</v>
      </c>
      <c r="E34" s="14"/>
      <c r="F34" s="14" t="s">
        <v>51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</row>
    <row r="35" spans="1:36" ht="15.75" customHeight="1" x14ac:dyDescent="0.25">
      <c r="A35" s="15">
        <v>469</v>
      </c>
      <c r="B35" s="14" t="s">
        <v>148</v>
      </c>
      <c r="C35" s="14" t="s">
        <v>149</v>
      </c>
      <c r="D35" s="14" t="s">
        <v>35</v>
      </c>
      <c r="E35" s="14"/>
      <c r="F35" s="14" t="s">
        <v>51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</row>
    <row r="36" spans="1:36" ht="15.75" customHeight="1" x14ac:dyDescent="0.25">
      <c r="A36" s="15">
        <v>552</v>
      </c>
      <c r="B36" s="14" t="s">
        <v>150</v>
      </c>
      <c r="C36" s="14" t="s">
        <v>151</v>
      </c>
      <c r="D36" s="14" t="s">
        <v>35</v>
      </c>
      <c r="E36" s="14"/>
      <c r="F36" s="14" t="s">
        <v>51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</row>
    <row r="37" spans="1:36" ht="15.75" customHeight="1" x14ac:dyDescent="0.25">
      <c r="A37" s="15">
        <v>669</v>
      </c>
      <c r="B37" s="14" t="s">
        <v>155</v>
      </c>
      <c r="C37" s="14" t="s">
        <v>156</v>
      </c>
      <c r="D37" s="14" t="s">
        <v>35</v>
      </c>
      <c r="E37" s="14" t="s">
        <v>324</v>
      </c>
      <c r="F37" s="14" t="s">
        <v>28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7.6</v>
      </c>
      <c r="AC37" s="15">
        <v>8</v>
      </c>
      <c r="AD37" s="15">
        <v>0</v>
      </c>
      <c r="AE37" s="15">
        <v>0</v>
      </c>
      <c r="AF37" s="15">
        <v>8</v>
      </c>
      <c r="AG37" s="15">
        <v>7.9</v>
      </c>
      <c r="AH37" s="15">
        <v>7.7</v>
      </c>
      <c r="AI37" s="15">
        <v>7.4</v>
      </c>
      <c r="AJ37" s="15">
        <v>3.1</v>
      </c>
    </row>
    <row r="38" spans="1:36" ht="15.75" customHeight="1" x14ac:dyDescent="0.25">
      <c r="A38" s="15">
        <v>621</v>
      </c>
      <c r="B38" s="14" t="s">
        <v>163</v>
      </c>
      <c r="C38" s="14" t="s">
        <v>164</v>
      </c>
      <c r="D38" s="14" t="s">
        <v>35</v>
      </c>
      <c r="E38" s="14"/>
      <c r="F38" s="14" t="s">
        <v>51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</row>
    <row r="39" spans="1:36" ht="15.75" customHeight="1" x14ac:dyDescent="0.25">
      <c r="A39" s="15">
        <v>656</v>
      </c>
      <c r="B39" s="14" t="s">
        <v>165</v>
      </c>
      <c r="C39" s="14" t="s">
        <v>166</v>
      </c>
      <c r="D39" s="14" t="s">
        <v>35</v>
      </c>
      <c r="E39" s="14" t="s">
        <v>47</v>
      </c>
      <c r="F39" s="14" t="s">
        <v>28</v>
      </c>
      <c r="G39" s="15">
        <v>3.1</v>
      </c>
      <c r="H39" s="15">
        <v>8</v>
      </c>
      <c r="I39" s="15">
        <v>0</v>
      </c>
      <c r="J39" s="15">
        <v>0</v>
      </c>
      <c r="K39" s="15">
        <v>8</v>
      </c>
      <c r="L39" s="15">
        <v>0</v>
      </c>
      <c r="M39" s="15">
        <v>8</v>
      </c>
      <c r="N39" s="15">
        <v>8</v>
      </c>
      <c r="O39" s="15">
        <v>8</v>
      </c>
      <c r="P39" s="15">
        <v>0</v>
      </c>
      <c r="Q39" s="15">
        <v>0</v>
      </c>
      <c r="R39" s="15">
        <v>8</v>
      </c>
      <c r="S39" s="15">
        <v>8</v>
      </c>
      <c r="T39" s="15">
        <v>8</v>
      </c>
      <c r="U39" s="15">
        <v>0</v>
      </c>
      <c r="V39" s="15">
        <v>8</v>
      </c>
      <c r="W39" s="15">
        <v>0</v>
      </c>
      <c r="X39" s="15">
        <v>0</v>
      </c>
      <c r="Y39" s="15">
        <v>8</v>
      </c>
      <c r="Z39" s="15">
        <v>8</v>
      </c>
      <c r="AA39" s="15">
        <v>8</v>
      </c>
      <c r="AB39" s="15">
        <v>8</v>
      </c>
      <c r="AC39" s="15">
        <v>8</v>
      </c>
      <c r="AD39" s="15">
        <v>0</v>
      </c>
      <c r="AE39" s="15">
        <v>0</v>
      </c>
      <c r="AF39" s="15">
        <v>8</v>
      </c>
      <c r="AG39" s="15">
        <v>8</v>
      </c>
      <c r="AH39" s="15">
        <v>8</v>
      </c>
      <c r="AI39" s="15">
        <v>3.3</v>
      </c>
      <c r="AJ39" s="15">
        <v>0</v>
      </c>
    </row>
    <row r="40" spans="1:36" ht="15.75" customHeight="1" x14ac:dyDescent="0.25">
      <c r="A40" s="15">
        <v>673</v>
      </c>
      <c r="B40" s="14" t="s">
        <v>169</v>
      </c>
      <c r="C40" s="14" t="s">
        <v>170</v>
      </c>
      <c r="D40" s="14" t="s">
        <v>35</v>
      </c>
      <c r="E40" s="14"/>
      <c r="F40" s="14" t="s">
        <v>28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</row>
    <row r="41" spans="1:36" ht="15.75" customHeight="1" x14ac:dyDescent="0.25">
      <c r="A41" s="15">
        <v>687</v>
      </c>
      <c r="B41" s="14" t="s">
        <v>171</v>
      </c>
      <c r="C41" s="14" t="s">
        <v>172</v>
      </c>
      <c r="D41" s="14" t="s">
        <v>35</v>
      </c>
      <c r="E41" s="14" t="s">
        <v>98</v>
      </c>
      <c r="F41" s="14" t="s">
        <v>28</v>
      </c>
      <c r="G41" s="15">
        <v>8</v>
      </c>
      <c r="H41" s="15">
        <v>8</v>
      </c>
      <c r="I41" s="15">
        <v>0</v>
      </c>
      <c r="J41" s="15">
        <v>0</v>
      </c>
      <c r="K41" s="15">
        <v>8</v>
      </c>
      <c r="L41" s="15">
        <v>8</v>
      </c>
      <c r="M41" s="15">
        <v>8</v>
      </c>
      <c r="N41" s="15">
        <v>8</v>
      </c>
      <c r="O41" s="15">
        <v>8</v>
      </c>
      <c r="P41" s="15">
        <v>0</v>
      </c>
      <c r="Q41" s="15">
        <v>0</v>
      </c>
      <c r="R41" s="15">
        <v>8</v>
      </c>
      <c r="S41" s="15">
        <v>8</v>
      </c>
      <c r="T41" s="15">
        <v>8</v>
      </c>
      <c r="U41" s="15">
        <v>8</v>
      </c>
      <c r="V41" s="15">
        <v>8</v>
      </c>
      <c r="W41" s="15">
        <v>0</v>
      </c>
      <c r="X41" s="15">
        <v>0</v>
      </c>
      <c r="Y41" s="15">
        <v>8</v>
      </c>
      <c r="Z41" s="15">
        <v>8</v>
      </c>
      <c r="AA41" s="15">
        <v>8</v>
      </c>
      <c r="AB41" s="15">
        <v>8</v>
      </c>
      <c r="AC41" s="15">
        <v>8</v>
      </c>
      <c r="AD41" s="15">
        <v>0</v>
      </c>
      <c r="AE41" s="15">
        <v>0</v>
      </c>
      <c r="AF41" s="15">
        <v>8</v>
      </c>
      <c r="AG41" s="15">
        <v>8</v>
      </c>
      <c r="AH41" s="15">
        <v>8</v>
      </c>
      <c r="AI41" s="15">
        <v>8</v>
      </c>
      <c r="AJ41" s="15">
        <v>8</v>
      </c>
    </row>
    <row r="42" spans="1:36" ht="15.75" customHeight="1" x14ac:dyDescent="0.25">
      <c r="A42" s="15">
        <v>623</v>
      </c>
      <c r="B42" s="14" t="s">
        <v>186</v>
      </c>
      <c r="C42" s="14" t="s">
        <v>187</v>
      </c>
      <c r="D42" s="14" t="s">
        <v>35</v>
      </c>
      <c r="E42" s="14" t="s">
        <v>54</v>
      </c>
      <c r="F42" s="14" t="s">
        <v>51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</row>
    <row r="43" spans="1:36" ht="15.75" customHeight="1" x14ac:dyDescent="0.25">
      <c r="A43" s="15">
        <v>8</v>
      </c>
      <c r="B43" s="14" t="s">
        <v>188</v>
      </c>
      <c r="C43" s="14" t="s">
        <v>189</v>
      </c>
      <c r="D43" s="14" t="s">
        <v>35</v>
      </c>
      <c r="E43" s="14" t="s">
        <v>127</v>
      </c>
      <c r="F43" s="14" t="s">
        <v>28</v>
      </c>
      <c r="G43" s="15">
        <v>7.9</v>
      </c>
      <c r="H43" s="15">
        <v>8</v>
      </c>
      <c r="I43" s="15">
        <v>0</v>
      </c>
      <c r="J43" s="15">
        <v>0</v>
      </c>
      <c r="K43" s="15">
        <v>8</v>
      </c>
      <c r="L43" s="15">
        <v>0</v>
      </c>
      <c r="M43" s="15">
        <v>7.9</v>
      </c>
      <c r="N43" s="15">
        <v>8</v>
      </c>
      <c r="O43" s="15">
        <v>0</v>
      </c>
      <c r="P43" s="15">
        <v>0</v>
      </c>
      <c r="Q43" s="15">
        <v>0</v>
      </c>
      <c r="R43" s="15">
        <v>8</v>
      </c>
      <c r="S43" s="15">
        <v>7.9</v>
      </c>
      <c r="T43" s="15">
        <v>7.9</v>
      </c>
      <c r="U43" s="15">
        <v>7.7</v>
      </c>
      <c r="V43" s="15">
        <v>8</v>
      </c>
      <c r="W43" s="15">
        <v>0</v>
      </c>
      <c r="X43" s="15">
        <v>0</v>
      </c>
      <c r="Y43" s="15">
        <v>7.9</v>
      </c>
      <c r="Z43" s="15">
        <v>8</v>
      </c>
      <c r="AA43" s="15">
        <v>7.8</v>
      </c>
      <c r="AB43" s="15">
        <v>8</v>
      </c>
      <c r="AC43" s="15">
        <v>8</v>
      </c>
      <c r="AD43" s="15">
        <v>0</v>
      </c>
      <c r="AE43" s="15">
        <v>0</v>
      </c>
      <c r="AF43" s="15">
        <v>8</v>
      </c>
      <c r="AG43" s="15">
        <v>8</v>
      </c>
      <c r="AH43" s="15">
        <v>8</v>
      </c>
      <c r="AI43" s="15">
        <v>8</v>
      </c>
      <c r="AJ43" s="15">
        <v>2.9</v>
      </c>
    </row>
    <row r="44" spans="1:36" ht="15.75" customHeight="1" x14ac:dyDescent="0.25">
      <c r="A44" s="15">
        <v>100</v>
      </c>
      <c r="B44" s="14" t="s">
        <v>190</v>
      </c>
      <c r="C44" s="14" t="s">
        <v>191</v>
      </c>
      <c r="D44" s="14" t="s">
        <v>35</v>
      </c>
      <c r="E44" s="14" t="s">
        <v>192</v>
      </c>
      <c r="F44" s="14" t="s">
        <v>28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</row>
    <row r="45" spans="1:36" ht="15.75" customHeight="1" x14ac:dyDescent="0.25">
      <c r="A45" s="15">
        <v>282</v>
      </c>
      <c r="B45" s="14" t="s">
        <v>195</v>
      </c>
      <c r="C45" s="14" t="s">
        <v>196</v>
      </c>
      <c r="D45" s="14" t="s">
        <v>35</v>
      </c>
      <c r="E45" s="14"/>
      <c r="F45" s="14" t="s">
        <v>28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</row>
    <row r="46" spans="1:36" ht="15.75" customHeight="1" x14ac:dyDescent="0.25">
      <c r="A46" s="15">
        <v>349</v>
      </c>
      <c r="B46" s="14" t="s">
        <v>197</v>
      </c>
      <c r="C46" s="14" t="s">
        <v>198</v>
      </c>
      <c r="D46" s="14" t="s">
        <v>35</v>
      </c>
      <c r="E46" s="14" t="s">
        <v>54</v>
      </c>
      <c r="F46" s="14" t="s">
        <v>51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</row>
    <row r="47" spans="1:36" ht="15.75" customHeight="1" x14ac:dyDescent="0.25">
      <c r="A47" s="15">
        <v>417</v>
      </c>
      <c r="B47" s="14" t="s">
        <v>199</v>
      </c>
      <c r="C47" s="14" t="s">
        <v>200</v>
      </c>
      <c r="D47" s="14" t="s">
        <v>35</v>
      </c>
      <c r="E47" s="14" t="s">
        <v>201</v>
      </c>
      <c r="F47" s="14" t="s">
        <v>51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</row>
    <row r="48" spans="1:36" ht="15.75" customHeight="1" x14ac:dyDescent="0.25">
      <c r="A48" s="15">
        <v>435</v>
      </c>
      <c r="B48" s="14" t="s">
        <v>202</v>
      </c>
      <c r="C48" s="14" t="s">
        <v>203</v>
      </c>
      <c r="D48" s="14" t="s">
        <v>35</v>
      </c>
      <c r="E48" s="14"/>
      <c r="F48" s="14" t="s">
        <v>51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</row>
    <row r="49" spans="1:36" ht="15.75" customHeight="1" x14ac:dyDescent="0.25">
      <c r="A49" s="15">
        <v>472</v>
      </c>
      <c r="B49" s="14" t="s">
        <v>204</v>
      </c>
      <c r="C49" s="14" t="s">
        <v>205</v>
      </c>
      <c r="D49" s="14" t="s">
        <v>35</v>
      </c>
      <c r="E49" s="14"/>
      <c r="F49" s="14" t="s">
        <v>51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</row>
    <row r="50" spans="1:36" ht="15.75" customHeight="1" x14ac:dyDescent="0.25">
      <c r="A50" s="15">
        <v>661</v>
      </c>
      <c r="B50" s="14" t="s">
        <v>211</v>
      </c>
      <c r="C50" s="14" t="s">
        <v>212</v>
      </c>
      <c r="D50" s="14" t="s">
        <v>35</v>
      </c>
      <c r="E50" s="14" t="s">
        <v>201</v>
      </c>
      <c r="F50" s="14" t="s">
        <v>51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</row>
    <row r="51" spans="1:36" ht="15.75" customHeight="1" x14ac:dyDescent="0.25">
      <c r="A51" s="15">
        <v>206</v>
      </c>
      <c r="B51" s="14" t="s">
        <v>213</v>
      </c>
      <c r="C51" s="14" t="s">
        <v>214</v>
      </c>
      <c r="D51" s="14" t="s">
        <v>35</v>
      </c>
      <c r="E51" s="14" t="s">
        <v>215</v>
      </c>
      <c r="F51" s="14" t="s">
        <v>51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</row>
    <row r="52" spans="1:36" ht="15.75" customHeight="1" x14ac:dyDescent="0.25">
      <c r="A52" s="15">
        <v>316</v>
      </c>
      <c r="B52" s="14" t="s">
        <v>216</v>
      </c>
      <c r="C52" s="14" t="s">
        <v>217</v>
      </c>
      <c r="D52" s="14" t="s">
        <v>35</v>
      </c>
      <c r="E52" s="14" t="s">
        <v>127</v>
      </c>
      <c r="F52" s="14" t="s">
        <v>51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</row>
    <row r="53" spans="1:36" ht="15.75" customHeight="1" x14ac:dyDescent="0.25">
      <c r="A53" s="15">
        <v>342</v>
      </c>
      <c r="B53" s="14" t="s">
        <v>218</v>
      </c>
      <c r="C53" s="14" t="s">
        <v>219</v>
      </c>
      <c r="D53" s="14" t="s">
        <v>35</v>
      </c>
      <c r="E53" s="14"/>
      <c r="F53" s="14" t="s">
        <v>51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</row>
    <row r="54" spans="1:36" ht="15.75" customHeight="1" x14ac:dyDescent="0.25">
      <c r="A54" s="15">
        <v>345</v>
      </c>
      <c r="B54" s="14" t="s">
        <v>220</v>
      </c>
      <c r="C54" s="14" t="s">
        <v>221</v>
      </c>
      <c r="D54" s="14" t="s">
        <v>35</v>
      </c>
      <c r="E54" s="14" t="s">
        <v>222</v>
      </c>
      <c r="F54" s="14" t="s">
        <v>51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</row>
    <row r="55" spans="1:36" ht="15.75" customHeight="1" x14ac:dyDescent="0.25">
      <c r="A55" s="15">
        <v>393</v>
      </c>
      <c r="B55" s="14" t="s">
        <v>223</v>
      </c>
      <c r="C55" s="14" t="s">
        <v>224</v>
      </c>
      <c r="D55" s="14" t="s">
        <v>35</v>
      </c>
      <c r="E55" s="14"/>
      <c r="F55" s="14" t="s">
        <v>51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</row>
    <row r="56" spans="1:36" ht="15.75" customHeight="1" x14ac:dyDescent="0.25">
      <c r="A56" s="15">
        <v>573</v>
      </c>
      <c r="B56" s="14" t="s">
        <v>225</v>
      </c>
      <c r="C56" s="14" t="s">
        <v>226</v>
      </c>
      <c r="D56" s="14" t="s">
        <v>35</v>
      </c>
      <c r="E56" s="14"/>
      <c r="F56" s="14" t="s">
        <v>51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</row>
    <row r="57" spans="1:36" ht="15.75" customHeight="1" x14ac:dyDescent="0.25">
      <c r="A57" s="15">
        <v>487</v>
      </c>
      <c r="B57" s="14" t="s">
        <v>227</v>
      </c>
      <c r="C57" s="14" t="s">
        <v>228</v>
      </c>
      <c r="D57" s="14" t="s">
        <v>35</v>
      </c>
      <c r="E57" s="14" t="s">
        <v>127</v>
      </c>
      <c r="F57" s="14" t="s">
        <v>51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</row>
    <row r="58" spans="1:36" ht="15.75" customHeight="1" x14ac:dyDescent="0.25">
      <c r="A58" s="15">
        <v>499</v>
      </c>
      <c r="B58" s="14" t="s">
        <v>229</v>
      </c>
      <c r="C58" s="14" t="s">
        <v>230</v>
      </c>
      <c r="D58" s="14" t="s">
        <v>35</v>
      </c>
      <c r="E58" s="14"/>
      <c r="F58" s="14" t="s">
        <v>51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</row>
    <row r="59" spans="1:36" ht="15.75" customHeight="1" x14ac:dyDescent="0.25">
      <c r="A59" s="15">
        <v>553</v>
      </c>
      <c r="B59" s="14" t="s">
        <v>231</v>
      </c>
      <c r="C59" s="14" t="s">
        <v>232</v>
      </c>
      <c r="D59" s="14" t="s">
        <v>35</v>
      </c>
      <c r="E59" s="14"/>
      <c r="F59" s="14" t="s">
        <v>51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</row>
    <row r="60" spans="1:36" ht="15.75" customHeight="1" x14ac:dyDescent="0.25">
      <c r="A60" s="15">
        <v>594</v>
      </c>
      <c r="B60" s="14" t="s">
        <v>233</v>
      </c>
      <c r="C60" s="14" t="s">
        <v>234</v>
      </c>
      <c r="D60" s="14" t="s">
        <v>35</v>
      </c>
      <c r="E60" s="14" t="s">
        <v>235</v>
      </c>
      <c r="F60" s="14" t="s">
        <v>28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</row>
    <row r="61" spans="1:36" ht="15.75" customHeight="1" x14ac:dyDescent="0.25">
      <c r="A61" s="15">
        <v>602</v>
      </c>
      <c r="B61" s="14" t="s">
        <v>236</v>
      </c>
      <c r="C61" s="14" t="s">
        <v>237</v>
      </c>
      <c r="D61" s="14" t="s">
        <v>35</v>
      </c>
      <c r="E61" s="14" t="s">
        <v>238</v>
      </c>
      <c r="F61" s="14" t="s">
        <v>51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</row>
    <row r="62" spans="1:36" ht="15.75" customHeight="1" x14ac:dyDescent="0.25">
      <c r="A62" s="15">
        <v>28</v>
      </c>
      <c r="B62" s="14" t="s">
        <v>244</v>
      </c>
      <c r="C62" s="14" t="s">
        <v>245</v>
      </c>
      <c r="D62" s="14" t="s">
        <v>35</v>
      </c>
      <c r="E62" s="14" t="s">
        <v>246</v>
      </c>
      <c r="F62" s="14" t="s">
        <v>28</v>
      </c>
      <c r="G62" s="15">
        <v>8</v>
      </c>
      <c r="H62" s="15">
        <v>8</v>
      </c>
      <c r="I62" s="15">
        <v>0</v>
      </c>
      <c r="J62" s="15">
        <v>0</v>
      </c>
      <c r="K62" s="15">
        <v>7.7</v>
      </c>
      <c r="L62" s="15">
        <v>0</v>
      </c>
      <c r="M62" s="15">
        <v>8</v>
      </c>
      <c r="N62" s="18">
        <v>3.2</v>
      </c>
      <c r="O62" s="15">
        <v>6.1</v>
      </c>
      <c r="P62" s="15">
        <v>0</v>
      </c>
      <c r="Q62" s="15">
        <v>0</v>
      </c>
      <c r="R62" s="15">
        <v>7.5</v>
      </c>
      <c r="S62" s="15">
        <v>8</v>
      </c>
      <c r="T62" s="15">
        <v>7.8</v>
      </c>
      <c r="U62" s="15">
        <v>7.9</v>
      </c>
      <c r="V62" s="18">
        <v>0</v>
      </c>
      <c r="W62" s="15">
        <v>0</v>
      </c>
      <c r="X62" s="15">
        <v>0</v>
      </c>
      <c r="Y62" s="15">
        <v>8</v>
      </c>
      <c r="Z62" s="15">
        <v>8</v>
      </c>
      <c r="AA62" s="15">
        <v>7.1</v>
      </c>
      <c r="AB62" s="15">
        <v>7.9</v>
      </c>
      <c r="AC62" s="15">
        <v>7.8</v>
      </c>
      <c r="AD62" s="15">
        <v>0</v>
      </c>
      <c r="AE62" s="15">
        <v>0</v>
      </c>
      <c r="AF62" s="15">
        <v>8</v>
      </c>
      <c r="AG62" s="15">
        <v>7.9</v>
      </c>
      <c r="AH62" s="15">
        <v>7.9</v>
      </c>
      <c r="AI62" s="15">
        <v>7.9</v>
      </c>
      <c r="AJ62" s="15">
        <v>4.5999999999999996</v>
      </c>
    </row>
    <row r="63" spans="1:36" ht="15.75" customHeight="1" x14ac:dyDescent="0.25">
      <c r="A63" s="15">
        <v>339</v>
      </c>
      <c r="B63" s="14" t="s">
        <v>249</v>
      </c>
      <c r="C63" s="14" t="s">
        <v>250</v>
      </c>
      <c r="D63" s="14" t="s">
        <v>35</v>
      </c>
      <c r="E63" s="14" t="s">
        <v>251</v>
      </c>
      <c r="F63" s="14" t="s">
        <v>28</v>
      </c>
      <c r="G63" s="15">
        <v>3</v>
      </c>
      <c r="H63" s="15">
        <v>8</v>
      </c>
      <c r="I63" s="15">
        <v>0</v>
      </c>
      <c r="J63" s="15">
        <v>0</v>
      </c>
      <c r="K63" s="15">
        <v>8</v>
      </c>
      <c r="L63" s="15">
        <v>0</v>
      </c>
      <c r="M63" s="15">
        <v>8</v>
      </c>
      <c r="N63" s="15">
        <v>7.9</v>
      </c>
      <c r="O63" s="15">
        <v>0.3</v>
      </c>
      <c r="P63" s="15">
        <v>0</v>
      </c>
      <c r="Q63" s="15">
        <v>0</v>
      </c>
      <c r="R63" s="15">
        <v>8</v>
      </c>
      <c r="S63" s="15">
        <v>8</v>
      </c>
      <c r="T63" s="15">
        <v>8</v>
      </c>
      <c r="U63" s="15">
        <v>8</v>
      </c>
      <c r="V63" s="15">
        <v>3.4</v>
      </c>
      <c r="W63" s="15">
        <v>0</v>
      </c>
      <c r="X63" s="15">
        <v>0</v>
      </c>
      <c r="Y63" s="15">
        <v>8</v>
      </c>
      <c r="Z63" s="15">
        <v>8</v>
      </c>
      <c r="AA63" s="15">
        <v>7.9</v>
      </c>
      <c r="AB63" s="15">
        <v>3.2</v>
      </c>
      <c r="AC63" s="15">
        <v>0.1</v>
      </c>
      <c r="AD63" s="15">
        <v>0</v>
      </c>
      <c r="AE63" s="15">
        <v>0</v>
      </c>
      <c r="AF63" s="15">
        <v>8</v>
      </c>
      <c r="AG63" s="15">
        <v>8</v>
      </c>
      <c r="AH63" s="15">
        <v>8</v>
      </c>
      <c r="AI63" s="15">
        <v>8</v>
      </c>
      <c r="AJ63" s="15">
        <v>3.2</v>
      </c>
    </row>
    <row r="64" spans="1:36" ht="15.75" customHeight="1" x14ac:dyDescent="0.25">
      <c r="A64" s="15">
        <v>390</v>
      </c>
      <c r="B64" s="14" t="s">
        <v>252</v>
      </c>
      <c r="C64" s="14" t="s">
        <v>253</v>
      </c>
      <c r="D64" s="14" t="s">
        <v>35</v>
      </c>
      <c r="E64" s="14"/>
      <c r="F64" s="14" t="s">
        <v>51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</row>
    <row r="65" spans="1:36" ht="15.75" customHeight="1" x14ac:dyDescent="0.25">
      <c r="A65" s="15">
        <v>20</v>
      </c>
      <c r="B65" s="14" t="s">
        <v>254</v>
      </c>
      <c r="C65" s="14" t="s">
        <v>255</v>
      </c>
      <c r="D65" s="14" t="s">
        <v>35</v>
      </c>
      <c r="E65" s="14" t="s">
        <v>256</v>
      </c>
      <c r="F65" s="14" t="s">
        <v>28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</row>
    <row r="66" spans="1:36" ht="15.75" customHeight="1" x14ac:dyDescent="0.25">
      <c r="A66" s="15">
        <v>565</v>
      </c>
      <c r="B66" s="14" t="s">
        <v>257</v>
      </c>
      <c r="C66" s="14" t="s">
        <v>258</v>
      </c>
      <c r="D66" s="14" t="s">
        <v>35</v>
      </c>
      <c r="E66" s="14"/>
      <c r="F66" s="14" t="s">
        <v>51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</row>
    <row r="67" spans="1:36" ht="15.75" customHeight="1" x14ac:dyDescent="0.25">
      <c r="A67" s="15">
        <v>267</v>
      </c>
      <c r="B67" s="14" t="s">
        <v>264</v>
      </c>
      <c r="C67" s="14" t="s">
        <v>265</v>
      </c>
      <c r="D67" s="14" t="s">
        <v>35</v>
      </c>
      <c r="E67" s="14" t="s">
        <v>112</v>
      </c>
      <c r="F67" s="14" t="s">
        <v>51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</row>
    <row r="68" spans="1:36" ht="15.75" customHeight="1" x14ac:dyDescent="0.25">
      <c r="A68" s="15">
        <v>359</v>
      </c>
      <c r="B68" s="14" t="s">
        <v>268</v>
      </c>
      <c r="C68" s="14" t="s">
        <v>269</v>
      </c>
      <c r="D68" s="14" t="s">
        <v>35</v>
      </c>
      <c r="E68" s="14"/>
      <c r="F68" s="14" t="s">
        <v>51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</row>
    <row r="69" spans="1:36" ht="15.75" customHeight="1" x14ac:dyDescent="0.25">
      <c r="A69" s="15">
        <v>413</v>
      </c>
      <c r="B69" s="14" t="s">
        <v>270</v>
      </c>
      <c r="C69" s="14" t="s">
        <v>271</v>
      </c>
      <c r="D69" s="14" t="s">
        <v>35</v>
      </c>
      <c r="E69" s="14"/>
      <c r="F69" s="14" t="s">
        <v>51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0</v>
      </c>
    </row>
    <row r="70" spans="1:36" ht="15.75" customHeight="1" x14ac:dyDescent="0.25">
      <c r="A70" s="15">
        <v>438</v>
      </c>
      <c r="B70" s="14" t="s">
        <v>272</v>
      </c>
      <c r="C70" s="14" t="s">
        <v>273</v>
      </c>
      <c r="D70" s="14" t="s">
        <v>35</v>
      </c>
      <c r="E70" s="14" t="s">
        <v>54</v>
      </c>
      <c r="F70" s="14" t="s">
        <v>28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</row>
    <row r="71" spans="1:36" ht="15.75" customHeight="1" x14ac:dyDescent="0.25">
      <c r="A71" s="15">
        <v>455</v>
      </c>
      <c r="B71" s="14" t="s">
        <v>274</v>
      </c>
      <c r="C71" s="14" t="s">
        <v>275</v>
      </c>
      <c r="D71" s="14" t="s">
        <v>35</v>
      </c>
      <c r="E71" s="14"/>
      <c r="F71" s="14" t="s">
        <v>51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</row>
    <row r="72" spans="1:36" ht="15.75" customHeight="1" x14ac:dyDescent="0.25">
      <c r="A72" s="15">
        <v>453</v>
      </c>
      <c r="B72" s="14" t="s">
        <v>276</v>
      </c>
      <c r="C72" s="14" t="s">
        <v>277</v>
      </c>
      <c r="D72" s="14" t="s">
        <v>35</v>
      </c>
      <c r="E72" s="14"/>
      <c r="F72" s="14" t="s">
        <v>28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</row>
    <row r="73" spans="1:36" ht="15.75" customHeight="1" x14ac:dyDescent="0.25">
      <c r="A73" s="15">
        <v>461</v>
      </c>
      <c r="B73" s="14" t="s">
        <v>278</v>
      </c>
      <c r="C73" s="14" t="s">
        <v>279</v>
      </c>
      <c r="D73" s="14" t="s">
        <v>35</v>
      </c>
      <c r="E73" s="14"/>
      <c r="F73" s="14" t="s">
        <v>28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</row>
    <row r="74" spans="1:36" ht="15.75" customHeight="1" x14ac:dyDescent="0.25">
      <c r="A74" s="15">
        <v>319</v>
      </c>
      <c r="B74" s="14" t="s">
        <v>280</v>
      </c>
      <c r="C74" s="14" t="s">
        <v>281</v>
      </c>
      <c r="D74" s="14" t="s">
        <v>35</v>
      </c>
      <c r="E74" s="14" t="s">
        <v>282</v>
      </c>
      <c r="F74" s="14" t="s">
        <v>28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</row>
    <row r="75" spans="1:36" ht="15.75" customHeight="1" x14ac:dyDescent="0.25">
      <c r="A75" s="15">
        <v>340</v>
      </c>
      <c r="B75" s="14" t="s">
        <v>283</v>
      </c>
      <c r="C75" s="14" t="s">
        <v>284</v>
      </c>
      <c r="D75" s="14" t="s">
        <v>35</v>
      </c>
      <c r="E75" s="14" t="s">
        <v>285</v>
      </c>
      <c r="F75" s="14" t="s">
        <v>28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</row>
    <row r="76" spans="1:36" ht="15.75" customHeight="1" x14ac:dyDescent="0.25">
      <c r="A76" s="15">
        <v>358</v>
      </c>
      <c r="B76" s="14" t="s">
        <v>286</v>
      </c>
      <c r="C76" s="14" t="s">
        <v>287</v>
      </c>
      <c r="D76" s="14" t="s">
        <v>35</v>
      </c>
      <c r="E76" s="14"/>
      <c r="F76" s="14" t="s">
        <v>51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</row>
    <row r="77" spans="1:36" ht="15.75" customHeight="1" x14ac:dyDescent="0.25">
      <c r="A77" s="15">
        <v>528</v>
      </c>
      <c r="B77" s="14" t="s">
        <v>288</v>
      </c>
      <c r="C77" s="14" t="s">
        <v>289</v>
      </c>
      <c r="D77" s="14" t="s">
        <v>35</v>
      </c>
      <c r="E77" s="14"/>
      <c r="F77" s="14" t="s">
        <v>51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</row>
    <row r="78" spans="1:36" ht="15.75" customHeight="1" x14ac:dyDescent="0.25">
      <c r="A78" s="15">
        <v>104</v>
      </c>
      <c r="B78" s="14" t="s">
        <v>290</v>
      </c>
      <c r="C78" s="14" t="s">
        <v>291</v>
      </c>
      <c r="D78" s="14" t="s">
        <v>35</v>
      </c>
      <c r="E78" s="14" t="s">
        <v>201</v>
      </c>
      <c r="F78" s="14" t="s">
        <v>51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</row>
    <row r="79" spans="1:36" ht="15.75" customHeight="1" x14ac:dyDescent="0.25">
      <c r="A79" s="15">
        <v>326</v>
      </c>
      <c r="B79" s="14" t="s">
        <v>294</v>
      </c>
      <c r="C79" s="14" t="s">
        <v>295</v>
      </c>
      <c r="D79" s="14" t="s">
        <v>35</v>
      </c>
      <c r="E79" s="14" t="s">
        <v>246</v>
      </c>
      <c r="F79" s="14" t="s">
        <v>51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</row>
    <row r="80" spans="1:36" ht="15.75" customHeight="1" x14ac:dyDescent="0.25">
      <c r="A80" s="15">
        <v>180</v>
      </c>
      <c r="B80" s="14" t="s">
        <v>296</v>
      </c>
      <c r="C80" s="14" t="s">
        <v>297</v>
      </c>
      <c r="D80" s="14" t="s">
        <v>35</v>
      </c>
      <c r="E80" s="14" t="s">
        <v>298</v>
      </c>
      <c r="F80" s="14" t="s">
        <v>28</v>
      </c>
      <c r="G80" s="15">
        <v>6.3</v>
      </c>
      <c r="H80" s="15">
        <v>3.8</v>
      </c>
      <c r="I80" s="15">
        <v>0</v>
      </c>
      <c r="J80" s="15">
        <v>0</v>
      </c>
      <c r="K80" s="15">
        <v>3.3</v>
      </c>
      <c r="L80" s="15">
        <v>0</v>
      </c>
      <c r="M80" s="15">
        <v>1.2</v>
      </c>
      <c r="N80" s="15">
        <v>0</v>
      </c>
      <c r="O80" s="15">
        <v>0</v>
      </c>
      <c r="P80" s="15">
        <v>0</v>
      </c>
      <c r="Q80" s="15">
        <v>0</v>
      </c>
      <c r="R80" s="15">
        <v>1</v>
      </c>
      <c r="S80" s="15">
        <v>3.4</v>
      </c>
      <c r="T80" s="15">
        <v>3.4</v>
      </c>
      <c r="U80" s="15">
        <v>4.4000000000000004</v>
      </c>
      <c r="V80" s="15">
        <v>5.9</v>
      </c>
      <c r="W80" s="15">
        <v>0</v>
      </c>
      <c r="X80" s="15">
        <v>0</v>
      </c>
      <c r="Y80" s="15">
        <v>3.2</v>
      </c>
      <c r="Z80" s="15">
        <v>2.5</v>
      </c>
      <c r="AA80" s="15">
        <v>0</v>
      </c>
      <c r="AB80" s="15">
        <v>5.2</v>
      </c>
      <c r="AC80" s="15">
        <v>3.3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3.2</v>
      </c>
      <c r="AJ80" s="15">
        <v>2.9</v>
      </c>
    </row>
    <row r="81" spans="1:36" ht="15.75" customHeight="1" x14ac:dyDescent="0.25">
      <c r="A81" s="15">
        <v>223</v>
      </c>
      <c r="B81" s="14" t="s">
        <v>302</v>
      </c>
      <c r="C81" s="14" t="s">
        <v>303</v>
      </c>
      <c r="D81" s="14" t="s">
        <v>35</v>
      </c>
      <c r="E81" s="14" t="s">
        <v>304</v>
      </c>
      <c r="F81" s="14" t="s">
        <v>28</v>
      </c>
      <c r="G81" s="15">
        <v>8</v>
      </c>
      <c r="H81" s="15">
        <v>5.2</v>
      </c>
      <c r="I81" s="15">
        <v>0</v>
      </c>
      <c r="J81" s="15">
        <v>0</v>
      </c>
      <c r="K81" s="15">
        <v>8</v>
      </c>
      <c r="L81" s="15">
        <v>0</v>
      </c>
      <c r="M81" s="15">
        <v>8</v>
      </c>
      <c r="N81" s="15">
        <v>3.5</v>
      </c>
      <c r="O81" s="15">
        <v>0</v>
      </c>
      <c r="P81" s="15">
        <v>0</v>
      </c>
      <c r="Q81" s="15">
        <v>0</v>
      </c>
      <c r="R81" s="15">
        <v>8</v>
      </c>
      <c r="S81" s="15">
        <v>8</v>
      </c>
      <c r="T81" s="15">
        <v>7.8</v>
      </c>
      <c r="U81" s="15">
        <v>8</v>
      </c>
      <c r="V81" s="15">
        <v>7.9</v>
      </c>
      <c r="W81" s="15">
        <v>0</v>
      </c>
      <c r="X81" s="15">
        <v>0</v>
      </c>
      <c r="Y81" s="15">
        <v>7.8</v>
      </c>
      <c r="Z81" s="15">
        <v>8</v>
      </c>
      <c r="AA81" s="15">
        <v>0</v>
      </c>
      <c r="AB81" s="15">
        <v>8</v>
      </c>
      <c r="AC81" s="15">
        <v>7.9</v>
      </c>
      <c r="AD81" s="15">
        <v>0</v>
      </c>
      <c r="AE81" s="15">
        <v>0</v>
      </c>
      <c r="AF81" s="15">
        <v>8</v>
      </c>
      <c r="AG81" s="15">
        <v>8</v>
      </c>
      <c r="AH81" s="15">
        <v>8</v>
      </c>
      <c r="AI81" s="15">
        <v>6.9</v>
      </c>
      <c r="AJ81" s="15">
        <v>2.2000000000000002</v>
      </c>
    </row>
    <row r="82" spans="1:36" ht="15.75" customHeight="1" x14ac:dyDescent="0.25">
      <c r="A82" s="15">
        <v>67</v>
      </c>
      <c r="B82" s="14" t="s">
        <v>305</v>
      </c>
      <c r="C82" s="14" t="s">
        <v>306</v>
      </c>
      <c r="D82" s="14" t="s">
        <v>35</v>
      </c>
      <c r="E82" s="14" t="s">
        <v>304</v>
      </c>
      <c r="F82" s="14" t="s">
        <v>51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</row>
    <row r="83" spans="1:36" ht="15.75" customHeight="1" x14ac:dyDescent="0.25">
      <c r="A83" s="15">
        <v>277</v>
      </c>
      <c r="B83" s="14" t="s">
        <v>307</v>
      </c>
      <c r="C83" s="14" t="s">
        <v>308</v>
      </c>
      <c r="D83" s="14" t="s">
        <v>35</v>
      </c>
      <c r="E83" s="14" t="s">
        <v>309</v>
      </c>
      <c r="F83" s="14" t="s">
        <v>51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</row>
    <row r="84" spans="1:36" ht="15.75" customHeight="1" x14ac:dyDescent="0.25">
      <c r="A84" s="15">
        <v>348</v>
      </c>
      <c r="B84" s="14" t="s">
        <v>319</v>
      </c>
      <c r="C84" s="14" t="s">
        <v>320</v>
      </c>
      <c r="D84" s="14" t="s">
        <v>35</v>
      </c>
      <c r="E84" s="14" t="s">
        <v>321</v>
      </c>
      <c r="F84" s="14" t="s">
        <v>51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</row>
    <row r="85" spans="1:36" ht="15.75" customHeight="1" x14ac:dyDescent="0.25">
      <c r="A85" s="15">
        <v>580</v>
      </c>
      <c r="B85" s="14" t="s">
        <v>322</v>
      </c>
      <c r="C85" s="14" t="s">
        <v>323</v>
      </c>
      <c r="D85" s="14" t="s">
        <v>35</v>
      </c>
      <c r="E85" s="14" t="s">
        <v>324</v>
      </c>
      <c r="F85" s="14" t="s">
        <v>28</v>
      </c>
      <c r="G85" s="15">
        <v>8</v>
      </c>
      <c r="H85" s="15">
        <v>8</v>
      </c>
      <c r="I85" s="15">
        <v>0</v>
      </c>
      <c r="J85" s="15">
        <v>0</v>
      </c>
      <c r="K85" s="15">
        <v>8</v>
      </c>
      <c r="L85" s="15">
        <v>0</v>
      </c>
      <c r="M85" s="15">
        <v>8</v>
      </c>
      <c r="N85" s="15">
        <v>8</v>
      </c>
      <c r="O85" s="15">
        <v>0</v>
      </c>
      <c r="P85" s="15">
        <v>0</v>
      </c>
      <c r="Q85" s="15">
        <v>0</v>
      </c>
      <c r="R85" s="15">
        <v>8</v>
      </c>
      <c r="S85" s="15">
        <v>8</v>
      </c>
      <c r="T85" s="15">
        <v>8</v>
      </c>
      <c r="U85" s="15">
        <v>8</v>
      </c>
      <c r="V85" s="15">
        <v>8</v>
      </c>
      <c r="W85" s="15">
        <v>0</v>
      </c>
      <c r="X85" s="15">
        <v>0</v>
      </c>
      <c r="Y85" s="15">
        <v>8</v>
      </c>
      <c r="Z85" s="15">
        <v>8</v>
      </c>
      <c r="AA85" s="15">
        <v>8</v>
      </c>
      <c r="AB85" s="15">
        <v>8</v>
      </c>
      <c r="AC85" s="15">
        <v>8</v>
      </c>
      <c r="AD85" s="15">
        <v>0</v>
      </c>
      <c r="AE85" s="15">
        <v>0</v>
      </c>
      <c r="AF85" s="15">
        <v>8</v>
      </c>
      <c r="AG85" s="15">
        <v>8</v>
      </c>
      <c r="AH85" s="15">
        <v>8</v>
      </c>
      <c r="AI85" s="15">
        <v>0</v>
      </c>
      <c r="AJ85" s="15">
        <v>0</v>
      </c>
    </row>
    <row r="86" spans="1:36" ht="15.75" customHeight="1" x14ac:dyDescent="0.25">
      <c r="A86" s="15">
        <v>47</v>
      </c>
      <c r="B86" s="14" t="s">
        <v>325</v>
      </c>
      <c r="C86" s="14" t="s">
        <v>326</v>
      </c>
      <c r="D86" s="14" t="s">
        <v>35</v>
      </c>
      <c r="E86" s="14" t="s">
        <v>327</v>
      </c>
      <c r="F86" s="14" t="s">
        <v>28</v>
      </c>
      <c r="G86" s="15">
        <v>0</v>
      </c>
      <c r="H86" s="15">
        <v>0</v>
      </c>
      <c r="I86" s="15">
        <v>0</v>
      </c>
      <c r="J86" s="15">
        <v>0</v>
      </c>
      <c r="K86" s="15">
        <v>7.7</v>
      </c>
      <c r="L86" s="15">
        <v>0</v>
      </c>
      <c r="M86" s="15">
        <v>6.2</v>
      </c>
      <c r="N86" s="15">
        <v>4.3</v>
      </c>
      <c r="O86" s="15">
        <v>0</v>
      </c>
      <c r="P86" s="15">
        <v>0</v>
      </c>
      <c r="Q86" s="15">
        <v>0</v>
      </c>
      <c r="R86" s="15">
        <v>8</v>
      </c>
      <c r="S86" s="15">
        <v>8</v>
      </c>
      <c r="T86" s="15">
        <v>1.5</v>
      </c>
      <c r="U86" s="15">
        <v>8</v>
      </c>
      <c r="V86" s="15">
        <v>7.6</v>
      </c>
      <c r="W86" s="15">
        <v>0</v>
      </c>
      <c r="X86" s="15">
        <v>0</v>
      </c>
      <c r="Y86" s="15">
        <v>0</v>
      </c>
      <c r="Z86" s="15">
        <v>8</v>
      </c>
      <c r="AA86" s="15">
        <v>1.7</v>
      </c>
      <c r="AB86" s="15">
        <v>5.6</v>
      </c>
      <c r="AC86" s="15">
        <v>0</v>
      </c>
      <c r="AD86" s="15">
        <v>0</v>
      </c>
      <c r="AE86" s="15">
        <v>0</v>
      </c>
      <c r="AF86" s="15">
        <v>8</v>
      </c>
      <c r="AG86" s="15">
        <v>0</v>
      </c>
      <c r="AH86" s="15">
        <v>3.1</v>
      </c>
      <c r="AI86" s="15">
        <v>7.4</v>
      </c>
      <c r="AJ86" s="15">
        <v>0</v>
      </c>
    </row>
    <row r="87" spans="1:36" ht="15.75" customHeight="1" x14ac:dyDescent="0.25">
      <c r="A87" s="15">
        <v>73</v>
      </c>
      <c r="B87" s="14" t="s">
        <v>328</v>
      </c>
      <c r="C87" s="14" t="s">
        <v>329</v>
      </c>
      <c r="D87" s="14" t="s">
        <v>35</v>
      </c>
      <c r="E87" s="14" t="s">
        <v>143</v>
      </c>
      <c r="F87" s="14" t="s">
        <v>28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</row>
    <row r="88" spans="1:36" ht="15.75" customHeight="1" x14ac:dyDescent="0.25">
      <c r="A88" s="15">
        <v>294</v>
      </c>
      <c r="B88" s="14" t="s">
        <v>330</v>
      </c>
      <c r="C88" s="14" t="s">
        <v>331</v>
      </c>
      <c r="D88" s="14" t="s">
        <v>35</v>
      </c>
      <c r="E88" s="14" t="s">
        <v>332</v>
      </c>
      <c r="F88" s="14" t="s">
        <v>28</v>
      </c>
      <c r="G88" s="15">
        <v>8</v>
      </c>
      <c r="H88" s="15">
        <v>8</v>
      </c>
      <c r="I88" s="15">
        <v>0</v>
      </c>
      <c r="J88" s="15">
        <v>0</v>
      </c>
      <c r="K88" s="15">
        <v>8</v>
      </c>
      <c r="L88" s="15">
        <v>8</v>
      </c>
      <c r="M88" s="15">
        <v>8</v>
      </c>
      <c r="N88" s="15">
        <v>8</v>
      </c>
      <c r="O88" s="15">
        <v>8</v>
      </c>
      <c r="P88" s="15">
        <v>0</v>
      </c>
      <c r="Q88" s="15">
        <v>0</v>
      </c>
      <c r="R88" s="15">
        <v>8</v>
      </c>
      <c r="S88" s="15">
        <v>8</v>
      </c>
      <c r="T88" s="15">
        <v>8</v>
      </c>
      <c r="U88" s="15">
        <v>8</v>
      </c>
      <c r="V88" s="15">
        <v>8</v>
      </c>
      <c r="W88" s="15">
        <v>0</v>
      </c>
      <c r="X88" s="15">
        <v>0</v>
      </c>
      <c r="Y88" s="18">
        <v>0</v>
      </c>
      <c r="Z88" s="18">
        <v>0</v>
      </c>
      <c r="AA88" s="15">
        <v>8</v>
      </c>
      <c r="AB88" s="15">
        <v>8</v>
      </c>
      <c r="AC88" s="15">
        <v>8</v>
      </c>
      <c r="AD88" s="15">
        <v>0</v>
      </c>
      <c r="AE88" s="15">
        <v>0</v>
      </c>
      <c r="AF88" s="15">
        <v>8</v>
      </c>
      <c r="AG88" s="15">
        <v>8</v>
      </c>
      <c r="AH88" s="15">
        <v>8</v>
      </c>
      <c r="AI88" s="15">
        <v>8</v>
      </c>
      <c r="AJ88" s="15">
        <v>8</v>
      </c>
    </row>
    <row r="89" spans="1:36" ht="15.75" customHeight="1" x14ac:dyDescent="0.25">
      <c r="A89" s="15">
        <v>479</v>
      </c>
      <c r="B89" s="14" t="s">
        <v>333</v>
      </c>
      <c r="C89" s="14" t="s">
        <v>334</v>
      </c>
      <c r="D89" s="14" t="s">
        <v>35</v>
      </c>
      <c r="E89" s="14" t="s">
        <v>235</v>
      </c>
      <c r="F89" s="14" t="s">
        <v>51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</row>
    <row r="90" spans="1:36" ht="15.75" customHeight="1" x14ac:dyDescent="0.25">
      <c r="A90" s="15">
        <v>554</v>
      </c>
      <c r="B90" s="14" t="s">
        <v>335</v>
      </c>
      <c r="C90" s="14" t="s">
        <v>336</v>
      </c>
      <c r="D90" s="14" t="s">
        <v>35</v>
      </c>
      <c r="E90" s="14" t="s">
        <v>337</v>
      </c>
      <c r="F90" s="14" t="s">
        <v>28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36" ht="15.75" customHeight="1" x14ac:dyDescent="0.25">
      <c r="A91" s="15">
        <v>99</v>
      </c>
      <c r="B91" s="14" t="s">
        <v>340</v>
      </c>
      <c r="C91" s="14" t="s">
        <v>341</v>
      </c>
      <c r="D91" s="14" t="s">
        <v>35</v>
      </c>
      <c r="E91" s="14" t="s">
        <v>98</v>
      </c>
      <c r="F91" s="14" t="s">
        <v>28</v>
      </c>
      <c r="G91" s="15">
        <v>8</v>
      </c>
      <c r="H91" s="15">
        <v>8</v>
      </c>
      <c r="I91" s="15">
        <v>0</v>
      </c>
      <c r="J91" s="15">
        <v>0</v>
      </c>
      <c r="K91" s="15">
        <v>8</v>
      </c>
      <c r="L91" s="15">
        <v>8</v>
      </c>
      <c r="M91" s="15">
        <v>8</v>
      </c>
      <c r="N91" s="15">
        <v>8</v>
      </c>
      <c r="O91" s="15">
        <v>8</v>
      </c>
      <c r="P91" s="15">
        <v>0</v>
      </c>
      <c r="Q91" s="15">
        <v>0</v>
      </c>
      <c r="R91" s="15">
        <v>8</v>
      </c>
      <c r="S91" s="15">
        <v>8</v>
      </c>
      <c r="T91" s="15">
        <v>8</v>
      </c>
      <c r="U91" s="15">
        <v>8</v>
      </c>
      <c r="V91" s="15">
        <v>8</v>
      </c>
      <c r="W91" s="15">
        <v>0</v>
      </c>
      <c r="X91" s="15">
        <v>0</v>
      </c>
      <c r="Y91" s="15">
        <v>8</v>
      </c>
      <c r="Z91" s="15">
        <v>8</v>
      </c>
      <c r="AA91" s="15">
        <v>8</v>
      </c>
      <c r="AB91" s="15">
        <v>8</v>
      </c>
      <c r="AC91" s="15">
        <v>8</v>
      </c>
      <c r="AD91" s="15">
        <v>0</v>
      </c>
      <c r="AE91" s="15">
        <v>0</v>
      </c>
      <c r="AF91" s="15">
        <v>8</v>
      </c>
      <c r="AG91" s="15">
        <v>8</v>
      </c>
      <c r="AH91" s="15">
        <v>8</v>
      </c>
      <c r="AI91" s="15">
        <v>8</v>
      </c>
      <c r="AJ91" s="15">
        <v>8</v>
      </c>
    </row>
    <row r="92" spans="1:36" ht="15.75" customHeight="1" x14ac:dyDescent="0.25">
      <c r="A92" s="15">
        <v>477</v>
      </c>
      <c r="B92" s="14" t="s">
        <v>348</v>
      </c>
      <c r="C92" s="14" t="s">
        <v>349</v>
      </c>
      <c r="D92" s="14" t="s">
        <v>35</v>
      </c>
      <c r="E92" s="14"/>
      <c r="F92" s="14" t="s">
        <v>51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</row>
    <row r="93" spans="1:36" ht="15.75" customHeight="1" x14ac:dyDescent="0.25">
      <c r="A93" s="15">
        <v>256</v>
      </c>
      <c r="B93" s="14" t="s">
        <v>357</v>
      </c>
      <c r="C93" s="14" t="s">
        <v>358</v>
      </c>
      <c r="D93" s="14" t="s">
        <v>35</v>
      </c>
      <c r="E93" s="14"/>
      <c r="F93" s="14" t="s">
        <v>51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</row>
    <row r="94" spans="1:36" ht="15.75" customHeight="1" x14ac:dyDescent="0.25">
      <c r="A94" s="15">
        <v>331</v>
      </c>
      <c r="B94" s="14" t="s">
        <v>359</v>
      </c>
      <c r="C94" s="14" t="s">
        <v>360</v>
      </c>
      <c r="D94" s="14" t="s">
        <v>35</v>
      </c>
      <c r="E94" s="14"/>
      <c r="F94" s="14" t="s">
        <v>51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</row>
    <row r="95" spans="1:36" ht="15.75" customHeight="1" x14ac:dyDescent="0.25">
      <c r="A95" s="15">
        <v>248</v>
      </c>
      <c r="B95" s="14" t="s">
        <v>370</v>
      </c>
      <c r="C95" s="14" t="s">
        <v>371</v>
      </c>
      <c r="D95" s="14" t="s">
        <v>35</v>
      </c>
      <c r="E95" s="14" t="s">
        <v>127</v>
      </c>
      <c r="F95" s="14" t="s">
        <v>28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</row>
    <row r="96" spans="1:36" ht="15.75" customHeight="1" x14ac:dyDescent="0.25">
      <c r="A96" s="15">
        <v>23</v>
      </c>
      <c r="B96" s="14" t="s">
        <v>381</v>
      </c>
      <c r="C96" s="14" t="s">
        <v>382</v>
      </c>
      <c r="D96" s="14" t="s">
        <v>35</v>
      </c>
      <c r="E96" s="14" t="s">
        <v>383</v>
      </c>
      <c r="F96" s="14" t="s">
        <v>28</v>
      </c>
      <c r="G96" s="15">
        <v>8</v>
      </c>
      <c r="H96" s="15">
        <v>8</v>
      </c>
      <c r="I96" s="15">
        <v>0</v>
      </c>
      <c r="J96" s="15">
        <v>0</v>
      </c>
      <c r="K96" s="15">
        <v>8</v>
      </c>
      <c r="L96" s="15">
        <v>0</v>
      </c>
      <c r="M96" s="15">
        <v>8</v>
      </c>
      <c r="N96" s="15">
        <v>8</v>
      </c>
      <c r="O96" s="15">
        <v>0</v>
      </c>
      <c r="P96" s="15">
        <v>0</v>
      </c>
      <c r="Q96" s="15">
        <v>0</v>
      </c>
      <c r="R96" s="18">
        <v>0</v>
      </c>
      <c r="S96" s="18">
        <v>0</v>
      </c>
      <c r="T96" s="18">
        <v>0</v>
      </c>
      <c r="U96" s="15">
        <v>8</v>
      </c>
      <c r="V96" s="15">
        <v>8</v>
      </c>
      <c r="W96" s="15">
        <v>0</v>
      </c>
      <c r="X96" s="15">
        <v>0</v>
      </c>
      <c r="Y96" s="15">
        <v>8</v>
      </c>
      <c r="Z96" s="15">
        <v>8</v>
      </c>
      <c r="AA96" s="15">
        <v>8</v>
      </c>
      <c r="AB96" s="15">
        <v>8</v>
      </c>
      <c r="AC96" s="15">
        <v>8</v>
      </c>
      <c r="AD96" s="15">
        <v>0</v>
      </c>
      <c r="AE96" s="15">
        <v>0</v>
      </c>
      <c r="AF96" s="15">
        <v>8</v>
      </c>
      <c r="AG96" s="15">
        <v>8</v>
      </c>
      <c r="AH96" s="15">
        <v>8</v>
      </c>
      <c r="AI96" s="15">
        <v>8</v>
      </c>
      <c r="AJ96" s="15">
        <v>0</v>
      </c>
    </row>
    <row r="97" spans="1:36" ht="15.75" customHeight="1" x14ac:dyDescent="0.25">
      <c r="A97" s="15">
        <v>92</v>
      </c>
      <c r="B97" s="14" t="s">
        <v>395</v>
      </c>
      <c r="C97" s="14" t="s">
        <v>396</v>
      </c>
      <c r="D97" s="14" t="s">
        <v>35</v>
      </c>
      <c r="E97" s="14" t="s">
        <v>47</v>
      </c>
      <c r="F97" s="14" t="s">
        <v>28</v>
      </c>
      <c r="G97" s="15">
        <v>0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</row>
    <row r="98" spans="1:36" ht="15.75" customHeight="1" x14ac:dyDescent="0.25">
      <c r="A98" s="15">
        <v>307</v>
      </c>
      <c r="B98" s="14" t="s">
        <v>397</v>
      </c>
      <c r="C98" s="14" t="s">
        <v>398</v>
      </c>
      <c r="D98" s="14" t="s">
        <v>35</v>
      </c>
      <c r="E98" s="14" t="s">
        <v>107</v>
      </c>
      <c r="F98" s="14" t="s">
        <v>51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</row>
    <row r="99" spans="1:36" ht="15.75" customHeight="1" x14ac:dyDescent="0.25">
      <c r="A99" s="15">
        <v>255</v>
      </c>
      <c r="B99" s="14" t="s">
        <v>404</v>
      </c>
      <c r="C99" s="14" t="s">
        <v>405</v>
      </c>
      <c r="D99" s="14" t="s">
        <v>35</v>
      </c>
      <c r="E99" s="14" t="s">
        <v>127</v>
      </c>
      <c r="F99" s="14" t="s">
        <v>51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</row>
    <row r="100" spans="1:36" ht="15.75" customHeight="1" x14ac:dyDescent="0.25">
      <c r="A100" s="15">
        <v>231</v>
      </c>
      <c r="B100" s="14" t="s">
        <v>408</v>
      </c>
      <c r="C100" s="14" t="s">
        <v>409</v>
      </c>
      <c r="D100" s="14" t="s">
        <v>35</v>
      </c>
      <c r="E100" s="14" t="s">
        <v>285</v>
      </c>
      <c r="F100" s="14" t="s">
        <v>28</v>
      </c>
      <c r="G100" s="15">
        <v>2.7</v>
      </c>
      <c r="H100" s="15">
        <v>0</v>
      </c>
      <c r="I100" s="15">
        <v>0</v>
      </c>
      <c r="J100" s="15">
        <v>0</v>
      </c>
      <c r="K100" s="15">
        <v>7.7</v>
      </c>
      <c r="L100" s="15">
        <v>0</v>
      </c>
      <c r="M100" s="15">
        <v>7.5</v>
      </c>
      <c r="N100" s="15">
        <v>6.2</v>
      </c>
      <c r="O100" s="15">
        <v>0</v>
      </c>
      <c r="P100" s="15">
        <v>0</v>
      </c>
      <c r="Q100" s="15">
        <v>0</v>
      </c>
      <c r="R100" s="15">
        <v>6.7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7.6</v>
      </c>
      <c r="Z100" s="15">
        <v>0</v>
      </c>
      <c r="AA100" s="15">
        <v>6.3</v>
      </c>
      <c r="AB100" s="15">
        <v>3.3</v>
      </c>
      <c r="AC100" s="15">
        <v>0</v>
      </c>
      <c r="AD100" s="15">
        <v>0</v>
      </c>
      <c r="AE100" s="15">
        <v>0</v>
      </c>
      <c r="AF100" s="15">
        <v>5</v>
      </c>
      <c r="AG100" s="15">
        <v>5.2</v>
      </c>
      <c r="AH100" s="15">
        <v>7</v>
      </c>
      <c r="AI100" s="15">
        <v>0</v>
      </c>
      <c r="AJ100" s="15">
        <v>3.1</v>
      </c>
    </row>
    <row r="101" spans="1:36" ht="15.75" customHeight="1" x14ac:dyDescent="0.25">
      <c r="A101" s="15">
        <v>146</v>
      </c>
      <c r="B101" s="14" t="s">
        <v>412</v>
      </c>
      <c r="C101" s="14" t="s">
        <v>413</v>
      </c>
      <c r="D101" s="14" t="s">
        <v>35</v>
      </c>
      <c r="E101" s="14" t="s">
        <v>414</v>
      </c>
      <c r="F101" s="14" t="s">
        <v>28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8</v>
      </c>
      <c r="S101" s="15">
        <v>0</v>
      </c>
      <c r="T101" s="15">
        <v>5.2</v>
      </c>
      <c r="U101" s="15">
        <v>0</v>
      </c>
      <c r="V101" s="15">
        <v>0.7</v>
      </c>
      <c r="W101" s="15">
        <v>0</v>
      </c>
      <c r="X101" s="15">
        <v>0</v>
      </c>
      <c r="Y101" s="15">
        <v>7.5</v>
      </c>
      <c r="Z101" s="15">
        <v>7.9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1</v>
      </c>
      <c r="AG101" s="15">
        <v>0</v>
      </c>
      <c r="AH101" s="15">
        <v>0</v>
      </c>
      <c r="AI101" s="15">
        <v>3.1</v>
      </c>
      <c r="AJ101" s="15">
        <v>0</v>
      </c>
    </row>
    <row r="102" spans="1:36" ht="15.75" customHeight="1" x14ac:dyDescent="0.25">
      <c r="A102" s="15">
        <v>381</v>
      </c>
      <c r="B102" s="14" t="s">
        <v>417</v>
      </c>
      <c r="C102" s="14" t="s">
        <v>418</v>
      </c>
      <c r="D102" s="14" t="s">
        <v>35</v>
      </c>
      <c r="E102" s="14" t="s">
        <v>419</v>
      </c>
      <c r="F102" s="14" t="s">
        <v>28</v>
      </c>
      <c r="G102" s="15">
        <v>7.9</v>
      </c>
      <c r="H102" s="15">
        <v>8</v>
      </c>
      <c r="I102" s="15">
        <v>0</v>
      </c>
      <c r="J102" s="15">
        <v>0</v>
      </c>
      <c r="K102" s="15">
        <v>8</v>
      </c>
      <c r="L102" s="15">
        <v>0</v>
      </c>
      <c r="M102" s="15">
        <v>8</v>
      </c>
      <c r="N102" s="15">
        <v>7.9</v>
      </c>
      <c r="O102" s="15">
        <v>0</v>
      </c>
      <c r="P102" s="15">
        <v>0</v>
      </c>
      <c r="Q102" s="15">
        <v>0</v>
      </c>
      <c r="R102" s="15">
        <v>7.9</v>
      </c>
      <c r="S102" s="15">
        <v>3</v>
      </c>
      <c r="T102" s="15">
        <v>8</v>
      </c>
      <c r="U102" s="15">
        <v>8</v>
      </c>
      <c r="V102" s="15">
        <v>7.9</v>
      </c>
      <c r="W102" s="15">
        <v>0</v>
      </c>
      <c r="X102" s="15">
        <v>0</v>
      </c>
      <c r="Y102" s="15">
        <v>8</v>
      </c>
      <c r="Z102" s="15">
        <v>7.9</v>
      </c>
      <c r="AA102" s="15">
        <v>7.8</v>
      </c>
      <c r="AB102" s="15">
        <v>0</v>
      </c>
      <c r="AC102" s="18">
        <v>0</v>
      </c>
      <c r="AD102" s="15">
        <v>0</v>
      </c>
      <c r="AE102" s="15">
        <v>0</v>
      </c>
      <c r="AF102" s="15">
        <v>7.4</v>
      </c>
      <c r="AG102" s="15">
        <v>7.9</v>
      </c>
      <c r="AH102" s="15">
        <v>7.9</v>
      </c>
      <c r="AI102" s="15">
        <v>7.8</v>
      </c>
      <c r="AJ102" s="15">
        <v>0</v>
      </c>
    </row>
    <row r="103" spans="1:36" ht="15.75" customHeight="1" x14ac:dyDescent="0.25">
      <c r="A103" s="15">
        <v>595</v>
      </c>
      <c r="B103" s="14" t="s">
        <v>420</v>
      </c>
      <c r="C103" s="14" t="s">
        <v>421</v>
      </c>
      <c r="D103" s="14" t="s">
        <v>35</v>
      </c>
      <c r="E103" s="14"/>
      <c r="F103" s="14" t="s">
        <v>51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</row>
    <row r="104" spans="1:36" ht="15.75" customHeight="1" x14ac:dyDescent="0.25">
      <c r="A104" s="15">
        <v>39</v>
      </c>
      <c r="B104" s="14" t="s">
        <v>424</v>
      </c>
      <c r="C104" s="14" t="s">
        <v>425</v>
      </c>
      <c r="D104" s="14" t="s">
        <v>35</v>
      </c>
      <c r="E104" s="14" t="s">
        <v>251</v>
      </c>
      <c r="F104" s="14" t="s">
        <v>28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</row>
    <row r="105" spans="1:36" ht="15.75" customHeight="1" x14ac:dyDescent="0.25">
      <c r="A105" s="15">
        <v>566</v>
      </c>
      <c r="B105" s="14" t="s">
        <v>431</v>
      </c>
      <c r="C105" s="14" t="s">
        <v>432</v>
      </c>
      <c r="D105" s="14" t="s">
        <v>35</v>
      </c>
      <c r="E105" s="14" t="s">
        <v>285</v>
      </c>
      <c r="F105" s="14" t="s">
        <v>28</v>
      </c>
      <c r="G105" s="15">
        <v>7.9</v>
      </c>
      <c r="H105" s="15">
        <v>8</v>
      </c>
      <c r="I105" s="15">
        <v>0</v>
      </c>
      <c r="J105" s="15">
        <v>0</v>
      </c>
      <c r="K105" s="15">
        <v>7.8</v>
      </c>
      <c r="L105" s="15">
        <v>0</v>
      </c>
      <c r="M105" s="15">
        <v>8</v>
      </c>
      <c r="N105" s="15">
        <v>7.9</v>
      </c>
      <c r="O105" s="15">
        <v>2.8</v>
      </c>
      <c r="P105" s="15">
        <v>0</v>
      </c>
      <c r="Q105" s="15">
        <v>0</v>
      </c>
      <c r="R105" s="15">
        <v>7.8</v>
      </c>
      <c r="S105" s="15">
        <v>7.7</v>
      </c>
      <c r="T105" s="15">
        <v>7.8</v>
      </c>
      <c r="U105" s="15">
        <v>7.3</v>
      </c>
      <c r="V105" s="15">
        <v>6.2</v>
      </c>
      <c r="W105" s="15">
        <v>0</v>
      </c>
      <c r="X105" s="15">
        <v>0</v>
      </c>
      <c r="Y105" s="15">
        <v>7.6</v>
      </c>
      <c r="Z105" s="15">
        <v>7.3</v>
      </c>
      <c r="AA105" s="15">
        <v>7.8</v>
      </c>
      <c r="AB105" s="15">
        <v>7.8</v>
      </c>
      <c r="AC105" s="15">
        <v>7.7</v>
      </c>
      <c r="AD105" s="15">
        <v>0</v>
      </c>
      <c r="AE105" s="15">
        <v>0</v>
      </c>
      <c r="AF105" s="15">
        <v>0</v>
      </c>
      <c r="AG105" s="15">
        <v>7.8</v>
      </c>
      <c r="AH105" s="15">
        <v>7.8</v>
      </c>
      <c r="AI105" s="15">
        <v>8</v>
      </c>
      <c r="AJ105" s="15">
        <v>0</v>
      </c>
    </row>
    <row r="106" spans="1:36" ht="15.75" customHeight="1" x14ac:dyDescent="0.25">
      <c r="A106" s="15">
        <v>391</v>
      </c>
      <c r="B106" s="14" t="s">
        <v>436</v>
      </c>
      <c r="C106" s="14" t="s">
        <v>437</v>
      </c>
      <c r="D106" s="14" t="s">
        <v>35</v>
      </c>
      <c r="E106" s="14"/>
      <c r="F106" s="14" t="s">
        <v>51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</row>
    <row r="107" spans="1:36" ht="15.75" customHeight="1" x14ac:dyDescent="0.25">
      <c r="A107" s="15">
        <v>492</v>
      </c>
      <c r="B107" s="14" t="s">
        <v>438</v>
      </c>
      <c r="C107" s="14" t="s">
        <v>439</v>
      </c>
      <c r="D107" s="14" t="s">
        <v>35</v>
      </c>
      <c r="E107" s="14"/>
      <c r="F107" s="14" t="s">
        <v>51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</row>
    <row r="108" spans="1:36" ht="15.75" customHeight="1" x14ac:dyDescent="0.25">
      <c r="A108" s="15">
        <v>512</v>
      </c>
      <c r="B108" s="14" t="s">
        <v>440</v>
      </c>
      <c r="C108" s="14" t="s">
        <v>114</v>
      </c>
      <c r="D108" s="14" t="s">
        <v>35</v>
      </c>
      <c r="E108" s="14"/>
      <c r="F108" s="14" t="s">
        <v>51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</row>
    <row r="109" spans="1:36" ht="15.75" customHeight="1" x14ac:dyDescent="0.25">
      <c r="A109" s="15">
        <v>376</v>
      </c>
      <c r="B109" s="14" t="s">
        <v>451</v>
      </c>
      <c r="C109" s="14" t="s">
        <v>452</v>
      </c>
      <c r="D109" s="14" t="s">
        <v>35</v>
      </c>
      <c r="E109" s="14" t="s">
        <v>453</v>
      </c>
      <c r="F109" s="14" t="s">
        <v>28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</row>
    <row r="110" spans="1:36" ht="15.75" customHeight="1" x14ac:dyDescent="0.25">
      <c r="A110" s="15">
        <v>338</v>
      </c>
      <c r="B110" s="14" t="s">
        <v>454</v>
      </c>
      <c r="C110" s="14" t="s">
        <v>455</v>
      </c>
      <c r="D110" s="14" t="s">
        <v>35</v>
      </c>
      <c r="E110" s="14"/>
      <c r="F110" s="14" t="s">
        <v>51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</row>
    <row r="111" spans="1:36" ht="15.75" customHeight="1" x14ac:dyDescent="0.25">
      <c r="A111" s="15">
        <v>482</v>
      </c>
      <c r="B111" s="14" t="s">
        <v>456</v>
      </c>
      <c r="C111" s="14" t="s">
        <v>457</v>
      </c>
      <c r="D111" s="14" t="s">
        <v>35</v>
      </c>
      <c r="E111" s="14"/>
      <c r="F111" s="14" t="s">
        <v>51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</row>
    <row r="112" spans="1:36" ht="15.75" customHeight="1" x14ac:dyDescent="0.25">
      <c r="A112" s="15">
        <v>593</v>
      </c>
      <c r="B112" s="14" t="s">
        <v>460</v>
      </c>
      <c r="C112" s="14" t="s">
        <v>461</v>
      </c>
      <c r="D112" s="14" t="s">
        <v>35</v>
      </c>
      <c r="E112" s="14"/>
      <c r="F112" s="14" t="s">
        <v>51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</row>
    <row r="113" spans="1:36" ht="15.75" customHeight="1" x14ac:dyDescent="0.25">
      <c r="A113" s="15">
        <v>302</v>
      </c>
      <c r="B113" s="14" t="s">
        <v>465</v>
      </c>
      <c r="C113" s="14" t="s">
        <v>466</v>
      </c>
      <c r="D113" s="14" t="s">
        <v>35</v>
      </c>
      <c r="E113" s="14"/>
      <c r="F113" s="14" t="s">
        <v>51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</row>
    <row r="114" spans="1:36" ht="15.75" customHeight="1" x14ac:dyDescent="0.25">
      <c r="A114" s="15">
        <v>430</v>
      </c>
      <c r="B114" s="14" t="s">
        <v>467</v>
      </c>
      <c r="C114" s="14" t="s">
        <v>468</v>
      </c>
      <c r="D114" s="14" t="s">
        <v>35</v>
      </c>
      <c r="E114" s="14" t="s">
        <v>337</v>
      </c>
      <c r="F114" s="14" t="s">
        <v>51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</row>
    <row r="115" spans="1:36" ht="15.75" customHeight="1" x14ac:dyDescent="0.25">
      <c r="A115" s="15">
        <v>571</v>
      </c>
      <c r="B115" s="14" t="s">
        <v>469</v>
      </c>
      <c r="C115" s="14" t="s">
        <v>470</v>
      </c>
      <c r="D115" s="14" t="s">
        <v>35</v>
      </c>
      <c r="E115" s="14"/>
      <c r="F115" s="14" t="s">
        <v>51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</row>
    <row r="116" spans="1:36" ht="15.75" customHeight="1" x14ac:dyDescent="0.25">
      <c r="A116" s="15">
        <v>570</v>
      </c>
      <c r="B116" s="14" t="s">
        <v>471</v>
      </c>
      <c r="C116" s="14" t="s">
        <v>472</v>
      </c>
      <c r="D116" s="14" t="s">
        <v>35</v>
      </c>
      <c r="E116" s="14"/>
      <c r="F116" s="14" t="s">
        <v>51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</row>
    <row r="117" spans="1:36" ht="15.75" customHeight="1" x14ac:dyDescent="0.25">
      <c r="A117" s="15">
        <v>718</v>
      </c>
      <c r="B117" s="14" t="s">
        <v>473</v>
      </c>
      <c r="C117" s="14" t="s">
        <v>474</v>
      </c>
      <c r="D117" s="14" t="s">
        <v>35</v>
      </c>
      <c r="E117" s="14" t="s">
        <v>98</v>
      </c>
      <c r="F117" s="14" t="s">
        <v>28</v>
      </c>
      <c r="G117" s="15">
        <v>8</v>
      </c>
      <c r="H117" s="15">
        <v>8</v>
      </c>
      <c r="I117" s="15">
        <v>0</v>
      </c>
      <c r="J117" s="15">
        <v>0</v>
      </c>
      <c r="K117" s="15">
        <v>8</v>
      </c>
      <c r="L117" s="15">
        <v>8</v>
      </c>
      <c r="M117" s="15">
        <v>8</v>
      </c>
      <c r="N117" s="15">
        <v>8</v>
      </c>
      <c r="O117" s="15">
        <v>8</v>
      </c>
      <c r="P117" s="15">
        <v>0</v>
      </c>
      <c r="Q117" s="15">
        <v>0</v>
      </c>
      <c r="R117" s="15">
        <v>8</v>
      </c>
      <c r="S117" s="15">
        <v>8</v>
      </c>
      <c r="T117" s="15">
        <v>8</v>
      </c>
      <c r="U117" s="15">
        <v>8</v>
      </c>
      <c r="V117" s="15">
        <v>8</v>
      </c>
      <c r="W117" s="15">
        <v>0</v>
      </c>
      <c r="X117" s="15">
        <v>0</v>
      </c>
      <c r="Y117" s="15">
        <v>8</v>
      </c>
      <c r="Z117" s="15">
        <v>8</v>
      </c>
      <c r="AA117" s="15">
        <v>8</v>
      </c>
      <c r="AB117" s="15">
        <v>8</v>
      </c>
      <c r="AC117" s="15">
        <v>8</v>
      </c>
      <c r="AD117" s="15">
        <v>0</v>
      </c>
      <c r="AE117" s="15">
        <v>0</v>
      </c>
      <c r="AF117" s="15">
        <v>8</v>
      </c>
      <c r="AG117" s="15">
        <v>8</v>
      </c>
      <c r="AH117" s="15">
        <v>8</v>
      </c>
      <c r="AI117" s="15">
        <v>8</v>
      </c>
      <c r="AJ117" s="15">
        <v>8</v>
      </c>
    </row>
    <row r="118" spans="1:36" ht="15.75" customHeight="1" x14ac:dyDescent="0.25">
      <c r="A118" s="15">
        <v>410</v>
      </c>
      <c r="B118" s="14" t="s">
        <v>477</v>
      </c>
      <c r="C118" s="14" t="s">
        <v>478</v>
      </c>
      <c r="D118" s="14" t="s">
        <v>35</v>
      </c>
      <c r="E118" s="14" t="s">
        <v>47</v>
      </c>
      <c r="F118" s="14" t="s">
        <v>51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</row>
    <row r="119" spans="1:36" ht="15.75" customHeight="1" x14ac:dyDescent="0.25">
      <c r="A119" s="15">
        <v>364</v>
      </c>
      <c r="B119" s="14" t="s">
        <v>479</v>
      </c>
      <c r="C119" s="14" t="s">
        <v>480</v>
      </c>
      <c r="D119" s="14" t="s">
        <v>35</v>
      </c>
      <c r="E119" s="14"/>
      <c r="F119" s="14" t="s">
        <v>51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</row>
    <row r="120" spans="1:36" ht="15.75" customHeight="1" x14ac:dyDescent="0.25">
      <c r="A120" s="15">
        <v>333</v>
      </c>
      <c r="B120" s="14" t="s">
        <v>481</v>
      </c>
      <c r="C120" s="14" t="s">
        <v>482</v>
      </c>
      <c r="D120" s="14" t="s">
        <v>35</v>
      </c>
      <c r="E120" s="14" t="s">
        <v>483</v>
      </c>
      <c r="F120" s="14" t="s">
        <v>28</v>
      </c>
      <c r="G120" s="15">
        <v>8</v>
      </c>
      <c r="H120" s="15">
        <v>8</v>
      </c>
      <c r="I120" s="15">
        <v>0</v>
      </c>
      <c r="J120" s="15">
        <v>0</v>
      </c>
      <c r="K120" s="15">
        <v>8</v>
      </c>
      <c r="L120" s="15">
        <v>0</v>
      </c>
      <c r="M120" s="15">
        <v>8</v>
      </c>
      <c r="N120" s="15">
        <v>7.9</v>
      </c>
      <c r="O120" s="15">
        <v>3</v>
      </c>
      <c r="P120" s="15">
        <v>0</v>
      </c>
      <c r="Q120" s="15">
        <v>0</v>
      </c>
      <c r="R120" s="15">
        <v>7.9</v>
      </c>
      <c r="S120" s="15">
        <v>8</v>
      </c>
      <c r="T120" s="15">
        <v>8</v>
      </c>
      <c r="U120" s="15">
        <v>8</v>
      </c>
      <c r="V120" s="15">
        <v>8</v>
      </c>
      <c r="W120" s="15">
        <v>0</v>
      </c>
      <c r="X120" s="15">
        <v>0</v>
      </c>
      <c r="Y120" s="15">
        <v>5</v>
      </c>
      <c r="Z120" s="15">
        <v>8</v>
      </c>
      <c r="AA120" s="15">
        <v>7.9</v>
      </c>
      <c r="AB120" s="15">
        <v>0</v>
      </c>
      <c r="AC120" s="15">
        <v>7.9</v>
      </c>
      <c r="AD120" s="15">
        <v>0</v>
      </c>
      <c r="AE120" s="15">
        <v>0</v>
      </c>
      <c r="AF120" s="15">
        <v>7.9</v>
      </c>
      <c r="AG120" s="15">
        <v>8</v>
      </c>
      <c r="AH120" s="15">
        <v>7.9</v>
      </c>
      <c r="AI120" s="15">
        <v>7.9</v>
      </c>
      <c r="AJ120" s="15">
        <v>3.4</v>
      </c>
    </row>
    <row r="121" spans="1:36" ht="15.75" customHeight="1" x14ac:dyDescent="0.25">
      <c r="A121" s="15">
        <v>551</v>
      </c>
      <c r="B121" s="14" t="s">
        <v>484</v>
      </c>
      <c r="C121" s="14" t="s">
        <v>485</v>
      </c>
      <c r="D121" s="14" t="s">
        <v>35</v>
      </c>
      <c r="E121" s="14"/>
      <c r="F121" s="14" t="s">
        <v>51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</row>
    <row r="122" spans="1:36" ht="15.75" customHeight="1" x14ac:dyDescent="0.25">
      <c r="A122" s="15">
        <v>608</v>
      </c>
      <c r="B122" s="14" t="s">
        <v>486</v>
      </c>
      <c r="C122" s="14" t="s">
        <v>487</v>
      </c>
      <c r="D122" s="14" t="s">
        <v>35</v>
      </c>
      <c r="E122" s="14" t="s">
        <v>327</v>
      </c>
      <c r="F122" s="14" t="s">
        <v>28</v>
      </c>
      <c r="G122" s="15">
        <v>7.8</v>
      </c>
      <c r="H122" s="15">
        <v>8</v>
      </c>
      <c r="I122" s="15">
        <v>0</v>
      </c>
      <c r="J122" s="15">
        <v>0</v>
      </c>
      <c r="K122" s="15">
        <v>8</v>
      </c>
      <c r="L122" s="15">
        <v>0</v>
      </c>
      <c r="M122" s="15">
        <v>0</v>
      </c>
      <c r="N122" s="15">
        <v>7.9</v>
      </c>
      <c r="O122" s="15">
        <v>0</v>
      </c>
      <c r="P122" s="15">
        <v>0</v>
      </c>
      <c r="Q122" s="15">
        <v>0</v>
      </c>
      <c r="R122" s="15">
        <v>5.9</v>
      </c>
      <c r="S122" s="15">
        <v>8</v>
      </c>
      <c r="T122" s="15">
        <v>8</v>
      </c>
      <c r="U122" s="15">
        <v>0.9</v>
      </c>
      <c r="V122" s="15">
        <v>8</v>
      </c>
      <c r="W122" s="15">
        <v>0</v>
      </c>
      <c r="X122" s="15">
        <v>0</v>
      </c>
      <c r="Y122" s="15">
        <v>8</v>
      </c>
      <c r="Z122" s="15">
        <v>7.8</v>
      </c>
      <c r="AA122" s="15">
        <v>1.2</v>
      </c>
      <c r="AB122" s="15">
        <v>7.9</v>
      </c>
      <c r="AC122" s="15">
        <v>2.2999999999999998</v>
      </c>
      <c r="AD122" s="15">
        <v>0</v>
      </c>
      <c r="AE122" s="15">
        <v>0</v>
      </c>
      <c r="AF122" s="15">
        <v>3.3</v>
      </c>
      <c r="AG122" s="15">
        <v>3</v>
      </c>
      <c r="AH122" s="15">
        <v>8</v>
      </c>
      <c r="AI122" s="15">
        <v>6</v>
      </c>
      <c r="AJ122" s="15">
        <v>3.7</v>
      </c>
    </row>
    <row r="123" spans="1:36" ht="15.75" customHeight="1" x14ac:dyDescent="0.25">
      <c r="A123" s="15">
        <v>684</v>
      </c>
      <c r="B123" s="14" t="s">
        <v>490</v>
      </c>
      <c r="C123" s="14" t="s">
        <v>491</v>
      </c>
      <c r="D123" s="14" t="s">
        <v>35</v>
      </c>
      <c r="E123" s="14" t="s">
        <v>47</v>
      </c>
      <c r="F123" s="14" t="s">
        <v>28</v>
      </c>
      <c r="G123" s="15">
        <v>4.5999999999999996</v>
      </c>
      <c r="H123" s="15">
        <v>5</v>
      </c>
      <c r="I123" s="15">
        <v>0</v>
      </c>
      <c r="J123" s="15">
        <v>0</v>
      </c>
      <c r="K123" s="15">
        <v>5</v>
      </c>
      <c r="L123" s="15">
        <v>5</v>
      </c>
      <c r="M123" s="15">
        <v>4.5999999999999996</v>
      </c>
      <c r="N123" s="15">
        <v>4.0999999999999996</v>
      </c>
      <c r="O123" s="15">
        <v>4.7</v>
      </c>
      <c r="P123" s="15">
        <v>0</v>
      </c>
      <c r="Q123" s="15">
        <v>0</v>
      </c>
      <c r="R123" s="15">
        <v>4.9000000000000004</v>
      </c>
      <c r="S123" s="15">
        <v>5</v>
      </c>
      <c r="T123" s="15">
        <v>4.2</v>
      </c>
      <c r="U123" s="15">
        <v>4.0999999999999996</v>
      </c>
      <c r="V123" s="15">
        <v>3.8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4.9000000000000004</v>
      </c>
      <c r="AG123" s="15">
        <v>4.7</v>
      </c>
      <c r="AH123" s="15">
        <v>4.4000000000000004</v>
      </c>
      <c r="AI123" s="15">
        <v>4.7</v>
      </c>
      <c r="AJ123" s="15">
        <v>1.4</v>
      </c>
    </row>
    <row r="124" spans="1:36" ht="15.75" customHeight="1" x14ac:dyDescent="0.25">
      <c r="A124" s="15">
        <v>699</v>
      </c>
      <c r="B124" s="14" t="s">
        <v>492</v>
      </c>
      <c r="C124" s="14" t="s">
        <v>493</v>
      </c>
      <c r="D124" s="14" t="s">
        <v>35</v>
      </c>
      <c r="E124" s="14" t="s">
        <v>324</v>
      </c>
      <c r="F124" s="14" t="s">
        <v>51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</row>
    <row r="125" spans="1:36" ht="15.75" customHeight="1" x14ac:dyDescent="0.25">
      <c r="A125" s="15">
        <v>701</v>
      </c>
      <c r="B125" s="14" t="s">
        <v>494</v>
      </c>
      <c r="C125" s="14" t="s">
        <v>495</v>
      </c>
      <c r="D125" s="14" t="s">
        <v>35</v>
      </c>
      <c r="E125" s="14" t="s">
        <v>324</v>
      </c>
      <c r="F125" s="14" t="s">
        <v>51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</row>
    <row r="126" spans="1:36" ht="15.75" customHeight="1" x14ac:dyDescent="0.25">
      <c r="A126" s="15">
        <v>708</v>
      </c>
      <c r="B126" s="14" t="s">
        <v>496</v>
      </c>
      <c r="C126" s="14" t="s">
        <v>497</v>
      </c>
      <c r="D126" s="14" t="s">
        <v>35</v>
      </c>
      <c r="E126" s="14"/>
      <c r="F126" s="14" t="s">
        <v>28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</row>
    <row r="127" spans="1:36" ht="15.75" customHeight="1" x14ac:dyDescent="0.25">
      <c r="A127" s="15">
        <v>710</v>
      </c>
      <c r="B127" s="14" t="s">
        <v>498</v>
      </c>
      <c r="C127" s="14" t="s">
        <v>300</v>
      </c>
      <c r="D127" s="14" t="s">
        <v>35</v>
      </c>
      <c r="E127" s="14" t="s">
        <v>107</v>
      </c>
      <c r="F127" s="14" t="s">
        <v>51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</row>
    <row r="128" spans="1:36" ht="15.75" customHeight="1" x14ac:dyDescent="0.25">
      <c r="A128" s="15">
        <v>711</v>
      </c>
      <c r="B128" s="14" t="s">
        <v>499</v>
      </c>
      <c r="C128" s="14" t="s">
        <v>500</v>
      </c>
      <c r="D128" s="14" t="s">
        <v>35</v>
      </c>
      <c r="E128" s="14" t="s">
        <v>47</v>
      </c>
      <c r="F128" s="14" t="s">
        <v>28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</row>
    <row r="129" spans="1:36" ht="15.75" customHeight="1" x14ac:dyDescent="0.25">
      <c r="A129" s="15">
        <v>712</v>
      </c>
      <c r="B129" s="14" t="s">
        <v>501</v>
      </c>
      <c r="C129" s="14" t="s">
        <v>502</v>
      </c>
      <c r="D129" s="14" t="s">
        <v>35</v>
      </c>
      <c r="E129" s="14" t="s">
        <v>246</v>
      </c>
      <c r="F129" s="14" t="s">
        <v>51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</row>
    <row r="130" spans="1:36" ht="15.75" customHeight="1" x14ac:dyDescent="0.25">
      <c r="A130" s="14"/>
      <c r="B130" s="14" t="s">
        <v>503</v>
      </c>
      <c r="C130" s="14" t="s">
        <v>504</v>
      </c>
      <c r="D130" s="14" t="s">
        <v>35</v>
      </c>
      <c r="E130" s="14" t="s">
        <v>453</v>
      </c>
      <c r="F130" s="14" t="s">
        <v>51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</row>
    <row r="131" spans="1:36" ht="15.75" customHeight="1" x14ac:dyDescent="0.25">
      <c r="A131" s="15">
        <v>713</v>
      </c>
      <c r="B131" s="14" t="s">
        <v>505</v>
      </c>
      <c r="C131" s="14" t="s">
        <v>506</v>
      </c>
      <c r="D131" s="14" t="s">
        <v>35</v>
      </c>
      <c r="E131" s="14" t="s">
        <v>98</v>
      </c>
      <c r="F131" s="14" t="s">
        <v>28</v>
      </c>
      <c r="G131" s="15">
        <v>8</v>
      </c>
      <c r="H131" s="15">
        <v>8</v>
      </c>
      <c r="I131" s="15">
        <v>0</v>
      </c>
      <c r="J131" s="15">
        <v>0</v>
      </c>
      <c r="K131" s="15">
        <v>8</v>
      </c>
      <c r="L131" s="15">
        <v>8</v>
      </c>
      <c r="M131" s="15">
        <v>8</v>
      </c>
      <c r="N131" s="15">
        <v>8</v>
      </c>
      <c r="O131" s="15">
        <v>8</v>
      </c>
      <c r="P131" s="15">
        <v>0</v>
      </c>
      <c r="Q131" s="15">
        <v>0</v>
      </c>
      <c r="R131" s="15">
        <v>8</v>
      </c>
      <c r="S131" s="15">
        <v>8</v>
      </c>
      <c r="T131" s="15">
        <v>8</v>
      </c>
      <c r="U131" s="15">
        <v>8</v>
      </c>
      <c r="V131" s="15">
        <v>8</v>
      </c>
      <c r="W131" s="15">
        <v>0</v>
      </c>
      <c r="X131" s="15">
        <v>0</v>
      </c>
      <c r="Y131" s="15">
        <v>8</v>
      </c>
      <c r="Z131" s="15">
        <v>8</v>
      </c>
      <c r="AA131" s="15">
        <v>8</v>
      </c>
      <c r="AB131" s="15">
        <v>8</v>
      </c>
      <c r="AC131" s="15">
        <v>8</v>
      </c>
      <c r="AD131" s="15">
        <v>0</v>
      </c>
      <c r="AE131" s="15">
        <v>0</v>
      </c>
      <c r="AF131" s="15">
        <v>8</v>
      </c>
      <c r="AG131" s="15">
        <v>8</v>
      </c>
      <c r="AH131" s="15">
        <v>8</v>
      </c>
      <c r="AI131" s="15">
        <v>8</v>
      </c>
      <c r="AJ131" s="15">
        <v>8</v>
      </c>
    </row>
    <row r="132" spans="1:36" ht="15.75" customHeight="1" x14ac:dyDescent="0.25">
      <c r="A132" s="15">
        <v>717</v>
      </c>
      <c r="B132" s="14" t="s">
        <v>507</v>
      </c>
      <c r="C132" s="14" t="s">
        <v>508</v>
      </c>
      <c r="D132" s="14" t="s">
        <v>35</v>
      </c>
      <c r="E132" s="14" t="s">
        <v>453</v>
      </c>
      <c r="F132" s="14" t="s">
        <v>28</v>
      </c>
      <c r="G132" s="15">
        <v>8</v>
      </c>
      <c r="H132" s="15">
        <v>7.8</v>
      </c>
      <c r="I132" s="15">
        <v>0</v>
      </c>
      <c r="J132" s="15">
        <v>0</v>
      </c>
      <c r="K132" s="15">
        <v>8</v>
      </c>
      <c r="L132" s="15">
        <v>0</v>
      </c>
      <c r="M132" s="15">
        <v>5.3</v>
      </c>
      <c r="N132" s="15">
        <v>7.7</v>
      </c>
      <c r="O132" s="15">
        <v>4.7</v>
      </c>
      <c r="P132" s="15">
        <v>0</v>
      </c>
      <c r="Q132" s="15">
        <v>0</v>
      </c>
      <c r="R132" s="15">
        <v>0</v>
      </c>
      <c r="S132" s="15">
        <v>7.7</v>
      </c>
      <c r="T132" s="15">
        <v>7.5</v>
      </c>
      <c r="U132" s="15">
        <v>7.7</v>
      </c>
      <c r="V132" s="15">
        <v>7.5</v>
      </c>
      <c r="W132" s="15">
        <v>0</v>
      </c>
      <c r="X132" s="15">
        <v>0</v>
      </c>
      <c r="Y132" s="15">
        <v>7.6</v>
      </c>
      <c r="Z132" s="15">
        <v>8</v>
      </c>
      <c r="AA132" s="15">
        <v>7.6</v>
      </c>
      <c r="AB132" s="15">
        <v>8</v>
      </c>
      <c r="AC132" s="15">
        <v>7.3</v>
      </c>
      <c r="AD132" s="15">
        <v>0</v>
      </c>
      <c r="AE132" s="15">
        <v>0</v>
      </c>
      <c r="AF132" s="15">
        <v>5</v>
      </c>
      <c r="AG132" s="15">
        <v>7</v>
      </c>
      <c r="AH132" s="15">
        <v>7.8</v>
      </c>
      <c r="AI132" s="15">
        <v>7.8</v>
      </c>
      <c r="AJ132" s="15">
        <v>2.4</v>
      </c>
    </row>
    <row r="133" spans="1:36" ht="15.75" customHeight="1" x14ac:dyDescent="0.25">
      <c r="A133" s="15">
        <v>714</v>
      </c>
      <c r="B133" s="14" t="s">
        <v>509</v>
      </c>
      <c r="C133" s="14" t="s">
        <v>510</v>
      </c>
      <c r="D133" s="14" t="s">
        <v>35</v>
      </c>
      <c r="E133" s="14" t="s">
        <v>98</v>
      </c>
      <c r="F133" s="14" t="s">
        <v>28</v>
      </c>
      <c r="G133" s="15">
        <v>8</v>
      </c>
      <c r="H133" s="15">
        <v>8</v>
      </c>
      <c r="I133" s="15">
        <v>0</v>
      </c>
      <c r="J133" s="15">
        <v>0</v>
      </c>
      <c r="K133" s="15">
        <v>8</v>
      </c>
      <c r="L133" s="15">
        <v>8</v>
      </c>
      <c r="M133" s="15">
        <v>8</v>
      </c>
      <c r="N133" s="15">
        <v>8</v>
      </c>
      <c r="O133" s="15">
        <v>8</v>
      </c>
      <c r="P133" s="15">
        <v>0</v>
      </c>
      <c r="Q133" s="15">
        <v>0</v>
      </c>
      <c r="R133" s="15">
        <v>8</v>
      </c>
      <c r="S133" s="15">
        <v>8</v>
      </c>
      <c r="T133" s="15">
        <v>8</v>
      </c>
      <c r="U133" s="15">
        <v>8</v>
      </c>
      <c r="V133" s="15">
        <v>8</v>
      </c>
      <c r="W133" s="15">
        <v>0</v>
      </c>
      <c r="X133" s="15">
        <v>0</v>
      </c>
      <c r="Y133" s="15">
        <v>8</v>
      </c>
      <c r="Z133" s="15">
        <v>8</v>
      </c>
      <c r="AA133" s="15">
        <v>8</v>
      </c>
      <c r="AB133" s="15">
        <v>8</v>
      </c>
      <c r="AC133" s="15">
        <v>8</v>
      </c>
      <c r="AD133" s="15">
        <v>0</v>
      </c>
      <c r="AE133" s="15">
        <v>0</v>
      </c>
      <c r="AF133" s="15">
        <v>8</v>
      </c>
      <c r="AG133" s="15">
        <v>8</v>
      </c>
      <c r="AH133" s="15">
        <v>8</v>
      </c>
      <c r="AI133" s="15">
        <v>8</v>
      </c>
      <c r="AJ133" s="15">
        <v>8</v>
      </c>
    </row>
    <row r="134" spans="1:36" ht="15.75" customHeight="1" x14ac:dyDescent="0.25">
      <c r="A134" s="15">
        <v>715</v>
      </c>
      <c r="B134" s="14" t="s">
        <v>511</v>
      </c>
      <c r="C134" s="14" t="s">
        <v>512</v>
      </c>
      <c r="D134" s="14" t="s">
        <v>35</v>
      </c>
      <c r="E134" s="14" t="s">
        <v>98</v>
      </c>
      <c r="F134" s="14" t="s">
        <v>28</v>
      </c>
      <c r="G134" s="15">
        <v>8</v>
      </c>
      <c r="H134" s="15">
        <v>8</v>
      </c>
      <c r="I134" s="15">
        <v>0</v>
      </c>
      <c r="J134" s="15">
        <v>0</v>
      </c>
      <c r="K134" s="15">
        <v>8</v>
      </c>
      <c r="L134" s="15">
        <v>8</v>
      </c>
      <c r="M134" s="15">
        <v>8</v>
      </c>
      <c r="N134" s="15">
        <v>8</v>
      </c>
      <c r="O134" s="15">
        <v>8</v>
      </c>
      <c r="P134" s="15">
        <v>0</v>
      </c>
      <c r="Q134" s="15">
        <v>0</v>
      </c>
      <c r="R134" s="15">
        <v>8</v>
      </c>
      <c r="S134" s="15">
        <v>8</v>
      </c>
      <c r="T134" s="15">
        <v>8</v>
      </c>
      <c r="U134" s="15">
        <v>8</v>
      </c>
      <c r="V134" s="15">
        <v>8</v>
      </c>
      <c r="W134" s="15">
        <v>0</v>
      </c>
      <c r="X134" s="15">
        <v>0</v>
      </c>
      <c r="Y134" s="15">
        <v>8</v>
      </c>
      <c r="Z134" s="15">
        <v>8</v>
      </c>
      <c r="AA134" s="15">
        <v>8</v>
      </c>
      <c r="AB134" s="15">
        <v>8</v>
      </c>
      <c r="AC134" s="15">
        <v>8</v>
      </c>
      <c r="AD134" s="15">
        <v>0</v>
      </c>
      <c r="AE134" s="15">
        <v>0</v>
      </c>
      <c r="AF134" s="15">
        <v>8</v>
      </c>
      <c r="AG134" s="15">
        <v>8</v>
      </c>
      <c r="AH134" s="15">
        <v>8</v>
      </c>
      <c r="AI134" s="15">
        <v>8</v>
      </c>
      <c r="AJ134" s="15">
        <v>8</v>
      </c>
    </row>
    <row r="135" spans="1:36" ht="15.75" customHeight="1" x14ac:dyDescent="0.25">
      <c r="A135" s="15">
        <v>728</v>
      </c>
      <c r="B135" s="14" t="s">
        <v>516</v>
      </c>
      <c r="C135" s="14" t="s">
        <v>517</v>
      </c>
      <c r="D135" s="14" t="s">
        <v>35</v>
      </c>
      <c r="E135" s="14" t="s">
        <v>309</v>
      </c>
      <c r="F135" s="14" t="s">
        <v>28</v>
      </c>
      <c r="G135" s="15">
        <v>8</v>
      </c>
      <c r="H135" s="15">
        <v>8</v>
      </c>
      <c r="I135" s="15">
        <v>0</v>
      </c>
      <c r="J135" s="15">
        <v>0</v>
      </c>
      <c r="K135" s="15">
        <v>8</v>
      </c>
      <c r="L135" s="15">
        <v>0</v>
      </c>
      <c r="M135" s="15">
        <v>0.6</v>
      </c>
      <c r="N135" s="15">
        <v>0</v>
      </c>
      <c r="O135" s="15">
        <v>0</v>
      </c>
      <c r="P135" s="15">
        <v>0</v>
      </c>
      <c r="Q135" s="15">
        <v>0</v>
      </c>
      <c r="R135" s="15">
        <v>2.7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</row>
    <row r="136" spans="1:36" ht="15.75" customHeight="1" x14ac:dyDescent="0.25">
      <c r="A136" s="15">
        <v>726</v>
      </c>
      <c r="B136" s="14" t="s">
        <v>518</v>
      </c>
      <c r="C136" s="14" t="s">
        <v>519</v>
      </c>
      <c r="D136" s="14" t="s">
        <v>35</v>
      </c>
      <c r="E136" s="14" t="s">
        <v>520</v>
      </c>
      <c r="F136" s="14" t="s">
        <v>51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</row>
    <row r="137" spans="1:36" ht="15.75" customHeight="1" x14ac:dyDescent="0.25">
      <c r="A137" s="15">
        <v>731</v>
      </c>
      <c r="B137" s="14" t="s">
        <v>523</v>
      </c>
      <c r="C137" s="14" t="s">
        <v>524</v>
      </c>
      <c r="D137" s="14" t="s">
        <v>35</v>
      </c>
      <c r="E137" s="14" t="s">
        <v>285</v>
      </c>
      <c r="F137" s="14" t="s">
        <v>28</v>
      </c>
      <c r="G137" s="15">
        <v>0</v>
      </c>
      <c r="H137" s="15">
        <v>8</v>
      </c>
      <c r="I137" s="15">
        <v>0</v>
      </c>
      <c r="J137" s="15">
        <v>0</v>
      </c>
      <c r="K137" s="15">
        <v>7.7</v>
      </c>
      <c r="L137" s="15">
        <v>0</v>
      </c>
      <c r="M137" s="15">
        <v>8</v>
      </c>
      <c r="N137" s="15">
        <v>7.7</v>
      </c>
      <c r="O137" s="15">
        <v>0</v>
      </c>
      <c r="P137" s="15">
        <v>0</v>
      </c>
      <c r="Q137" s="15">
        <v>0</v>
      </c>
      <c r="R137" s="15">
        <v>8</v>
      </c>
      <c r="S137" s="15">
        <v>7.7</v>
      </c>
      <c r="T137" s="15">
        <v>4.9000000000000004</v>
      </c>
      <c r="U137" s="15">
        <v>0</v>
      </c>
      <c r="V137" s="15">
        <v>0</v>
      </c>
      <c r="W137" s="15">
        <v>0</v>
      </c>
      <c r="X137" s="15">
        <v>0</v>
      </c>
      <c r="Y137" s="15">
        <v>8</v>
      </c>
      <c r="Z137" s="15">
        <v>8</v>
      </c>
      <c r="AA137" s="15">
        <v>7.9</v>
      </c>
      <c r="AB137" s="15">
        <v>8</v>
      </c>
      <c r="AC137" s="15">
        <v>8</v>
      </c>
      <c r="AD137" s="15">
        <v>0</v>
      </c>
      <c r="AE137" s="15">
        <v>0</v>
      </c>
      <c r="AF137" s="15">
        <v>7.9</v>
      </c>
      <c r="AG137" s="15">
        <v>8</v>
      </c>
      <c r="AH137" s="15">
        <v>8</v>
      </c>
      <c r="AI137" s="15">
        <v>8</v>
      </c>
      <c r="AJ137" s="15">
        <v>4.9000000000000004</v>
      </c>
    </row>
    <row r="138" spans="1:36" ht="15.75" customHeight="1" x14ac:dyDescent="0.25">
      <c r="A138" s="15">
        <v>721</v>
      </c>
      <c r="B138" s="14" t="s">
        <v>527</v>
      </c>
      <c r="C138" s="14" t="s">
        <v>528</v>
      </c>
      <c r="D138" s="14" t="s">
        <v>35</v>
      </c>
      <c r="E138" s="14"/>
      <c r="F138" s="14" t="s">
        <v>51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</row>
    <row r="139" spans="1:36" ht="15.75" customHeight="1" x14ac:dyDescent="0.25">
      <c r="A139" s="15">
        <v>729</v>
      </c>
      <c r="B139" s="14" t="s">
        <v>531</v>
      </c>
      <c r="C139" s="14" t="s">
        <v>532</v>
      </c>
      <c r="D139" s="14" t="s">
        <v>35</v>
      </c>
      <c r="E139" s="14"/>
      <c r="F139" s="14" t="s">
        <v>51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</row>
    <row r="140" spans="1:36" ht="15.75" customHeight="1" x14ac:dyDescent="0.25">
      <c r="A140" s="15">
        <v>745</v>
      </c>
      <c r="B140" s="14" t="s">
        <v>533</v>
      </c>
      <c r="C140" s="14" t="s">
        <v>534</v>
      </c>
      <c r="D140" s="14" t="s">
        <v>35</v>
      </c>
      <c r="E140" s="14"/>
      <c r="F140" s="14" t="s">
        <v>51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</row>
    <row r="141" spans="1:36" ht="15.75" customHeight="1" x14ac:dyDescent="0.25">
      <c r="A141" s="15">
        <v>744</v>
      </c>
      <c r="B141" s="14" t="s">
        <v>535</v>
      </c>
      <c r="C141" s="14" t="s">
        <v>536</v>
      </c>
      <c r="D141" s="14" t="s">
        <v>35</v>
      </c>
      <c r="E141" s="14"/>
      <c r="F141" s="14" t="s">
        <v>51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</row>
    <row r="142" spans="1:36" ht="15.75" customHeight="1" x14ac:dyDescent="0.25">
      <c r="A142" s="15">
        <v>746</v>
      </c>
      <c r="B142" s="14" t="s">
        <v>537</v>
      </c>
      <c r="C142" s="14" t="s">
        <v>538</v>
      </c>
      <c r="D142" s="14" t="s">
        <v>35</v>
      </c>
      <c r="E142" s="14"/>
      <c r="F142" s="14" t="s">
        <v>51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</row>
    <row r="143" spans="1:36" ht="15.75" customHeight="1" x14ac:dyDescent="0.25">
      <c r="A143" s="15">
        <v>748</v>
      </c>
      <c r="B143" s="14" t="s">
        <v>539</v>
      </c>
      <c r="C143" s="14" t="s">
        <v>540</v>
      </c>
      <c r="D143" s="14" t="s">
        <v>35</v>
      </c>
      <c r="E143" s="14" t="s">
        <v>541</v>
      </c>
      <c r="F143" s="14" t="s">
        <v>28</v>
      </c>
      <c r="G143" s="15">
        <v>0</v>
      </c>
      <c r="H143" s="15">
        <v>0</v>
      </c>
      <c r="I143" s="15">
        <v>0</v>
      </c>
      <c r="J143" s="15">
        <v>0</v>
      </c>
      <c r="K143" s="15">
        <v>4</v>
      </c>
      <c r="L143" s="15">
        <v>0</v>
      </c>
      <c r="M143" s="15">
        <v>3</v>
      </c>
      <c r="N143" s="15">
        <v>4.3</v>
      </c>
      <c r="O143" s="15">
        <v>1</v>
      </c>
      <c r="P143" s="15">
        <v>0</v>
      </c>
      <c r="Q143" s="15">
        <v>0</v>
      </c>
      <c r="R143" s="15">
        <v>0</v>
      </c>
      <c r="S143" s="15">
        <v>0</v>
      </c>
      <c r="T143" s="15">
        <v>5.2</v>
      </c>
      <c r="U143" s="15">
        <v>0</v>
      </c>
      <c r="V143" s="15">
        <v>2.1</v>
      </c>
      <c r="W143" s="15">
        <v>0</v>
      </c>
      <c r="X143" s="15">
        <v>0</v>
      </c>
      <c r="Y143" s="15">
        <v>0</v>
      </c>
      <c r="Z143" s="15">
        <v>1.2</v>
      </c>
      <c r="AA143" s="15">
        <v>1.4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3</v>
      </c>
      <c r="AH143" s="15">
        <v>0</v>
      </c>
      <c r="AI143" s="15">
        <v>0</v>
      </c>
      <c r="AJ143" s="15">
        <v>0</v>
      </c>
    </row>
    <row r="144" spans="1:36" ht="15.75" customHeight="1" x14ac:dyDescent="0.25">
      <c r="A144" s="15">
        <v>747</v>
      </c>
      <c r="B144" s="14" t="s">
        <v>542</v>
      </c>
      <c r="C144" s="14" t="s">
        <v>543</v>
      </c>
      <c r="D144" s="14" t="s">
        <v>35</v>
      </c>
      <c r="E144" s="14"/>
      <c r="F144" s="14" t="s">
        <v>51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</row>
    <row r="145" spans="1:36" ht="15.75" customHeight="1" x14ac:dyDescent="0.25">
      <c r="A145" s="15">
        <v>749</v>
      </c>
      <c r="B145" s="14" t="s">
        <v>544</v>
      </c>
      <c r="C145" s="14" t="s">
        <v>545</v>
      </c>
      <c r="D145" s="14" t="s">
        <v>35</v>
      </c>
      <c r="E145" s="14"/>
      <c r="F145" s="14" t="s">
        <v>51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</row>
    <row r="146" spans="1:36" ht="15.75" customHeight="1" x14ac:dyDescent="0.25">
      <c r="A146" s="15">
        <v>750</v>
      </c>
      <c r="B146" s="14" t="s">
        <v>546</v>
      </c>
      <c r="C146" s="14" t="s">
        <v>547</v>
      </c>
      <c r="D146" s="14" t="s">
        <v>35</v>
      </c>
      <c r="E146" s="14" t="s">
        <v>124</v>
      </c>
      <c r="F146" s="14" t="s">
        <v>28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</row>
    <row r="147" spans="1:36" ht="15.75" customHeight="1" x14ac:dyDescent="0.25">
      <c r="A147" s="15">
        <v>752</v>
      </c>
      <c r="B147" s="14" t="s">
        <v>550</v>
      </c>
      <c r="C147" s="14" t="s">
        <v>551</v>
      </c>
      <c r="D147" s="14" t="s">
        <v>35</v>
      </c>
      <c r="E147" s="14"/>
      <c r="F147" s="14" t="s">
        <v>51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</row>
    <row r="148" spans="1:36" ht="15.75" customHeight="1" x14ac:dyDescent="0.25">
      <c r="A148" s="15">
        <v>755</v>
      </c>
      <c r="B148" s="14" t="s">
        <v>552</v>
      </c>
      <c r="C148" s="14" t="s">
        <v>553</v>
      </c>
      <c r="D148" s="14" t="s">
        <v>35</v>
      </c>
      <c r="E148" s="14" t="s">
        <v>321</v>
      </c>
      <c r="F148" s="14" t="s">
        <v>51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</row>
    <row r="149" spans="1:36" ht="15.75" customHeight="1" x14ac:dyDescent="0.25">
      <c r="A149" s="15">
        <v>754</v>
      </c>
      <c r="B149" s="14" t="s">
        <v>556</v>
      </c>
      <c r="C149" s="14" t="s">
        <v>557</v>
      </c>
      <c r="D149" s="14" t="s">
        <v>35</v>
      </c>
      <c r="E149" s="14"/>
      <c r="F149" s="14" t="s">
        <v>51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</row>
    <row r="150" spans="1:36" ht="15.75" customHeight="1" x14ac:dyDescent="0.25">
      <c r="A150" s="15">
        <v>762</v>
      </c>
      <c r="B150" s="14" t="s">
        <v>558</v>
      </c>
      <c r="C150" s="14" t="s">
        <v>559</v>
      </c>
      <c r="D150" s="14" t="s">
        <v>35</v>
      </c>
      <c r="E150" s="14" t="s">
        <v>201</v>
      </c>
      <c r="F150" s="14" t="s">
        <v>51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</row>
    <row r="151" spans="1:36" ht="15.75" customHeight="1" x14ac:dyDescent="0.25">
      <c r="A151" s="15">
        <v>756</v>
      </c>
      <c r="B151" s="14" t="s">
        <v>560</v>
      </c>
      <c r="C151" s="14" t="s">
        <v>561</v>
      </c>
      <c r="D151" s="14" t="s">
        <v>35</v>
      </c>
      <c r="E151" s="14" t="s">
        <v>201</v>
      </c>
      <c r="F151" s="14" t="s">
        <v>51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</row>
    <row r="152" spans="1:36" ht="15.75" customHeight="1" x14ac:dyDescent="0.25">
      <c r="A152" s="15">
        <v>757</v>
      </c>
      <c r="B152" s="14" t="s">
        <v>562</v>
      </c>
      <c r="C152" s="14" t="s">
        <v>563</v>
      </c>
      <c r="D152" s="14" t="s">
        <v>35</v>
      </c>
      <c r="E152" s="14"/>
      <c r="F152" s="14" t="s">
        <v>51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</row>
    <row r="153" spans="1:36" ht="15.75" customHeight="1" x14ac:dyDescent="0.25">
      <c r="A153" s="15">
        <v>760</v>
      </c>
      <c r="B153" s="14" t="s">
        <v>564</v>
      </c>
      <c r="C153" s="14" t="s">
        <v>565</v>
      </c>
      <c r="D153" s="14" t="s">
        <v>35</v>
      </c>
      <c r="E153" s="14" t="s">
        <v>201</v>
      </c>
      <c r="F153" s="14" t="s">
        <v>51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</row>
    <row r="154" spans="1:36" ht="15.75" customHeight="1" x14ac:dyDescent="0.25">
      <c r="A154" s="15">
        <v>758</v>
      </c>
      <c r="B154" s="14" t="s">
        <v>566</v>
      </c>
      <c r="C154" s="14" t="s">
        <v>567</v>
      </c>
      <c r="D154" s="14" t="s">
        <v>35</v>
      </c>
      <c r="E154" s="14" t="s">
        <v>282</v>
      </c>
      <c r="F154" s="14" t="s">
        <v>28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</row>
    <row r="155" spans="1:36" ht="15.75" customHeight="1" x14ac:dyDescent="0.25">
      <c r="A155" s="15">
        <v>761</v>
      </c>
      <c r="B155" s="14" t="s">
        <v>568</v>
      </c>
      <c r="C155" s="14" t="s">
        <v>569</v>
      </c>
      <c r="D155" s="14" t="s">
        <v>35</v>
      </c>
      <c r="E155" s="14" t="s">
        <v>201</v>
      </c>
      <c r="F155" s="14" t="s">
        <v>51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</row>
    <row r="156" spans="1:36" ht="15.75" customHeight="1" x14ac:dyDescent="0.25">
      <c r="A156" s="15">
        <v>764</v>
      </c>
      <c r="B156" s="14" t="s">
        <v>572</v>
      </c>
      <c r="C156" s="14" t="s">
        <v>573</v>
      </c>
      <c r="D156" s="14" t="s">
        <v>35</v>
      </c>
      <c r="E156" s="14"/>
      <c r="F156" s="14" t="s">
        <v>51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</row>
    <row r="157" spans="1:36" ht="15.75" customHeight="1" x14ac:dyDescent="0.25">
      <c r="A157" s="15">
        <v>763</v>
      </c>
      <c r="B157" s="14" t="s">
        <v>574</v>
      </c>
      <c r="C157" s="14" t="s">
        <v>575</v>
      </c>
      <c r="D157" s="14" t="s">
        <v>35</v>
      </c>
      <c r="E157" s="14"/>
      <c r="F157" s="14" t="s">
        <v>51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</row>
    <row r="158" spans="1:36" ht="15.75" customHeight="1" x14ac:dyDescent="0.25">
      <c r="A158" s="15">
        <v>766</v>
      </c>
      <c r="B158" s="14" t="s">
        <v>576</v>
      </c>
      <c r="C158" s="14" t="s">
        <v>577</v>
      </c>
      <c r="D158" s="14" t="s">
        <v>35</v>
      </c>
      <c r="E158" s="14"/>
      <c r="F158" s="14" t="s">
        <v>51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</row>
    <row r="159" spans="1:36" ht="15.75" customHeight="1" x14ac:dyDescent="0.25">
      <c r="A159" s="15">
        <v>765</v>
      </c>
      <c r="B159" s="14" t="s">
        <v>578</v>
      </c>
      <c r="C159" s="14" t="s">
        <v>579</v>
      </c>
      <c r="D159" s="14" t="s">
        <v>35</v>
      </c>
      <c r="E159" s="14"/>
      <c r="F159" s="14" t="s">
        <v>51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</row>
    <row r="160" spans="1:36" ht="15.75" customHeight="1" x14ac:dyDescent="0.25">
      <c r="A160" s="15">
        <v>768</v>
      </c>
      <c r="B160" s="14" t="s">
        <v>580</v>
      </c>
      <c r="C160" s="14" t="s">
        <v>581</v>
      </c>
      <c r="D160" s="14" t="s">
        <v>35</v>
      </c>
      <c r="E160" s="14" t="s">
        <v>107</v>
      </c>
      <c r="F160" s="14" t="s">
        <v>51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</row>
    <row r="161" spans="1:36" ht="15.75" customHeight="1" x14ac:dyDescent="0.25">
      <c r="A161" s="15">
        <v>769</v>
      </c>
      <c r="B161" s="14" t="s">
        <v>582</v>
      </c>
      <c r="C161" s="14" t="s">
        <v>583</v>
      </c>
      <c r="D161" s="14" t="s">
        <v>35</v>
      </c>
      <c r="E161" s="14" t="s">
        <v>143</v>
      </c>
      <c r="F161" s="14" t="s">
        <v>28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</row>
    <row r="162" spans="1:36" ht="15.75" customHeight="1" x14ac:dyDescent="0.25">
      <c r="A162" s="15">
        <v>770</v>
      </c>
      <c r="B162" s="14" t="s">
        <v>584</v>
      </c>
      <c r="C162" s="14" t="s">
        <v>585</v>
      </c>
      <c r="D162" s="14" t="s">
        <v>35</v>
      </c>
      <c r="E162" s="14" t="s">
        <v>201</v>
      </c>
      <c r="F162" s="14" t="s">
        <v>51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</row>
    <row r="163" spans="1:36" ht="15.75" customHeight="1" x14ac:dyDescent="0.25">
      <c r="A163" s="15">
        <v>777</v>
      </c>
      <c r="B163" s="14" t="s">
        <v>594</v>
      </c>
      <c r="C163" s="14" t="s">
        <v>595</v>
      </c>
      <c r="D163" s="14" t="s">
        <v>35</v>
      </c>
      <c r="E163" s="14" t="s">
        <v>324</v>
      </c>
      <c r="F163" s="14" t="s">
        <v>28</v>
      </c>
      <c r="G163" s="15">
        <v>8</v>
      </c>
      <c r="H163" s="15">
        <v>8</v>
      </c>
      <c r="I163" s="15">
        <v>0</v>
      </c>
      <c r="J163" s="15">
        <v>0</v>
      </c>
      <c r="K163" s="15">
        <v>8</v>
      </c>
      <c r="L163" s="15">
        <v>0</v>
      </c>
      <c r="M163" s="15">
        <v>8</v>
      </c>
      <c r="N163" s="15">
        <v>8</v>
      </c>
      <c r="O163" s="15">
        <v>0</v>
      </c>
      <c r="P163" s="15">
        <v>0</v>
      </c>
      <c r="Q163" s="15">
        <v>0</v>
      </c>
      <c r="R163" s="15">
        <v>8</v>
      </c>
      <c r="S163" s="15">
        <v>8</v>
      </c>
      <c r="T163" s="18">
        <v>0</v>
      </c>
      <c r="U163" s="15">
        <v>8</v>
      </c>
      <c r="V163" s="15">
        <v>8</v>
      </c>
      <c r="W163" s="15">
        <v>0</v>
      </c>
      <c r="X163" s="15">
        <v>0</v>
      </c>
      <c r="Y163" s="15">
        <v>7.9</v>
      </c>
      <c r="Z163" s="15">
        <v>8</v>
      </c>
      <c r="AA163" s="15">
        <v>7.9</v>
      </c>
      <c r="AB163" s="15">
        <v>8</v>
      </c>
      <c r="AC163" s="15">
        <v>8</v>
      </c>
      <c r="AD163" s="15">
        <v>0</v>
      </c>
      <c r="AE163" s="15">
        <v>0</v>
      </c>
      <c r="AF163" s="15">
        <v>7.9</v>
      </c>
      <c r="AG163" s="15">
        <v>8</v>
      </c>
      <c r="AH163" s="15">
        <v>8</v>
      </c>
      <c r="AI163" s="15">
        <v>7.9</v>
      </c>
      <c r="AJ163" s="15">
        <v>5.2</v>
      </c>
    </row>
    <row r="164" spans="1:36" ht="15.75" customHeight="1" x14ac:dyDescent="0.25">
      <c r="A164" s="15">
        <v>778</v>
      </c>
      <c r="B164" s="14" t="s">
        <v>598</v>
      </c>
      <c r="C164" s="14" t="s">
        <v>599</v>
      </c>
      <c r="D164" s="14" t="s">
        <v>35</v>
      </c>
      <c r="E164" s="14"/>
      <c r="F164" s="14" t="s">
        <v>51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</row>
    <row r="165" spans="1:36" ht="15.75" customHeight="1" x14ac:dyDescent="0.25">
      <c r="A165" s="15">
        <v>783</v>
      </c>
      <c r="B165" s="14" t="s">
        <v>600</v>
      </c>
      <c r="C165" s="14" t="s">
        <v>601</v>
      </c>
      <c r="D165" s="14" t="s">
        <v>35</v>
      </c>
      <c r="E165" s="14" t="s">
        <v>98</v>
      </c>
      <c r="F165" s="14" t="s">
        <v>28</v>
      </c>
      <c r="G165" s="15">
        <v>8</v>
      </c>
      <c r="H165" s="15">
        <v>8</v>
      </c>
      <c r="I165" s="15">
        <v>0</v>
      </c>
      <c r="J165" s="15">
        <v>0</v>
      </c>
      <c r="K165" s="15">
        <v>8</v>
      </c>
      <c r="L165" s="15">
        <v>8</v>
      </c>
      <c r="M165" s="15">
        <v>8</v>
      </c>
      <c r="N165" s="15">
        <v>8</v>
      </c>
      <c r="O165" s="15">
        <v>8</v>
      </c>
      <c r="P165" s="15">
        <v>0</v>
      </c>
      <c r="Q165" s="15">
        <v>0</v>
      </c>
      <c r="R165" s="15">
        <v>8</v>
      </c>
      <c r="S165" s="15">
        <v>8</v>
      </c>
      <c r="T165" s="15">
        <v>8</v>
      </c>
      <c r="U165" s="15">
        <v>8</v>
      </c>
      <c r="V165" s="15">
        <v>8</v>
      </c>
      <c r="W165" s="15">
        <v>0</v>
      </c>
      <c r="X165" s="15">
        <v>0</v>
      </c>
      <c r="Y165" s="15">
        <v>8</v>
      </c>
      <c r="Z165" s="15">
        <v>8</v>
      </c>
      <c r="AA165" s="15">
        <v>8</v>
      </c>
      <c r="AB165" s="15">
        <v>8</v>
      </c>
      <c r="AC165" s="15">
        <v>8</v>
      </c>
      <c r="AD165" s="15">
        <v>0</v>
      </c>
      <c r="AE165" s="15">
        <v>0</v>
      </c>
      <c r="AF165" s="15">
        <v>8</v>
      </c>
      <c r="AG165" s="15">
        <v>8</v>
      </c>
      <c r="AH165" s="15">
        <v>8</v>
      </c>
      <c r="AI165" s="15">
        <v>8</v>
      </c>
      <c r="AJ165" s="15">
        <v>8</v>
      </c>
    </row>
    <row r="166" spans="1:36" ht="15.75" customHeight="1" x14ac:dyDescent="0.25">
      <c r="A166" s="15">
        <v>784</v>
      </c>
      <c r="B166" s="14" t="s">
        <v>602</v>
      </c>
      <c r="C166" s="14" t="s">
        <v>603</v>
      </c>
      <c r="D166" s="14" t="s">
        <v>35</v>
      </c>
      <c r="E166" s="14" t="s">
        <v>304</v>
      </c>
      <c r="F166" s="14" t="s">
        <v>28</v>
      </c>
      <c r="G166" s="15">
        <v>8</v>
      </c>
      <c r="H166" s="15">
        <v>8</v>
      </c>
      <c r="I166" s="15">
        <v>0</v>
      </c>
      <c r="J166" s="15">
        <v>0</v>
      </c>
      <c r="K166" s="15">
        <v>8</v>
      </c>
      <c r="L166" s="15">
        <v>0</v>
      </c>
      <c r="M166" s="15">
        <v>6.1</v>
      </c>
      <c r="N166" s="18">
        <v>0</v>
      </c>
      <c r="O166" s="15">
        <v>0</v>
      </c>
      <c r="P166" s="15">
        <v>0</v>
      </c>
      <c r="Q166" s="15">
        <v>0</v>
      </c>
      <c r="R166" s="15">
        <v>8</v>
      </c>
      <c r="S166" s="15">
        <v>8</v>
      </c>
      <c r="T166" s="15">
        <v>8</v>
      </c>
      <c r="U166" s="15">
        <v>8</v>
      </c>
      <c r="V166" s="15">
        <v>8</v>
      </c>
      <c r="W166" s="15">
        <v>0</v>
      </c>
      <c r="X166" s="15">
        <v>0</v>
      </c>
      <c r="Y166" s="15">
        <v>8</v>
      </c>
      <c r="Z166" s="15">
        <v>8</v>
      </c>
      <c r="AA166" s="15">
        <v>8</v>
      </c>
      <c r="AB166" s="15">
        <v>8</v>
      </c>
      <c r="AC166" s="15">
        <v>8</v>
      </c>
      <c r="AD166" s="15">
        <v>0</v>
      </c>
      <c r="AE166" s="15">
        <v>0</v>
      </c>
      <c r="AF166" s="15">
        <v>8</v>
      </c>
      <c r="AG166" s="15">
        <v>8</v>
      </c>
      <c r="AH166" s="15">
        <v>8</v>
      </c>
      <c r="AI166" s="15">
        <v>8</v>
      </c>
      <c r="AJ166" s="15">
        <v>0</v>
      </c>
    </row>
    <row r="167" spans="1:36" ht="15.75" customHeight="1" x14ac:dyDescent="0.25">
      <c r="A167" s="15">
        <v>782</v>
      </c>
      <c r="B167" s="14" t="s">
        <v>604</v>
      </c>
      <c r="C167" s="14" t="s">
        <v>605</v>
      </c>
      <c r="D167" s="14" t="s">
        <v>35</v>
      </c>
      <c r="E167" s="14"/>
      <c r="F167" s="14" t="s">
        <v>51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</row>
    <row r="168" spans="1:36" ht="15.75" customHeight="1" x14ac:dyDescent="0.25">
      <c r="A168" s="15">
        <v>787</v>
      </c>
      <c r="B168" s="14" t="s">
        <v>608</v>
      </c>
      <c r="C168" s="14" t="s">
        <v>609</v>
      </c>
      <c r="D168" s="14" t="s">
        <v>35</v>
      </c>
      <c r="E168" s="14" t="s">
        <v>54</v>
      </c>
      <c r="F168" s="14" t="s">
        <v>28</v>
      </c>
      <c r="G168" s="15">
        <v>7.5</v>
      </c>
      <c r="H168" s="15">
        <v>7.5</v>
      </c>
      <c r="I168" s="15">
        <v>0</v>
      </c>
      <c r="J168" s="15">
        <v>0</v>
      </c>
      <c r="K168" s="15">
        <v>7.7</v>
      </c>
      <c r="L168" s="15">
        <v>0</v>
      </c>
      <c r="M168" s="15">
        <v>7.1</v>
      </c>
      <c r="N168" s="15">
        <v>0</v>
      </c>
      <c r="O168" s="15">
        <v>2.6</v>
      </c>
      <c r="P168" s="15">
        <v>0</v>
      </c>
      <c r="Q168" s="15">
        <v>0</v>
      </c>
      <c r="R168" s="15">
        <v>7.7</v>
      </c>
      <c r="S168" s="15">
        <v>7.5</v>
      </c>
      <c r="T168" s="15">
        <v>0</v>
      </c>
      <c r="U168" s="15">
        <v>0</v>
      </c>
      <c r="V168" s="15">
        <v>7.5</v>
      </c>
      <c r="W168" s="15">
        <v>0</v>
      </c>
      <c r="X168" s="15">
        <v>0</v>
      </c>
      <c r="Y168" s="15">
        <v>7.3</v>
      </c>
      <c r="Z168" s="15">
        <v>0</v>
      </c>
      <c r="AA168" s="15">
        <v>5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6.4</v>
      </c>
      <c r="AH168" s="15">
        <v>0</v>
      </c>
      <c r="AI168" s="15">
        <v>0</v>
      </c>
      <c r="AJ168" s="15">
        <v>0</v>
      </c>
    </row>
    <row r="169" spans="1:36" ht="15.75" customHeight="1" x14ac:dyDescent="0.25">
      <c r="A169" s="15">
        <v>796</v>
      </c>
      <c r="B169" s="14" t="s">
        <v>610</v>
      </c>
      <c r="C169" s="14" t="s">
        <v>611</v>
      </c>
      <c r="D169" s="14" t="s">
        <v>35</v>
      </c>
      <c r="E169" s="14" t="s">
        <v>98</v>
      </c>
      <c r="F169" s="14" t="s">
        <v>28</v>
      </c>
      <c r="G169" s="15">
        <v>8</v>
      </c>
      <c r="H169" s="15">
        <v>8</v>
      </c>
      <c r="I169" s="15">
        <v>0</v>
      </c>
      <c r="J169" s="15">
        <v>0</v>
      </c>
      <c r="K169" s="15">
        <v>8</v>
      </c>
      <c r="L169" s="15">
        <v>8</v>
      </c>
      <c r="M169" s="15">
        <v>8</v>
      </c>
      <c r="N169" s="15">
        <v>8</v>
      </c>
      <c r="O169" s="15">
        <v>8</v>
      </c>
      <c r="P169" s="15">
        <v>0</v>
      </c>
      <c r="Q169" s="15">
        <v>0</v>
      </c>
      <c r="R169" s="15">
        <v>8</v>
      </c>
      <c r="S169" s="15">
        <v>8</v>
      </c>
      <c r="T169" s="15">
        <v>8</v>
      </c>
      <c r="U169" s="15">
        <v>8</v>
      </c>
      <c r="V169" s="15">
        <v>8</v>
      </c>
      <c r="W169" s="15">
        <v>0</v>
      </c>
      <c r="X169" s="15">
        <v>0</v>
      </c>
      <c r="Y169" s="15">
        <v>8</v>
      </c>
      <c r="Z169" s="15">
        <v>8</v>
      </c>
      <c r="AA169" s="15">
        <v>8</v>
      </c>
      <c r="AB169" s="15">
        <v>8</v>
      </c>
      <c r="AC169" s="15">
        <v>8</v>
      </c>
      <c r="AD169" s="15">
        <v>0</v>
      </c>
      <c r="AE169" s="15">
        <v>0</v>
      </c>
      <c r="AF169" s="15">
        <v>8</v>
      </c>
      <c r="AG169" s="15">
        <v>8</v>
      </c>
      <c r="AH169" s="15">
        <v>8</v>
      </c>
      <c r="AI169" s="15">
        <v>8</v>
      </c>
      <c r="AJ169" s="15">
        <v>8</v>
      </c>
    </row>
    <row r="170" spans="1:36" ht="15.75" customHeight="1" x14ac:dyDescent="0.25">
      <c r="A170" s="15">
        <v>797</v>
      </c>
      <c r="B170" s="14" t="s">
        <v>612</v>
      </c>
      <c r="C170" s="14" t="s">
        <v>613</v>
      </c>
      <c r="D170" s="14" t="s">
        <v>35</v>
      </c>
      <c r="E170" s="14" t="s">
        <v>98</v>
      </c>
      <c r="F170" s="14" t="s">
        <v>51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</row>
    <row r="171" spans="1:36" ht="15.75" customHeight="1" x14ac:dyDescent="0.25">
      <c r="A171" s="15">
        <v>808</v>
      </c>
      <c r="B171" s="14" t="s">
        <v>617</v>
      </c>
      <c r="C171" s="14" t="s">
        <v>618</v>
      </c>
      <c r="D171" s="14" t="s">
        <v>35</v>
      </c>
      <c r="E171" s="14"/>
      <c r="F171" s="14" t="s">
        <v>28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</row>
    <row r="172" spans="1:36" ht="15.75" customHeight="1" x14ac:dyDescent="0.25">
      <c r="A172" s="15">
        <v>813</v>
      </c>
      <c r="B172" s="14" t="s">
        <v>626</v>
      </c>
      <c r="C172" s="14" t="s">
        <v>627</v>
      </c>
      <c r="D172" s="14" t="s">
        <v>35</v>
      </c>
      <c r="E172" s="14" t="s">
        <v>628</v>
      </c>
      <c r="F172" s="14" t="s">
        <v>28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</row>
    <row r="173" spans="1:36" ht="15.75" customHeight="1" x14ac:dyDescent="0.25">
      <c r="A173" s="15">
        <v>803</v>
      </c>
      <c r="B173" s="14" t="s">
        <v>631</v>
      </c>
      <c r="C173" s="14" t="s">
        <v>632</v>
      </c>
      <c r="D173" s="14" t="s">
        <v>35</v>
      </c>
      <c r="E173" s="14"/>
      <c r="F173" s="14" t="s">
        <v>51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</row>
    <row r="174" spans="1:36" ht="15.75" customHeight="1" x14ac:dyDescent="0.25">
      <c r="A174" s="15">
        <v>817</v>
      </c>
      <c r="B174" s="14" t="s">
        <v>637</v>
      </c>
      <c r="C174" s="14" t="s">
        <v>638</v>
      </c>
      <c r="D174" s="14" t="s">
        <v>35</v>
      </c>
      <c r="E174" s="14" t="s">
        <v>282</v>
      </c>
      <c r="F174" s="14" t="s">
        <v>28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</row>
    <row r="175" spans="1:36" ht="15.75" customHeight="1" x14ac:dyDescent="0.25">
      <c r="A175" s="15">
        <v>829</v>
      </c>
      <c r="B175" s="14" t="s">
        <v>639</v>
      </c>
      <c r="C175" s="14" t="s">
        <v>640</v>
      </c>
      <c r="D175" s="14" t="s">
        <v>35</v>
      </c>
      <c r="E175" s="14" t="s">
        <v>59</v>
      </c>
      <c r="F175" s="14" t="s">
        <v>51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</row>
    <row r="176" spans="1:36" ht="15.75" customHeight="1" x14ac:dyDescent="0.25">
      <c r="A176" s="15">
        <v>831</v>
      </c>
      <c r="B176" s="14" t="s">
        <v>641</v>
      </c>
      <c r="C176" s="14" t="s">
        <v>642</v>
      </c>
      <c r="D176" s="14" t="s">
        <v>35</v>
      </c>
      <c r="E176" s="14" t="s">
        <v>337</v>
      </c>
      <c r="F176" s="14" t="s">
        <v>51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</row>
    <row r="177" spans="1:36" ht="15.75" customHeight="1" x14ac:dyDescent="0.25">
      <c r="A177" s="15">
        <v>843</v>
      </c>
      <c r="B177" s="14" t="s">
        <v>653</v>
      </c>
      <c r="C177" s="14" t="s">
        <v>654</v>
      </c>
      <c r="D177" s="14" t="s">
        <v>35</v>
      </c>
      <c r="E177" s="14" t="s">
        <v>98</v>
      </c>
      <c r="F177" s="14" t="s">
        <v>28</v>
      </c>
      <c r="G177" s="15">
        <v>8</v>
      </c>
      <c r="H177" s="15">
        <v>8</v>
      </c>
      <c r="I177" s="15">
        <v>0</v>
      </c>
      <c r="J177" s="15">
        <v>0</v>
      </c>
      <c r="K177" s="15">
        <v>8</v>
      </c>
      <c r="L177" s="15">
        <v>8</v>
      </c>
      <c r="M177" s="15">
        <v>8</v>
      </c>
      <c r="N177" s="15">
        <v>8</v>
      </c>
      <c r="O177" s="15">
        <v>8</v>
      </c>
      <c r="P177" s="15">
        <v>0</v>
      </c>
      <c r="Q177" s="15">
        <v>0</v>
      </c>
      <c r="R177" s="15">
        <v>8</v>
      </c>
      <c r="S177" s="15">
        <v>8</v>
      </c>
      <c r="T177" s="15">
        <v>8</v>
      </c>
      <c r="U177" s="15">
        <v>8</v>
      </c>
      <c r="V177" s="15">
        <v>8</v>
      </c>
      <c r="W177" s="15">
        <v>0</v>
      </c>
      <c r="X177" s="15">
        <v>0</v>
      </c>
      <c r="Y177" s="15">
        <v>8</v>
      </c>
      <c r="Z177" s="15">
        <v>8</v>
      </c>
      <c r="AA177" s="15">
        <v>8</v>
      </c>
      <c r="AB177" s="15">
        <v>8</v>
      </c>
      <c r="AC177" s="15">
        <v>8</v>
      </c>
      <c r="AD177" s="15">
        <v>0</v>
      </c>
      <c r="AE177" s="15">
        <v>0</v>
      </c>
      <c r="AF177" s="15">
        <v>8</v>
      </c>
      <c r="AG177" s="15">
        <v>8</v>
      </c>
      <c r="AH177" s="15">
        <v>8</v>
      </c>
      <c r="AI177" s="15">
        <v>8</v>
      </c>
      <c r="AJ177" s="15">
        <v>8</v>
      </c>
    </row>
    <row r="178" spans="1:36" ht="15.75" customHeight="1" x14ac:dyDescent="0.25">
      <c r="A178" s="15">
        <v>842</v>
      </c>
      <c r="B178" s="14" t="s">
        <v>655</v>
      </c>
      <c r="C178" s="14" t="s">
        <v>656</v>
      </c>
      <c r="D178" s="14" t="s">
        <v>35</v>
      </c>
      <c r="E178" s="14" t="s">
        <v>98</v>
      </c>
      <c r="F178" s="14" t="s">
        <v>28</v>
      </c>
      <c r="G178" s="15">
        <v>8</v>
      </c>
      <c r="H178" s="15">
        <v>8</v>
      </c>
      <c r="I178" s="15">
        <v>0</v>
      </c>
      <c r="J178" s="15">
        <v>0</v>
      </c>
      <c r="K178" s="15">
        <v>8</v>
      </c>
      <c r="L178" s="15">
        <v>8</v>
      </c>
      <c r="M178" s="15">
        <v>8</v>
      </c>
      <c r="N178" s="15">
        <v>8</v>
      </c>
      <c r="O178" s="15">
        <v>8</v>
      </c>
      <c r="P178" s="15">
        <v>0</v>
      </c>
      <c r="Q178" s="15">
        <v>0</v>
      </c>
      <c r="R178" s="15">
        <v>8</v>
      </c>
      <c r="S178" s="15">
        <v>8</v>
      </c>
      <c r="T178" s="15">
        <v>8</v>
      </c>
      <c r="U178" s="15">
        <v>8</v>
      </c>
      <c r="V178" s="15">
        <v>8</v>
      </c>
      <c r="W178" s="15">
        <v>0</v>
      </c>
      <c r="X178" s="15">
        <v>0</v>
      </c>
      <c r="Y178" s="15">
        <v>8</v>
      </c>
      <c r="Z178" s="15">
        <v>8</v>
      </c>
      <c r="AA178" s="15">
        <v>8</v>
      </c>
      <c r="AB178" s="15">
        <v>8</v>
      </c>
      <c r="AC178" s="15">
        <v>8</v>
      </c>
      <c r="AD178" s="15">
        <v>0</v>
      </c>
      <c r="AE178" s="15">
        <v>0</v>
      </c>
      <c r="AF178" s="15">
        <v>8</v>
      </c>
      <c r="AG178" s="15">
        <v>8</v>
      </c>
      <c r="AH178" s="15">
        <v>8</v>
      </c>
      <c r="AI178" s="15">
        <v>8</v>
      </c>
      <c r="AJ178" s="15">
        <v>8</v>
      </c>
    </row>
    <row r="179" spans="1:36" ht="15.75" customHeight="1" x14ac:dyDescent="0.25">
      <c r="A179" s="15">
        <v>846</v>
      </c>
      <c r="B179" s="14" t="s">
        <v>661</v>
      </c>
      <c r="C179" s="14" t="s">
        <v>662</v>
      </c>
      <c r="D179" s="14" t="s">
        <v>35</v>
      </c>
      <c r="E179" s="14" t="s">
        <v>285</v>
      </c>
      <c r="F179" s="14" t="s">
        <v>28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</row>
    <row r="180" spans="1:36" ht="15.75" customHeight="1" x14ac:dyDescent="0.25">
      <c r="A180" s="15">
        <v>837</v>
      </c>
      <c r="B180" s="14" t="s">
        <v>663</v>
      </c>
      <c r="C180" s="14" t="s">
        <v>664</v>
      </c>
      <c r="D180" s="14" t="s">
        <v>35</v>
      </c>
      <c r="E180" s="14" t="s">
        <v>337</v>
      </c>
      <c r="F180" s="14" t="s">
        <v>28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</row>
    <row r="181" spans="1:36" ht="15.75" customHeight="1" x14ac:dyDescent="0.25">
      <c r="A181" s="15">
        <v>839</v>
      </c>
      <c r="B181" s="14" t="s">
        <v>665</v>
      </c>
      <c r="C181" s="14" t="s">
        <v>666</v>
      </c>
      <c r="D181" s="14" t="s">
        <v>35</v>
      </c>
      <c r="E181" s="14" t="s">
        <v>337</v>
      </c>
      <c r="F181" s="14" t="s">
        <v>51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</row>
    <row r="182" spans="1:36" ht="15.75" customHeight="1" x14ac:dyDescent="0.25">
      <c r="A182" s="15">
        <v>847</v>
      </c>
      <c r="B182" s="14" t="s">
        <v>667</v>
      </c>
      <c r="C182" s="14" t="s">
        <v>668</v>
      </c>
      <c r="D182" s="14" t="s">
        <v>35</v>
      </c>
      <c r="E182" s="14" t="s">
        <v>282</v>
      </c>
      <c r="F182" s="14" t="s">
        <v>28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</row>
    <row r="183" spans="1:36" ht="15.75" customHeight="1" x14ac:dyDescent="0.25">
      <c r="A183" s="15">
        <v>848</v>
      </c>
      <c r="B183" s="14" t="s">
        <v>669</v>
      </c>
      <c r="C183" s="14" t="s">
        <v>670</v>
      </c>
      <c r="D183" s="14" t="s">
        <v>35</v>
      </c>
      <c r="E183" s="14" t="s">
        <v>282</v>
      </c>
      <c r="F183" s="14" t="s">
        <v>28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</row>
    <row r="184" spans="1:36" ht="15.75" customHeight="1" x14ac:dyDescent="0.25">
      <c r="A184" s="15">
        <v>849</v>
      </c>
      <c r="B184" s="14" t="s">
        <v>671</v>
      </c>
      <c r="C184" s="14" t="s">
        <v>672</v>
      </c>
      <c r="D184" s="14" t="s">
        <v>35</v>
      </c>
      <c r="E184" s="14" t="s">
        <v>337</v>
      </c>
      <c r="F184" s="14" t="s">
        <v>51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</row>
    <row r="185" spans="1:36" ht="15.75" customHeight="1" x14ac:dyDescent="0.25">
      <c r="A185" s="15">
        <v>863</v>
      </c>
      <c r="B185" s="14" t="s">
        <v>675</v>
      </c>
      <c r="C185" s="14" t="s">
        <v>676</v>
      </c>
      <c r="D185" s="14" t="s">
        <v>35</v>
      </c>
      <c r="E185" s="14" t="s">
        <v>309</v>
      </c>
      <c r="F185" s="14" t="s">
        <v>28</v>
      </c>
      <c r="G185" s="15">
        <v>8</v>
      </c>
      <c r="H185" s="15">
        <v>8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5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</row>
    <row r="186" spans="1:36" ht="15.75" customHeight="1" x14ac:dyDescent="0.25">
      <c r="A186" s="14"/>
      <c r="B186" s="14" t="s">
        <v>677</v>
      </c>
      <c r="C186" s="14" t="s">
        <v>678</v>
      </c>
      <c r="D186" s="14" t="s">
        <v>35</v>
      </c>
      <c r="E186" s="14" t="s">
        <v>124</v>
      </c>
      <c r="F186" s="14" t="s">
        <v>51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</row>
    <row r="187" spans="1:36" ht="15.75" customHeight="1" x14ac:dyDescent="0.25">
      <c r="A187" s="15">
        <v>856</v>
      </c>
      <c r="B187" s="14" t="s">
        <v>679</v>
      </c>
      <c r="C187" s="14" t="s">
        <v>680</v>
      </c>
      <c r="D187" s="14" t="s">
        <v>35</v>
      </c>
      <c r="E187" s="14" t="s">
        <v>681</v>
      </c>
      <c r="F187" s="14" t="s">
        <v>28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</row>
    <row r="188" spans="1:36" ht="15.75" customHeight="1" x14ac:dyDescent="0.25">
      <c r="A188" s="14"/>
      <c r="B188" s="14" t="s">
        <v>682</v>
      </c>
      <c r="C188" s="14" t="s">
        <v>683</v>
      </c>
      <c r="D188" s="14" t="s">
        <v>35</v>
      </c>
      <c r="E188" s="14" t="s">
        <v>235</v>
      </c>
      <c r="F188" s="14" t="s">
        <v>28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</row>
    <row r="189" spans="1:36" ht="15.75" customHeight="1" x14ac:dyDescent="0.25">
      <c r="A189" s="15">
        <v>853</v>
      </c>
      <c r="B189" s="14" t="s">
        <v>684</v>
      </c>
      <c r="C189" s="14" t="s">
        <v>685</v>
      </c>
      <c r="D189" s="14" t="s">
        <v>35</v>
      </c>
      <c r="E189" s="14" t="s">
        <v>282</v>
      </c>
      <c r="F189" s="14" t="s">
        <v>28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</row>
    <row r="190" spans="1:36" ht="15.75" customHeight="1" x14ac:dyDescent="0.25">
      <c r="A190" s="15">
        <v>854</v>
      </c>
      <c r="B190" s="14" t="s">
        <v>686</v>
      </c>
      <c r="C190" s="14" t="s">
        <v>687</v>
      </c>
      <c r="D190" s="14" t="s">
        <v>35</v>
      </c>
      <c r="E190" s="14" t="s">
        <v>483</v>
      </c>
      <c r="F190" s="14" t="s">
        <v>28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</row>
    <row r="191" spans="1:36" ht="15.75" customHeight="1" x14ac:dyDescent="0.25">
      <c r="A191" s="15">
        <v>860</v>
      </c>
      <c r="B191" s="14" t="s">
        <v>688</v>
      </c>
      <c r="C191" s="14" t="s">
        <v>689</v>
      </c>
      <c r="D191" s="14" t="s">
        <v>35</v>
      </c>
      <c r="E191" s="14" t="s">
        <v>59</v>
      </c>
      <c r="F191" s="14" t="s">
        <v>28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</row>
    <row r="192" spans="1:36" ht="15.75" customHeight="1" x14ac:dyDescent="0.25">
      <c r="A192" s="15">
        <v>832</v>
      </c>
      <c r="B192" s="14" t="s">
        <v>692</v>
      </c>
      <c r="C192" s="14" t="s">
        <v>693</v>
      </c>
      <c r="D192" s="14" t="s">
        <v>35</v>
      </c>
      <c r="E192" s="14" t="s">
        <v>309</v>
      </c>
      <c r="F192" s="14" t="s">
        <v>28</v>
      </c>
      <c r="G192" s="15">
        <v>8</v>
      </c>
      <c r="H192" s="15">
        <v>8</v>
      </c>
      <c r="I192" s="15">
        <v>0</v>
      </c>
      <c r="J192" s="15">
        <v>0</v>
      </c>
      <c r="K192" s="15">
        <v>8</v>
      </c>
      <c r="L192" s="15">
        <v>0</v>
      </c>
      <c r="M192" s="15">
        <v>8</v>
      </c>
      <c r="N192" s="15">
        <v>8</v>
      </c>
      <c r="O192" s="15">
        <v>0</v>
      </c>
      <c r="P192" s="15">
        <v>0</v>
      </c>
      <c r="Q192" s="15">
        <v>0</v>
      </c>
      <c r="R192" s="15">
        <v>8</v>
      </c>
      <c r="S192" s="15">
        <v>8</v>
      </c>
      <c r="T192" s="15">
        <v>8</v>
      </c>
      <c r="U192" s="15">
        <v>8</v>
      </c>
      <c r="V192" s="15">
        <v>8</v>
      </c>
      <c r="W192" s="15">
        <v>0</v>
      </c>
      <c r="X192" s="15">
        <v>0</v>
      </c>
      <c r="Y192" s="15">
        <v>8</v>
      </c>
      <c r="Z192" s="15">
        <v>8</v>
      </c>
      <c r="AA192" s="15">
        <v>8</v>
      </c>
      <c r="AB192" s="15">
        <v>0</v>
      </c>
      <c r="AC192" s="15">
        <v>8</v>
      </c>
      <c r="AD192" s="15">
        <v>0</v>
      </c>
      <c r="AE192" s="15">
        <v>0</v>
      </c>
      <c r="AF192" s="15">
        <v>8</v>
      </c>
      <c r="AG192" s="15">
        <v>0</v>
      </c>
      <c r="AH192" s="15">
        <v>0</v>
      </c>
      <c r="AI192" s="15">
        <v>8</v>
      </c>
      <c r="AJ192" s="15">
        <v>0</v>
      </c>
    </row>
    <row r="193" spans="1:36" ht="15.75" customHeight="1" x14ac:dyDescent="0.25">
      <c r="A193" s="15">
        <v>865</v>
      </c>
      <c r="B193" s="14" t="s">
        <v>700</v>
      </c>
      <c r="C193" s="14" t="s">
        <v>701</v>
      </c>
      <c r="D193" s="14" t="s">
        <v>35</v>
      </c>
      <c r="E193" s="14" t="s">
        <v>59</v>
      </c>
      <c r="F193" s="14" t="s">
        <v>28</v>
      </c>
      <c r="G193" s="15">
        <v>8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2.6</v>
      </c>
      <c r="N193" s="15">
        <v>3.1</v>
      </c>
      <c r="O193" s="15">
        <v>2.8</v>
      </c>
      <c r="P193" s="15">
        <v>0</v>
      </c>
      <c r="Q193" s="15">
        <v>0</v>
      </c>
      <c r="R193" s="15">
        <v>0</v>
      </c>
      <c r="S193" s="15">
        <v>8</v>
      </c>
      <c r="T193" s="15">
        <v>8</v>
      </c>
      <c r="U193" s="15">
        <v>0</v>
      </c>
      <c r="V193" s="15">
        <v>1.5</v>
      </c>
      <c r="W193" s="15">
        <v>0</v>
      </c>
      <c r="X193" s="15">
        <v>0</v>
      </c>
      <c r="Y193" s="15">
        <v>8</v>
      </c>
      <c r="Z193" s="15">
        <v>8</v>
      </c>
      <c r="AA193" s="15">
        <v>0</v>
      </c>
      <c r="AB193" s="15">
        <v>7.7</v>
      </c>
      <c r="AC193" s="15">
        <v>1.2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</row>
    <row r="194" spans="1:36" ht="15.75" customHeight="1" x14ac:dyDescent="0.25">
      <c r="A194" s="15">
        <v>885</v>
      </c>
      <c r="B194" s="14" t="s">
        <v>714</v>
      </c>
      <c r="C194" s="14" t="s">
        <v>715</v>
      </c>
      <c r="D194" s="14" t="s">
        <v>35</v>
      </c>
      <c r="E194" s="14" t="s">
        <v>124</v>
      </c>
      <c r="F194" s="14" t="s">
        <v>28</v>
      </c>
      <c r="G194" s="15">
        <v>8</v>
      </c>
      <c r="H194" s="15">
        <v>8</v>
      </c>
      <c r="I194" s="15">
        <v>0</v>
      </c>
      <c r="J194" s="15">
        <v>0</v>
      </c>
      <c r="K194" s="15">
        <v>8</v>
      </c>
      <c r="L194" s="15">
        <v>0</v>
      </c>
      <c r="M194" s="15">
        <v>8</v>
      </c>
      <c r="N194" s="15">
        <v>8</v>
      </c>
      <c r="O194" s="15">
        <v>8</v>
      </c>
      <c r="P194" s="15">
        <v>0</v>
      </c>
      <c r="Q194" s="15">
        <v>0</v>
      </c>
      <c r="R194" s="15">
        <v>8</v>
      </c>
      <c r="S194" s="15">
        <v>8</v>
      </c>
      <c r="T194" s="15">
        <v>8</v>
      </c>
      <c r="U194" s="15">
        <v>8</v>
      </c>
      <c r="V194" s="15">
        <v>8</v>
      </c>
      <c r="W194" s="15">
        <v>0</v>
      </c>
      <c r="X194" s="15">
        <v>0</v>
      </c>
      <c r="Y194" s="15">
        <v>8</v>
      </c>
      <c r="Z194" s="15">
        <v>8</v>
      </c>
      <c r="AA194" s="15">
        <v>8</v>
      </c>
      <c r="AB194" s="15">
        <v>7.3</v>
      </c>
      <c r="AC194" s="15">
        <v>8</v>
      </c>
      <c r="AD194" s="15">
        <v>0</v>
      </c>
      <c r="AE194" s="15">
        <v>0</v>
      </c>
      <c r="AF194" s="15">
        <v>8</v>
      </c>
      <c r="AG194" s="15">
        <v>8</v>
      </c>
      <c r="AH194" s="15">
        <v>8</v>
      </c>
      <c r="AI194" s="15">
        <v>8</v>
      </c>
      <c r="AJ194" s="15">
        <v>0</v>
      </c>
    </row>
    <row r="195" spans="1:36" ht="15.75" customHeight="1" x14ac:dyDescent="0.25">
      <c r="A195" s="15">
        <v>107</v>
      </c>
      <c r="B195" s="14" t="s">
        <v>735</v>
      </c>
      <c r="C195" s="14" t="s">
        <v>736</v>
      </c>
      <c r="D195" s="14" t="s">
        <v>35</v>
      </c>
      <c r="E195" s="14" t="s">
        <v>737</v>
      </c>
      <c r="F195" s="14" t="s">
        <v>28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</row>
    <row r="196" spans="1:36" ht="15.75" customHeight="1" x14ac:dyDescent="0.25">
      <c r="A196" s="14"/>
      <c r="B196" s="14" t="s">
        <v>738</v>
      </c>
      <c r="C196" s="14" t="s">
        <v>739</v>
      </c>
      <c r="D196" s="14" t="s">
        <v>35</v>
      </c>
      <c r="E196" s="14" t="s">
        <v>740</v>
      </c>
      <c r="F196" s="14" t="s">
        <v>28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</row>
    <row r="197" spans="1:36" ht="15.75" customHeight="1" x14ac:dyDescent="0.25">
      <c r="A197" s="14"/>
      <c r="B197" s="14" t="s">
        <v>741</v>
      </c>
      <c r="C197" s="14" t="s">
        <v>742</v>
      </c>
      <c r="D197" s="14" t="s">
        <v>35</v>
      </c>
      <c r="E197" s="14" t="s">
        <v>743</v>
      </c>
      <c r="F197" s="14" t="s">
        <v>28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</row>
    <row r="198" spans="1:36" ht="15.75" customHeight="1" x14ac:dyDescent="0.25">
      <c r="A198" s="14"/>
      <c r="B198" s="14" t="s">
        <v>744</v>
      </c>
      <c r="C198" s="14" t="s">
        <v>745</v>
      </c>
      <c r="D198" s="14" t="s">
        <v>35</v>
      </c>
      <c r="E198" s="14" t="s">
        <v>740</v>
      </c>
      <c r="F198" s="14" t="s">
        <v>28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</row>
    <row r="199" spans="1:36" ht="15.75" customHeight="1" x14ac:dyDescent="0.25">
      <c r="A199" s="14"/>
      <c r="B199" s="14" t="s">
        <v>746</v>
      </c>
      <c r="C199" s="14" t="s">
        <v>747</v>
      </c>
      <c r="D199" s="14" t="s">
        <v>35</v>
      </c>
      <c r="E199" s="14" t="s">
        <v>743</v>
      </c>
      <c r="F199" s="14" t="s">
        <v>28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</row>
    <row r="200" spans="1:36" ht="15.75" customHeight="1" x14ac:dyDescent="0.25">
      <c r="A200" s="14"/>
      <c r="B200" s="14" t="s">
        <v>748</v>
      </c>
      <c r="C200" s="14" t="s">
        <v>749</v>
      </c>
      <c r="D200" s="14" t="s">
        <v>35</v>
      </c>
      <c r="E200" s="14" t="s">
        <v>743</v>
      </c>
      <c r="F200" s="14" t="s">
        <v>28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</row>
    <row r="201" spans="1:36" ht="15.75" customHeight="1" x14ac:dyDescent="0.25">
      <c r="A201" s="14"/>
      <c r="B201" s="14" t="s">
        <v>750</v>
      </c>
      <c r="C201" s="14" t="s">
        <v>751</v>
      </c>
      <c r="D201" s="14" t="s">
        <v>35</v>
      </c>
      <c r="E201" s="14" t="s">
        <v>737</v>
      </c>
      <c r="F201" s="14" t="s">
        <v>28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</row>
    <row r="202" spans="1:36" ht="15.75" customHeight="1" x14ac:dyDescent="0.25">
      <c r="A202" s="14"/>
      <c r="B202" s="14" t="s">
        <v>752</v>
      </c>
      <c r="C202" s="14" t="s">
        <v>753</v>
      </c>
      <c r="D202" s="14" t="s">
        <v>35</v>
      </c>
      <c r="E202" s="14" t="s">
        <v>743</v>
      </c>
      <c r="F202" s="14" t="s">
        <v>28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</row>
    <row r="203" spans="1:36" ht="15.75" customHeight="1" x14ac:dyDescent="0.25">
      <c r="A203" s="14"/>
      <c r="B203" s="14" t="s">
        <v>754</v>
      </c>
      <c r="C203" s="14" t="s">
        <v>755</v>
      </c>
      <c r="D203" s="14" t="s">
        <v>35</v>
      </c>
      <c r="E203" s="14" t="s">
        <v>743</v>
      </c>
      <c r="F203" s="14" t="s">
        <v>28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</row>
    <row r="204" spans="1:36" ht="15.75" customHeight="1" x14ac:dyDescent="0.25">
      <c r="A204" s="14"/>
      <c r="B204" s="14" t="s">
        <v>756</v>
      </c>
      <c r="C204" s="14" t="s">
        <v>757</v>
      </c>
      <c r="D204" s="14" t="s">
        <v>35</v>
      </c>
      <c r="E204" s="14" t="s">
        <v>743</v>
      </c>
      <c r="F204" s="14" t="s">
        <v>28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</row>
    <row r="205" spans="1:36" ht="15.75" customHeight="1" x14ac:dyDescent="0.25">
      <c r="A205" s="14"/>
      <c r="B205" s="14" t="s">
        <v>758</v>
      </c>
      <c r="C205" s="14" t="s">
        <v>759</v>
      </c>
      <c r="D205" s="14" t="s">
        <v>35</v>
      </c>
      <c r="E205" s="14" t="s">
        <v>743</v>
      </c>
      <c r="F205" s="14" t="s">
        <v>28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</row>
    <row r="206" spans="1:36" ht="15.75" customHeight="1" x14ac:dyDescent="0.25">
      <c r="A206" s="14"/>
      <c r="B206" s="14" t="s">
        <v>760</v>
      </c>
      <c r="C206" s="14" t="s">
        <v>761</v>
      </c>
      <c r="D206" s="14" t="s">
        <v>35</v>
      </c>
      <c r="E206" s="14" t="s">
        <v>762</v>
      </c>
      <c r="F206" s="14" t="s">
        <v>28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</row>
    <row r="207" spans="1:36" ht="15.75" customHeight="1" x14ac:dyDescent="0.25">
      <c r="A207" s="14"/>
      <c r="B207" s="14" t="s">
        <v>763</v>
      </c>
      <c r="C207" s="14" t="s">
        <v>764</v>
      </c>
      <c r="D207" s="14" t="s">
        <v>35</v>
      </c>
      <c r="E207" s="14" t="s">
        <v>743</v>
      </c>
      <c r="F207" s="14" t="s">
        <v>28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</row>
    <row r="208" spans="1:36" ht="15.75" customHeight="1" x14ac:dyDescent="0.25">
      <c r="A208" s="14"/>
      <c r="B208" s="14" t="s">
        <v>765</v>
      </c>
      <c r="C208" s="14" t="s">
        <v>766</v>
      </c>
      <c r="D208" s="14" t="s">
        <v>35</v>
      </c>
      <c r="E208" s="14" t="s">
        <v>743</v>
      </c>
      <c r="F208" s="14" t="s">
        <v>28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</row>
    <row r="209" spans="1:36" ht="15.75" customHeight="1" x14ac:dyDescent="0.25">
      <c r="A209" s="14"/>
      <c r="B209" s="14" t="s">
        <v>767</v>
      </c>
      <c r="C209" s="14" t="s">
        <v>768</v>
      </c>
      <c r="D209" s="14" t="s">
        <v>35</v>
      </c>
      <c r="E209" s="14" t="s">
        <v>743</v>
      </c>
      <c r="F209" s="14" t="s">
        <v>28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</row>
    <row r="210" spans="1:36" ht="15.75" customHeight="1" x14ac:dyDescent="0.25">
      <c r="A210" s="15">
        <v>884</v>
      </c>
      <c r="B210" s="14" t="s">
        <v>769</v>
      </c>
      <c r="C210" s="14" t="s">
        <v>770</v>
      </c>
      <c r="D210" s="14" t="s">
        <v>35</v>
      </c>
      <c r="E210" s="14" t="s">
        <v>124</v>
      </c>
      <c r="F210" s="14" t="s">
        <v>28</v>
      </c>
      <c r="G210" s="15">
        <v>8</v>
      </c>
      <c r="H210" s="15">
        <v>8</v>
      </c>
      <c r="I210" s="15">
        <v>0</v>
      </c>
      <c r="J210" s="15">
        <v>0</v>
      </c>
      <c r="K210" s="15">
        <v>8</v>
      </c>
      <c r="L210" s="15">
        <v>0</v>
      </c>
      <c r="M210" s="15">
        <v>8</v>
      </c>
      <c r="N210" s="15">
        <v>8</v>
      </c>
      <c r="O210" s="15">
        <v>3.4</v>
      </c>
      <c r="P210" s="15">
        <v>0</v>
      </c>
      <c r="Q210" s="15">
        <v>0</v>
      </c>
      <c r="R210" s="15">
        <v>8</v>
      </c>
      <c r="S210" s="15">
        <v>8</v>
      </c>
      <c r="T210" s="15">
        <v>8</v>
      </c>
      <c r="U210" s="15">
        <v>8</v>
      </c>
      <c r="V210" s="18">
        <v>4.8</v>
      </c>
      <c r="W210" s="15">
        <v>0</v>
      </c>
      <c r="X210" s="15">
        <v>0</v>
      </c>
      <c r="Y210" s="15">
        <v>8</v>
      </c>
      <c r="Z210" s="15">
        <v>8</v>
      </c>
      <c r="AA210" s="15">
        <v>8</v>
      </c>
      <c r="AB210" s="15">
        <v>4.9000000000000004</v>
      </c>
      <c r="AC210" s="15">
        <v>8</v>
      </c>
      <c r="AD210" s="15">
        <v>0</v>
      </c>
      <c r="AE210" s="15">
        <v>0</v>
      </c>
      <c r="AF210" s="18">
        <v>3.5</v>
      </c>
      <c r="AG210" s="18">
        <v>0</v>
      </c>
      <c r="AH210" s="15">
        <v>8</v>
      </c>
      <c r="AI210" s="15">
        <v>8</v>
      </c>
      <c r="AJ210" s="15">
        <v>3.1</v>
      </c>
    </row>
    <row r="211" spans="1:36" ht="15.75" customHeight="1" x14ac:dyDescent="0.25">
      <c r="A211" s="14"/>
      <c r="B211" s="14" t="s">
        <v>776</v>
      </c>
      <c r="C211" s="14" t="s">
        <v>777</v>
      </c>
      <c r="D211" s="14" t="s">
        <v>35</v>
      </c>
      <c r="E211" s="14" t="s">
        <v>282</v>
      </c>
      <c r="F211" s="14" t="s">
        <v>28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</row>
    <row r="212" spans="1:36" ht="15.75" customHeight="1" x14ac:dyDescent="0.25">
      <c r="A212" s="15">
        <v>921</v>
      </c>
      <c r="B212" s="14" t="s">
        <v>854</v>
      </c>
      <c r="C212" s="14" t="s">
        <v>855</v>
      </c>
      <c r="D212" s="14" t="s">
        <v>35</v>
      </c>
      <c r="E212" s="14" t="s">
        <v>856</v>
      </c>
      <c r="F212" s="14" t="s">
        <v>28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</row>
    <row r="213" spans="1:36" ht="15.75" customHeight="1" x14ac:dyDescent="0.25">
      <c r="A213" s="15">
        <v>931</v>
      </c>
      <c r="B213" s="14" t="s">
        <v>877</v>
      </c>
      <c r="C213" s="14" t="s">
        <v>878</v>
      </c>
      <c r="D213" s="14" t="s">
        <v>35</v>
      </c>
      <c r="E213" s="14" t="s">
        <v>520</v>
      </c>
      <c r="F213" s="14" t="s">
        <v>28</v>
      </c>
      <c r="G213" s="15">
        <v>8</v>
      </c>
      <c r="H213" s="15">
        <v>8</v>
      </c>
      <c r="I213" s="15">
        <v>0</v>
      </c>
      <c r="J213" s="15">
        <v>0</v>
      </c>
      <c r="K213" s="15">
        <v>8</v>
      </c>
      <c r="L213" s="15">
        <v>0</v>
      </c>
      <c r="M213" s="15">
        <v>8</v>
      </c>
      <c r="N213" s="15">
        <v>7.9</v>
      </c>
      <c r="O213" s="15">
        <v>2.4</v>
      </c>
      <c r="P213" s="15">
        <v>0</v>
      </c>
      <c r="Q213" s="15">
        <v>0</v>
      </c>
      <c r="R213" s="15">
        <v>8</v>
      </c>
      <c r="S213" s="15">
        <v>8</v>
      </c>
      <c r="T213" s="15">
        <v>8</v>
      </c>
      <c r="U213" s="15">
        <v>8</v>
      </c>
      <c r="V213" s="15">
        <v>8</v>
      </c>
      <c r="W213" s="15">
        <v>0</v>
      </c>
      <c r="X213" s="15">
        <v>0</v>
      </c>
      <c r="Y213" s="15">
        <v>8</v>
      </c>
      <c r="Z213" s="15">
        <v>7.9</v>
      </c>
      <c r="AA213" s="15">
        <v>7.8</v>
      </c>
      <c r="AB213" s="15">
        <v>8</v>
      </c>
      <c r="AC213" s="15">
        <v>8</v>
      </c>
      <c r="AD213" s="15">
        <v>0</v>
      </c>
      <c r="AE213" s="15">
        <v>0</v>
      </c>
      <c r="AF213" s="15">
        <v>8</v>
      </c>
      <c r="AG213" s="15">
        <v>8</v>
      </c>
      <c r="AH213" s="15">
        <v>8</v>
      </c>
      <c r="AI213" s="15">
        <v>8</v>
      </c>
      <c r="AJ213" s="15">
        <v>0</v>
      </c>
    </row>
    <row r="214" spans="1:36" ht="15.75" customHeight="1" x14ac:dyDescent="0.25">
      <c r="A214" s="15">
        <v>932</v>
      </c>
      <c r="B214" s="14" t="s">
        <v>879</v>
      </c>
      <c r="C214" s="14" t="s">
        <v>880</v>
      </c>
      <c r="D214" s="14" t="s">
        <v>35</v>
      </c>
      <c r="E214" s="14" t="s">
        <v>520</v>
      </c>
      <c r="F214" s="14" t="s">
        <v>28</v>
      </c>
      <c r="G214" s="15">
        <v>8</v>
      </c>
      <c r="H214" s="15">
        <v>7.8</v>
      </c>
      <c r="I214" s="15">
        <v>0</v>
      </c>
      <c r="J214" s="15">
        <v>0</v>
      </c>
      <c r="K214" s="15">
        <v>8</v>
      </c>
      <c r="L214" s="15">
        <v>0</v>
      </c>
      <c r="M214" s="15">
        <v>8</v>
      </c>
      <c r="N214" s="15">
        <v>8</v>
      </c>
      <c r="O214" s="15">
        <v>0</v>
      </c>
      <c r="P214" s="15">
        <v>0</v>
      </c>
      <c r="Q214" s="15">
        <v>0</v>
      </c>
      <c r="R214" s="15">
        <v>8</v>
      </c>
      <c r="S214" s="15">
        <v>8</v>
      </c>
      <c r="T214" s="15">
        <v>8</v>
      </c>
      <c r="U214" s="15">
        <v>8</v>
      </c>
      <c r="V214" s="15">
        <v>8</v>
      </c>
      <c r="W214" s="15">
        <v>0</v>
      </c>
      <c r="X214" s="15">
        <v>0</v>
      </c>
      <c r="Y214" s="15">
        <v>8</v>
      </c>
      <c r="Z214" s="15">
        <v>8</v>
      </c>
      <c r="AA214" s="15">
        <v>8</v>
      </c>
      <c r="AB214" s="15">
        <v>8</v>
      </c>
      <c r="AC214" s="15">
        <v>8</v>
      </c>
      <c r="AD214" s="15">
        <v>0</v>
      </c>
      <c r="AE214" s="15">
        <v>0</v>
      </c>
      <c r="AF214" s="15">
        <v>8</v>
      </c>
      <c r="AG214" s="15">
        <v>8</v>
      </c>
      <c r="AH214" s="15">
        <v>8</v>
      </c>
      <c r="AI214" s="15">
        <v>8</v>
      </c>
      <c r="AJ214" s="15">
        <v>0</v>
      </c>
    </row>
    <row r="215" spans="1:36" ht="15.75" customHeight="1" x14ac:dyDescent="0.25">
      <c r="A215" s="15">
        <v>937</v>
      </c>
      <c r="B215" s="14" t="s">
        <v>889</v>
      </c>
      <c r="C215" s="14" t="s">
        <v>890</v>
      </c>
      <c r="D215" s="14" t="s">
        <v>35</v>
      </c>
      <c r="E215" s="14" t="s">
        <v>124</v>
      </c>
      <c r="F215" s="14" t="s">
        <v>28</v>
      </c>
      <c r="G215" s="15">
        <v>4.8</v>
      </c>
      <c r="H215" s="15">
        <v>4.3</v>
      </c>
      <c r="I215" s="15">
        <v>0</v>
      </c>
      <c r="J215" s="15">
        <v>0</v>
      </c>
      <c r="K215" s="15">
        <v>3.2</v>
      </c>
      <c r="L215" s="15">
        <v>0</v>
      </c>
      <c r="M215" s="15">
        <v>3</v>
      </c>
      <c r="N215" s="15">
        <v>2.9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5.5</v>
      </c>
      <c r="AB215" s="15">
        <v>7.9</v>
      </c>
      <c r="AC215" s="15">
        <v>7.8</v>
      </c>
      <c r="AD215" s="15">
        <v>0</v>
      </c>
      <c r="AE215" s="15">
        <v>0</v>
      </c>
      <c r="AF215" s="15">
        <v>6.9</v>
      </c>
      <c r="AG215" s="15">
        <v>0</v>
      </c>
      <c r="AH215" s="15">
        <v>3.1</v>
      </c>
      <c r="AI215" s="15">
        <v>0</v>
      </c>
      <c r="AJ215" s="15">
        <v>0</v>
      </c>
    </row>
    <row r="216" spans="1:36" ht="15.75" customHeight="1" x14ac:dyDescent="0.25">
      <c r="A216" s="15">
        <v>941</v>
      </c>
      <c r="B216" s="14" t="s">
        <v>897</v>
      </c>
      <c r="C216" s="14" t="s">
        <v>898</v>
      </c>
      <c r="D216" s="14" t="s">
        <v>35</v>
      </c>
      <c r="E216" s="14" t="s">
        <v>453</v>
      </c>
      <c r="F216" s="14" t="s">
        <v>28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</row>
    <row r="217" spans="1:36" ht="15.75" customHeight="1" x14ac:dyDescent="0.25">
      <c r="A217" s="15">
        <v>942</v>
      </c>
      <c r="B217" s="14" t="s">
        <v>899</v>
      </c>
      <c r="C217" s="14" t="s">
        <v>900</v>
      </c>
      <c r="D217" s="14" t="s">
        <v>35</v>
      </c>
      <c r="E217" s="14" t="s">
        <v>201</v>
      </c>
      <c r="F217" s="14" t="s">
        <v>28</v>
      </c>
      <c r="G217" s="15">
        <v>6.7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6.2</v>
      </c>
      <c r="O217" s="15">
        <v>0</v>
      </c>
      <c r="P217" s="15">
        <v>0</v>
      </c>
      <c r="Q217" s="15">
        <v>0</v>
      </c>
      <c r="R217" s="15">
        <v>6.4</v>
      </c>
      <c r="S217" s="15">
        <v>6.3</v>
      </c>
      <c r="T217" s="15">
        <v>6.7</v>
      </c>
      <c r="U217" s="15">
        <v>7.4</v>
      </c>
      <c r="V217" s="15">
        <v>0</v>
      </c>
      <c r="W217" s="15">
        <v>0</v>
      </c>
      <c r="X217" s="15">
        <v>0</v>
      </c>
      <c r="Y217" s="15">
        <v>8</v>
      </c>
      <c r="Z217" s="15">
        <v>2.5</v>
      </c>
      <c r="AA217" s="15">
        <v>2.2999999999999998</v>
      </c>
      <c r="AB217" s="15">
        <v>7.8</v>
      </c>
      <c r="AC217" s="15">
        <v>0</v>
      </c>
      <c r="AD217" s="15">
        <v>0</v>
      </c>
      <c r="AE217" s="15">
        <v>0</v>
      </c>
      <c r="AF217" s="15">
        <v>2.8</v>
      </c>
      <c r="AG217" s="15">
        <v>0</v>
      </c>
      <c r="AH217" s="15">
        <v>0</v>
      </c>
      <c r="AI217" s="15">
        <v>0</v>
      </c>
      <c r="AJ217" s="15">
        <v>0</v>
      </c>
    </row>
    <row r="218" spans="1:36" ht="15.75" customHeight="1" x14ac:dyDescent="0.25">
      <c r="A218" s="15">
        <v>944</v>
      </c>
      <c r="B218" s="14" t="s">
        <v>901</v>
      </c>
      <c r="C218" s="14" t="s">
        <v>902</v>
      </c>
      <c r="D218" s="14" t="s">
        <v>35</v>
      </c>
      <c r="E218" s="14" t="s">
        <v>520</v>
      </c>
      <c r="F218" s="14" t="s">
        <v>28</v>
      </c>
      <c r="G218" s="15">
        <v>7.9</v>
      </c>
      <c r="H218" s="15">
        <v>0</v>
      </c>
      <c r="I218" s="15">
        <v>0</v>
      </c>
      <c r="J218" s="15">
        <v>0</v>
      </c>
      <c r="K218" s="15">
        <v>7.9</v>
      </c>
      <c r="L218" s="15">
        <v>0</v>
      </c>
      <c r="M218" s="15">
        <v>0</v>
      </c>
      <c r="N218" s="15">
        <v>7.8</v>
      </c>
      <c r="O218" s="15">
        <v>0</v>
      </c>
      <c r="P218" s="15">
        <v>0</v>
      </c>
      <c r="Q218" s="15">
        <v>0</v>
      </c>
      <c r="R218" s="15">
        <v>0</v>
      </c>
      <c r="S218" s="15">
        <v>8</v>
      </c>
      <c r="T218" s="15">
        <v>0</v>
      </c>
      <c r="U218" s="15">
        <v>0</v>
      </c>
      <c r="V218" s="15">
        <v>5.5</v>
      </c>
      <c r="W218" s="15">
        <v>0</v>
      </c>
      <c r="X218" s="15">
        <v>0</v>
      </c>
      <c r="Y218" s="15">
        <v>7.5</v>
      </c>
      <c r="Z218" s="15">
        <v>7.6</v>
      </c>
      <c r="AA218" s="15">
        <v>7.7</v>
      </c>
      <c r="AB218" s="15">
        <v>0</v>
      </c>
      <c r="AC218" s="15">
        <v>7.8</v>
      </c>
      <c r="AD218" s="15">
        <v>0</v>
      </c>
      <c r="AE218" s="15">
        <v>0</v>
      </c>
      <c r="AF218" s="15">
        <v>7.6</v>
      </c>
      <c r="AG218" s="15">
        <v>6.4</v>
      </c>
      <c r="AH218" s="15">
        <v>0</v>
      </c>
      <c r="AI218" s="15">
        <v>0</v>
      </c>
      <c r="AJ218" s="15">
        <v>0</v>
      </c>
    </row>
    <row r="219" spans="1:36" ht="15.75" customHeight="1" x14ac:dyDescent="0.25">
      <c r="A219" s="15">
        <v>317</v>
      </c>
      <c r="B219" s="14" t="s">
        <v>1295</v>
      </c>
      <c r="C219" s="14" t="s">
        <v>1296</v>
      </c>
      <c r="D219" s="14" t="s">
        <v>35</v>
      </c>
      <c r="E219" s="14" t="s">
        <v>285</v>
      </c>
      <c r="F219" s="14" t="s">
        <v>28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</row>
    <row r="220" spans="1:36" ht="15.75" customHeight="1" x14ac:dyDescent="0.2"/>
    <row r="221" spans="1:36" ht="15.75" customHeight="1" x14ac:dyDescent="0.2"/>
    <row r="222" spans="1:36" ht="15.75" customHeight="1" x14ac:dyDescent="0.2"/>
    <row r="223" spans="1:36" ht="15.75" customHeight="1" x14ac:dyDescent="0.2"/>
    <row r="224" spans="1:3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F2:F3"/>
    <mergeCell ref="G2:N2"/>
    <mergeCell ref="O2:AJ2"/>
    <mergeCell ref="A2:A3"/>
    <mergeCell ref="B2:B3"/>
    <mergeCell ref="C2:C3"/>
    <mergeCell ref="D2:D3"/>
    <mergeCell ref="E2:E3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1000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5" ht="15.75" customHeight="1" x14ac:dyDescent="0.2">
      <c r="A1" s="1" t="s">
        <v>2423</v>
      </c>
    </row>
    <row r="2" spans="1:5" ht="15.75" customHeight="1" x14ac:dyDescent="0.2">
      <c r="A2" s="1">
        <v>2</v>
      </c>
      <c r="B2" s="1">
        <v>3</v>
      </c>
    </row>
    <row r="3" spans="1:5" ht="15.75" customHeight="1" x14ac:dyDescent="0.2"/>
    <row r="4" spans="1:5" ht="15.75" customHeight="1" x14ac:dyDescent="0.2">
      <c r="A4" s="1" t="s">
        <v>915</v>
      </c>
      <c r="B4" s="1" t="s">
        <v>2155</v>
      </c>
      <c r="C4" s="1" t="s">
        <v>2424</v>
      </c>
    </row>
    <row r="5" spans="1:5" ht="15.75" customHeight="1" x14ac:dyDescent="0.2">
      <c r="A5" s="1" t="s">
        <v>915</v>
      </c>
    </row>
    <row r="6" spans="1:5" ht="15.75" customHeight="1" x14ac:dyDescent="0.2">
      <c r="E6" s="1" t="s">
        <v>1642</v>
      </c>
    </row>
    <row r="7" spans="1:5" ht="15.75" customHeight="1" x14ac:dyDescent="0.2">
      <c r="A7" s="1" t="s">
        <v>188</v>
      </c>
      <c r="B7" s="1" t="s">
        <v>189</v>
      </c>
      <c r="C7" s="1">
        <v>21</v>
      </c>
      <c r="E7" s="1" t="s">
        <v>1644</v>
      </c>
    </row>
    <row r="8" spans="1:5" ht="15.75" customHeight="1" x14ac:dyDescent="0.2">
      <c r="A8" s="1" t="s">
        <v>296</v>
      </c>
      <c r="B8" s="1" t="s">
        <v>297</v>
      </c>
      <c r="C8" s="1">
        <v>0</v>
      </c>
      <c r="E8" s="1" t="s">
        <v>1649</v>
      </c>
    </row>
    <row r="9" spans="1:5" ht="15.75" customHeight="1" x14ac:dyDescent="0.2">
      <c r="A9" s="1" t="s">
        <v>41</v>
      </c>
      <c r="B9" s="1" t="s">
        <v>42</v>
      </c>
      <c r="C9" s="1">
        <v>0</v>
      </c>
      <c r="E9" s="1" t="s">
        <v>1794</v>
      </c>
    </row>
    <row r="10" spans="1:5" ht="15.75" customHeight="1" x14ac:dyDescent="0.2">
      <c r="A10" s="1" t="s">
        <v>302</v>
      </c>
      <c r="B10" s="1" t="s">
        <v>303</v>
      </c>
      <c r="C10" s="1">
        <v>21</v>
      </c>
      <c r="E10" s="1" t="s">
        <v>41</v>
      </c>
    </row>
    <row r="11" spans="1:5" ht="15.75" customHeight="1" x14ac:dyDescent="0.2">
      <c r="A11" s="1" t="s">
        <v>408</v>
      </c>
      <c r="B11" s="1" t="s">
        <v>409</v>
      </c>
      <c r="C11" s="1">
        <v>11</v>
      </c>
      <c r="E11" s="1" t="s">
        <v>412</v>
      </c>
    </row>
    <row r="12" spans="1:5" ht="15.75" customHeight="1" x14ac:dyDescent="0.2">
      <c r="A12" s="1" t="s">
        <v>381</v>
      </c>
      <c r="B12" s="1" t="s">
        <v>382</v>
      </c>
      <c r="C12" s="1">
        <v>12</v>
      </c>
      <c r="E12" s="1" t="s">
        <v>29</v>
      </c>
    </row>
    <row r="13" spans="1:5" ht="15.75" customHeight="1" x14ac:dyDescent="0.2">
      <c r="A13" s="1" t="s">
        <v>244</v>
      </c>
      <c r="B13" s="1" t="s">
        <v>245</v>
      </c>
      <c r="C13" s="1">
        <v>19.5</v>
      </c>
      <c r="E13" s="1" t="s">
        <v>692</v>
      </c>
    </row>
    <row r="14" spans="1:5" ht="15.75" customHeight="1" x14ac:dyDescent="0.2">
      <c r="A14" s="1" t="s">
        <v>43</v>
      </c>
      <c r="B14" s="1" t="s">
        <v>44</v>
      </c>
      <c r="C14" s="1">
        <v>0</v>
      </c>
      <c r="E14" s="1" t="s">
        <v>700</v>
      </c>
    </row>
    <row r="15" spans="1:5" ht="15.75" customHeight="1" x14ac:dyDescent="0.2">
      <c r="A15" s="1" t="s">
        <v>412</v>
      </c>
      <c r="B15" s="1" t="s">
        <v>413</v>
      </c>
      <c r="C15" s="1">
        <v>0</v>
      </c>
      <c r="E15" s="1" t="s">
        <v>481</v>
      </c>
    </row>
    <row r="16" spans="1:5" ht="15.75" customHeight="1" x14ac:dyDescent="0.2">
      <c r="A16" s="1" t="s">
        <v>125</v>
      </c>
      <c r="B16" s="1" t="s">
        <v>126</v>
      </c>
      <c r="C16" s="1">
        <v>6</v>
      </c>
      <c r="E16" s="1" t="s">
        <v>165</v>
      </c>
    </row>
    <row r="17" spans="1:5" ht="15.75" customHeight="1" x14ac:dyDescent="0.2">
      <c r="A17" s="1" t="s">
        <v>738</v>
      </c>
      <c r="B17" s="1" t="s">
        <v>739</v>
      </c>
      <c r="C17" s="1">
        <v>23</v>
      </c>
      <c r="E17" s="1" t="s">
        <v>2129</v>
      </c>
    </row>
    <row r="18" spans="1:5" ht="15.75" customHeight="1" x14ac:dyDescent="0.2">
      <c r="A18" s="1" t="s">
        <v>330</v>
      </c>
      <c r="B18" s="1" t="s">
        <v>331</v>
      </c>
      <c r="C18" s="1">
        <v>22.5</v>
      </c>
      <c r="E18" s="1" t="s">
        <v>296</v>
      </c>
    </row>
    <row r="19" spans="1:5" ht="15.75" customHeight="1" x14ac:dyDescent="0.2">
      <c r="A19" s="1" t="s">
        <v>744</v>
      </c>
      <c r="B19" s="1" t="s">
        <v>745</v>
      </c>
      <c r="C19" s="1">
        <v>20</v>
      </c>
      <c r="E19" s="1" t="s">
        <v>516</v>
      </c>
    </row>
    <row r="20" spans="1:5" ht="15.75" customHeight="1" x14ac:dyDescent="0.2">
      <c r="A20" s="1" t="s">
        <v>283</v>
      </c>
      <c r="B20" s="1" t="s">
        <v>284</v>
      </c>
      <c r="C20" s="1">
        <v>24</v>
      </c>
      <c r="E20" s="1" t="s">
        <v>675</v>
      </c>
    </row>
    <row r="21" spans="1:5" ht="15.75" customHeight="1" x14ac:dyDescent="0.2">
      <c r="A21" s="1" t="s">
        <v>741</v>
      </c>
      <c r="B21" s="1" t="s">
        <v>742</v>
      </c>
      <c r="C21" s="1">
        <v>21</v>
      </c>
      <c r="E21" s="1" t="s">
        <v>408</v>
      </c>
    </row>
    <row r="22" spans="1:5" ht="15.75" customHeight="1" x14ac:dyDescent="0.2">
      <c r="A22" s="1" t="s">
        <v>417</v>
      </c>
      <c r="B22" s="1" t="s">
        <v>418</v>
      </c>
      <c r="C22" s="1">
        <v>14.5</v>
      </c>
      <c r="E22" s="1" t="s">
        <v>431</v>
      </c>
    </row>
    <row r="23" spans="1:5" ht="15.75" customHeight="1" x14ac:dyDescent="0.2">
      <c r="A23" s="1" t="s">
        <v>481</v>
      </c>
      <c r="B23" s="1" t="s">
        <v>482</v>
      </c>
      <c r="C23" s="1">
        <v>18</v>
      </c>
      <c r="E23" s="1" t="s">
        <v>523</v>
      </c>
    </row>
    <row r="24" spans="1:5" ht="15.75" customHeight="1" x14ac:dyDescent="0.2">
      <c r="A24" s="1" t="s">
        <v>1642</v>
      </c>
      <c r="B24" s="1" t="s">
        <v>1643</v>
      </c>
      <c r="C24" s="1">
        <v>0</v>
      </c>
      <c r="E24" s="1" t="s">
        <v>608</v>
      </c>
    </row>
    <row r="25" spans="1:5" ht="15.75" customHeight="1" x14ac:dyDescent="0.2">
      <c r="A25" s="1" t="s">
        <v>1644</v>
      </c>
      <c r="B25" s="1" t="s">
        <v>1645</v>
      </c>
      <c r="C25" s="1">
        <v>0</v>
      </c>
      <c r="E25" s="1" t="s">
        <v>381</v>
      </c>
    </row>
    <row r="26" spans="1:5" ht="15.75" customHeight="1" x14ac:dyDescent="0.2">
      <c r="A26" s="1" t="s">
        <v>1649</v>
      </c>
      <c r="B26" s="1" t="s">
        <v>1650</v>
      </c>
      <c r="C26" s="1">
        <v>0</v>
      </c>
      <c r="E26" s="1" t="s">
        <v>490</v>
      </c>
    </row>
    <row r="27" spans="1:5" ht="15.75" customHeight="1" x14ac:dyDescent="0.2">
      <c r="A27" s="1" t="s">
        <v>431</v>
      </c>
      <c r="B27" s="1" t="s">
        <v>432</v>
      </c>
      <c r="C27" s="1">
        <v>11.5</v>
      </c>
      <c r="E27" s="1" t="s">
        <v>919</v>
      </c>
    </row>
    <row r="28" spans="1:5" ht="15.75" customHeight="1" x14ac:dyDescent="0.2">
      <c r="A28" s="1" t="s">
        <v>322</v>
      </c>
      <c r="B28" s="1" t="s">
        <v>323</v>
      </c>
      <c r="C28" s="1">
        <v>5.5</v>
      </c>
      <c r="E28" s="1" t="s">
        <v>760</v>
      </c>
    </row>
    <row r="29" spans="1:5" ht="15.75" customHeight="1" x14ac:dyDescent="0.2">
      <c r="A29" s="1" t="s">
        <v>748</v>
      </c>
      <c r="B29" s="1" t="s">
        <v>749</v>
      </c>
      <c r="C29" s="1">
        <v>21.5</v>
      </c>
      <c r="E29" s="1" t="s">
        <v>738</v>
      </c>
    </row>
    <row r="30" spans="1:5" ht="15.75" customHeight="1" x14ac:dyDescent="0.2">
      <c r="A30" s="1" t="s">
        <v>1794</v>
      </c>
      <c r="B30" s="1" t="s">
        <v>1795</v>
      </c>
      <c r="C30" s="1">
        <v>0</v>
      </c>
      <c r="E30" s="1" t="s">
        <v>744</v>
      </c>
    </row>
    <row r="31" spans="1:5" ht="15.75" customHeight="1" x14ac:dyDescent="0.2">
      <c r="A31" s="1" t="s">
        <v>165</v>
      </c>
      <c r="B31" s="1" t="s">
        <v>166</v>
      </c>
      <c r="C31" s="1">
        <v>9</v>
      </c>
      <c r="E31" s="1" t="s">
        <v>741</v>
      </c>
    </row>
    <row r="32" spans="1:5" ht="15.75" customHeight="1" x14ac:dyDescent="0.2">
      <c r="A32" s="1" t="s">
        <v>490</v>
      </c>
      <c r="B32" s="1" t="s">
        <v>491</v>
      </c>
      <c r="C32" s="1">
        <v>20</v>
      </c>
      <c r="E32" s="1" t="s">
        <v>748</v>
      </c>
    </row>
    <row r="33" spans="1:5" ht="15.75" customHeight="1" x14ac:dyDescent="0.2">
      <c r="A33" s="1" t="s">
        <v>750</v>
      </c>
      <c r="B33" s="1" t="s">
        <v>751</v>
      </c>
      <c r="C33" s="1">
        <v>21.5</v>
      </c>
      <c r="E33" s="1" t="s">
        <v>750</v>
      </c>
    </row>
    <row r="34" spans="1:5" ht="15.75" customHeight="1" x14ac:dyDescent="0.2">
      <c r="A34" s="1" t="s">
        <v>754</v>
      </c>
      <c r="B34" s="1" t="s">
        <v>755</v>
      </c>
      <c r="C34" s="1">
        <v>11</v>
      </c>
      <c r="E34" s="1" t="s">
        <v>754</v>
      </c>
    </row>
    <row r="35" spans="1:5" ht="15.75" customHeight="1" x14ac:dyDescent="0.2">
      <c r="A35" s="1" t="s">
        <v>758</v>
      </c>
      <c r="B35" s="1" t="s">
        <v>759</v>
      </c>
      <c r="C35" s="1">
        <v>11.5</v>
      </c>
      <c r="E35" s="1" t="s">
        <v>758</v>
      </c>
    </row>
    <row r="36" spans="1:5" ht="15.75" customHeight="1" x14ac:dyDescent="0.2">
      <c r="A36" s="1" t="s">
        <v>507</v>
      </c>
      <c r="B36" s="1" t="s">
        <v>508</v>
      </c>
      <c r="C36" s="1">
        <v>12</v>
      </c>
      <c r="E36" s="1" t="s">
        <v>765</v>
      </c>
    </row>
    <row r="37" spans="1:5" ht="15.75" customHeight="1" x14ac:dyDescent="0.2">
      <c r="A37" s="1" t="s">
        <v>516</v>
      </c>
      <c r="B37" s="1" t="s">
        <v>517</v>
      </c>
      <c r="C37" s="1">
        <v>22</v>
      </c>
      <c r="E37" s="1" t="s">
        <v>767</v>
      </c>
    </row>
    <row r="38" spans="1:5" ht="15.75" customHeight="1" x14ac:dyDescent="0.2">
      <c r="A38" s="1" t="s">
        <v>523</v>
      </c>
      <c r="B38" s="1" t="s">
        <v>524</v>
      </c>
      <c r="C38" s="1">
        <v>0.5</v>
      </c>
      <c r="E38" s="1" t="s">
        <v>43</v>
      </c>
    </row>
    <row r="39" spans="1:5" ht="15.75" customHeight="1" x14ac:dyDescent="0.2">
      <c r="A39" s="1" t="s">
        <v>539</v>
      </c>
      <c r="B39" s="1" t="s">
        <v>540</v>
      </c>
      <c r="C39" s="1">
        <v>0</v>
      </c>
      <c r="E39" s="1" t="s">
        <v>877</v>
      </c>
    </row>
    <row r="40" spans="1:5" ht="15.75" customHeight="1" x14ac:dyDescent="0.2">
      <c r="A40" s="1" t="s">
        <v>760</v>
      </c>
      <c r="B40" s="1" t="s">
        <v>761</v>
      </c>
      <c r="C40" s="1">
        <v>19.5</v>
      </c>
      <c r="E40" s="1" t="s">
        <v>879</v>
      </c>
    </row>
    <row r="41" spans="1:5" ht="15.75" customHeight="1" x14ac:dyDescent="0.2">
      <c r="A41" s="1" t="s">
        <v>594</v>
      </c>
      <c r="B41" s="1" t="s">
        <v>595</v>
      </c>
      <c r="C41" s="1">
        <v>16</v>
      </c>
      <c r="E41" s="1" t="s">
        <v>992</v>
      </c>
    </row>
    <row r="42" spans="1:5" ht="15.75" customHeight="1" x14ac:dyDescent="0.2">
      <c r="A42" s="1" t="s">
        <v>602</v>
      </c>
      <c r="B42" s="1" t="s">
        <v>603</v>
      </c>
      <c r="C42" s="1">
        <v>18.5</v>
      </c>
      <c r="E42" s="1" t="s">
        <v>793</v>
      </c>
    </row>
    <row r="43" spans="1:5" ht="15.75" customHeight="1" x14ac:dyDescent="0.2">
      <c r="A43" s="1" t="s">
        <v>608</v>
      </c>
      <c r="B43" s="1" t="s">
        <v>609</v>
      </c>
      <c r="C43" s="1">
        <v>18.5</v>
      </c>
      <c r="E43" s="1" t="s">
        <v>249</v>
      </c>
    </row>
    <row r="44" spans="1:5" ht="15.75" customHeight="1" x14ac:dyDescent="0.2">
      <c r="A44" s="1" t="s">
        <v>765</v>
      </c>
      <c r="B44" s="1" t="s">
        <v>766</v>
      </c>
      <c r="C44" s="1">
        <v>15</v>
      </c>
      <c r="E44" s="1" t="s">
        <v>901</v>
      </c>
    </row>
    <row r="45" spans="1:5" ht="15.75" customHeight="1" x14ac:dyDescent="0.2">
      <c r="A45" s="1" t="s">
        <v>692</v>
      </c>
      <c r="B45" s="1" t="s">
        <v>693</v>
      </c>
      <c r="C45" s="1">
        <v>16</v>
      </c>
      <c r="E45" s="1" t="s">
        <v>399</v>
      </c>
    </row>
    <row r="46" spans="1:5" ht="15.75" customHeight="1" x14ac:dyDescent="0.2">
      <c r="A46" s="1" t="s">
        <v>767</v>
      </c>
      <c r="B46" s="1" t="s">
        <v>768</v>
      </c>
      <c r="C46" s="1">
        <v>15</v>
      </c>
      <c r="E46" s="1" t="s">
        <v>714</v>
      </c>
    </row>
    <row r="47" spans="1:5" ht="15.75" customHeight="1" x14ac:dyDescent="0.2">
      <c r="A47" s="1" t="s">
        <v>675</v>
      </c>
      <c r="B47" s="1" t="s">
        <v>676</v>
      </c>
      <c r="C47" s="1">
        <v>16</v>
      </c>
      <c r="E47" s="1" t="s">
        <v>769</v>
      </c>
    </row>
    <row r="48" spans="1:5" ht="15.75" customHeight="1" x14ac:dyDescent="0.2">
      <c r="A48" s="1" t="s">
        <v>700</v>
      </c>
      <c r="B48" s="1" t="s">
        <v>701</v>
      </c>
      <c r="C48" s="1">
        <v>15</v>
      </c>
      <c r="E48" s="1" t="s">
        <v>244</v>
      </c>
    </row>
    <row r="49" spans="1:5" ht="15.75" customHeight="1" x14ac:dyDescent="0.2">
      <c r="A49" s="1" t="s">
        <v>714</v>
      </c>
      <c r="B49" s="1" t="s">
        <v>715</v>
      </c>
      <c r="C49" s="1">
        <v>12</v>
      </c>
      <c r="E49" s="1" t="s">
        <v>539</v>
      </c>
    </row>
    <row r="50" spans="1:5" ht="15.75" customHeight="1" x14ac:dyDescent="0.2">
      <c r="A50" s="1" t="s">
        <v>769</v>
      </c>
      <c r="B50" s="1" t="s">
        <v>770</v>
      </c>
      <c r="C50" s="1">
        <v>10</v>
      </c>
      <c r="E50" s="1" t="s">
        <v>889</v>
      </c>
    </row>
    <row r="51" spans="1:5" ht="15.75" customHeight="1" x14ac:dyDescent="0.2">
      <c r="A51" s="1" t="s">
        <v>29</v>
      </c>
      <c r="B51" s="1" t="s">
        <v>30</v>
      </c>
      <c r="C51" s="1">
        <v>0</v>
      </c>
      <c r="E51" s="1" t="s">
        <v>899</v>
      </c>
    </row>
    <row r="52" spans="1:5" ht="15.75" customHeight="1" x14ac:dyDescent="0.2">
      <c r="A52" s="1" t="s">
        <v>919</v>
      </c>
      <c r="B52" s="1" t="s">
        <v>920</v>
      </c>
      <c r="C52" s="1">
        <v>0</v>
      </c>
      <c r="E52" s="1" t="s">
        <v>857</v>
      </c>
    </row>
    <row r="53" spans="1:5" ht="15.75" customHeight="1" x14ac:dyDescent="0.2">
      <c r="A53" s="1" t="s">
        <v>877</v>
      </c>
      <c r="B53" s="1" t="s">
        <v>878</v>
      </c>
      <c r="C53" s="1">
        <v>0</v>
      </c>
      <c r="E53" s="1" t="s">
        <v>706</v>
      </c>
    </row>
    <row r="54" spans="1:5" ht="15.75" customHeight="1" x14ac:dyDescent="0.2">
      <c r="A54" s="1" t="s">
        <v>879</v>
      </c>
      <c r="B54" s="1" t="s">
        <v>880</v>
      </c>
      <c r="C54" s="1">
        <v>0</v>
      </c>
      <c r="E54" s="1" t="s">
        <v>188</v>
      </c>
    </row>
    <row r="55" spans="1:5" ht="15.75" customHeight="1" x14ac:dyDescent="0.2">
      <c r="A55" s="1" t="s">
        <v>889</v>
      </c>
      <c r="B55" s="1" t="s">
        <v>890</v>
      </c>
      <c r="C55" s="1">
        <v>0</v>
      </c>
      <c r="E55" s="1" t="s">
        <v>125</v>
      </c>
    </row>
    <row r="56" spans="1:5" ht="15.75" customHeight="1" x14ac:dyDescent="0.2">
      <c r="A56" s="1" t="s">
        <v>897</v>
      </c>
      <c r="B56" s="1" t="s">
        <v>898</v>
      </c>
      <c r="C56" s="1">
        <v>0</v>
      </c>
      <c r="E56" s="1" t="s">
        <v>507</v>
      </c>
    </row>
    <row r="57" spans="1:5" ht="15.75" customHeight="1" x14ac:dyDescent="0.2">
      <c r="A57" s="1" t="s">
        <v>899</v>
      </c>
      <c r="B57" s="1" t="s">
        <v>900</v>
      </c>
      <c r="C57" s="1">
        <v>0</v>
      </c>
      <c r="E57" s="1" t="s">
        <v>325</v>
      </c>
    </row>
    <row r="58" spans="1:5" ht="15.75" customHeight="1" x14ac:dyDescent="0.2">
      <c r="A58" s="1" t="s">
        <v>901</v>
      </c>
      <c r="B58" s="1" t="s">
        <v>902</v>
      </c>
      <c r="C58" s="1">
        <v>0</v>
      </c>
      <c r="E58" s="1" t="s">
        <v>486</v>
      </c>
    </row>
    <row r="59" spans="1:5" ht="15.75" customHeight="1" x14ac:dyDescent="0.2">
      <c r="A59" s="1" t="s">
        <v>325</v>
      </c>
      <c r="B59" s="1" t="s">
        <v>326</v>
      </c>
      <c r="C59" s="1">
        <v>6</v>
      </c>
      <c r="E59" s="1" t="s">
        <v>417</v>
      </c>
    </row>
    <row r="60" spans="1:5" ht="15.75" customHeight="1" x14ac:dyDescent="0.2">
      <c r="A60" s="1" t="s">
        <v>857</v>
      </c>
      <c r="B60" s="1" t="s">
        <v>858</v>
      </c>
      <c r="C60" s="1">
        <v>0</v>
      </c>
      <c r="E60" s="1" t="s">
        <v>322</v>
      </c>
    </row>
    <row r="61" spans="1:5" ht="15.75" customHeight="1" x14ac:dyDescent="0.2">
      <c r="A61" s="1" t="s">
        <v>793</v>
      </c>
      <c r="B61" s="1" t="s">
        <v>794</v>
      </c>
      <c r="C61" s="1">
        <v>0</v>
      </c>
      <c r="E61" s="1" t="s">
        <v>594</v>
      </c>
    </row>
    <row r="62" spans="1:5" ht="15.75" customHeight="1" x14ac:dyDescent="0.2">
      <c r="A62" s="1" t="s">
        <v>249</v>
      </c>
      <c r="B62" s="1" t="s">
        <v>250</v>
      </c>
      <c r="C62" s="1">
        <v>12</v>
      </c>
      <c r="E62" s="1" t="s">
        <v>155</v>
      </c>
    </row>
    <row r="63" spans="1:5" ht="15.75" customHeight="1" x14ac:dyDescent="0.2">
      <c r="A63" s="1" t="s">
        <v>992</v>
      </c>
      <c r="B63" s="1" t="s">
        <v>993</v>
      </c>
      <c r="C63" s="1">
        <v>0</v>
      </c>
      <c r="E63" s="1" t="s">
        <v>302</v>
      </c>
    </row>
    <row r="64" spans="1:5" ht="15.75" customHeight="1" x14ac:dyDescent="0.2">
      <c r="E64" s="1" t="s">
        <v>330</v>
      </c>
    </row>
    <row r="65" spans="5:5" ht="15.75" customHeight="1" x14ac:dyDescent="0.2">
      <c r="E65" s="1" t="s">
        <v>602</v>
      </c>
    </row>
    <row r="66" spans="5:5" ht="15.75" customHeight="1" x14ac:dyDescent="0.2"/>
    <row r="67" spans="5:5" ht="15.75" customHeight="1" x14ac:dyDescent="0.2"/>
    <row r="68" spans="5:5" ht="15.75" customHeight="1" x14ac:dyDescent="0.2"/>
    <row r="69" spans="5:5" ht="15.75" customHeight="1" x14ac:dyDescent="0.2"/>
    <row r="70" spans="5:5" ht="15.75" customHeight="1" x14ac:dyDescent="0.2"/>
    <row r="71" spans="5:5" ht="15.75" customHeight="1" x14ac:dyDescent="0.2"/>
    <row r="72" spans="5:5" ht="15.75" customHeight="1" x14ac:dyDescent="0.2"/>
    <row r="73" spans="5:5" ht="15.75" customHeight="1" x14ac:dyDescent="0.2"/>
    <row r="74" spans="5:5" ht="15.75" customHeight="1" x14ac:dyDescent="0.2"/>
    <row r="75" spans="5:5" ht="15.75" customHeight="1" x14ac:dyDescent="0.2"/>
    <row r="76" spans="5:5" ht="15.75" customHeight="1" x14ac:dyDescent="0.2"/>
    <row r="77" spans="5:5" ht="15.75" customHeight="1" x14ac:dyDescent="0.2"/>
    <row r="78" spans="5:5" ht="15.75" customHeight="1" x14ac:dyDescent="0.2"/>
    <row r="79" spans="5:5" ht="15.75" customHeight="1" x14ac:dyDescent="0.2"/>
    <row r="80" spans="5:5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M648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65" ht="15.75" customHeight="1" x14ac:dyDescent="0.2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</row>
    <row r="2" spans="1:65" ht="15.75" customHeight="1" x14ac:dyDescent="0.2">
      <c r="A2" s="23" t="s">
        <v>2405</v>
      </c>
      <c r="B2" s="23" t="s">
        <v>2387</v>
      </c>
      <c r="C2" s="23" t="s">
        <v>2388</v>
      </c>
      <c r="D2" s="189">
        <v>44615</v>
      </c>
      <c r="E2" s="23"/>
      <c r="F2" s="23"/>
      <c r="G2" s="23"/>
      <c r="H2" s="189">
        <v>44616</v>
      </c>
      <c r="I2" s="23"/>
      <c r="J2" s="23"/>
      <c r="K2" s="23"/>
      <c r="L2" s="189">
        <v>44617</v>
      </c>
      <c r="M2" s="23"/>
      <c r="N2" s="23"/>
      <c r="O2" s="23"/>
      <c r="P2" s="189">
        <v>44618</v>
      </c>
      <c r="Q2" s="23"/>
      <c r="R2" s="23"/>
      <c r="S2" s="23"/>
      <c r="T2" s="189">
        <v>44619</v>
      </c>
      <c r="U2" s="23"/>
      <c r="V2" s="23"/>
      <c r="W2" s="23"/>
      <c r="X2" s="189">
        <v>44620</v>
      </c>
      <c r="Y2" s="23"/>
      <c r="Z2" s="23"/>
      <c r="AA2" s="23"/>
      <c r="AB2" s="189">
        <v>44621</v>
      </c>
      <c r="AC2" s="23"/>
      <c r="AD2" s="23"/>
      <c r="AE2" s="23"/>
      <c r="AF2" s="189">
        <v>44622</v>
      </c>
      <c r="AG2" s="23"/>
      <c r="AH2" s="23"/>
      <c r="AI2" s="23"/>
      <c r="AJ2" s="189">
        <v>44623</v>
      </c>
      <c r="AK2" s="23"/>
      <c r="AL2" s="23"/>
      <c r="AM2" s="23"/>
      <c r="AN2" s="189">
        <v>44624</v>
      </c>
      <c r="AO2" s="23"/>
      <c r="AP2" s="23"/>
      <c r="AQ2" s="23"/>
      <c r="AR2" s="189">
        <v>44625</v>
      </c>
      <c r="AS2" s="23"/>
      <c r="AT2" s="23"/>
      <c r="AU2" s="23"/>
      <c r="AV2" s="189">
        <v>44626</v>
      </c>
      <c r="AW2" s="23"/>
      <c r="AX2" s="23"/>
      <c r="AY2" s="23"/>
      <c r="AZ2" s="189">
        <v>44627</v>
      </c>
      <c r="BA2" s="23"/>
      <c r="BB2" s="23"/>
      <c r="BC2" s="23"/>
      <c r="BD2" s="189">
        <v>44628</v>
      </c>
      <c r="BE2" s="23"/>
      <c r="BF2" s="23"/>
      <c r="BG2" s="23"/>
      <c r="BH2" s="189">
        <v>44629</v>
      </c>
      <c r="BI2" s="23"/>
      <c r="BJ2" s="23"/>
      <c r="BK2" s="23"/>
      <c r="BL2" s="23"/>
      <c r="BM2" s="23"/>
    </row>
    <row r="3" spans="1:65" ht="15.75" customHeight="1" x14ac:dyDescent="0.2">
      <c r="A3" s="23"/>
      <c r="B3" s="23"/>
      <c r="C3" s="23"/>
      <c r="D3" s="23" t="s">
        <v>2401</v>
      </c>
      <c r="E3" s="23" t="s">
        <v>2402</v>
      </c>
      <c r="F3" s="23" t="s">
        <v>2403</v>
      </c>
      <c r="G3" s="23" t="s">
        <v>2404</v>
      </c>
      <c r="H3" s="23" t="s">
        <v>2401</v>
      </c>
      <c r="I3" s="23" t="s">
        <v>2402</v>
      </c>
      <c r="J3" s="23" t="s">
        <v>2403</v>
      </c>
      <c r="K3" s="23" t="s">
        <v>2404</v>
      </c>
      <c r="L3" s="23" t="s">
        <v>2401</v>
      </c>
      <c r="M3" s="23" t="s">
        <v>2402</v>
      </c>
      <c r="N3" s="23" t="s">
        <v>2403</v>
      </c>
      <c r="O3" s="23" t="s">
        <v>2404</v>
      </c>
      <c r="P3" s="23" t="s">
        <v>2401</v>
      </c>
      <c r="Q3" s="23" t="s">
        <v>2402</v>
      </c>
      <c r="R3" s="23" t="s">
        <v>2403</v>
      </c>
      <c r="S3" s="23" t="s">
        <v>2404</v>
      </c>
      <c r="T3" s="23" t="s">
        <v>2401</v>
      </c>
      <c r="U3" s="23" t="s">
        <v>2402</v>
      </c>
      <c r="V3" s="23" t="s">
        <v>2403</v>
      </c>
      <c r="W3" s="23" t="s">
        <v>2404</v>
      </c>
      <c r="X3" s="23" t="s">
        <v>2401</v>
      </c>
      <c r="Y3" s="23" t="s">
        <v>2402</v>
      </c>
      <c r="Z3" s="23" t="s">
        <v>2403</v>
      </c>
      <c r="AA3" s="23" t="s">
        <v>2404</v>
      </c>
      <c r="AB3" s="23" t="s">
        <v>2401</v>
      </c>
      <c r="AC3" s="23" t="s">
        <v>2402</v>
      </c>
      <c r="AD3" s="23" t="s">
        <v>2403</v>
      </c>
      <c r="AE3" s="23" t="s">
        <v>2404</v>
      </c>
      <c r="AF3" s="23" t="s">
        <v>2401</v>
      </c>
      <c r="AG3" s="23" t="s">
        <v>2402</v>
      </c>
      <c r="AH3" s="23" t="s">
        <v>2403</v>
      </c>
      <c r="AI3" s="23" t="s">
        <v>2404</v>
      </c>
      <c r="AJ3" s="23" t="s">
        <v>2401</v>
      </c>
      <c r="AK3" s="23" t="s">
        <v>2402</v>
      </c>
      <c r="AL3" s="23" t="s">
        <v>2403</v>
      </c>
      <c r="AM3" s="23" t="s">
        <v>2404</v>
      </c>
      <c r="AN3" s="23" t="s">
        <v>2401</v>
      </c>
      <c r="AO3" s="23" t="s">
        <v>2402</v>
      </c>
      <c r="AP3" s="23" t="s">
        <v>2403</v>
      </c>
      <c r="AQ3" s="23" t="s">
        <v>2404</v>
      </c>
      <c r="AR3" s="23" t="s">
        <v>2401</v>
      </c>
      <c r="AS3" s="23" t="s">
        <v>2402</v>
      </c>
      <c r="AT3" s="23" t="s">
        <v>2403</v>
      </c>
      <c r="AU3" s="23" t="s">
        <v>2404</v>
      </c>
      <c r="AV3" s="23" t="s">
        <v>2401</v>
      </c>
      <c r="AW3" s="23" t="s">
        <v>2402</v>
      </c>
      <c r="AX3" s="23" t="s">
        <v>2403</v>
      </c>
      <c r="AY3" s="23" t="s">
        <v>2404</v>
      </c>
      <c r="AZ3" s="23" t="s">
        <v>2401</v>
      </c>
      <c r="BA3" s="23" t="s">
        <v>2402</v>
      </c>
      <c r="BB3" s="23" t="s">
        <v>2403</v>
      </c>
      <c r="BC3" s="23" t="s">
        <v>2404</v>
      </c>
      <c r="BD3" s="23" t="s">
        <v>2401</v>
      </c>
      <c r="BE3" s="23" t="s">
        <v>2402</v>
      </c>
      <c r="BF3" s="23" t="s">
        <v>2403</v>
      </c>
      <c r="BG3" s="23" t="s">
        <v>2404</v>
      </c>
      <c r="BH3" s="23" t="s">
        <v>2401</v>
      </c>
      <c r="BI3" s="23" t="s">
        <v>2402</v>
      </c>
      <c r="BJ3" s="23" t="s">
        <v>2403</v>
      </c>
      <c r="BK3" s="23" t="s">
        <v>2404</v>
      </c>
      <c r="BL3" s="23"/>
      <c r="BM3" s="23"/>
    </row>
    <row r="4" spans="1:65" ht="15.75" customHeight="1" x14ac:dyDescent="0.2">
      <c r="A4" s="190">
        <v>1</v>
      </c>
      <c r="B4" s="23"/>
      <c r="C4" s="23"/>
      <c r="D4" s="23"/>
      <c r="E4" s="23"/>
      <c r="F4" s="23"/>
      <c r="G4" s="190">
        <v>0</v>
      </c>
      <c r="H4" s="23"/>
      <c r="I4" s="23"/>
      <c r="J4" s="23"/>
      <c r="K4" s="190">
        <v>0</v>
      </c>
      <c r="L4" s="23"/>
      <c r="M4" s="23"/>
      <c r="N4" s="23"/>
      <c r="O4" s="190">
        <v>0</v>
      </c>
      <c r="P4" s="23"/>
      <c r="Q4" s="23"/>
      <c r="R4" s="23"/>
      <c r="S4" s="190">
        <v>0</v>
      </c>
      <c r="T4" s="23"/>
      <c r="U4" s="23"/>
      <c r="V4" s="23"/>
      <c r="W4" s="190">
        <v>0</v>
      </c>
      <c r="X4" s="23"/>
      <c r="Y4" s="23"/>
      <c r="Z4" s="23"/>
      <c r="AA4" s="190">
        <v>0</v>
      </c>
      <c r="AB4" s="23"/>
      <c r="AC4" s="23"/>
      <c r="AD4" s="23"/>
      <c r="AE4" s="190">
        <v>0</v>
      </c>
      <c r="AF4" s="23"/>
      <c r="AG4" s="23"/>
      <c r="AH4" s="23"/>
      <c r="AI4" s="190">
        <v>0</v>
      </c>
      <c r="AJ4" s="23"/>
      <c r="AK4" s="23"/>
      <c r="AL4" s="23"/>
      <c r="AM4" s="190">
        <v>0</v>
      </c>
      <c r="AN4" s="23"/>
      <c r="AO4" s="23"/>
      <c r="AP4" s="23"/>
      <c r="AQ4" s="190">
        <v>0</v>
      </c>
      <c r="AR4" s="23"/>
      <c r="AS4" s="23"/>
      <c r="AT4" s="23"/>
      <c r="AU4" s="190">
        <v>0</v>
      </c>
      <c r="AV4" s="23"/>
      <c r="AW4" s="23"/>
      <c r="AX4" s="23"/>
      <c r="AY4" s="190">
        <v>0</v>
      </c>
      <c r="AZ4" s="23"/>
      <c r="BA4" s="23"/>
      <c r="BB4" s="23"/>
      <c r="BC4" s="190">
        <v>0</v>
      </c>
      <c r="BD4" s="23"/>
      <c r="BE4" s="23"/>
      <c r="BF4" s="23"/>
      <c r="BG4" s="190">
        <v>0</v>
      </c>
      <c r="BH4" s="23"/>
      <c r="BI4" s="23"/>
      <c r="BJ4" s="23"/>
      <c r="BK4" s="190">
        <v>0</v>
      </c>
      <c r="BL4" s="23"/>
      <c r="BM4" s="23"/>
    </row>
    <row r="5" spans="1:65" ht="15.75" customHeight="1" x14ac:dyDescent="0.2">
      <c r="A5" s="190">
        <v>2</v>
      </c>
      <c r="B5" s="23"/>
      <c r="C5" s="23"/>
      <c r="D5" s="23"/>
      <c r="E5" s="23"/>
      <c r="F5" s="23"/>
      <c r="G5" s="190">
        <v>0</v>
      </c>
      <c r="H5" s="23"/>
      <c r="I5" s="23"/>
      <c r="J5" s="23"/>
      <c r="K5" s="190">
        <v>0</v>
      </c>
      <c r="L5" s="23"/>
      <c r="M5" s="23"/>
      <c r="N5" s="23"/>
      <c r="O5" s="190">
        <v>0</v>
      </c>
      <c r="P5" s="23"/>
      <c r="Q5" s="23"/>
      <c r="R5" s="23"/>
      <c r="S5" s="190">
        <v>0</v>
      </c>
      <c r="T5" s="23"/>
      <c r="U5" s="23"/>
      <c r="V5" s="23"/>
      <c r="W5" s="190">
        <v>0</v>
      </c>
      <c r="X5" s="23"/>
      <c r="Y5" s="23"/>
      <c r="Z5" s="23"/>
      <c r="AA5" s="190">
        <v>0</v>
      </c>
      <c r="AB5" s="23"/>
      <c r="AC5" s="23"/>
      <c r="AD5" s="23"/>
      <c r="AE5" s="190">
        <v>0</v>
      </c>
      <c r="AF5" s="23"/>
      <c r="AG5" s="23"/>
      <c r="AH5" s="23"/>
      <c r="AI5" s="190">
        <v>0</v>
      </c>
      <c r="AJ5" s="23"/>
      <c r="AK5" s="23"/>
      <c r="AL5" s="23"/>
      <c r="AM5" s="190">
        <v>0</v>
      </c>
      <c r="AN5" s="23"/>
      <c r="AO5" s="23"/>
      <c r="AP5" s="23"/>
      <c r="AQ5" s="190">
        <v>0</v>
      </c>
      <c r="AR5" s="23"/>
      <c r="AS5" s="23"/>
      <c r="AT5" s="23"/>
      <c r="AU5" s="190">
        <v>0</v>
      </c>
      <c r="AV5" s="23"/>
      <c r="AW5" s="23"/>
      <c r="AX5" s="23"/>
      <c r="AY5" s="190">
        <v>0</v>
      </c>
      <c r="AZ5" s="23"/>
      <c r="BA5" s="23"/>
      <c r="BB5" s="23"/>
      <c r="BC5" s="190">
        <v>0</v>
      </c>
      <c r="BD5" s="23"/>
      <c r="BE5" s="23"/>
      <c r="BF5" s="23"/>
      <c r="BG5" s="190">
        <v>0</v>
      </c>
      <c r="BH5" s="23"/>
      <c r="BI5" s="23"/>
      <c r="BJ5" s="23"/>
      <c r="BK5" s="190">
        <v>0</v>
      </c>
      <c r="BL5" s="23"/>
      <c r="BM5" s="23"/>
    </row>
    <row r="6" spans="1:65" ht="15.75" customHeight="1" x14ac:dyDescent="0.2">
      <c r="A6" s="190">
        <v>3</v>
      </c>
      <c r="B6" s="23"/>
      <c r="C6" s="23" t="s">
        <v>2425</v>
      </c>
      <c r="D6" s="23"/>
      <c r="E6" s="23"/>
      <c r="F6" s="23"/>
      <c r="G6" s="190">
        <v>0</v>
      </c>
      <c r="H6" s="23"/>
      <c r="I6" s="23"/>
      <c r="J6" s="23"/>
      <c r="K6" s="190">
        <v>0</v>
      </c>
      <c r="L6" s="23"/>
      <c r="M6" s="23"/>
      <c r="N6" s="23"/>
      <c r="O6" s="190">
        <v>0</v>
      </c>
      <c r="P6" s="23"/>
      <c r="Q6" s="23"/>
      <c r="R6" s="23"/>
      <c r="S6" s="190">
        <v>0</v>
      </c>
      <c r="T6" s="23"/>
      <c r="U6" s="23"/>
      <c r="V6" s="23"/>
      <c r="W6" s="190">
        <v>0</v>
      </c>
      <c r="X6" s="23"/>
      <c r="Y6" s="23"/>
      <c r="Z6" s="23"/>
      <c r="AA6" s="190">
        <v>0</v>
      </c>
      <c r="AB6" s="23"/>
      <c r="AC6" s="23"/>
      <c r="AD6" s="23"/>
      <c r="AE6" s="190">
        <v>0</v>
      </c>
      <c r="AF6" s="23"/>
      <c r="AG6" s="23"/>
      <c r="AH6" s="23"/>
      <c r="AI6" s="190">
        <v>0</v>
      </c>
      <c r="AJ6" s="23"/>
      <c r="AK6" s="23"/>
      <c r="AL6" s="23"/>
      <c r="AM6" s="190">
        <v>0</v>
      </c>
      <c r="AN6" s="23"/>
      <c r="AO6" s="23"/>
      <c r="AP6" s="23"/>
      <c r="AQ6" s="190">
        <v>0</v>
      </c>
      <c r="AR6" s="23"/>
      <c r="AS6" s="23"/>
      <c r="AT6" s="23"/>
      <c r="AU6" s="190">
        <v>0</v>
      </c>
      <c r="AV6" s="23"/>
      <c r="AW6" s="23"/>
      <c r="AX6" s="23"/>
      <c r="AY6" s="190">
        <v>0</v>
      </c>
      <c r="AZ6" s="23"/>
      <c r="BA6" s="23"/>
      <c r="BB6" s="23"/>
      <c r="BC6" s="190">
        <v>0</v>
      </c>
      <c r="BD6" s="23"/>
      <c r="BE6" s="23"/>
      <c r="BF6" s="23"/>
      <c r="BG6" s="190">
        <v>0</v>
      </c>
      <c r="BH6" s="23"/>
      <c r="BI6" s="23"/>
      <c r="BJ6" s="23"/>
      <c r="BK6" s="190">
        <v>0</v>
      </c>
      <c r="BL6" s="23"/>
      <c r="BM6" s="23"/>
    </row>
    <row r="7" spans="1:65" ht="15.75" customHeight="1" x14ac:dyDescent="0.2">
      <c r="A7" s="190">
        <v>4</v>
      </c>
      <c r="B7" s="23"/>
      <c r="C7" s="23" t="s">
        <v>2425</v>
      </c>
      <c r="D7" s="191">
        <v>0.35694444444444445</v>
      </c>
      <c r="E7" s="191">
        <v>0.79513888888888884</v>
      </c>
      <c r="F7" s="192">
        <v>0.33055555555555555</v>
      </c>
      <c r="G7" s="190">
        <v>7.9</v>
      </c>
      <c r="H7" s="191">
        <v>0.35138888888888886</v>
      </c>
      <c r="I7" s="191">
        <v>0.75902777777777775</v>
      </c>
      <c r="J7" s="192">
        <v>0.33333333333333331</v>
      </c>
      <c r="K7" s="190">
        <v>8</v>
      </c>
      <c r="L7" s="191">
        <v>0.35486111111111113</v>
      </c>
      <c r="M7" s="191">
        <v>0.75555555555555554</v>
      </c>
      <c r="N7" s="192">
        <v>0.33263888888888887</v>
      </c>
      <c r="O7" s="190">
        <v>8</v>
      </c>
      <c r="P7" s="23"/>
      <c r="Q7" s="23"/>
      <c r="R7" s="23"/>
      <c r="S7" s="190">
        <v>0</v>
      </c>
      <c r="T7" s="23"/>
      <c r="U7" s="23"/>
      <c r="V7" s="23"/>
      <c r="W7" s="190">
        <v>0</v>
      </c>
      <c r="X7" s="23"/>
      <c r="Y7" s="23"/>
      <c r="Z7" s="23"/>
      <c r="AA7" s="190">
        <v>0</v>
      </c>
      <c r="AB7" s="191">
        <v>0.35486111111111113</v>
      </c>
      <c r="AC7" s="191">
        <v>0.75486111111111109</v>
      </c>
      <c r="AD7" s="192">
        <v>0.33263888888888887</v>
      </c>
      <c r="AE7" s="190">
        <v>8</v>
      </c>
      <c r="AF7" s="191">
        <v>0.35138888888888886</v>
      </c>
      <c r="AG7" s="191">
        <v>0.76666666666666672</v>
      </c>
      <c r="AH7" s="192">
        <v>0.33333333333333331</v>
      </c>
      <c r="AI7" s="190">
        <v>8</v>
      </c>
      <c r="AJ7" s="23"/>
      <c r="AK7" s="23"/>
      <c r="AL7" s="23"/>
      <c r="AM7" s="190">
        <v>0</v>
      </c>
      <c r="AN7" s="23"/>
      <c r="AO7" s="23"/>
      <c r="AP7" s="23"/>
      <c r="AQ7" s="190">
        <v>0</v>
      </c>
      <c r="AR7" s="23"/>
      <c r="AS7" s="23"/>
      <c r="AT7" s="23"/>
      <c r="AU7" s="190">
        <v>0</v>
      </c>
      <c r="AV7" s="23"/>
      <c r="AW7" s="23"/>
      <c r="AX7" s="23"/>
      <c r="AY7" s="190">
        <v>0</v>
      </c>
      <c r="AZ7" s="191">
        <v>0.35694444444444445</v>
      </c>
      <c r="BA7" s="191">
        <v>0.7631944444444444</v>
      </c>
      <c r="BB7" s="192">
        <v>0.33055555555555555</v>
      </c>
      <c r="BC7" s="190">
        <v>7.9</v>
      </c>
      <c r="BD7" s="191">
        <v>0.35694444444444445</v>
      </c>
      <c r="BE7" s="191">
        <v>0.75555555555555554</v>
      </c>
      <c r="BF7" s="192">
        <v>0.33055555555555555</v>
      </c>
      <c r="BG7" s="190">
        <v>7.9</v>
      </c>
      <c r="BH7" s="191">
        <v>0.36666666666666664</v>
      </c>
      <c r="BI7" s="191">
        <v>0.36666666666666664</v>
      </c>
      <c r="BJ7" s="192">
        <v>0.16666666666666666</v>
      </c>
      <c r="BK7" s="190">
        <v>4</v>
      </c>
      <c r="BL7" s="23"/>
      <c r="BM7" s="23"/>
    </row>
    <row r="8" spans="1:65" ht="15.75" customHeight="1" x14ac:dyDescent="0.2">
      <c r="A8" s="190">
        <v>5</v>
      </c>
      <c r="B8" s="23"/>
      <c r="C8" s="23" t="s">
        <v>2426</v>
      </c>
      <c r="D8" s="23"/>
      <c r="E8" s="23"/>
      <c r="F8" s="23"/>
      <c r="G8" s="190">
        <v>0</v>
      </c>
      <c r="H8" s="23"/>
      <c r="I8" s="23"/>
      <c r="J8" s="23"/>
      <c r="K8" s="190">
        <v>0</v>
      </c>
      <c r="L8" s="23"/>
      <c r="M8" s="23"/>
      <c r="N8" s="23"/>
      <c r="O8" s="190">
        <v>0</v>
      </c>
      <c r="P8" s="23"/>
      <c r="Q8" s="23"/>
      <c r="R8" s="23"/>
      <c r="S8" s="190">
        <v>0</v>
      </c>
      <c r="T8" s="23"/>
      <c r="U8" s="23"/>
      <c r="V8" s="23"/>
      <c r="W8" s="190">
        <v>0</v>
      </c>
      <c r="X8" s="23"/>
      <c r="Y8" s="23"/>
      <c r="Z8" s="23"/>
      <c r="AA8" s="190">
        <v>0</v>
      </c>
      <c r="AB8" s="23"/>
      <c r="AC8" s="23"/>
      <c r="AD8" s="23"/>
      <c r="AE8" s="190">
        <v>0</v>
      </c>
      <c r="AF8" s="23"/>
      <c r="AG8" s="23"/>
      <c r="AH8" s="23"/>
      <c r="AI8" s="190">
        <v>0</v>
      </c>
      <c r="AJ8" s="23"/>
      <c r="AK8" s="23"/>
      <c r="AL8" s="23"/>
      <c r="AM8" s="190">
        <v>0</v>
      </c>
      <c r="AN8" s="23"/>
      <c r="AO8" s="23"/>
      <c r="AP8" s="23"/>
      <c r="AQ8" s="190">
        <v>0</v>
      </c>
      <c r="AR8" s="23"/>
      <c r="AS8" s="23"/>
      <c r="AT8" s="23"/>
      <c r="AU8" s="190">
        <v>0</v>
      </c>
      <c r="AV8" s="23"/>
      <c r="AW8" s="23"/>
      <c r="AX8" s="23"/>
      <c r="AY8" s="190">
        <v>0</v>
      </c>
      <c r="AZ8" s="23"/>
      <c r="BA8" s="23"/>
      <c r="BB8" s="23"/>
      <c r="BC8" s="190">
        <v>0</v>
      </c>
      <c r="BD8" s="23"/>
      <c r="BE8" s="23"/>
      <c r="BF8" s="23"/>
      <c r="BG8" s="190">
        <v>0</v>
      </c>
      <c r="BH8" s="23"/>
      <c r="BI8" s="23"/>
      <c r="BJ8" s="23"/>
      <c r="BK8" s="190">
        <v>0</v>
      </c>
      <c r="BL8" s="23"/>
      <c r="BM8" s="23"/>
    </row>
    <row r="9" spans="1:65" ht="15.75" customHeight="1" x14ac:dyDescent="0.2">
      <c r="A9" s="190">
        <v>6</v>
      </c>
      <c r="B9" s="23"/>
      <c r="C9" s="23"/>
      <c r="D9" s="23"/>
      <c r="E9" s="23"/>
      <c r="F9" s="23"/>
      <c r="G9" s="190">
        <v>0</v>
      </c>
      <c r="H9" s="23"/>
      <c r="I9" s="23"/>
      <c r="J9" s="23"/>
      <c r="K9" s="190">
        <v>0</v>
      </c>
      <c r="L9" s="23"/>
      <c r="M9" s="23"/>
      <c r="N9" s="23"/>
      <c r="O9" s="190">
        <v>0</v>
      </c>
      <c r="P9" s="23"/>
      <c r="Q9" s="23"/>
      <c r="R9" s="23"/>
      <c r="S9" s="190">
        <v>0</v>
      </c>
      <c r="T9" s="23"/>
      <c r="U9" s="23"/>
      <c r="V9" s="23"/>
      <c r="W9" s="190">
        <v>0</v>
      </c>
      <c r="X9" s="23"/>
      <c r="Y9" s="23"/>
      <c r="Z9" s="23"/>
      <c r="AA9" s="190">
        <v>0</v>
      </c>
      <c r="AB9" s="23"/>
      <c r="AC9" s="23"/>
      <c r="AD9" s="23"/>
      <c r="AE9" s="190">
        <v>0</v>
      </c>
      <c r="AF9" s="23"/>
      <c r="AG9" s="23"/>
      <c r="AH9" s="23"/>
      <c r="AI9" s="190">
        <v>0</v>
      </c>
      <c r="AJ9" s="23"/>
      <c r="AK9" s="23"/>
      <c r="AL9" s="23"/>
      <c r="AM9" s="190">
        <v>0</v>
      </c>
      <c r="AN9" s="23"/>
      <c r="AO9" s="23"/>
      <c r="AP9" s="23"/>
      <c r="AQ9" s="190">
        <v>0</v>
      </c>
      <c r="AR9" s="23"/>
      <c r="AS9" s="23"/>
      <c r="AT9" s="23"/>
      <c r="AU9" s="190">
        <v>0</v>
      </c>
      <c r="AV9" s="23"/>
      <c r="AW9" s="23"/>
      <c r="AX9" s="23"/>
      <c r="AY9" s="190">
        <v>0</v>
      </c>
      <c r="AZ9" s="23"/>
      <c r="BA9" s="23"/>
      <c r="BB9" s="23"/>
      <c r="BC9" s="190">
        <v>0</v>
      </c>
      <c r="BD9" s="23"/>
      <c r="BE9" s="23"/>
      <c r="BF9" s="23"/>
      <c r="BG9" s="190">
        <v>0</v>
      </c>
      <c r="BH9" s="23"/>
      <c r="BI9" s="23"/>
      <c r="BJ9" s="23"/>
      <c r="BK9" s="190">
        <v>0</v>
      </c>
      <c r="BL9" s="23"/>
      <c r="BM9" s="23"/>
    </row>
    <row r="10" spans="1:65" ht="15.75" customHeight="1" x14ac:dyDescent="0.2">
      <c r="A10" s="190">
        <v>7</v>
      </c>
      <c r="B10" s="23"/>
      <c r="C10" s="23" t="s">
        <v>2426</v>
      </c>
      <c r="D10" s="23"/>
      <c r="E10" s="23"/>
      <c r="F10" s="23"/>
      <c r="G10" s="190">
        <v>0</v>
      </c>
      <c r="H10" s="23"/>
      <c r="I10" s="23"/>
      <c r="J10" s="23"/>
      <c r="K10" s="190">
        <v>0</v>
      </c>
      <c r="L10" s="23"/>
      <c r="M10" s="23"/>
      <c r="N10" s="23"/>
      <c r="O10" s="190">
        <v>0</v>
      </c>
      <c r="P10" s="23"/>
      <c r="Q10" s="23"/>
      <c r="R10" s="23"/>
      <c r="S10" s="190">
        <v>0</v>
      </c>
      <c r="T10" s="23"/>
      <c r="U10" s="23"/>
      <c r="V10" s="23"/>
      <c r="W10" s="190">
        <v>0</v>
      </c>
      <c r="X10" s="23"/>
      <c r="Y10" s="23"/>
      <c r="Z10" s="23"/>
      <c r="AA10" s="190">
        <v>0</v>
      </c>
      <c r="AB10" s="23"/>
      <c r="AC10" s="23"/>
      <c r="AD10" s="23"/>
      <c r="AE10" s="190">
        <v>0</v>
      </c>
      <c r="AF10" s="23"/>
      <c r="AG10" s="23"/>
      <c r="AH10" s="23"/>
      <c r="AI10" s="190">
        <v>0</v>
      </c>
      <c r="AJ10" s="23"/>
      <c r="AK10" s="23"/>
      <c r="AL10" s="23"/>
      <c r="AM10" s="190">
        <v>0</v>
      </c>
      <c r="AN10" s="23"/>
      <c r="AO10" s="23"/>
      <c r="AP10" s="23"/>
      <c r="AQ10" s="190">
        <v>0</v>
      </c>
      <c r="AR10" s="23"/>
      <c r="AS10" s="23"/>
      <c r="AT10" s="23"/>
      <c r="AU10" s="190">
        <v>0</v>
      </c>
      <c r="AV10" s="23"/>
      <c r="AW10" s="23"/>
      <c r="AX10" s="23"/>
      <c r="AY10" s="190">
        <v>0</v>
      </c>
      <c r="AZ10" s="23"/>
      <c r="BA10" s="23"/>
      <c r="BB10" s="23"/>
      <c r="BC10" s="190">
        <v>0</v>
      </c>
      <c r="BD10" s="23"/>
      <c r="BE10" s="23"/>
      <c r="BF10" s="23"/>
      <c r="BG10" s="190">
        <v>0</v>
      </c>
      <c r="BH10" s="23"/>
      <c r="BI10" s="23"/>
      <c r="BJ10" s="23"/>
      <c r="BK10" s="190">
        <v>0</v>
      </c>
      <c r="BL10" s="23"/>
      <c r="BM10" s="23"/>
    </row>
    <row r="11" spans="1:65" ht="15.75" customHeight="1" x14ac:dyDescent="0.2">
      <c r="A11" s="190">
        <v>8</v>
      </c>
      <c r="B11" s="23"/>
      <c r="C11" s="23" t="s">
        <v>2426</v>
      </c>
      <c r="D11" s="191">
        <v>0.38611111111111113</v>
      </c>
      <c r="E11" s="191">
        <v>0.38611111111111113</v>
      </c>
      <c r="F11" s="192">
        <v>0.16666666666666666</v>
      </c>
      <c r="G11" s="190">
        <v>4</v>
      </c>
      <c r="H11" s="191">
        <v>0.37986111111111109</v>
      </c>
      <c r="I11" s="191">
        <v>0.77013888888888893</v>
      </c>
      <c r="J11" s="193">
        <v>0.32777777777777778</v>
      </c>
      <c r="K11" s="190">
        <v>7.9</v>
      </c>
      <c r="L11" s="191">
        <v>0.38472222222222224</v>
      </c>
      <c r="M11" s="191">
        <v>0.38472222222222224</v>
      </c>
      <c r="N11" s="192">
        <v>0.16666666666666666</v>
      </c>
      <c r="O11" s="190">
        <v>4</v>
      </c>
      <c r="P11" s="23"/>
      <c r="Q11" s="23"/>
      <c r="R11" s="23"/>
      <c r="S11" s="190">
        <v>0</v>
      </c>
      <c r="T11" s="23"/>
      <c r="U11" s="23"/>
      <c r="V11" s="23"/>
      <c r="W11" s="190">
        <v>0</v>
      </c>
      <c r="X11" s="23"/>
      <c r="Y11" s="23"/>
      <c r="Z11" s="23"/>
      <c r="AA11" s="190">
        <v>0</v>
      </c>
      <c r="AB11" s="23"/>
      <c r="AC11" s="23"/>
      <c r="AD11" s="23"/>
      <c r="AE11" s="190">
        <v>0</v>
      </c>
      <c r="AF11" s="23"/>
      <c r="AG11" s="23"/>
      <c r="AH11" s="23"/>
      <c r="AI11" s="190">
        <v>0</v>
      </c>
      <c r="AJ11" s="23"/>
      <c r="AK11" s="23"/>
      <c r="AL11" s="23"/>
      <c r="AM11" s="190">
        <v>0</v>
      </c>
      <c r="AN11" s="23"/>
      <c r="AO11" s="23"/>
      <c r="AP11" s="23"/>
      <c r="AQ11" s="190">
        <v>0</v>
      </c>
      <c r="AR11" s="23"/>
      <c r="AS11" s="23"/>
      <c r="AT11" s="23"/>
      <c r="AU11" s="190">
        <v>0</v>
      </c>
      <c r="AV11" s="23"/>
      <c r="AW11" s="23"/>
      <c r="AX11" s="23"/>
      <c r="AY11" s="190">
        <v>0</v>
      </c>
      <c r="AZ11" s="23"/>
      <c r="BA11" s="23"/>
      <c r="BB11" s="23"/>
      <c r="BC11" s="190">
        <v>0</v>
      </c>
      <c r="BD11" s="23"/>
      <c r="BE11" s="23"/>
      <c r="BF11" s="23"/>
      <c r="BG11" s="190">
        <v>0</v>
      </c>
      <c r="BH11" s="23"/>
      <c r="BI11" s="23"/>
      <c r="BJ11" s="23"/>
      <c r="BK11" s="190">
        <v>0</v>
      </c>
      <c r="BL11" s="23"/>
      <c r="BM11" s="23"/>
    </row>
    <row r="12" spans="1:65" ht="15.75" customHeight="1" x14ac:dyDescent="0.2">
      <c r="A12" s="190">
        <v>9</v>
      </c>
      <c r="B12" s="23"/>
      <c r="C12" s="23"/>
      <c r="D12" s="23"/>
      <c r="E12" s="23"/>
      <c r="F12" s="23"/>
      <c r="G12" s="190">
        <v>0</v>
      </c>
      <c r="H12" s="23"/>
      <c r="I12" s="23"/>
      <c r="J12" s="23"/>
      <c r="K12" s="190">
        <v>0</v>
      </c>
      <c r="L12" s="23"/>
      <c r="M12" s="23"/>
      <c r="N12" s="23"/>
      <c r="O12" s="190">
        <v>0</v>
      </c>
      <c r="P12" s="23"/>
      <c r="Q12" s="23"/>
      <c r="R12" s="23"/>
      <c r="S12" s="190">
        <v>0</v>
      </c>
      <c r="T12" s="23"/>
      <c r="U12" s="23"/>
      <c r="V12" s="23"/>
      <c r="W12" s="190">
        <v>0</v>
      </c>
      <c r="X12" s="23"/>
      <c r="Y12" s="23"/>
      <c r="Z12" s="23"/>
      <c r="AA12" s="190">
        <v>0</v>
      </c>
      <c r="AB12" s="23"/>
      <c r="AC12" s="23"/>
      <c r="AD12" s="23"/>
      <c r="AE12" s="190">
        <v>0</v>
      </c>
      <c r="AF12" s="23"/>
      <c r="AG12" s="23"/>
      <c r="AH12" s="23"/>
      <c r="AI12" s="190">
        <v>0</v>
      </c>
      <c r="AJ12" s="23"/>
      <c r="AK12" s="23"/>
      <c r="AL12" s="23"/>
      <c r="AM12" s="190">
        <v>0</v>
      </c>
      <c r="AN12" s="23"/>
      <c r="AO12" s="23"/>
      <c r="AP12" s="23"/>
      <c r="AQ12" s="190">
        <v>0</v>
      </c>
      <c r="AR12" s="23"/>
      <c r="AS12" s="23"/>
      <c r="AT12" s="23"/>
      <c r="AU12" s="190">
        <v>0</v>
      </c>
      <c r="AV12" s="23"/>
      <c r="AW12" s="23"/>
      <c r="AX12" s="23"/>
      <c r="AY12" s="190">
        <v>0</v>
      </c>
      <c r="AZ12" s="23"/>
      <c r="BA12" s="23"/>
      <c r="BB12" s="23"/>
      <c r="BC12" s="190">
        <v>0</v>
      </c>
      <c r="BD12" s="23"/>
      <c r="BE12" s="23"/>
      <c r="BF12" s="23"/>
      <c r="BG12" s="190">
        <v>0</v>
      </c>
      <c r="BH12" s="23"/>
      <c r="BI12" s="23"/>
      <c r="BJ12" s="23"/>
      <c r="BK12" s="190">
        <v>0</v>
      </c>
      <c r="BL12" s="23"/>
      <c r="BM12" s="23"/>
    </row>
    <row r="13" spans="1:65" ht="15.75" customHeight="1" x14ac:dyDescent="0.2">
      <c r="A13" s="190">
        <v>10</v>
      </c>
      <c r="B13" s="23"/>
      <c r="C13" s="23" t="s">
        <v>2426</v>
      </c>
      <c r="D13" s="23"/>
      <c r="E13" s="23"/>
      <c r="F13" s="23"/>
      <c r="G13" s="190">
        <v>0</v>
      </c>
      <c r="H13" s="23"/>
      <c r="I13" s="23"/>
      <c r="J13" s="23"/>
      <c r="K13" s="190">
        <v>0</v>
      </c>
      <c r="L13" s="23"/>
      <c r="M13" s="23"/>
      <c r="N13" s="23"/>
      <c r="O13" s="190">
        <v>0</v>
      </c>
      <c r="P13" s="23"/>
      <c r="Q13" s="23"/>
      <c r="R13" s="23"/>
      <c r="S13" s="190">
        <v>0</v>
      </c>
      <c r="T13" s="23"/>
      <c r="U13" s="23"/>
      <c r="V13" s="23"/>
      <c r="W13" s="190">
        <v>0</v>
      </c>
      <c r="X13" s="23"/>
      <c r="Y13" s="23"/>
      <c r="Z13" s="23"/>
      <c r="AA13" s="190">
        <v>0</v>
      </c>
      <c r="AB13" s="23"/>
      <c r="AC13" s="23"/>
      <c r="AD13" s="23"/>
      <c r="AE13" s="190">
        <v>0</v>
      </c>
      <c r="AF13" s="23"/>
      <c r="AG13" s="23"/>
      <c r="AH13" s="23"/>
      <c r="AI13" s="190">
        <v>0</v>
      </c>
      <c r="AJ13" s="23"/>
      <c r="AK13" s="23"/>
      <c r="AL13" s="23"/>
      <c r="AM13" s="190">
        <v>0</v>
      </c>
      <c r="AN13" s="23"/>
      <c r="AO13" s="23"/>
      <c r="AP13" s="23"/>
      <c r="AQ13" s="190">
        <v>0</v>
      </c>
      <c r="AR13" s="23"/>
      <c r="AS13" s="23"/>
      <c r="AT13" s="23"/>
      <c r="AU13" s="190">
        <v>0</v>
      </c>
      <c r="AV13" s="23"/>
      <c r="AW13" s="23"/>
      <c r="AX13" s="23"/>
      <c r="AY13" s="190">
        <v>0</v>
      </c>
      <c r="AZ13" s="191">
        <v>0.38472222222222224</v>
      </c>
      <c r="BA13" s="191">
        <v>0.61875000000000002</v>
      </c>
      <c r="BB13" s="193">
        <v>0.17152777777777778</v>
      </c>
      <c r="BC13" s="190">
        <v>4.0999999999999996</v>
      </c>
      <c r="BD13" s="23"/>
      <c r="BE13" s="23"/>
      <c r="BF13" s="23"/>
      <c r="BG13" s="190">
        <v>0</v>
      </c>
      <c r="BH13" s="191">
        <v>0.36805555555555558</v>
      </c>
      <c r="BI13" s="191">
        <v>0.36805555555555558</v>
      </c>
      <c r="BJ13" s="192">
        <v>0.16666666666666666</v>
      </c>
      <c r="BK13" s="190">
        <v>4</v>
      </c>
      <c r="BL13" s="23"/>
      <c r="BM13" s="23"/>
    </row>
    <row r="14" spans="1:65" ht="15.75" customHeight="1" x14ac:dyDescent="0.2">
      <c r="A14" s="190">
        <v>11</v>
      </c>
      <c r="B14" s="23"/>
      <c r="C14" s="23"/>
      <c r="D14" s="23"/>
      <c r="E14" s="23"/>
      <c r="F14" s="23"/>
      <c r="G14" s="190">
        <v>0</v>
      </c>
      <c r="H14" s="23"/>
      <c r="I14" s="23"/>
      <c r="J14" s="23"/>
      <c r="K14" s="190">
        <v>0</v>
      </c>
      <c r="L14" s="23"/>
      <c r="M14" s="23"/>
      <c r="N14" s="23"/>
      <c r="O14" s="190">
        <v>0</v>
      </c>
      <c r="P14" s="23"/>
      <c r="Q14" s="23"/>
      <c r="R14" s="23"/>
      <c r="S14" s="190">
        <v>0</v>
      </c>
      <c r="T14" s="23"/>
      <c r="U14" s="23"/>
      <c r="V14" s="23"/>
      <c r="W14" s="190">
        <v>0</v>
      </c>
      <c r="X14" s="23"/>
      <c r="Y14" s="23"/>
      <c r="Z14" s="23"/>
      <c r="AA14" s="190">
        <v>0</v>
      </c>
      <c r="AB14" s="23"/>
      <c r="AC14" s="23"/>
      <c r="AD14" s="23"/>
      <c r="AE14" s="190">
        <v>0</v>
      </c>
      <c r="AF14" s="23"/>
      <c r="AG14" s="23"/>
      <c r="AH14" s="23"/>
      <c r="AI14" s="190">
        <v>0</v>
      </c>
      <c r="AJ14" s="23"/>
      <c r="AK14" s="23"/>
      <c r="AL14" s="23"/>
      <c r="AM14" s="190">
        <v>0</v>
      </c>
      <c r="AN14" s="23"/>
      <c r="AO14" s="23"/>
      <c r="AP14" s="23"/>
      <c r="AQ14" s="190">
        <v>0</v>
      </c>
      <c r="AR14" s="23"/>
      <c r="AS14" s="23"/>
      <c r="AT14" s="23"/>
      <c r="AU14" s="190">
        <v>0</v>
      </c>
      <c r="AV14" s="23"/>
      <c r="AW14" s="23"/>
      <c r="AX14" s="23"/>
      <c r="AY14" s="190">
        <v>0</v>
      </c>
      <c r="AZ14" s="23"/>
      <c r="BA14" s="23"/>
      <c r="BB14" s="23"/>
      <c r="BC14" s="190">
        <v>0</v>
      </c>
      <c r="BD14" s="23"/>
      <c r="BE14" s="23"/>
      <c r="BF14" s="23"/>
      <c r="BG14" s="190">
        <v>0</v>
      </c>
      <c r="BH14" s="23"/>
      <c r="BI14" s="23"/>
      <c r="BJ14" s="23"/>
      <c r="BK14" s="190">
        <v>0</v>
      </c>
      <c r="BL14" s="23"/>
      <c r="BM14" s="23"/>
    </row>
    <row r="15" spans="1:65" ht="15.75" customHeight="1" x14ac:dyDescent="0.2">
      <c r="A15" s="190">
        <v>12</v>
      </c>
      <c r="B15" s="23"/>
      <c r="C15" s="23"/>
      <c r="D15" s="23"/>
      <c r="E15" s="23"/>
      <c r="F15" s="23"/>
      <c r="G15" s="190">
        <v>0</v>
      </c>
      <c r="H15" s="23"/>
      <c r="I15" s="23"/>
      <c r="J15" s="23"/>
      <c r="K15" s="190">
        <v>0</v>
      </c>
      <c r="L15" s="23"/>
      <c r="M15" s="23"/>
      <c r="N15" s="23"/>
      <c r="O15" s="190">
        <v>0</v>
      </c>
      <c r="P15" s="23"/>
      <c r="Q15" s="23"/>
      <c r="R15" s="23"/>
      <c r="S15" s="190">
        <v>0</v>
      </c>
      <c r="T15" s="23"/>
      <c r="U15" s="23"/>
      <c r="V15" s="23"/>
      <c r="W15" s="190">
        <v>0</v>
      </c>
      <c r="X15" s="23"/>
      <c r="Y15" s="23"/>
      <c r="Z15" s="23"/>
      <c r="AA15" s="190">
        <v>0</v>
      </c>
      <c r="AB15" s="23"/>
      <c r="AC15" s="23"/>
      <c r="AD15" s="23"/>
      <c r="AE15" s="190">
        <v>0</v>
      </c>
      <c r="AF15" s="23"/>
      <c r="AG15" s="23"/>
      <c r="AH15" s="23"/>
      <c r="AI15" s="190">
        <v>0</v>
      </c>
      <c r="AJ15" s="23"/>
      <c r="AK15" s="23"/>
      <c r="AL15" s="23"/>
      <c r="AM15" s="190">
        <v>0</v>
      </c>
      <c r="AN15" s="23"/>
      <c r="AO15" s="23"/>
      <c r="AP15" s="23"/>
      <c r="AQ15" s="190">
        <v>0</v>
      </c>
      <c r="AR15" s="23"/>
      <c r="AS15" s="23"/>
      <c r="AT15" s="23"/>
      <c r="AU15" s="190">
        <v>0</v>
      </c>
      <c r="AV15" s="23"/>
      <c r="AW15" s="23"/>
      <c r="AX15" s="23"/>
      <c r="AY15" s="190">
        <v>0</v>
      </c>
      <c r="AZ15" s="23"/>
      <c r="BA15" s="23"/>
      <c r="BB15" s="23"/>
      <c r="BC15" s="190">
        <v>0</v>
      </c>
      <c r="BD15" s="23"/>
      <c r="BE15" s="23"/>
      <c r="BF15" s="23"/>
      <c r="BG15" s="190">
        <v>0</v>
      </c>
      <c r="BH15" s="23"/>
      <c r="BI15" s="23"/>
      <c r="BJ15" s="23"/>
      <c r="BK15" s="190">
        <v>0</v>
      </c>
      <c r="BL15" s="23"/>
      <c r="BM15" s="23"/>
    </row>
    <row r="16" spans="1:65" ht="15.75" customHeight="1" x14ac:dyDescent="0.2">
      <c r="A16" s="190">
        <v>20</v>
      </c>
      <c r="B16" s="23"/>
      <c r="C16" s="23" t="s">
        <v>2426</v>
      </c>
      <c r="D16" s="23"/>
      <c r="E16" s="23"/>
      <c r="F16" s="23"/>
      <c r="G16" s="190">
        <v>0</v>
      </c>
      <c r="H16" s="23"/>
      <c r="I16" s="23"/>
      <c r="J16" s="23"/>
      <c r="K16" s="190">
        <v>0</v>
      </c>
      <c r="L16" s="23"/>
      <c r="M16" s="23"/>
      <c r="N16" s="23"/>
      <c r="O16" s="190">
        <v>0</v>
      </c>
      <c r="P16" s="23"/>
      <c r="Q16" s="23"/>
      <c r="R16" s="23"/>
      <c r="S16" s="190">
        <v>0</v>
      </c>
      <c r="T16" s="23"/>
      <c r="U16" s="23"/>
      <c r="V16" s="23"/>
      <c r="W16" s="190">
        <v>0</v>
      </c>
      <c r="X16" s="23"/>
      <c r="Y16" s="23"/>
      <c r="Z16" s="23"/>
      <c r="AA16" s="190">
        <v>0</v>
      </c>
      <c r="AB16" s="23"/>
      <c r="AC16" s="23"/>
      <c r="AD16" s="23"/>
      <c r="AE16" s="190">
        <v>0</v>
      </c>
      <c r="AF16" s="23"/>
      <c r="AG16" s="23"/>
      <c r="AH16" s="23"/>
      <c r="AI16" s="190">
        <v>0</v>
      </c>
      <c r="AJ16" s="23"/>
      <c r="AK16" s="23"/>
      <c r="AL16" s="23"/>
      <c r="AM16" s="190">
        <v>0</v>
      </c>
      <c r="AN16" s="23"/>
      <c r="AO16" s="23"/>
      <c r="AP16" s="23"/>
      <c r="AQ16" s="190">
        <v>0</v>
      </c>
      <c r="AR16" s="23"/>
      <c r="AS16" s="23"/>
      <c r="AT16" s="23"/>
      <c r="AU16" s="190">
        <v>0</v>
      </c>
      <c r="AV16" s="23"/>
      <c r="AW16" s="23"/>
      <c r="AX16" s="23"/>
      <c r="AY16" s="190">
        <v>0</v>
      </c>
      <c r="AZ16" s="23"/>
      <c r="BA16" s="23"/>
      <c r="BB16" s="23"/>
      <c r="BC16" s="190">
        <v>0</v>
      </c>
      <c r="BD16" s="23"/>
      <c r="BE16" s="23"/>
      <c r="BF16" s="23"/>
      <c r="BG16" s="190">
        <v>0</v>
      </c>
      <c r="BH16" s="23"/>
      <c r="BI16" s="23"/>
      <c r="BJ16" s="23"/>
      <c r="BK16" s="190">
        <v>0</v>
      </c>
      <c r="BL16" s="23"/>
      <c r="BM16" s="23"/>
    </row>
    <row r="17" spans="1:65" ht="15.75" customHeight="1" x14ac:dyDescent="0.2">
      <c r="A17" s="190">
        <v>23</v>
      </c>
      <c r="B17" s="23"/>
      <c r="C17" s="23" t="s">
        <v>2426</v>
      </c>
      <c r="D17" s="23"/>
      <c r="E17" s="23"/>
      <c r="F17" s="23"/>
      <c r="G17" s="190">
        <v>0</v>
      </c>
      <c r="H17" s="23"/>
      <c r="I17" s="23"/>
      <c r="J17" s="23"/>
      <c r="K17" s="190">
        <v>0</v>
      </c>
      <c r="L17" s="23"/>
      <c r="M17" s="23"/>
      <c r="N17" s="23"/>
      <c r="O17" s="190">
        <v>0</v>
      </c>
      <c r="P17" s="23"/>
      <c r="Q17" s="23"/>
      <c r="R17" s="23"/>
      <c r="S17" s="190">
        <v>0</v>
      </c>
      <c r="T17" s="23"/>
      <c r="U17" s="23"/>
      <c r="V17" s="23"/>
      <c r="W17" s="190">
        <v>0</v>
      </c>
      <c r="X17" s="23"/>
      <c r="Y17" s="23"/>
      <c r="Z17" s="23"/>
      <c r="AA17" s="190">
        <v>0</v>
      </c>
      <c r="AB17" s="23"/>
      <c r="AC17" s="23"/>
      <c r="AD17" s="23"/>
      <c r="AE17" s="190">
        <v>0</v>
      </c>
      <c r="AF17" s="23"/>
      <c r="AG17" s="23"/>
      <c r="AH17" s="23"/>
      <c r="AI17" s="190">
        <v>0</v>
      </c>
      <c r="AJ17" s="23"/>
      <c r="AK17" s="23"/>
      <c r="AL17" s="23"/>
      <c r="AM17" s="190">
        <v>0</v>
      </c>
      <c r="AN17" s="23"/>
      <c r="AO17" s="23"/>
      <c r="AP17" s="23"/>
      <c r="AQ17" s="190">
        <v>0</v>
      </c>
      <c r="AR17" s="23"/>
      <c r="AS17" s="23"/>
      <c r="AT17" s="23"/>
      <c r="AU17" s="190">
        <v>0</v>
      </c>
      <c r="AV17" s="23"/>
      <c r="AW17" s="23"/>
      <c r="AX17" s="23"/>
      <c r="AY17" s="190">
        <v>0</v>
      </c>
      <c r="AZ17" s="23"/>
      <c r="BA17" s="23"/>
      <c r="BB17" s="23"/>
      <c r="BC17" s="190">
        <v>0</v>
      </c>
      <c r="BD17" s="23"/>
      <c r="BE17" s="23"/>
      <c r="BF17" s="23"/>
      <c r="BG17" s="190">
        <v>0</v>
      </c>
      <c r="BH17" s="23"/>
      <c r="BI17" s="23"/>
      <c r="BJ17" s="23"/>
      <c r="BK17" s="190">
        <v>0</v>
      </c>
      <c r="BL17" s="23"/>
      <c r="BM17" s="23"/>
    </row>
    <row r="18" spans="1:65" ht="15.75" customHeight="1" x14ac:dyDescent="0.2">
      <c r="A18" s="190">
        <v>24</v>
      </c>
      <c r="B18" s="23"/>
      <c r="C18" s="23" t="s">
        <v>2426</v>
      </c>
      <c r="D18" s="23"/>
      <c r="E18" s="23"/>
      <c r="F18" s="23"/>
      <c r="G18" s="190">
        <v>0</v>
      </c>
      <c r="H18" s="23"/>
      <c r="I18" s="23"/>
      <c r="J18" s="23"/>
      <c r="K18" s="190">
        <v>0</v>
      </c>
      <c r="L18" s="23"/>
      <c r="M18" s="23"/>
      <c r="N18" s="23"/>
      <c r="O18" s="190">
        <v>0</v>
      </c>
      <c r="P18" s="23"/>
      <c r="Q18" s="23"/>
      <c r="R18" s="23"/>
      <c r="S18" s="190">
        <v>0</v>
      </c>
      <c r="T18" s="23"/>
      <c r="U18" s="23"/>
      <c r="V18" s="23"/>
      <c r="W18" s="190">
        <v>0</v>
      </c>
      <c r="X18" s="191">
        <v>0.77430555555555558</v>
      </c>
      <c r="Y18" s="191">
        <v>0.77430555555555558</v>
      </c>
      <c r="Z18" s="192">
        <v>0.16666666666666666</v>
      </c>
      <c r="AA18" s="190">
        <v>4</v>
      </c>
      <c r="AB18" s="23"/>
      <c r="AC18" s="23"/>
      <c r="AD18" s="23"/>
      <c r="AE18" s="190">
        <v>0</v>
      </c>
      <c r="AF18" s="23"/>
      <c r="AG18" s="23"/>
      <c r="AH18" s="23"/>
      <c r="AI18" s="190">
        <v>0</v>
      </c>
      <c r="AJ18" s="191">
        <v>0.62083333333333335</v>
      </c>
      <c r="AK18" s="191">
        <v>0.62083333333333335</v>
      </c>
      <c r="AL18" s="192">
        <v>0.16666666666666666</v>
      </c>
      <c r="AM18" s="190">
        <v>4</v>
      </c>
      <c r="AN18" s="191">
        <v>0.37708333333333333</v>
      </c>
      <c r="AO18" s="191">
        <v>0.37708333333333333</v>
      </c>
      <c r="AP18" s="192">
        <v>0.16666666666666666</v>
      </c>
      <c r="AQ18" s="190">
        <v>4</v>
      </c>
      <c r="AR18" s="23"/>
      <c r="AS18" s="23"/>
      <c r="AT18" s="23"/>
      <c r="AU18" s="190">
        <v>0</v>
      </c>
      <c r="AV18" s="23"/>
      <c r="AW18" s="23"/>
      <c r="AX18" s="23"/>
      <c r="AY18" s="190">
        <v>0</v>
      </c>
      <c r="AZ18" s="23"/>
      <c r="BA18" s="23"/>
      <c r="BB18" s="23"/>
      <c r="BC18" s="190">
        <v>0</v>
      </c>
      <c r="BD18" s="23"/>
      <c r="BE18" s="23"/>
      <c r="BF18" s="23"/>
      <c r="BG18" s="190">
        <v>0</v>
      </c>
      <c r="BH18" s="23"/>
      <c r="BI18" s="23"/>
      <c r="BJ18" s="23"/>
      <c r="BK18" s="190">
        <v>0</v>
      </c>
      <c r="BL18" s="23"/>
      <c r="BM18" s="23"/>
    </row>
    <row r="19" spans="1:65" ht="15.75" customHeight="1" x14ac:dyDescent="0.2">
      <c r="A19" s="190">
        <v>28</v>
      </c>
      <c r="B19" s="23"/>
      <c r="C19" s="23" t="s">
        <v>2426</v>
      </c>
      <c r="D19" s="23"/>
      <c r="E19" s="23"/>
      <c r="F19" s="23"/>
      <c r="G19" s="190">
        <v>0</v>
      </c>
      <c r="H19" s="23"/>
      <c r="I19" s="23"/>
      <c r="J19" s="23"/>
      <c r="K19" s="190">
        <v>0</v>
      </c>
      <c r="L19" s="23"/>
      <c r="M19" s="23"/>
      <c r="N19" s="23"/>
      <c r="O19" s="190">
        <v>0</v>
      </c>
      <c r="P19" s="23"/>
      <c r="Q19" s="23"/>
      <c r="R19" s="23"/>
      <c r="S19" s="190">
        <v>0</v>
      </c>
      <c r="T19" s="23"/>
      <c r="U19" s="23"/>
      <c r="V19" s="23"/>
      <c r="W19" s="190">
        <v>0</v>
      </c>
      <c r="X19" s="23"/>
      <c r="Y19" s="23"/>
      <c r="Z19" s="23"/>
      <c r="AA19" s="190">
        <v>0</v>
      </c>
      <c r="AB19" s="23"/>
      <c r="AC19" s="23"/>
      <c r="AD19" s="23"/>
      <c r="AE19" s="190">
        <v>0</v>
      </c>
      <c r="AF19" s="23"/>
      <c r="AG19" s="23"/>
      <c r="AH19" s="23"/>
      <c r="AI19" s="190">
        <v>0</v>
      </c>
      <c r="AJ19" s="23"/>
      <c r="AK19" s="23"/>
      <c r="AL19" s="23"/>
      <c r="AM19" s="190">
        <v>0</v>
      </c>
      <c r="AN19" s="23"/>
      <c r="AO19" s="23"/>
      <c r="AP19" s="23"/>
      <c r="AQ19" s="190">
        <v>0</v>
      </c>
      <c r="AR19" s="23"/>
      <c r="AS19" s="23"/>
      <c r="AT19" s="23"/>
      <c r="AU19" s="190">
        <v>0</v>
      </c>
      <c r="AV19" s="23"/>
      <c r="AW19" s="23"/>
      <c r="AX19" s="23"/>
      <c r="AY19" s="190">
        <v>0</v>
      </c>
      <c r="AZ19" s="23"/>
      <c r="BA19" s="23"/>
      <c r="BB19" s="23"/>
      <c r="BC19" s="190">
        <v>0</v>
      </c>
      <c r="BD19" s="23"/>
      <c r="BE19" s="23"/>
      <c r="BF19" s="23"/>
      <c r="BG19" s="190">
        <v>0</v>
      </c>
      <c r="BH19" s="23"/>
      <c r="BI19" s="23"/>
      <c r="BJ19" s="23"/>
      <c r="BK19" s="190">
        <v>0</v>
      </c>
      <c r="BL19" s="23"/>
      <c r="BM19" s="23"/>
    </row>
    <row r="20" spans="1:65" ht="15.75" customHeight="1" x14ac:dyDescent="0.2">
      <c r="A20" s="190">
        <v>30</v>
      </c>
      <c r="B20" s="23"/>
      <c r="C20" s="23" t="s">
        <v>2426</v>
      </c>
      <c r="D20" s="191">
        <v>0.41666666666666669</v>
      </c>
      <c r="E20" s="191">
        <v>0.41666666666666669</v>
      </c>
      <c r="F20" s="192">
        <v>0.16666666666666666</v>
      </c>
      <c r="G20" s="190">
        <v>4</v>
      </c>
      <c r="H20" s="191">
        <v>0.39444444444444443</v>
      </c>
      <c r="I20" s="191">
        <v>0.55972222222222223</v>
      </c>
      <c r="J20" s="192">
        <v>0.10555555555555556</v>
      </c>
      <c r="K20" s="190">
        <v>2.5</v>
      </c>
      <c r="L20" s="191">
        <v>0.4236111111111111</v>
      </c>
      <c r="M20" s="191">
        <v>0.60833333333333328</v>
      </c>
      <c r="N20" s="193">
        <v>0.12222222222222222</v>
      </c>
      <c r="O20" s="190">
        <v>2.9</v>
      </c>
      <c r="P20" s="23"/>
      <c r="Q20" s="23"/>
      <c r="R20" s="23"/>
      <c r="S20" s="190">
        <v>0</v>
      </c>
      <c r="T20" s="23"/>
      <c r="U20" s="23"/>
      <c r="V20" s="23"/>
      <c r="W20" s="190">
        <v>0</v>
      </c>
      <c r="X20" s="23"/>
      <c r="Y20" s="23"/>
      <c r="Z20" s="23"/>
      <c r="AA20" s="190">
        <v>0</v>
      </c>
      <c r="AB20" s="23"/>
      <c r="AC20" s="23"/>
      <c r="AD20" s="23"/>
      <c r="AE20" s="190">
        <v>0</v>
      </c>
      <c r="AF20" s="191">
        <v>0.53749999999999998</v>
      </c>
      <c r="AG20" s="191">
        <v>0.53749999999999998</v>
      </c>
      <c r="AH20" s="192">
        <v>0.16666666666666666</v>
      </c>
      <c r="AI20" s="190">
        <v>4</v>
      </c>
      <c r="AJ20" s="23"/>
      <c r="AK20" s="23"/>
      <c r="AL20" s="23"/>
      <c r="AM20" s="190">
        <v>0</v>
      </c>
      <c r="AN20" s="191">
        <v>0.61458333333333337</v>
      </c>
      <c r="AO20" s="191">
        <v>0.61458333333333337</v>
      </c>
      <c r="AP20" s="192">
        <v>0.16666666666666666</v>
      </c>
      <c r="AQ20" s="190">
        <v>4</v>
      </c>
      <c r="AR20" s="23"/>
      <c r="AS20" s="23"/>
      <c r="AT20" s="23"/>
      <c r="AU20" s="190">
        <v>0</v>
      </c>
      <c r="AV20" s="23"/>
      <c r="AW20" s="23"/>
      <c r="AX20" s="23"/>
      <c r="AY20" s="190">
        <v>0</v>
      </c>
      <c r="AZ20" s="23"/>
      <c r="BA20" s="23"/>
      <c r="BB20" s="23"/>
      <c r="BC20" s="190">
        <v>0</v>
      </c>
      <c r="BD20" s="23"/>
      <c r="BE20" s="23"/>
      <c r="BF20" s="23"/>
      <c r="BG20" s="190">
        <v>0</v>
      </c>
      <c r="BH20" s="23"/>
      <c r="BI20" s="23"/>
      <c r="BJ20" s="23"/>
      <c r="BK20" s="190">
        <v>0</v>
      </c>
      <c r="BL20" s="23"/>
      <c r="BM20" s="23"/>
    </row>
    <row r="21" spans="1:65" ht="15.75" customHeight="1" x14ac:dyDescent="0.2">
      <c r="A21" s="190">
        <v>33</v>
      </c>
      <c r="B21" s="23"/>
      <c r="C21" s="23" t="s">
        <v>2426</v>
      </c>
      <c r="D21" s="191">
        <v>0.32430555555555557</v>
      </c>
      <c r="E21" s="191">
        <v>0.32430555555555557</v>
      </c>
      <c r="F21" s="192">
        <v>0.16666666666666666</v>
      </c>
      <c r="G21" s="190">
        <v>4</v>
      </c>
      <c r="H21" s="23"/>
      <c r="I21" s="23"/>
      <c r="J21" s="23"/>
      <c r="K21" s="190">
        <v>0</v>
      </c>
      <c r="L21" s="191">
        <v>0.29166666666666669</v>
      </c>
      <c r="M21" s="191">
        <v>0.29166666666666669</v>
      </c>
      <c r="N21" s="192">
        <v>0.16666666666666666</v>
      </c>
      <c r="O21" s="190">
        <v>4</v>
      </c>
      <c r="P21" s="23"/>
      <c r="Q21" s="23"/>
      <c r="R21" s="23"/>
      <c r="S21" s="190">
        <v>0</v>
      </c>
      <c r="T21" s="23"/>
      <c r="U21" s="23"/>
      <c r="V21" s="23"/>
      <c r="W21" s="190">
        <v>0</v>
      </c>
      <c r="X21" s="191">
        <v>0.3034722222222222</v>
      </c>
      <c r="Y21" s="191">
        <v>0.3034722222222222</v>
      </c>
      <c r="Z21" s="192">
        <v>0.16666666666666666</v>
      </c>
      <c r="AA21" s="190">
        <v>4</v>
      </c>
      <c r="AB21" s="191">
        <v>0.51597222222222228</v>
      </c>
      <c r="AC21" s="191">
        <v>0.51597222222222228</v>
      </c>
      <c r="AD21" s="192">
        <v>0.16666666666666666</v>
      </c>
      <c r="AE21" s="190">
        <v>4</v>
      </c>
      <c r="AF21" s="23"/>
      <c r="AG21" s="23"/>
      <c r="AH21" s="23"/>
      <c r="AI21" s="190">
        <v>0</v>
      </c>
      <c r="AJ21" s="23"/>
      <c r="AK21" s="23"/>
      <c r="AL21" s="23"/>
      <c r="AM21" s="190">
        <v>0</v>
      </c>
      <c r="AN21" s="23"/>
      <c r="AO21" s="23"/>
      <c r="AP21" s="23"/>
      <c r="AQ21" s="190">
        <v>0</v>
      </c>
      <c r="AR21" s="23"/>
      <c r="AS21" s="23"/>
      <c r="AT21" s="23"/>
      <c r="AU21" s="190">
        <v>0</v>
      </c>
      <c r="AV21" s="23"/>
      <c r="AW21" s="23"/>
      <c r="AX21" s="23"/>
      <c r="AY21" s="190">
        <v>0</v>
      </c>
      <c r="AZ21" s="23"/>
      <c r="BA21" s="23"/>
      <c r="BB21" s="23"/>
      <c r="BC21" s="190">
        <v>0</v>
      </c>
      <c r="BD21" s="23"/>
      <c r="BE21" s="23"/>
      <c r="BF21" s="23"/>
      <c r="BG21" s="190">
        <v>0</v>
      </c>
      <c r="BH21" s="23"/>
      <c r="BI21" s="23"/>
      <c r="BJ21" s="23"/>
      <c r="BK21" s="190">
        <v>0</v>
      </c>
      <c r="BL21" s="23"/>
      <c r="BM21" s="23"/>
    </row>
    <row r="22" spans="1:65" ht="15.75" customHeight="1" x14ac:dyDescent="0.2">
      <c r="A22" s="190">
        <v>37</v>
      </c>
      <c r="B22" s="23"/>
      <c r="C22" s="23"/>
      <c r="D22" s="23"/>
      <c r="E22" s="23"/>
      <c r="F22" s="23"/>
      <c r="G22" s="190">
        <v>0</v>
      </c>
      <c r="H22" s="23"/>
      <c r="I22" s="23"/>
      <c r="J22" s="23"/>
      <c r="K22" s="190">
        <v>0</v>
      </c>
      <c r="L22" s="23"/>
      <c r="M22" s="23"/>
      <c r="N22" s="23"/>
      <c r="O22" s="190">
        <v>0</v>
      </c>
      <c r="P22" s="23"/>
      <c r="Q22" s="23"/>
      <c r="R22" s="23"/>
      <c r="S22" s="190">
        <v>0</v>
      </c>
      <c r="T22" s="23"/>
      <c r="U22" s="23"/>
      <c r="V22" s="23"/>
      <c r="W22" s="190">
        <v>0</v>
      </c>
      <c r="X22" s="23"/>
      <c r="Y22" s="23"/>
      <c r="Z22" s="23"/>
      <c r="AA22" s="190">
        <v>0</v>
      </c>
      <c r="AB22" s="23"/>
      <c r="AC22" s="23"/>
      <c r="AD22" s="23"/>
      <c r="AE22" s="190">
        <v>0</v>
      </c>
      <c r="AF22" s="23"/>
      <c r="AG22" s="23"/>
      <c r="AH22" s="23"/>
      <c r="AI22" s="190">
        <v>0</v>
      </c>
      <c r="AJ22" s="23"/>
      <c r="AK22" s="23"/>
      <c r="AL22" s="23"/>
      <c r="AM22" s="190">
        <v>0</v>
      </c>
      <c r="AN22" s="23"/>
      <c r="AO22" s="23"/>
      <c r="AP22" s="23"/>
      <c r="AQ22" s="190">
        <v>0</v>
      </c>
      <c r="AR22" s="23"/>
      <c r="AS22" s="23"/>
      <c r="AT22" s="23"/>
      <c r="AU22" s="190">
        <v>0</v>
      </c>
      <c r="AV22" s="23"/>
      <c r="AW22" s="23"/>
      <c r="AX22" s="23"/>
      <c r="AY22" s="190">
        <v>0</v>
      </c>
      <c r="AZ22" s="23"/>
      <c r="BA22" s="23"/>
      <c r="BB22" s="23"/>
      <c r="BC22" s="190">
        <v>0</v>
      </c>
      <c r="BD22" s="23"/>
      <c r="BE22" s="23"/>
      <c r="BF22" s="23"/>
      <c r="BG22" s="190">
        <v>0</v>
      </c>
      <c r="BH22" s="23"/>
      <c r="BI22" s="23"/>
      <c r="BJ22" s="23"/>
      <c r="BK22" s="190">
        <v>0</v>
      </c>
      <c r="BL22" s="23"/>
      <c r="BM22" s="23"/>
    </row>
    <row r="23" spans="1:65" ht="15.75" customHeight="1" x14ac:dyDescent="0.2">
      <c r="A23" s="190">
        <v>38</v>
      </c>
      <c r="B23" s="23"/>
      <c r="C23" s="23" t="s">
        <v>2426</v>
      </c>
      <c r="D23" s="23"/>
      <c r="E23" s="23"/>
      <c r="F23" s="23"/>
      <c r="G23" s="190">
        <v>0</v>
      </c>
      <c r="H23" s="23"/>
      <c r="I23" s="23"/>
      <c r="J23" s="23"/>
      <c r="K23" s="190">
        <v>0</v>
      </c>
      <c r="L23" s="23"/>
      <c r="M23" s="23"/>
      <c r="N23" s="23"/>
      <c r="O23" s="190">
        <v>0</v>
      </c>
      <c r="P23" s="23"/>
      <c r="Q23" s="23"/>
      <c r="R23" s="23"/>
      <c r="S23" s="190">
        <v>0</v>
      </c>
      <c r="T23" s="23"/>
      <c r="U23" s="23"/>
      <c r="V23" s="23"/>
      <c r="W23" s="190">
        <v>0</v>
      </c>
      <c r="X23" s="23"/>
      <c r="Y23" s="23"/>
      <c r="Z23" s="23"/>
      <c r="AA23" s="190">
        <v>0</v>
      </c>
      <c r="AB23" s="23"/>
      <c r="AC23" s="23"/>
      <c r="AD23" s="23"/>
      <c r="AE23" s="190">
        <v>0</v>
      </c>
      <c r="AF23" s="23"/>
      <c r="AG23" s="23"/>
      <c r="AH23" s="23"/>
      <c r="AI23" s="190">
        <v>0</v>
      </c>
      <c r="AJ23" s="23"/>
      <c r="AK23" s="23"/>
      <c r="AL23" s="23"/>
      <c r="AM23" s="190">
        <v>0</v>
      </c>
      <c r="AN23" s="23"/>
      <c r="AO23" s="23"/>
      <c r="AP23" s="23"/>
      <c r="AQ23" s="190">
        <v>0</v>
      </c>
      <c r="AR23" s="23"/>
      <c r="AS23" s="23"/>
      <c r="AT23" s="23"/>
      <c r="AU23" s="190">
        <v>0</v>
      </c>
      <c r="AV23" s="23"/>
      <c r="AW23" s="23"/>
      <c r="AX23" s="23"/>
      <c r="AY23" s="190">
        <v>0</v>
      </c>
      <c r="AZ23" s="23"/>
      <c r="BA23" s="23"/>
      <c r="BB23" s="23"/>
      <c r="BC23" s="190">
        <v>0</v>
      </c>
      <c r="BD23" s="23"/>
      <c r="BE23" s="23"/>
      <c r="BF23" s="23"/>
      <c r="BG23" s="190">
        <v>0</v>
      </c>
      <c r="BH23" s="23"/>
      <c r="BI23" s="23"/>
      <c r="BJ23" s="23"/>
      <c r="BK23" s="190">
        <v>0</v>
      </c>
      <c r="BL23" s="23"/>
      <c r="BM23" s="23"/>
    </row>
    <row r="24" spans="1:65" ht="15.75" customHeight="1" x14ac:dyDescent="0.2">
      <c r="A24" s="190">
        <v>39</v>
      </c>
      <c r="B24" s="23"/>
      <c r="C24" s="23" t="s">
        <v>2426</v>
      </c>
      <c r="D24" s="23"/>
      <c r="E24" s="23"/>
      <c r="F24" s="23"/>
      <c r="G24" s="190">
        <v>0</v>
      </c>
      <c r="H24" s="23"/>
      <c r="I24" s="23"/>
      <c r="J24" s="23"/>
      <c r="K24" s="190">
        <v>0</v>
      </c>
      <c r="L24" s="23"/>
      <c r="M24" s="23"/>
      <c r="N24" s="23"/>
      <c r="O24" s="190">
        <v>0</v>
      </c>
      <c r="P24" s="23"/>
      <c r="Q24" s="23"/>
      <c r="R24" s="23"/>
      <c r="S24" s="190">
        <v>0</v>
      </c>
      <c r="T24" s="23"/>
      <c r="U24" s="23"/>
      <c r="V24" s="23"/>
      <c r="W24" s="190">
        <v>0</v>
      </c>
      <c r="X24" s="23"/>
      <c r="Y24" s="23"/>
      <c r="Z24" s="23"/>
      <c r="AA24" s="190">
        <v>0</v>
      </c>
      <c r="AB24" s="23"/>
      <c r="AC24" s="23"/>
      <c r="AD24" s="23"/>
      <c r="AE24" s="190">
        <v>0</v>
      </c>
      <c r="AF24" s="23"/>
      <c r="AG24" s="23"/>
      <c r="AH24" s="23"/>
      <c r="AI24" s="190">
        <v>0</v>
      </c>
      <c r="AJ24" s="23"/>
      <c r="AK24" s="23"/>
      <c r="AL24" s="23"/>
      <c r="AM24" s="190">
        <v>0</v>
      </c>
      <c r="AN24" s="23"/>
      <c r="AO24" s="23"/>
      <c r="AP24" s="23"/>
      <c r="AQ24" s="190">
        <v>0</v>
      </c>
      <c r="AR24" s="23"/>
      <c r="AS24" s="23"/>
      <c r="AT24" s="23"/>
      <c r="AU24" s="190">
        <v>0</v>
      </c>
      <c r="AV24" s="23"/>
      <c r="AW24" s="23"/>
      <c r="AX24" s="23"/>
      <c r="AY24" s="190">
        <v>0</v>
      </c>
      <c r="AZ24" s="23"/>
      <c r="BA24" s="23"/>
      <c r="BB24" s="23"/>
      <c r="BC24" s="190">
        <v>0</v>
      </c>
      <c r="BD24" s="23"/>
      <c r="BE24" s="23"/>
      <c r="BF24" s="23"/>
      <c r="BG24" s="190">
        <v>0</v>
      </c>
      <c r="BH24" s="23"/>
      <c r="BI24" s="23"/>
      <c r="BJ24" s="23"/>
      <c r="BK24" s="190">
        <v>0</v>
      </c>
      <c r="BL24" s="23"/>
      <c r="BM24" s="23"/>
    </row>
    <row r="25" spans="1:65" ht="15.75" customHeight="1" x14ac:dyDescent="0.2">
      <c r="A25" s="190">
        <v>40</v>
      </c>
      <c r="B25" s="23"/>
      <c r="C25" s="23"/>
      <c r="D25" s="23"/>
      <c r="E25" s="23"/>
      <c r="F25" s="23"/>
      <c r="G25" s="190">
        <v>0</v>
      </c>
      <c r="H25" s="23"/>
      <c r="I25" s="23"/>
      <c r="J25" s="23"/>
      <c r="K25" s="190">
        <v>0</v>
      </c>
      <c r="L25" s="23"/>
      <c r="M25" s="23"/>
      <c r="N25" s="23"/>
      <c r="O25" s="190">
        <v>0</v>
      </c>
      <c r="P25" s="23"/>
      <c r="Q25" s="23"/>
      <c r="R25" s="23"/>
      <c r="S25" s="190">
        <v>0</v>
      </c>
      <c r="T25" s="23"/>
      <c r="U25" s="23"/>
      <c r="V25" s="23"/>
      <c r="W25" s="190">
        <v>0</v>
      </c>
      <c r="X25" s="23"/>
      <c r="Y25" s="23"/>
      <c r="Z25" s="23"/>
      <c r="AA25" s="190">
        <v>0</v>
      </c>
      <c r="AB25" s="23"/>
      <c r="AC25" s="23"/>
      <c r="AD25" s="23"/>
      <c r="AE25" s="190">
        <v>0</v>
      </c>
      <c r="AF25" s="23"/>
      <c r="AG25" s="23"/>
      <c r="AH25" s="23"/>
      <c r="AI25" s="190">
        <v>0</v>
      </c>
      <c r="AJ25" s="23"/>
      <c r="AK25" s="23"/>
      <c r="AL25" s="23"/>
      <c r="AM25" s="190">
        <v>0</v>
      </c>
      <c r="AN25" s="23"/>
      <c r="AO25" s="23"/>
      <c r="AP25" s="23"/>
      <c r="AQ25" s="190">
        <v>0</v>
      </c>
      <c r="AR25" s="23"/>
      <c r="AS25" s="23"/>
      <c r="AT25" s="23"/>
      <c r="AU25" s="190">
        <v>0</v>
      </c>
      <c r="AV25" s="23"/>
      <c r="AW25" s="23"/>
      <c r="AX25" s="23"/>
      <c r="AY25" s="190">
        <v>0</v>
      </c>
      <c r="AZ25" s="23"/>
      <c r="BA25" s="23"/>
      <c r="BB25" s="23"/>
      <c r="BC25" s="190">
        <v>0</v>
      </c>
      <c r="BD25" s="23"/>
      <c r="BE25" s="23"/>
      <c r="BF25" s="23"/>
      <c r="BG25" s="190">
        <v>0</v>
      </c>
      <c r="BH25" s="23"/>
      <c r="BI25" s="23"/>
      <c r="BJ25" s="23"/>
      <c r="BK25" s="190">
        <v>0</v>
      </c>
      <c r="BL25" s="23"/>
      <c r="BM25" s="23"/>
    </row>
    <row r="26" spans="1:65" ht="15.75" customHeight="1" x14ac:dyDescent="0.2">
      <c r="A26" s="190">
        <v>42</v>
      </c>
      <c r="B26" s="23"/>
      <c r="C26" s="23"/>
      <c r="D26" s="23"/>
      <c r="E26" s="23"/>
      <c r="F26" s="23"/>
      <c r="G26" s="190">
        <v>0</v>
      </c>
      <c r="H26" s="23"/>
      <c r="I26" s="23"/>
      <c r="J26" s="23"/>
      <c r="K26" s="190">
        <v>0</v>
      </c>
      <c r="L26" s="23"/>
      <c r="M26" s="23"/>
      <c r="N26" s="23"/>
      <c r="O26" s="190">
        <v>0</v>
      </c>
      <c r="P26" s="23"/>
      <c r="Q26" s="23"/>
      <c r="R26" s="23"/>
      <c r="S26" s="190">
        <v>0</v>
      </c>
      <c r="T26" s="23"/>
      <c r="U26" s="23"/>
      <c r="V26" s="23"/>
      <c r="W26" s="190">
        <v>0</v>
      </c>
      <c r="X26" s="23"/>
      <c r="Y26" s="23"/>
      <c r="Z26" s="23"/>
      <c r="AA26" s="190">
        <v>0</v>
      </c>
      <c r="AB26" s="23"/>
      <c r="AC26" s="23"/>
      <c r="AD26" s="23"/>
      <c r="AE26" s="190">
        <v>0</v>
      </c>
      <c r="AF26" s="23"/>
      <c r="AG26" s="23"/>
      <c r="AH26" s="23"/>
      <c r="AI26" s="190">
        <v>0</v>
      </c>
      <c r="AJ26" s="23"/>
      <c r="AK26" s="23"/>
      <c r="AL26" s="23"/>
      <c r="AM26" s="190">
        <v>0</v>
      </c>
      <c r="AN26" s="23"/>
      <c r="AO26" s="23"/>
      <c r="AP26" s="23"/>
      <c r="AQ26" s="190">
        <v>0</v>
      </c>
      <c r="AR26" s="23"/>
      <c r="AS26" s="23"/>
      <c r="AT26" s="23"/>
      <c r="AU26" s="190">
        <v>0</v>
      </c>
      <c r="AV26" s="23"/>
      <c r="AW26" s="23"/>
      <c r="AX26" s="23"/>
      <c r="AY26" s="190">
        <v>0</v>
      </c>
      <c r="AZ26" s="23"/>
      <c r="BA26" s="23"/>
      <c r="BB26" s="23"/>
      <c r="BC26" s="190">
        <v>0</v>
      </c>
      <c r="BD26" s="23"/>
      <c r="BE26" s="23"/>
      <c r="BF26" s="23"/>
      <c r="BG26" s="190">
        <v>0</v>
      </c>
      <c r="BH26" s="23"/>
      <c r="BI26" s="23"/>
      <c r="BJ26" s="23"/>
      <c r="BK26" s="190">
        <v>0</v>
      </c>
      <c r="BL26" s="23"/>
      <c r="BM26" s="23"/>
    </row>
    <row r="27" spans="1:65" ht="15.75" customHeight="1" x14ac:dyDescent="0.2">
      <c r="A27" s="190">
        <v>43</v>
      </c>
      <c r="B27" s="23"/>
      <c r="C27" s="23"/>
      <c r="D27" s="23"/>
      <c r="E27" s="23"/>
      <c r="F27" s="23"/>
      <c r="G27" s="190">
        <v>0</v>
      </c>
      <c r="H27" s="23"/>
      <c r="I27" s="23"/>
      <c r="J27" s="23"/>
      <c r="K27" s="190">
        <v>0</v>
      </c>
      <c r="L27" s="23"/>
      <c r="M27" s="23"/>
      <c r="N27" s="23"/>
      <c r="O27" s="190">
        <v>0</v>
      </c>
      <c r="P27" s="23"/>
      <c r="Q27" s="23"/>
      <c r="R27" s="23"/>
      <c r="S27" s="190">
        <v>0</v>
      </c>
      <c r="T27" s="23"/>
      <c r="U27" s="23"/>
      <c r="V27" s="23"/>
      <c r="W27" s="190">
        <v>0</v>
      </c>
      <c r="X27" s="23"/>
      <c r="Y27" s="23"/>
      <c r="Z27" s="23"/>
      <c r="AA27" s="190">
        <v>0</v>
      </c>
      <c r="AB27" s="23"/>
      <c r="AC27" s="23"/>
      <c r="AD27" s="23"/>
      <c r="AE27" s="190">
        <v>0</v>
      </c>
      <c r="AF27" s="23"/>
      <c r="AG27" s="23"/>
      <c r="AH27" s="23"/>
      <c r="AI27" s="190">
        <v>0</v>
      </c>
      <c r="AJ27" s="23"/>
      <c r="AK27" s="23"/>
      <c r="AL27" s="23"/>
      <c r="AM27" s="190">
        <v>0</v>
      </c>
      <c r="AN27" s="23"/>
      <c r="AO27" s="23"/>
      <c r="AP27" s="23"/>
      <c r="AQ27" s="190">
        <v>0</v>
      </c>
      <c r="AR27" s="23"/>
      <c r="AS27" s="23"/>
      <c r="AT27" s="23"/>
      <c r="AU27" s="190">
        <v>0</v>
      </c>
      <c r="AV27" s="23"/>
      <c r="AW27" s="23"/>
      <c r="AX27" s="23"/>
      <c r="AY27" s="190">
        <v>0</v>
      </c>
      <c r="AZ27" s="23"/>
      <c r="BA27" s="23"/>
      <c r="BB27" s="23"/>
      <c r="BC27" s="190">
        <v>0</v>
      </c>
      <c r="BD27" s="23"/>
      <c r="BE27" s="23"/>
      <c r="BF27" s="23"/>
      <c r="BG27" s="190">
        <v>0</v>
      </c>
      <c r="BH27" s="23"/>
      <c r="BI27" s="23"/>
      <c r="BJ27" s="23"/>
      <c r="BK27" s="190">
        <v>0</v>
      </c>
      <c r="BL27" s="23"/>
      <c r="BM27" s="23"/>
    </row>
    <row r="28" spans="1:65" ht="15.75" customHeight="1" x14ac:dyDescent="0.2">
      <c r="A28" s="190">
        <v>44</v>
      </c>
      <c r="B28" s="23"/>
      <c r="C28" s="23"/>
      <c r="D28" s="23"/>
      <c r="E28" s="23"/>
      <c r="F28" s="23"/>
      <c r="G28" s="190">
        <v>0</v>
      </c>
      <c r="H28" s="23"/>
      <c r="I28" s="23"/>
      <c r="J28" s="23"/>
      <c r="K28" s="190">
        <v>0</v>
      </c>
      <c r="L28" s="23"/>
      <c r="M28" s="23"/>
      <c r="N28" s="23"/>
      <c r="O28" s="190">
        <v>0</v>
      </c>
      <c r="P28" s="23"/>
      <c r="Q28" s="23"/>
      <c r="R28" s="23"/>
      <c r="S28" s="190">
        <v>0</v>
      </c>
      <c r="T28" s="23"/>
      <c r="U28" s="23"/>
      <c r="V28" s="23"/>
      <c r="W28" s="190">
        <v>0</v>
      </c>
      <c r="X28" s="23"/>
      <c r="Y28" s="23"/>
      <c r="Z28" s="23"/>
      <c r="AA28" s="190">
        <v>0</v>
      </c>
      <c r="AB28" s="23"/>
      <c r="AC28" s="23"/>
      <c r="AD28" s="23"/>
      <c r="AE28" s="190">
        <v>0</v>
      </c>
      <c r="AF28" s="23"/>
      <c r="AG28" s="23"/>
      <c r="AH28" s="23"/>
      <c r="AI28" s="190">
        <v>0</v>
      </c>
      <c r="AJ28" s="23"/>
      <c r="AK28" s="23"/>
      <c r="AL28" s="23"/>
      <c r="AM28" s="190">
        <v>0</v>
      </c>
      <c r="AN28" s="23"/>
      <c r="AO28" s="23"/>
      <c r="AP28" s="23"/>
      <c r="AQ28" s="190">
        <v>0</v>
      </c>
      <c r="AR28" s="23"/>
      <c r="AS28" s="23"/>
      <c r="AT28" s="23"/>
      <c r="AU28" s="190">
        <v>0</v>
      </c>
      <c r="AV28" s="23"/>
      <c r="AW28" s="23"/>
      <c r="AX28" s="23"/>
      <c r="AY28" s="190">
        <v>0</v>
      </c>
      <c r="AZ28" s="23"/>
      <c r="BA28" s="23"/>
      <c r="BB28" s="23"/>
      <c r="BC28" s="190">
        <v>0</v>
      </c>
      <c r="BD28" s="23"/>
      <c r="BE28" s="23"/>
      <c r="BF28" s="23"/>
      <c r="BG28" s="190">
        <v>0</v>
      </c>
      <c r="BH28" s="23"/>
      <c r="BI28" s="23"/>
      <c r="BJ28" s="23"/>
      <c r="BK28" s="190">
        <v>0</v>
      </c>
      <c r="BL28" s="23"/>
      <c r="BM28" s="23"/>
    </row>
    <row r="29" spans="1:65" ht="15.75" customHeight="1" x14ac:dyDescent="0.2">
      <c r="A29" s="190">
        <v>45</v>
      </c>
      <c r="B29" s="23"/>
      <c r="C29" s="23" t="s">
        <v>2426</v>
      </c>
      <c r="D29" s="191">
        <v>0.4777777777777778</v>
      </c>
      <c r="E29" s="191">
        <v>0.4777777777777778</v>
      </c>
      <c r="F29" s="192">
        <v>0.16666666666666666</v>
      </c>
      <c r="G29" s="190">
        <v>4</v>
      </c>
      <c r="H29" s="191">
        <v>0.51111111111111107</v>
      </c>
      <c r="I29" s="191">
        <v>0.51111111111111107</v>
      </c>
      <c r="J29" s="192">
        <v>0.16666666666666666</v>
      </c>
      <c r="K29" s="190">
        <v>4</v>
      </c>
      <c r="L29" s="191">
        <v>0.70208333333333328</v>
      </c>
      <c r="M29" s="191">
        <v>0.70208333333333328</v>
      </c>
      <c r="N29" s="192">
        <v>0.16666666666666666</v>
      </c>
      <c r="O29" s="190">
        <v>4</v>
      </c>
      <c r="P29" s="23"/>
      <c r="Q29" s="23"/>
      <c r="R29" s="23"/>
      <c r="S29" s="190">
        <v>0</v>
      </c>
      <c r="T29" s="23"/>
      <c r="U29" s="23"/>
      <c r="V29" s="23"/>
      <c r="W29" s="190">
        <v>0</v>
      </c>
      <c r="X29" s="23"/>
      <c r="Y29" s="23"/>
      <c r="Z29" s="23"/>
      <c r="AA29" s="190">
        <v>0</v>
      </c>
      <c r="AB29" s="23"/>
      <c r="AC29" s="23"/>
      <c r="AD29" s="23"/>
      <c r="AE29" s="190">
        <v>0</v>
      </c>
      <c r="AF29" s="23"/>
      <c r="AG29" s="23"/>
      <c r="AH29" s="23"/>
      <c r="AI29" s="190">
        <v>0</v>
      </c>
      <c r="AJ29" s="23"/>
      <c r="AK29" s="23"/>
      <c r="AL29" s="23"/>
      <c r="AM29" s="190">
        <v>0</v>
      </c>
      <c r="AN29" s="23"/>
      <c r="AO29" s="23"/>
      <c r="AP29" s="23"/>
      <c r="AQ29" s="190">
        <v>0</v>
      </c>
      <c r="AR29" s="23"/>
      <c r="AS29" s="23"/>
      <c r="AT29" s="23"/>
      <c r="AU29" s="190">
        <v>0</v>
      </c>
      <c r="AV29" s="23"/>
      <c r="AW29" s="23"/>
      <c r="AX29" s="23"/>
      <c r="AY29" s="190">
        <v>0</v>
      </c>
      <c r="AZ29" s="23"/>
      <c r="BA29" s="23"/>
      <c r="BB29" s="23"/>
      <c r="BC29" s="190">
        <v>0</v>
      </c>
      <c r="BD29" s="23"/>
      <c r="BE29" s="23"/>
      <c r="BF29" s="23"/>
      <c r="BG29" s="190">
        <v>0</v>
      </c>
      <c r="BH29" s="23"/>
      <c r="BI29" s="23"/>
      <c r="BJ29" s="23"/>
      <c r="BK29" s="190">
        <v>0</v>
      </c>
      <c r="BL29" s="23"/>
      <c r="BM29" s="23"/>
    </row>
    <row r="30" spans="1:65" ht="15.75" customHeight="1" x14ac:dyDescent="0.2">
      <c r="A30" s="190">
        <v>47</v>
      </c>
      <c r="B30" s="23"/>
      <c r="C30" s="23" t="s">
        <v>2426</v>
      </c>
      <c r="D30" s="23"/>
      <c r="E30" s="23"/>
      <c r="F30" s="23"/>
      <c r="G30" s="190">
        <v>0</v>
      </c>
      <c r="H30" s="23"/>
      <c r="I30" s="23"/>
      <c r="J30" s="23"/>
      <c r="K30" s="190">
        <v>0</v>
      </c>
      <c r="L30" s="23"/>
      <c r="M30" s="23"/>
      <c r="N30" s="23"/>
      <c r="O30" s="190">
        <v>0</v>
      </c>
      <c r="P30" s="23"/>
      <c r="Q30" s="23"/>
      <c r="R30" s="23"/>
      <c r="S30" s="190">
        <v>0</v>
      </c>
      <c r="T30" s="23"/>
      <c r="U30" s="23"/>
      <c r="V30" s="23"/>
      <c r="W30" s="190">
        <v>0</v>
      </c>
      <c r="X30" s="191">
        <v>0.50694444444444442</v>
      </c>
      <c r="Y30" s="191">
        <v>0.50694444444444442</v>
      </c>
      <c r="Z30" s="192">
        <v>0.16666666666666666</v>
      </c>
      <c r="AA30" s="190">
        <v>4</v>
      </c>
      <c r="AB30" s="191">
        <v>0.84791666666666665</v>
      </c>
      <c r="AC30" s="191">
        <v>0.84791666666666665</v>
      </c>
      <c r="AD30" s="192">
        <v>0.16666666666666666</v>
      </c>
      <c r="AE30" s="190">
        <v>4</v>
      </c>
      <c r="AF30" s="191">
        <v>0.83819444444444446</v>
      </c>
      <c r="AG30" s="191">
        <v>0.83819444444444446</v>
      </c>
      <c r="AH30" s="192">
        <v>0.16666666666666666</v>
      </c>
      <c r="AI30" s="190">
        <v>4</v>
      </c>
      <c r="AJ30" s="191">
        <v>0.33402777777777776</v>
      </c>
      <c r="AK30" s="191">
        <v>0.33402777777777776</v>
      </c>
      <c r="AL30" s="192">
        <v>0.16666666666666666</v>
      </c>
      <c r="AM30" s="190">
        <v>4</v>
      </c>
      <c r="AN30" s="23"/>
      <c r="AO30" s="23"/>
      <c r="AP30" s="23"/>
      <c r="AQ30" s="190">
        <v>0</v>
      </c>
      <c r="AR30" s="23"/>
      <c r="AS30" s="23"/>
      <c r="AT30" s="23"/>
      <c r="AU30" s="190">
        <v>0</v>
      </c>
      <c r="AV30" s="23"/>
      <c r="AW30" s="23"/>
      <c r="AX30" s="23"/>
      <c r="AY30" s="190">
        <v>0</v>
      </c>
      <c r="AZ30" s="23"/>
      <c r="BA30" s="23"/>
      <c r="BB30" s="23"/>
      <c r="BC30" s="190">
        <v>0</v>
      </c>
      <c r="BD30" s="23"/>
      <c r="BE30" s="23"/>
      <c r="BF30" s="23"/>
      <c r="BG30" s="190">
        <v>0</v>
      </c>
      <c r="BH30" s="23"/>
      <c r="BI30" s="23"/>
      <c r="BJ30" s="23"/>
      <c r="BK30" s="190">
        <v>0</v>
      </c>
      <c r="BL30" s="23"/>
      <c r="BM30" s="23"/>
    </row>
    <row r="31" spans="1:65" ht="15.75" customHeight="1" x14ac:dyDescent="0.2">
      <c r="A31" s="190">
        <v>49</v>
      </c>
      <c r="B31" s="23"/>
      <c r="C31" s="23" t="s">
        <v>2426</v>
      </c>
      <c r="D31" s="23"/>
      <c r="E31" s="23"/>
      <c r="F31" s="23"/>
      <c r="G31" s="190">
        <v>0</v>
      </c>
      <c r="H31" s="23"/>
      <c r="I31" s="23"/>
      <c r="J31" s="23"/>
      <c r="K31" s="190">
        <v>0</v>
      </c>
      <c r="L31" s="23"/>
      <c r="M31" s="23"/>
      <c r="N31" s="23"/>
      <c r="O31" s="190">
        <v>0</v>
      </c>
      <c r="P31" s="23"/>
      <c r="Q31" s="23"/>
      <c r="R31" s="23"/>
      <c r="S31" s="190">
        <v>0</v>
      </c>
      <c r="T31" s="23"/>
      <c r="U31" s="23"/>
      <c r="V31" s="23"/>
      <c r="W31" s="190">
        <v>0</v>
      </c>
      <c r="X31" s="23"/>
      <c r="Y31" s="23"/>
      <c r="Z31" s="23"/>
      <c r="AA31" s="190">
        <v>0</v>
      </c>
      <c r="AB31" s="23"/>
      <c r="AC31" s="23"/>
      <c r="AD31" s="23"/>
      <c r="AE31" s="190">
        <v>0</v>
      </c>
      <c r="AF31" s="23"/>
      <c r="AG31" s="23"/>
      <c r="AH31" s="23"/>
      <c r="AI31" s="190">
        <v>0</v>
      </c>
      <c r="AJ31" s="23"/>
      <c r="AK31" s="23"/>
      <c r="AL31" s="23"/>
      <c r="AM31" s="190">
        <v>0</v>
      </c>
      <c r="AN31" s="23"/>
      <c r="AO31" s="23"/>
      <c r="AP31" s="23"/>
      <c r="AQ31" s="190">
        <v>0</v>
      </c>
      <c r="AR31" s="23"/>
      <c r="AS31" s="23"/>
      <c r="AT31" s="23"/>
      <c r="AU31" s="190">
        <v>0</v>
      </c>
      <c r="AV31" s="23"/>
      <c r="AW31" s="23"/>
      <c r="AX31" s="23"/>
      <c r="AY31" s="190">
        <v>0</v>
      </c>
      <c r="AZ31" s="23"/>
      <c r="BA31" s="23"/>
      <c r="BB31" s="23"/>
      <c r="BC31" s="190">
        <v>0</v>
      </c>
      <c r="BD31" s="23"/>
      <c r="BE31" s="23"/>
      <c r="BF31" s="23"/>
      <c r="BG31" s="190">
        <v>0</v>
      </c>
      <c r="BH31" s="23"/>
      <c r="BI31" s="23"/>
      <c r="BJ31" s="23"/>
      <c r="BK31" s="190">
        <v>0</v>
      </c>
      <c r="BL31" s="23"/>
      <c r="BM31" s="23"/>
    </row>
    <row r="32" spans="1:65" ht="15.75" customHeight="1" x14ac:dyDescent="0.2">
      <c r="A32" s="190">
        <v>50</v>
      </c>
      <c r="B32" s="23"/>
      <c r="C32" s="23"/>
      <c r="D32" s="23"/>
      <c r="E32" s="23"/>
      <c r="F32" s="23"/>
      <c r="G32" s="190">
        <v>0</v>
      </c>
      <c r="H32" s="23"/>
      <c r="I32" s="23"/>
      <c r="J32" s="23"/>
      <c r="K32" s="190">
        <v>0</v>
      </c>
      <c r="L32" s="23"/>
      <c r="M32" s="23"/>
      <c r="N32" s="23"/>
      <c r="O32" s="190">
        <v>0</v>
      </c>
      <c r="P32" s="23"/>
      <c r="Q32" s="23"/>
      <c r="R32" s="23"/>
      <c r="S32" s="190">
        <v>0</v>
      </c>
      <c r="T32" s="23"/>
      <c r="U32" s="23"/>
      <c r="V32" s="23"/>
      <c r="W32" s="190">
        <v>0</v>
      </c>
      <c r="X32" s="23"/>
      <c r="Y32" s="23"/>
      <c r="Z32" s="23"/>
      <c r="AA32" s="190">
        <v>0</v>
      </c>
      <c r="AB32" s="23"/>
      <c r="AC32" s="23"/>
      <c r="AD32" s="23"/>
      <c r="AE32" s="190">
        <v>0</v>
      </c>
      <c r="AF32" s="23"/>
      <c r="AG32" s="23"/>
      <c r="AH32" s="23"/>
      <c r="AI32" s="190">
        <v>0</v>
      </c>
      <c r="AJ32" s="23"/>
      <c r="AK32" s="23"/>
      <c r="AL32" s="23"/>
      <c r="AM32" s="190">
        <v>0</v>
      </c>
      <c r="AN32" s="23"/>
      <c r="AO32" s="23"/>
      <c r="AP32" s="23"/>
      <c r="AQ32" s="190">
        <v>0</v>
      </c>
      <c r="AR32" s="23"/>
      <c r="AS32" s="23"/>
      <c r="AT32" s="23"/>
      <c r="AU32" s="190">
        <v>0</v>
      </c>
      <c r="AV32" s="23"/>
      <c r="AW32" s="23"/>
      <c r="AX32" s="23"/>
      <c r="AY32" s="190">
        <v>0</v>
      </c>
      <c r="AZ32" s="23"/>
      <c r="BA32" s="23"/>
      <c r="BB32" s="23"/>
      <c r="BC32" s="190">
        <v>0</v>
      </c>
      <c r="BD32" s="23"/>
      <c r="BE32" s="23"/>
      <c r="BF32" s="23"/>
      <c r="BG32" s="190">
        <v>0</v>
      </c>
      <c r="BH32" s="23"/>
      <c r="BI32" s="23"/>
      <c r="BJ32" s="23"/>
      <c r="BK32" s="190">
        <v>0</v>
      </c>
      <c r="BL32" s="23"/>
      <c r="BM32" s="23"/>
    </row>
    <row r="33" spans="1:65" ht="15.75" customHeight="1" x14ac:dyDescent="0.2">
      <c r="A33" s="190">
        <v>54</v>
      </c>
      <c r="B33" s="23"/>
      <c r="C33" s="23"/>
      <c r="D33" s="23"/>
      <c r="E33" s="23"/>
      <c r="F33" s="23"/>
      <c r="G33" s="190">
        <v>0</v>
      </c>
      <c r="H33" s="23"/>
      <c r="I33" s="23"/>
      <c r="J33" s="23"/>
      <c r="K33" s="190">
        <v>0</v>
      </c>
      <c r="L33" s="23"/>
      <c r="M33" s="23"/>
      <c r="N33" s="23"/>
      <c r="O33" s="190">
        <v>0</v>
      </c>
      <c r="P33" s="23"/>
      <c r="Q33" s="23"/>
      <c r="R33" s="23"/>
      <c r="S33" s="190">
        <v>0</v>
      </c>
      <c r="T33" s="23"/>
      <c r="U33" s="23"/>
      <c r="V33" s="23"/>
      <c r="W33" s="190">
        <v>0</v>
      </c>
      <c r="X33" s="23"/>
      <c r="Y33" s="23"/>
      <c r="Z33" s="23"/>
      <c r="AA33" s="190">
        <v>0</v>
      </c>
      <c r="AB33" s="23"/>
      <c r="AC33" s="23"/>
      <c r="AD33" s="23"/>
      <c r="AE33" s="190">
        <v>0</v>
      </c>
      <c r="AF33" s="23"/>
      <c r="AG33" s="23"/>
      <c r="AH33" s="23"/>
      <c r="AI33" s="190">
        <v>0</v>
      </c>
      <c r="AJ33" s="23"/>
      <c r="AK33" s="23"/>
      <c r="AL33" s="23"/>
      <c r="AM33" s="190">
        <v>0</v>
      </c>
      <c r="AN33" s="23"/>
      <c r="AO33" s="23"/>
      <c r="AP33" s="23"/>
      <c r="AQ33" s="190">
        <v>0</v>
      </c>
      <c r="AR33" s="23"/>
      <c r="AS33" s="23"/>
      <c r="AT33" s="23"/>
      <c r="AU33" s="190">
        <v>0</v>
      </c>
      <c r="AV33" s="23"/>
      <c r="AW33" s="23"/>
      <c r="AX33" s="23"/>
      <c r="AY33" s="190">
        <v>0</v>
      </c>
      <c r="AZ33" s="23"/>
      <c r="BA33" s="23"/>
      <c r="BB33" s="23"/>
      <c r="BC33" s="190">
        <v>0</v>
      </c>
      <c r="BD33" s="23"/>
      <c r="BE33" s="23"/>
      <c r="BF33" s="23"/>
      <c r="BG33" s="190">
        <v>0</v>
      </c>
      <c r="BH33" s="23"/>
      <c r="BI33" s="23"/>
      <c r="BJ33" s="23"/>
      <c r="BK33" s="190">
        <v>0</v>
      </c>
      <c r="BL33" s="23"/>
      <c r="BM33" s="23"/>
    </row>
    <row r="34" spans="1:65" ht="15.75" customHeight="1" x14ac:dyDescent="0.2">
      <c r="A34" s="190">
        <v>55</v>
      </c>
      <c r="B34" s="23"/>
      <c r="C34" s="23" t="s">
        <v>2426</v>
      </c>
      <c r="D34" s="23"/>
      <c r="E34" s="23"/>
      <c r="F34" s="23"/>
      <c r="G34" s="190">
        <v>0</v>
      </c>
      <c r="H34" s="23"/>
      <c r="I34" s="23"/>
      <c r="J34" s="23"/>
      <c r="K34" s="190">
        <v>0</v>
      </c>
      <c r="L34" s="23"/>
      <c r="M34" s="23"/>
      <c r="N34" s="23"/>
      <c r="O34" s="190">
        <v>0</v>
      </c>
      <c r="P34" s="23"/>
      <c r="Q34" s="23"/>
      <c r="R34" s="23"/>
      <c r="S34" s="190">
        <v>0</v>
      </c>
      <c r="T34" s="23"/>
      <c r="U34" s="23"/>
      <c r="V34" s="23"/>
      <c r="W34" s="190">
        <v>0</v>
      </c>
      <c r="X34" s="23"/>
      <c r="Y34" s="23"/>
      <c r="Z34" s="23"/>
      <c r="AA34" s="190">
        <v>0</v>
      </c>
      <c r="AB34" s="23"/>
      <c r="AC34" s="23"/>
      <c r="AD34" s="23"/>
      <c r="AE34" s="190">
        <v>0</v>
      </c>
      <c r="AF34" s="23"/>
      <c r="AG34" s="23"/>
      <c r="AH34" s="23"/>
      <c r="AI34" s="190">
        <v>0</v>
      </c>
      <c r="AJ34" s="23"/>
      <c r="AK34" s="23"/>
      <c r="AL34" s="23"/>
      <c r="AM34" s="190">
        <v>0</v>
      </c>
      <c r="AN34" s="23"/>
      <c r="AO34" s="23"/>
      <c r="AP34" s="23"/>
      <c r="AQ34" s="190">
        <v>0</v>
      </c>
      <c r="AR34" s="23"/>
      <c r="AS34" s="23"/>
      <c r="AT34" s="23"/>
      <c r="AU34" s="190">
        <v>0</v>
      </c>
      <c r="AV34" s="23"/>
      <c r="AW34" s="23"/>
      <c r="AX34" s="23"/>
      <c r="AY34" s="190">
        <v>0</v>
      </c>
      <c r="AZ34" s="23"/>
      <c r="BA34" s="23"/>
      <c r="BB34" s="23"/>
      <c r="BC34" s="190">
        <v>0</v>
      </c>
      <c r="BD34" s="23"/>
      <c r="BE34" s="23"/>
      <c r="BF34" s="23"/>
      <c r="BG34" s="190">
        <v>0</v>
      </c>
      <c r="BH34" s="23"/>
      <c r="BI34" s="23"/>
      <c r="BJ34" s="23"/>
      <c r="BK34" s="190">
        <v>0</v>
      </c>
      <c r="BL34" s="23"/>
      <c r="BM34" s="23"/>
    </row>
    <row r="35" spans="1:65" ht="15.75" customHeight="1" x14ac:dyDescent="0.2">
      <c r="A35" s="190">
        <v>60</v>
      </c>
      <c r="B35" s="23"/>
      <c r="C35" s="23"/>
      <c r="D35" s="23"/>
      <c r="E35" s="23"/>
      <c r="F35" s="23"/>
      <c r="G35" s="190">
        <v>0</v>
      </c>
      <c r="H35" s="23"/>
      <c r="I35" s="23"/>
      <c r="J35" s="23"/>
      <c r="K35" s="190">
        <v>0</v>
      </c>
      <c r="L35" s="23"/>
      <c r="M35" s="23"/>
      <c r="N35" s="23"/>
      <c r="O35" s="190">
        <v>0</v>
      </c>
      <c r="P35" s="23"/>
      <c r="Q35" s="23"/>
      <c r="R35" s="23"/>
      <c r="S35" s="190">
        <v>0</v>
      </c>
      <c r="T35" s="23"/>
      <c r="U35" s="23"/>
      <c r="V35" s="23"/>
      <c r="W35" s="190">
        <v>0</v>
      </c>
      <c r="X35" s="23"/>
      <c r="Y35" s="23"/>
      <c r="Z35" s="23"/>
      <c r="AA35" s="190">
        <v>0</v>
      </c>
      <c r="AB35" s="23"/>
      <c r="AC35" s="23"/>
      <c r="AD35" s="23"/>
      <c r="AE35" s="190">
        <v>0</v>
      </c>
      <c r="AF35" s="23"/>
      <c r="AG35" s="23"/>
      <c r="AH35" s="23"/>
      <c r="AI35" s="190">
        <v>0</v>
      </c>
      <c r="AJ35" s="23"/>
      <c r="AK35" s="23"/>
      <c r="AL35" s="23"/>
      <c r="AM35" s="190">
        <v>0</v>
      </c>
      <c r="AN35" s="23"/>
      <c r="AO35" s="23"/>
      <c r="AP35" s="23"/>
      <c r="AQ35" s="190">
        <v>0</v>
      </c>
      <c r="AR35" s="23"/>
      <c r="AS35" s="23"/>
      <c r="AT35" s="23"/>
      <c r="AU35" s="190">
        <v>0</v>
      </c>
      <c r="AV35" s="23"/>
      <c r="AW35" s="23"/>
      <c r="AX35" s="23"/>
      <c r="AY35" s="190">
        <v>0</v>
      </c>
      <c r="AZ35" s="23"/>
      <c r="BA35" s="23"/>
      <c r="BB35" s="23"/>
      <c r="BC35" s="190">
        <v>0</v>
      </c>
      <c r="BD35" s="23"/>
      <c r="BE35" s="23"/>
      <c r="BF35" s="23"/>
      <c r="BG35" s="190">
        <v>0</v>
      </c>
      <c r="BH35" s="23"/>
      <c r="BI35" s="23"/>
      <c r="BJ35" s="23"/>
      <c r="BK35" s="190">
        <v>0</v>
      </c>
      <c r="BL35" s="23"/>
      <c r="BM35" s="23"/>
    </row>
    <row r="36" spans="1:65" ht="15.75" customHeight="1" x14ac:dyDescent="0.2">
      <c r="A36" s="190">
        <v>61</v>
      </c>
      <c r="B36" s="23"/>
      <c r="C36" s="23" t="s">
        <v>2426</v>
      </c>
      <c r="D36" s="191">
        <v>0.40625</v>
      </c>
      <c r="E36" s="191">
        <v>0.57638888888888884</v>
      </c>
      <c r="F36" s="193">
        <v>0.1076388888888889</v>
      </c>
      <c r="G36" s="190">
        <v>2.6</v>
      </c>
      <c r="H36" s="23"/>
      <c r="I36" s="23"/>
      <c r="J36" s="23"/>
      <c r="K36" s="190">
        <v>0</v>
      </c>
      <c r="L36" s="23"/>
      <c r="M36" s="23"/>
      <c r="N36" s="23"/>
      <c r="O36" s="190">
        <v>0</v>
      </c>
      <c r="P36" s="23"/>
      <c r="Q36" s="23"/>
      <c r="R36" s="23"/>
      <c r="S36" s="190">
        <v>0</v>
      </c>
      <c r="T36" s="23"/>
      <c r="U36" s="23"/>
      <c r="V36" s="23"/>
      <c r="W36" s="190">
        <v>0</v>
      </c>
      <c r="X36" s="191">
        <v>0.3923611111111111</v>
      </c>
      <c r="Y36" s="191">
        <v>0.3923611111111111</v>
      </c>
      <c r="Z36" s="192">
        <v>0.16666666666666666</v>
      </c>
      <c r="AA36" s="190">
        <v>4</v>
      </c>
      <c r="AB36" s="23"/>
      <c r="AC36" s="23"/>
      <c r="AD36" s="23"/>
      <c r="AE36" s="190">
        <v>0</v>
      </c>
      <c r="AF36" s="23"/>
      <c r="AG36" s="23"/>
      <c r="AH36" s="23"/>
      <c r="AI36" s="190">
        <v>0</v>
      </c>
      <c r="AJ36" s="23"/>
      <c r="AK36" s="23"/>
      <c r="AL36" s="23"/>
      <c r="AM36" s="190">
        <v>0</v>
      </c>
      <c r="AN36" s="23"/>
      <c r="AO36" s="23"/>
      <c r="AP36" s="23"/>
      <c r="AQ36" s="190">
        <v>0</v>
      </c>
      <c r="AR36" s="23"/>
      <c r="AS36" s="23"/>
      <c r="AT36" s="23"/>
      <c r="AU36" s="190">
        <v>0</v>
      </c>
      <c r="AV36" s="23"/>
      <c r="AW36" s="23"/>
      <c r="AX36" s="23"/>
      <c r="AY36" s="190">
        <v>0</v>
      </c>
      <c r="AZ36" s="23"/>
      <c r="BA36" s="23"/>
      <c r="BB36" s="23"/>
      <c r="BC36" s="190">
        <v>0</v>
      </c>
      <c r="BD36" s="23"/>
      <c r="BE36" s="23"/>
      <c r="BF36" s="23"/>
      <c r="BG36" s="190">
        <v>0</v>
      </c>
      <c r="BH36" s="23"/>
      <c r="BI36" s="23"/>
      <c r="BJ36" s="23"/>
      <c r="BK36" s="190">
        <v>0</v>
      </c>
      <c r="BL36" s="23"/>
      <c r="BM36" s="23"/>
    </row>
    <row r="37" spans="1:65" ht="15.75" customHeight="1" x14ac:dyDescent="0.2">
      <c r="A37" s="190">
        <v>62</v>
      </c>
      <c r="B37" s="23"/>
      <c r="C37" s="23" t="s">
        <v>2426</v>
      </c>
      <c r="D37" s="23"/>
      <c r="E37" s="23"/>
      <c r="F37" s="23"/>
      <c r="G37" s="190">
        <v>0</v>
      </c>
      <c r="H37" s="23"/>
      <c r="I37" s="23"/>
      <c r="J37" s="23"/>
      <c r="K37" s="190">
        <v>0</v>
      </c>
      <c r="L37" s="23"/>
      <c r="M37" s="23"/>
      <c r="N37" s="23"/>
      <c r="O37" s="190">
        <v>0</v>
      </c>
      <c r="P37" s="23"/>
      <c r="Q37" s="23"/>
      <c r="R37" s="23"/>
      <c r="S37" s="190">
        <v>0</v>
      </c>
      <c r="T37" s="23"/>
      <c r="U37" s="23"/>
      <c r="V37" s="23"/>
      <c r="W37" s="190">
        <v>0</v>
      </c>
      <c r="X37" s="23"/>
      <c r="Y37" s="23"/>
      <c r="Z37" s="23"/>
      <c r="AA37" s="190">
        <v>0</v>
      </c>
      <c r="AB37" s="23"/>
      <c r="AC37" s="23"/>
      <c r="AD37" s="23"/>
      <c r="AE37" s="190">
        <v>0</v>
      </c>
      <c r="AF37" s="23"/>
      <c r="AG37" s="23"/>
      <c r="AH37" s="23"/>
      <c r="AI37" s="190">
        <v>0</v>
      </c>
      <c r="AJ37" s="23"/>
      <c r="AK37" s="23"/>
      <c r="AL37" s="23"/>
      <c r="AM37" s="190">
        <v>0</v>
      </c>
      <c r="AN37" s="23"/>
      <c r="AO37" s="23"/>
      <c r="AP37" s="23"/>
      <c r="AQ37" s="190">
        <v>0</v>
      </c>
      <c r="AR37" s="23"/>
      <c r="AS37" s="23"/>
      <c r="AT37" s="23"/>
      <c r="AU37" s="190">
        <v>0</v>
      </c>
      <c r="AV37" s="23"/>
      <c r="AW37" s="23"/>
      <c r="AX37" s="23"/>
      <c r="AY37" s="190">
        <v>0</v>
      </c>
      <c r="AZ37" s="23"/>
      <c r="BA37" s="23"/>
      <c r="BB37" s="23"/>
      <c r="BC37" s="190">
        <v>0</v>
      </c>
      <c r="BD37" s="23"/>
      <c r="BE37" s="23"/>
      <c r="BF37" s="23"/>
      <c r="BG37" s="190">
        <v>0</v>
      </c>
      <c r="BH37" s="23"/>
      <c r="BI37" s="23"/>
      <c r="BJ37" s="23"/>
      <c r="BK37" s="190">
        <v>0</v>
      </c>
      <c r="BL37" s="23"/>
      <c r="BM37" s="23"/>
    </row>
    <row r="38" spans="1:65" ht="15.75" customHeight="1" x14ac:dyDescent="0.2">
      <c r="A38" s="190">
        <v>67</v>
      </c>
      <c r="B38" s="23"/>
      <c r="C38" s="23" t="s">
        <v>2426</v>
      </c>
      <c r="D38" s="23"/>
      <c r="E38" s="23"/>
      <c r="F38" s="23"/>
      <c r="G38" s="190">
        <v>0</v>
      </c>
      <c r="H38" s="23"/>
      <c r="I38" s="23"/>
      <c r="J38" s="23"/>
      <c r="K38" s="190">
        <v>0</v>
      </c>
      <c r="L38" s="23"/>
      <c r="M38" s="23"/>
      <c r="N38" s="23"/>
      <c r="O38" s="190">
        <v>0</v>
      </c>
      <c r="P38" s="23"/>
      <c r="Q38" s="23"/>
      <c r="R38" s="23"/>
      <c r="S38" s="190">
        <v>0</v>
      </c>
      <c r="T38" s="23"/>
      <c r="U38" s="23"/>
      <c r="V38" s="23"/>
      <c r="W38" s="190">
        <v>0</v>
      </c>
      <c r="X38" s="23"/>
      <c r="Y38" s="23"/>
      <c r="Z38" s="23"/>
      <c r="AA38" s="190">
        <v>0</v>
      </c>
      <c r="AB38" s="23"/>
      <c r="AC38" s="23"/>
      <c r="AD38" s="23"/>
      <c r="AE38" s="190">
        <v>0</v>
      </c>
      <c r="AF38" s="23"/>
      <c r="AG38" s="23"/>
      <c r="AH38" s="23"/>
      <c r="AI38" s="190">
        <v>0</v>
      </c>
      <c r="AJ38" s="23"/>
      <c r="AK38" s="23"/>
      <c r="AL38" s="23"/>
      <c r="AM38" s="190">
        <v>0</v>
      </c>
      <c r="AN38" s="23"/>
      <c r="AO38" s="23"/>
      <c r="AP38" s="23"/>
      <c r="AQ38" s="190">
        <v>0</v>
      </c>
      <c r="AR38" s="23"/>
      <c r="AS38" s="23"/>
      <c r="AT38" s="23"/>
      <c r="AU38" s="190">
        <v>0</v>
      </c>
      <c r="AV38" s="23"/>
      <c r="AW38" s="23"/>
      <c r="AX38" s="23"/>
      <c r="AY38" s="190">
        <v>0</v>
      </c>
      <c r="AZ38" s="23"/>
      <c r="BA38" s="23"/>
      <c r="BB38" s="23"/>
      <c r="BC38" s="190">
        <v>0</v>
      </c>
      <c r="BD38" s="23"/>
      <c r="BE38" s="23"/>
      <c r="BF38" s="23"/>
      <c r="BG38" s="190">
        <v>0</v>
      </c>
      <c r="BH38" s="23"/>
      <c r="BI38" s="23"/>
      <c r="BJ38" s="23"/>
      <c r="BK38" s="190">
        <v>0</v>
      </c>
      <c r="BL38" s="23"/>
      <c r="BM38" s="23"/>
    </row>
    <row r="39" spans="1:65" ht="15.75" customHeight="1" x14ac:dyDescent="0.2">
      <c r="A39" s="190">
        <v>68</v>
      </c>
      <c r="B39" s="23"/>
      <c r="C39" s="23" t="s">
        <v>2426</v>
      </c>
      <c r="D39" s="23"/>
      <c r="E39" s="23"/>
      <c r="F39" s="23"/>
      <c r="G39" s="190">
        <v>0</v>
      </c>
      <c r="H39" s="23"/>
      <c r="I39" s="23"/>
      <c r="J39" s="23"/>
      <c r="K39" s="190">
        <v>0</v>
      </c>
      <c r="L39" s="23"/>
      <c r="M39" s="23"/>
      <c r="N39" s="23"/>
      <c r="O39" s="190">
        <v>0</v>
      </c>
      <c r="P39" s="23"/>
      <c r="Q39" s="23"/>
      <c r="R39" s="23"/>
      <c r="S39" s="190">
        <v>0</v>
      </c>
      <c r="T39" s="23"/>
      <c r="U39" s="23"/>
      <c r="V39" s="23"/>
      <c r="W39" s="190">
        <v>0</v>
      </c>
      <c r="X39" s="23"/>
      <c r="Y39" s="23"/>
      <c r="Z39" s="23"/>
      <c r="AA39" s="190">
        <v>0</v>
      </c>
      <c r="AB39" s="23"/>
      <c r="AC39" s="23"/>
      <c r="AD39" s="23"/>
      <c r="AE39" s="190">
        <v>0</v>
      </c>
      <c r="AF39" s="23"/>
      <c r="AG39" s="23"/>
      <c r="AH39" s="23"/>
      <c r="AI39" s="190">
        <v>0</v>
      </c>
      <c r="AJ39" s="23"/>
      <c r="AK39" s="23"/>
      <c r="AL39" s="23"/>
      <c r="AM39" s="190">
        <v>0</v>
      </c>
      <c r="AN39" s="23"/>
      <c r="AO39" s="23"/>
      <c r="AP39" s="23"/>
      <c r="AQ39" s="190">
        <v>0</v>
      </c>
      <c r="AR39" s="23"/>
      <c r="AS39" s="23"/>
      <c r="AT39" s="23"/>
      <c r="AU39" s="190">
        <v>0</v>
      </c>
      <c r="AV39" s="23"/>
      <c r="AW39" s="23"/>
      <c r="AX39" s="23"/>
      <c r="AY39" s="190">
        <v>0</v>
      </c>
      <c r="AZ39" s="23"/>
      <c r="BA39" s="23"/>
      <c r="BB39" s="23"/>
      <c r="BC39" s="190">
        <v>0</v>
      </c>
      <c r="BD39" s="23"/>
      <c r="BE39" s="23"/>
      <c r="BF39" s="23"/>
      <c r="BG39" s="190">
        <v>0</v>
      </c>
      <c r="BH39" s="23"/>
      <c r="BI39" s="23"/>
      <c r="BJ39" s="23"/>
      <c r="BK39" s="190">
        <v>0</v>
      </c>
      <c r="BL39" s="23"/>
      <c r="BM39" s="23"/>
    </row>
    <row r="40" spans="1:65" ht="15.75" customHeight="1" x14ac:dyDescent="0.2">
      <c r="A40" s="190">
        <v>73</v>
      </c>
      <c r="B40" s="23"/>
      <c r="C40" s="23" t="s">
        <v>2426</v>
      </c>
      <c r="D40" s="23"/>
      <c r="E40" s="23"/>
      <c r="F40" s="23"/>
      <c r="G40" s="190">
        <v>0</v>
      </c>
      <c r="H40" s="23"/>
      <c r="I40" s="23"/>
      <c r="J40" s="23"/>
      <c r="K40" s="190">
        <v>0</v>
      </c>
      <c r="L40" s="23"/>
      <c r="M40" s="23"/>
      <c r="N40" s="23"/>
      <c r="O40" s="190">
        <v>0</v>
      </c>
      <c r="P40" s="23"/>
      <c r="Q40" s="23"/>
      <c r="R40" s="23"/>
      <c r="S40" s="190">
        <v>0</v>
      </c>
      <c r="T40" s="23"/>
      <c r="U40" s="23"/>
      <c r="V40" s="23"/>
      <c r="W40" s="190">
        <v>0</v>
      </c>
      <c r="X40" s="23"/>
      <c r="Y40" s="23"/>
      <c r="Z40" s="23"/>
      <c r="AA40" s="190">
        <v>0</v>
      </c>
      <c r="AB40" s="23"/>
      <c r="AC40" s="23"/>
      <c r="AD40" s="23"/>
      <c r="AE40" s="190">
        <v>0</v>
      </c>
      <c r="AF40" s="23"/>
      <c r="AG40" s="23"/>
      <c r="AH40" s="23"/>
      <c r="AI40" s="190">
        <v>0</v>
      </c>
      <c r="AJ40" s="23"/>
      <c r="AK40" s="23"/>
      <c r="AL40" s="23"/>
      <c r="AM40" s="190">
        <v>0</v>
      </c>
      <c r="AN40" s="23"/>
      <c r="AO40" s="23"/>
      <c r="AP40" s="23"/>
      <c r="AQ40" s="190">
        <v>0</v>
      </c>
      <c r="AR40" s="23"/>
      <c r="AS40" s="23"/>
      <c r="AT40" s="23"/>
      <c r="AU40" s="190">
        <v>0</v>
      </c>
      <c r="AV40" s="23"/>
      <c r="AW40" s="23"/>
      <c r="AX40" s="23"/>
      <c r="AY40" s="190">
        <v>0</v>
      </c>
      <c r="AZ40" s="23"/>
      <c r="BA40" s="23"/>
      <c r="BB40" s="23"/>
      <c r="BC40" s="190">
        <v>0</v>
      </c>
      <c r="BD40" s="23"/>
      <c r="BE40" s="23"/>
      <c r="BF40" s="23"/>
      <c r="BG40" s="190">
        <v>0</v>
      </c>
      <c r="BH40" s="23"/>
      <c r="BI40" s="23"/>
      <c r="BJ40" s="23"/>
      <c r="BK40" s="190">
        <v>0</v>
      </c>
      <c r="BL40" s="23"/>
      <c r="BM40" s="23"/>
    </row>
    <row r="41" spans="1:65" ht="15.75" customHeight="1" x14ac:dyDescent="0.2">
      <c r="A41" s="190">
        <v>74</v>
      </c>
      <c r="B41" s="23"/>
      <c r="C41" s="23"/>
      <c r="D41" s="23"/>
      <c r="E41" s="23"/>
      <c r="F41" s="23"/>
      <c r="G41" s="190">
        <v>0</v>
      </c>
      <c r="H41" s="23"/>
      <c r="I41" s="23"/>
      <c r="J41" s="23"/>
      <c r="K41" s="190">
        <v>0</v>
      </c>
      <c r="L41" s="23"/>
      <c r="M41" s="23"/>
      <c r="N41" s="23"/>
      <c r="O41" s="190">
        <v>0</v>
      </c>
      <c r="P41" s="23"/>
      <c r="Q41" s="23"/>
      <c r="R41" s="23"/>
      <c r="S41" s="190">
        <v>0</v>
      </c>
      <c r="T41" s="23"/>
      <c r="U41" s="23"/>
      <c r="V41" s="23"/>
      <c r="W41" s="190">
        <v>0</v>
      </c>
      <c r="X41" s="23"/>
      <c r="Y41" s="23"/>
      <c r="Z41" s="23"/>
      <c r="AA41" s="190">
        <v>0</v>
      </c>
      <c r="AB41" s="23"/>
      <c r="AC41" s="23"/>
      <c r="AD41" s="23"/>
      <c r="AE41" s="190">
        <v>0</v>
      </c>
      <c r="AF41" s="23"/>
      <c r="AG41" s="23"/>
      <c r="AH41" s="23"/>
      <c r="AI41" s="190">
        <v>0</v>
      </c>
      <c r="AJ41" s="23"/>
      <c r="AK41" s="23"/>
      <c r="AL41" s="23"/>
      <c r="AM41" s="190">
        <v>0</v>
      </c>
      <c r="AN41" s="23"/>
      <c r="AO41" s="23"/>
      <c r="AP41" s="23"/>
      <c r="AQ41" s="190">
        <v>0</v>
      </c>
      <c r="AR41" s="23"/>
      <c r="AS41" s="23"/>
      <c r="AT41" s="23"/>
      <c r="AU41" s="190">
        <v>0</v>
      </c>
      <c r="AV41" s="23"/>
      <c r="AW41" s="23"/>
      <c r="AX41" s="23"/>
      <c r="AY41" s="190">
        <v>0</v>
      </c>
      <c r="AZ41" s="23"/>
      <c r="BA41" s="23"/>
      <c r="BB41" s="23"/>
      <c r="BC41" s="190">
        <v>0</v>
      </c>
      <c r="BD41" s="23"/>
      <c r="BE41" s="23"/>
      <c r="BF41" s="23"/>
      <c r="BG41" s="190">
        <v>0</v>
      </c>
      <c r="BH41" s="23"/>
      <c r="BI41" s="23"/>
      <c r="BJ41" s="23"/>
      <c r="BK41" s="190">
        <v>0</v>
      </c>
      <c r="BL41" s="23"/>
      <c r="BM41" s="23"/>
    </row>
    <row r="42" spans="1:65" ht="15.75" customHeight="1" x14ac:dyDescent="0.2">
      <c r="A42" s="190">
        <v>78</v>
      </c>
      <c r="B42" s="23"/>
      <c r="C42" s="23" t="s">
        <v>2426</v>
      </c>
      <c r="D42" s="23"/>
      <c r="E42" s="23"/>
      <c r="F42" s="23"/>
      <c r="G42" s="190">
        <v>0</v>
      </c>
      <c r="H42" s="23"/>
      <c r="I42" s="23"/>
      <c r="J42" s="23"/>
      <c r="K42" s="190">
        <v>0</v>
      </c>
      <c r="L42" s="23"/>
      <c r="M42" s="23"/>
      <c r="N42" s="23"/>
      <c r="O42" s="190">
        <v>0</v>
      </c>
      <c r="P42" s="23"/>
      <c r="Q42" s="23"/>
      <c r="R42" s="23"/>
      <c r="S42" s="190">
        <v>0</v>
      </c>
      <c r="T42" s="23"/>
      <c r="U42" s="23"/>
      <c r="V42" s="23"/>
      <c r="W42" s="190">
        <v>0</v>
      </c>
      <c r="X42" s="23"/>
      <c r="Y42" s="23"/>
      <c r="Z42" s="23"/>
      <c r="AA42" s="190">
        <v>0</v>
      </c>
      <c r="AB42" s="23"/>
      <c r="AC42" s="23"/>
      <c r="AD42" s="23"/>
      <c r="AE42" s="190">
        <v>0</v>
      </c>
      <c r="AF42" s="23"/>
      <c r="AG42" s="23"/>
      <c r="AH42" s="23"/>
      <c r="AI42" s="190">
        <v>0</v>
      </c>
      <c r="AJ42" s="23"/>
      <c r="AK42" s="23"/>
      <c r="AL42" s="23"/>
      <c r="AM42" s="190">
        <v>0</v>
      </c>
      <c r="AN42" s="23"/>
      <c r="AO42" s="23"/>
      <c r="AP42" s="23"/>
      <c r="AQ42" s="190">
        <v>0</v>
      </c>
      <c r="AR42" s="23"/>
      <c r="AS42" s="23"/>
      <c r="AT42" s="23"/>
      <c r="AU42" s="190">
        <v>0</v>
      </c>
      <c r="AV42" s="23"/>
      <c r="AW42" s="23"/>
      <c r="AX42" s="23"/>
      <c r="AY42" s="190">
        <v>0</v>
      </c>
      <c r="AZ42" s="191">
        <v>0.42222222222222222</v>
      </c>
      <c r="BA42" s="191">
        <v>0.69861111111111107</v>
      </c>
      <c r="BB42" s="193">
        <v>0.21388888888888888</v>
      </c>
      <c r="BC42" s="190">
        <v>5.0999999999999996</v>
      </c>
      <c r="BD42" s="191">
        <v>0.42083333333333334</v>
      </c>
      <c r="BE42" s="191">
        <v>0.70416666666666672</v>
      </c>
      <c r="BF42" s="193">
        <v>0.22083333333333333</v>
      </c>
      <c r="BG42" s="190">
        <v>5.3</v>
      </c>
      <c r="BH42" s="191">
        <v>0.42638888888888887</v>
      </c>
      <c r="BI42" s="191">
        <v>0.42638888888888887</v>
      </c>
      <c r="BJ42" s="192">
        <v>0.16666666666666666</v>
      </c>
      <c r="BK42" s="190">
        <v>4</v>
      </c>
      <c r="BL42" s="23"/>
      <c r="BM42" s="23"/>
    </row>
    <row r="43" spans="1:65" ht="15.75" customHeight="1" x14ac:dyDescent="0.2">
      <c r="A43" s="190">
        <v>79</v>
      </c>
      <c r="B43" s="23"/>
      <c r="C43" s="23" t="s">
        <v>2427</v>
      </c>
      <c r="D43" s="23"/>
      <c r="E43" s="23"/>
      <c r="F43" s="23"/>
      <c r="G43" s="190">
        <v>0</v>
      </c>
      <c r="H43" s="23"/>
      <c r="I43" s="23"/>
      <c r="J43" s="23"/>
      <c r="K43" s="190">
        <v>0</v>
      </c>
      <c r="L43" s="23"/>
      <c r="M43" s="23"/>
      <c r="N43" s="23"/>
      <c r="O43" s="190">
        <v>0</v>
      </c>
      <c r="P43" s="23"/>
      <c r="Q43" s="23"/>
      <c r="R43" s="23"/>
      <c r="S43" s="190">
        <v>0</v>
      </c>
      <c r="T43" s="23"/>
      <c r="U43" s="23"/>
      <c r="V43" s="23"/>
      <c r="W43" s="190">
        <v>0</v>
      </c>
      <c r="X43" s="191">
        <v>0.40208333333333335</v>
      </c>
      <c r="Y43" s="191">
        <v>0.77569444444444446</v>
      </c>
      <c r="Z43" s="192">
        <v>0.28541666666666665</v>
      </c>
      <c r="AA43" s="190">
        <v>6.9</v>
      </c>
      <c r="AB43" s="191">
        <v>0.37222222222222223</v>
      </c>
      <c r="AC43" s="191">
        <v>0.56458333333333333</v>
      </c>
      <c r="AD43" s="193">
        <v>0.12986111111111112</v>
      </c>
      <c r="AE43" s="190">
        <v>3.1</v>
      </c>
      <c r="AF43" s="191">
        <v>0.40694444444444444</v>
      </c>
      <c r="AG43" s="191">
        <v>0.40694444444444444</v>
      </c>
      <c r="AH43" s="192">
        <v>0.16666666666666666</v>
      </c>
      <c r="AI43" s="190">
        <v>4</v>
      </c>
      <c r="AJ43" s="191">
        <v>0.40138888888888891</v>
      </c>
      <c r="AK43" s="191">
        <v>0.62152777777777779</v>
      </c>
      <c r="AL43" s="193">
        <v>0.15763888888888888</v>
      </c>
      <c r="AM43" s="190">
        <v>3.8</v>
      </c>
      <c r="AN43" s="191">
        <v>0.4513888888888889</v>
      </c>
      <c r="AO43" s="191">
        <v>0.4513888888888889</v>
      </c>
      <c r="AP43" s="192">
        <v>0.16666666666666666</v>
      </c>
      <c r="AQ43" s="190">
        <v>4</v>
      </c>
      <c r="AR43" s="23"/>
      <c r="AS43" s="23"/>
      <c r="AT43" s="23"/>
      <c r="AU43" s="190">
        <v>0</v>
      </c>
      <c r="AV43" s="23"/>
      <c r="AW43" s="23"/>
      <c r="AX43" s="23"/>
      <c r="AY43" s="190">
        <v>0</v>
      </c>
      <c r="AZ43" s="23"/>
      <c r="BA43" s="23"/>
      <c r="BB43" s="23"/>
      <c r="BC43" s="190">
        <v>0</v>
      </c>
      <c r="BD43" s="23"/>
      <c r="BE43" s="23"/>
      <c r="BF43" s="23"/>
      <c r="BG43" s="190">
        <v>0</v>
      </c>
      <c r="BH43" s="23"/>
      <c r="BI43" s="23"/>
      <c r="BJ43" s="23"/>
      <c r="BK43" s="190">
        <v>0</v>
      </c>
      <c r="BL43" s="23"/>
      <c r="BM43" s="23"/>
    </row>
    <row r="44" spans="1:65" ht="15.75" customHeight="1" x14ac:dyDescent="0.2">
      <c r="A44" s="190">
        <v>81</v>
      </c>
      <c r="B44" s="23"/>
      <c r="C44" s="23" t="s">
        <v>2426</v>
      </c>
      <c r="D44" s="23"/>
      <c r="E44" s="23"/>
      <c r="F44" s="23"/>
      <c r="G44" s="190">
        <v>0</v>
      </c>
      <c r="H44" s="23"/>
      <c r="I44" s="23"/>
      <c r="J44" s="23"/>
      <c r="K44" s="190">
        <v>0</v>
      </c>
      <c r="L44" s="23"/>
      <c r="M44" s="23"/>
      <c r="N44" s="23"/>
      <c r="O44" s="190">
        <v>0</v>
      </c>
      <c r="P44" s="23"/>
      <c r="Q44" s="23"/>
      <c r="R44" s="23"/>
      <c r="S44" s="190">
        <v>0</v>
      </c>
      <c r="T44" s="23"/>
      <c r="U44" s="23"/>
      <c r="V44" s="23"/>
      <c r="W44" s="190">
        <v>0</v>
      </c>
      <c r="X44" s="23"/>
      <c r="Y44" s="23"/>
      <c r="Z44" s="23"/>
      <c r="AA44" s="190">
        <v>0</v>
      </c>
      <c r="AB44" s="23"/>
      <c r="AC44" s="23"/>
      <c r="AD44" s="23"/>
      <c r="AE44" s="190">
        <v>0</v>
      </c>
      <c r="AF44" s="23"/>
      <c r="AG44" s="23"/>
      <c r="AH44" s="23"/>
      <c r="AI44" s="190">
        <v>0</v>
      </c>
      <c r="AJ44" s="23"/>
      <c r="AK44" s="23"/>
      <c r="AL44" s="23"/>
      <c r="AM44" s="190">
        <v>0</v>
      </c>
      <c r="AN44" s="191">
        <v>0.43819444444444444</v>
      </c>
      <c r="AO44" s="191">
        <v>0.71388888888888891</v>
      </c>
      <c r="AP44" s="193">
        <v>0.21319444444444444</v>
      </c>
      <c r="AQ44" s="190">
        <v>5.0999999999999996</v>
      </c>
      <c r="AR44" s="23"/>
      <c r="AS44" s="23"/>
      <c r="AT44" s="23"/>
      <c r="AU44" s="190">
        <v>0</v>
      </c>
      <c r="AV44" s="23"/>
      <c r="AW44" s="23"/>
      <c r="AX44" s="23"/>
      <c r="AY44" s="190">
        <v>0</v>
      </c>
      <c r="AZ44" s="191">
        <v>0.80833333333333335</v>
      </c>
      <c r="BA44" s="191">
        <v>0.80833333333333335</v>
      </c>
      <c r="BB44" s="192">
        <v>0.16666666666666666</v>
      </c>
      <c r="BC44" s="190">
        <v>4</v>
      </c>
      <c r="BD44" s="23"/>
      <c r="BE44" s="23"/>
      <c r="BF44" s="23"/>
      <c r="BG44" s="190">
        <v>0</v>
      </c>
      <c r="BH44" s="23"/>
      <c r="BI44" s="23"/>
      <c r="BJ44" s="23"/>
      <c r="BK44" s="190">
        <v>0</v>
      </c>
      <c r="BL44" s="23"/>
      <c r="BM44" s="23"/>
    </row>
    <row r="45" spans="1:65" ht="15.75" customHeight="1" x14ac:dyDescent="0.2">
      <c r="A45" s="190">
        <v>84</v>
      </c>
      <c r="B45" s="23"/>
      <c r="C45" s="23"/>
      <c r="D45" s="23"/>
      <c r="E45" s="23"/>
      <c r="F45" s="23"/>
      <c r="G45" s="190">
        <v>0</v>
      </c>
      <c r="H45" s="23"/>
      <c r="I45" s="23"/>
      <c r="J45" s="23"/>
      <c r="K45" s="190">
        <v>0</v>
      </c>
      <c r="L45" s="23"/>
      <c r="M45" s="23"/>
      <c r="N45" s="23"/>
      <c r="O45" s="190">
        <v>0</v>
      </c>
      <c r="P45" s="23"/>
      <c r="Q45" s="23"/>
      <c r="R45" s="23"/>
      <c r="S45" s="190">
        <v>0</v>
      </c>
      <c r="T45" s="23"/>
      <c r="U45" s="23"/>
      <c r="V45" s="23"/>
      <c r="W45" s="190">
        <v>0</v>
      </c>
      <c r="X45" s="23"/>
      <c r="Y45" s="23"/>
      <c r="Z45" s="23"/>
      <c r="AA45" s="190">
        <v>0</v>
      </c>
      <c r="AB45" s="23"/>
      <c r="AC45" s="23"/>
      <c r="AD45" s="23"/>
      <c r="AE45" s="190">
        <v>0</v>
      </c>
      <c r="AF45" s="23"/>
      <c r="AG45" s="23"/>
      <c r="AH45" s="23"/>
      <c r="AI45" s="190">
        <v>0</v>
      </c>
      <c r="AJ45" s="23"/>
      <c r="AK45" s="23"/>
      <c r="AL45" s="23"/>
      <c r="AM45" s="190">
        <v>0</v>
      </c>
      <c r="AN45" s="23"/>
      <c r="AO45" s="23"/>
      <c r="AP45" s="23"/>
      <c r="AQ45" s="190">
        <v>0</v>
      </c>
      <c r="AR45" s="23"/>
      <c r="AS45" s="23"/>
      <c r="AT45" s="23"/>
      <c r="AU45" s="190">
        <v>0</v>
      </c>
      <c r="AV45" s="23"/>
      <c r="AW45" s="23"/>
      <c r="AX45" s="23"/>
      <c r="AY45" s="190">
        <v>0</v>
      </c>
      <c r="AZ45" s="23"/>
      <c r="BA45" s="23"/>
      <c r="BB45" s="23"/>
      <c r="BC45" s="190">
        <v>0</v>
      </c>
      <c r="BD45" s="23"/>
      <c r="BE45" s="23"/>
      <c r="BF45" s="23"/>
      <c r="BG45" s="190">
        <v>0</v>
      </c>
      <c r="BH45" s="23"/>
      <c r="BI45" s="23"/>
      <c r="BJ45" s="23"/>
      <c r="BK45" s="190">
        <v>0</v>
      </c>
      <c r="BL45" s="23"/>
      <c r="BM45" s="23"/>
    </row>
    <row r="46" spans="1:65" ht="15.75" customHeight="1" x14ac:dyDescent="0.2">
      <c r="A46" s="190">
        <v>85</v>
      </c>
      <c r="B46" s="23"/>
      <c r="C46" s="23" t="s">
        <v>2426</v>
      </c>
      <c r="D46" s="23"/>
      <c r="E46" s="23"/>
      <c r="F46" s="23"/>
      <c r="G46" s="190">
        <v>0</v>
      </c>
      <c r="H46" s="23"/>
      <c r="I46" s="23"/>
      <c r="J46" s="23"/>
      <c r="K46" s="190">
        <v>0</v>
      </c>
      <c r="L46" s="23"/>
      <c r="M46" s="23"/>
      <c r="N46" s="23"/>
      <c r="O46" s="190">
        <v>0</v>
      </c>
      <c r="P46" s="23"/>
      <c r="Q46" s="23"/>
      <c r="R46" s="23"/>
      <c r="S46" s="190">
        <v>0</v>
      </c>
      <c r="T46" s="23"/>
      <c r="U46" s="23"/>
      <c r="V46" s="23"/>
      <c r="W46" s="190">
        <v>0</v>
      </c>
      <c r="X46" s="23"/>
      <c r="Y46" s="23"/>
      <c r="Z46" s="23"/>
      <c r="AA46" s="190">
        <v>0</v>
      </c>
      <c r="AB46" s="23"/>
      <c r="AC46" s="23"/>
      <c r="AD46" s="23"/>
      <c r="AE46" s="190">
        <v>0</v>
      </c>
      <c r="AF46" s="23"/>
      <c r="AG46" s="23"/>
      <c r="AH46" s="23"/>
      <c r="AI46" s="190">
        <v>0</v>
      </c>
      <c r="AJ46" s="23"/>
      <c r="AK46" s="23"/>
      <c r="AL46" s="23"/>
      <c r="AM46" s="190">
        <v>0</v>
      </c>
      <c r="AN46" s="23"/>
      <c r="AO46" s="23"/>
      <c r="AP46" s="23"/>
      <c r="AQ46" s="190">
        <v>0</v>
      </c>
      <c r="AR46" s="23"/>
      <c r="AS46" s="23"/>
      <c r="AT46" s="23"/>
      <c r="AU46" s="190">
        <v>0</v>
      </c>
      <c r="AV46" s="23"/>
      <c r="AW46" s="23"/>
      <c r="AX46" s="23"/>
      <c r="AY46" s="190">
        <v>0</v>
      </c>
      <c r="AZ46" s="23"/>
      <c r="BA46" s="23"/>
      <c r="BB46" s="23"/>
      <c r="BC46" s="190">
        <v>0</v>
      </c>
      <c r="BD46" s="23"/>
      <c r="BE46" s="23"/>
      <c r="BF46" s="23"/>
      <c r="BG46" s="190">
        <v>0</v>
      </c>
      <c r="BH46" s="23"/>
      <c r="BI46" s="23"/>
      <c r="BJ46" s="23"/>
      <c r="BK46" s="190">
        <v>0</v>
      </c>
      <c r="BL46" s="23"/>
      <c r="BM46" s="23"/>
    </row>
    <row r="47" spans="1:65" ht="15.75" customHeight="1" x14ac:dyDescent="0.2">
      <c r="A47" s="190">
        <v>89</v>
      </c>
      <c r="B47" s="23"/>
      <c r="C47" s="23"/>
      <c r="D47" s="23"/>
      <c r="E47" s="23"/>
      <c r="F47" s="23"/>
      <c r="G47" s="190">
        <v>0</v>
      </c>
      <c r="H47" s="23"/>
      <c r="I47" s="23"/>
      <c r="J47" s="23"/>
      <c r="K47" s="190">
        <v>0</v>
      </c>
      <c r="L47" s="23"/>
      <c r="M47" s="23"/>
      <c r="N47" s="23"/>
      <c r="O47" s="190">
        <v>0</v>
      </c>
      <c r="P47" s="23"/>
      <c r="Q47" s="23"/>
      <c r="R47" s="23"/>
      <c r="S47" s="190">
        <v>0</v>
      </c>
      <c r="T47" s="23"/>
      <c r="U47" s="23"/>
      <c r="V47" s="23"/>
      <c r="W47" s="190">
        <v>0</v>
      </c>
      <c r="X47" s="23"/>
      <c r="Y47" s="23"/>
      <c r="Z47" s="23"/>
      <c r="AA47" s="190">
        <v>0</v>
      </c>
      <c r="AB47" s="23"/>
      <c r="AC47" s="23"/>
      <c r="AD47" s="23"/>
      <c r="AE47" s="190">
        <v>0</v>
      </c>
      <c r="AF47" s="23"/>
      <c r="AG47" s="23"/>
      <c r="AH47" s="23"/>
      <c r="AI47" s="190">
        <v>0</v>
      </c>
      <c r="AJ47" s="23"/>
      <c r="AK47" s="23"/>
      <c r="AL47" s="23"/>
      <c r="AM47" s="190">
        <v>0</v>
      </c>
      <c r="AN47" s="23"/>
      <c r="AO47" s="23"/>
      <c r="AP47" s="23"/>
      <c r="AQ47" s="190">
        <v>0</v>
      </c>
      <c r="AR47" s="191">
        <v>0.46666666666666667</v>
      </c>
      <c r="AS47" s="191">
        <v>0.46666666666666667</v>
      </c>
      <c r="AT47" s="192">
        <v>0.16666666666666666</v>
      </c>
      <c r="AU47" s="190">
        <v>4</v>
      </c>
      <c r="AV47" s="23"/>
      <c r="AW47" s="23"/>
      <c r="AX47" s="23"/>
      <c r="AY47" s="190">
        <v>0</v>
      </c>
      <c r="AZ47" s="23"/>
      <c r="BA47" s="23"/>
      <c r="BB47" s="23"/>
      <c r="BC47" s="190">
        <v>0</v>
      </c>
      <c r="BD47" s="23"/>
      <c r="BE47" s="23"/>
      <c r="BF47" s="23"/>
      <c r="BG47" s="190">
        <v>0</v>
      </c>
      <c r="BH47" s="23"/>
      <c r="BI47" s="23"/>
      <c r="BJ47" s="23"/>
      <c r="BK47" s="190">
        <v>0</v>
      </c>
      <c r="BL47" s="23"/>
      <c r="BM47" s="23"/>
    </row>
    <row r="48" spans="1:65" ht="15.75" customHeight="1" x14ac:dyDescent="0.2">
      <c r="A48" s="190">
        <v>91</v>
      </c>
      <c r="B48" s="23"/>
      <c r="C48" s="23" t="s">
        <v>2426</v>
      </c>
      <c r="D48" s="191">
        <v>0.38680555555555557</v>
      </c>
      <c r="E48" s="191">
        <v>0.77013888888888893</v>
      </c>
      <c r="F48" s="193">
        <v>0.32083333333333336</v>
      </c>
      <c r="G48" s="190">
        <v>7.7</v>
      </c>
      <c r="H48" s="191">
        <v>0.3888888888888889</v>
      </c>
      <c r="I48" s="191">
        <v>0.77569444444444446</v>
      </c>
      <c r="J48" s="192">
        <v>0.31944444444444442</v>
      </c>
      <c r="K48" s="190">
        <v>7.7</v>
      </c>
      <c r="L48" s="191">
        <v>0.47361111111111109</v>
      </c>
      <c r="M48" s="191">
        <v>0.47361111111111109</v>
      </c>
      <c r="N48" s="192">
        <v>0.16666666666666666</v>
      </c>
      <c r="O48" s="190">
        <v>4</v>
      </c>
      <c r="P48" s="23"/>
      <c r="Q48" s="23"/>
      <c r="R48" s="23"/>
      <c r="S48" s="190">
        <v>0</v>
      </c>
      <c r="T48" s="23"/>
      <c r="U48" s="23"/>
      <c r="V48" s="23"/>
      <c r="W48" s="190">
        <v>0</v>
      </c>
      <c r="X48" s="23"/>
      <c r="Y48" s="23"/>
      <c r="Z48" s="23"/>
      <c r="AA48" s="190">
        <v>0</v>
      </c>
      <c r="AB48" s="23"/>
      <c r="AC48" s="23"/>
      <c r="AD48" s="23"/>
      <c r="AE48" s="190">
        <v>0</v>
      </c>
      <c r="AF48" s="23"/>
      <c r="AG48" s="23"/>
      <c r="AH48" s="23"/>
      <c r="AI48" s="190">
        <v>0</v>
      </c>
      <c r="AJ48" s="23"/>
      <c r="AK48" s="23"/>
      <c r="AL48" s="23"/>
      <c r="AM48" s="190">
        <v>0</v>
      </c>
      <c r="AN48" s="23"/>
      <c r="AO48" s="23"/>
      <c r="AP48" s="23"/>
      <c r="AQ48" s="190">
        <v>0</v>
      </c>
      <c r="AR48" s="23"/>
      <c r="AS48" s="23"/>
      <c r="AT48" s="23"/>
      <c r="AU48" s="190">
        <v>0</v>
      </c>
      <c r="AV48" s="23"/>
      <c r="AW48" s="23"/>
      <c r="AX48" s="23"/>
      <c r="AY48" s="190">
        <v>0</v>
      </c>
      <c r="AZ48" s="191">
        <v>0.38819444444444445</v>
      </c>
      <c r="BA48" s="191">
        <v>0.77013888888888893</v>
      </c>
      <c r="BB48" s="193">
        <v>0.31944444444444442</v>
      </c>
      <c r="BC48" s="190">
        <v>7.7</v>
      </c>
      <c r="BD48" s="191">
        <v>0.48888888888888887</v>
      </c>
      <c r="BE48" s="191">
        <v>0.56527777777777777</v>
      </c>
      <c r="BF48" s="193">
        <v>1.3888888888888888E-2</v>
      </c>
      <c r="BG48" s="190">
        <v>0.3</v>
      </c>
      <c r="BH48" s="23"/>
      <c r="BI48" s="23"/>
      <c r="BJ48" s="23"/>
      <c r="BK48" s="190">
        <v>0</v>
      </c>
      <c r="BL48" s="23"/>
      <c r="BM48" s="23"/>
    </row>
    <row r="49" spans="1:65" ht="15.75" customHeight="1" x14ac:dyDescent="0.2">
      <c r="A49" s="190">
        <v>92</v>
      </c>
      <c r="B49" s="23"/>
      <c r="C49" s="23" t="s">
        <v>2426</v>
      </c>
      <c r="D49" s="23"/>
      <c r="E49" s="23"/>
      <c r="F49" s="23"/>
      <c r="G49" s="190">
        <v>0</v>
      </c>
      <c r="H49" s="23"/>
      <c r="I49" s="23"/>
      <c r="J49" s="23"/>
      <c r="K49" s="190">
        <v>0</v>
      </c>
      <c r="L49" s="23"/>
      <c r="M49" s="23"/>
      <c r="N49" s="23"/>
      <c r="O49" s="190">
        <v>0</v>
      </c>
      <c r="P49" s="23"/>
      <c r="Q49" s="23"/>
      <c r="R49" s="23"/>
      <c r="S49" s="190">
        <v>0</v>
      </c>
      <c r="T49" s="23"/>
      <c r="U49" s="23"/>
      <c r="V49" s="23"/>
      <c r="W49" s="190">
        <v>0</v>
      </c>
      <c r="X49" s="23"/>
      <c r="Y49" s="23"/>
      <c r="Z49" s="23"/>
      <c r="AA49" s="190">
        <v>0</v>
      </c>
      <c r="AB49" s="23"/>
      <c r="AC49" s="23"/>
      <c r="AD49" s="23"/>
      <c r="AE49" s="190">
        <v>0</v>
      </c>
      <c r="AF49" s="23"/>
      <c r="AG49" s="23"/>
      <c r="AH49" s="23"/>
      <c r="AI49" s="190">
        <v>0</v>
      </c>
      <c r="AJ49" s="23"/>
      <c r="AK49" s="23"/>
      <c r="AL49" s="23"/>
      <c r="AM49" s="190">
        <v>0</v>
      </c>
      <c r="AN49" s="23"/>
      <c r="AO49" s="23"/>
      <c r="AP49" s="23"/>
      <c r="AQ49" s="190">
        <v>0</v>
      </c>
      <c r="AR49" s="23"/>
      <c r="AS49" s="23"/>
      <c r="AT49" s="23"/>
      <c r="AU49" s="190">
        <v>0</v>
      </c>
      <c r="AV49" s="23"/>
      <c r="AW49" s="23"/>
      <c r="AX49" s="23"/>
      <c r="AY49" s="190">
        <v>0</v>
      </c>
      <c r="AZ49" s="23"/>
      <c r="BA49" s="23"/>
      <c r="BB49" s="23"/>
      <c r="BC49" s="190">
        <v>0</v>
      </c>
      <c r="BD49" s="23"/>
      <c r="BE49" s="23"/>
      <c r="BF49" s="23"/>
      <c r="BG49" s="190">
        <v>0</v>
      </c>
      <c r="BH49" s="23"/>
      <c r="BI49" s="23"/>
      <c r="BJ49" s="23"/>
      <c r="BK49" s="190">
        <v>0</v>
      </c>
      <c r="BL49" s="23"/>
      <c r="BM49" s="23"/>
    </row>
    <row r="50" spans="1:65" ht="15.75" customHeight="1" x14ac:dyDescent="0.2">
      <c r="A50" s="190">
        <v>99</v>
      </c>
      <c r="B50" s="23"/>
      <c r="C50" s="23" t="s">
        <v>2426</v>
      </c>
      <c r="D50" s="23"/>
      <c r="E50" s="23"/>
      <c r="F50" s="23"/>
      <c r="G50" s="190">
        <v>0</v>
      </c>
      <c r="H50" s="191">
        <v>0.61527777777777781</v>
      </c>
      <c r="I50" s="191">
        <v>0.61527777777777781</v>
      </c>
      <c r="J50" s="192">
        <v>0.16666666666666666</v>
      </c>
      <c r="K50" s="190">
        <v>4</v>
      </c>
      <c r="L50" s="23"/>
      <c r="M50" s="23"/>
      <c r="N50" s="23"/>
      <c r="O50" s="190">
        <v>0</v>
      </c>
      <c r="P50" s="23"/>
      <c r="Q50" s="23"/>
      <c r="R50" s="23"/>
      <c r="S50" s="190">
        <v>0</v>
      </c>
      <c r="T50" s="23"/>
      <c r="U50" s="23"/>
      <c r="V50" s="23"/>
      <c r="W50" s="190">
        <v>0</v>
      </c>
      <c r="X50" s="23"/>
      <c r="Y50" s="23"/>
      <c r="Z50" s="23"/>
      <c r="AA50" s="190">
        <v>0</v>
      </c>
      <c r="AB50" s="23"/>
      <c r="AC50" s="23"/>
      <c r="AD50" s="23"/>
      <c r="AE50" s="190">
        <v>0</v>
      </c>
      <c r="AF50" s="23"/>
      <c r="AG50" s="23"/>
      <c r="AH50" s="23"/>
      <c r="AI50" s="190">
        <v>0</v>
      </c>
      <c r="AJ50" s="23"/>
      <c r="AK50" s="23"/>
      <c r="AL50" s="23"/>
      <c r="AM50" s="190">
        <v>0</v>
      </c>
      <c r="AN50" s="23"/>
      <c r="AO50" s="23"/>
      <c r="AP50" s="23"/>
      <c r="AQ50" s="190">
        <v>0</v>
      </c>
      <c r="AR50" s="23"/>
      <c r="AS50" s="23"/>
      <c r="AT50" s="23"/>
      <c r="AU50" s="190">
        <v>0</v>
      </c>
      <c r="AV50" s="23"/>
      <c r="AW50" s="23"/>
      <c r="AX50" s="23"/>
      <c r="AY50" s="190">
        <v>0</v>
      </c>
      <c r="AZ50" s="23"/>
      <c r="BA50" s="23"/>
      <c r="BB50" s="23"/>
      <c r="BC50" s="190">
        <v>0</v>
      </c>
      <c r="BD50" s="23"/>
      <c r="BE50" s="23"/>
      <c r="BF50" s="23"/>
      <c r="BG50" s="190">
        <v>0</v>
      </c>
      <c r="BH50" s="23"/>
      <c r="BI50" s="23"/>
      <c r="BJ50" s="23"/>
      <c r="BK50" s="190">
        <v>0</v>
      </c>
      <c r="BL50" s="23"/>
      <c r="BM50" s="23"/>
    </row>
    <row r="51" spans="1:65" ht="15.75" customHeight="1" x14ac:dyDescent="0.2">
      <c r="A51" s="190">
        <v>100</v>
      </c>
      <c r="B51" s="23"/>
      <c r="C51" s="23" t="s">
        <v>2426</v>
      </c>
      <c r="D51" s="23"/>
      <c r="E51" s="23"/>
      <c r="F51" s="23"/>
      <c r="G51" s="190">
        <v>0</v>
      </c>
      <c r="H51" s="23"/>
      <c r="I51" s="23"/>
      <c r="J51" s="23"/>
      <c r="K51" s="190">
        <v>0</v>
      </c>
      <c r="L51" s="23"/>
      <c r="M51" s="23"/>
      <c r="N51" s="23"/>
      <c r="O51" s="190">
        <v>0</v>
      </c>
      <c r="P51" s="23"/>
      <c r="Q51" s="23"/>
      <c r="R51" s="23"/>
      <c r="S51" s="190">
        <v>0</v>
      </c>
      <c r="T51" s="23"/>
      <c r="U51" s="23"/>
      <c r="V51" s="23"/>
      <c r="W51" s="190">
        <v>0</v>
      </c>
      <c r="X51" s="23"/>
      <c r="Y51" s="23"/>
      <c r="Z51" s="23"/>
      <c r="AA51" s="190">
        <v>0</v>
      </c>
      <c r="AB51" s="23"/>
      <c r="AC51" s="23"/>
      <c r="AD51" s="23"/>
      <c r="AE51" s="190">
        <v>0</v>
      </c>
      <c r="AF51" s="23"/>
      <c r="AG51" s="23"/>
      <c r="AH51" s="23"/>
      <c r="AI51" s="190">
        <v>0</v>
      </c>
      <c r="AJ51" s="23"/>
      <c r="AK51" s="23"/>
      <c r="AL51" s="23"/>
      <c r="AM51" s="190">
        <v>0</v>
      </c>
      <c r="AN51" s="23"/>
      <c r="AO51" s="23"/>
      <c r="AP51" s="23"/>
      <c r="AQ51" s="190">
        <v>0</v>
      </c>
      <c r="AR51" s="23"/>
      <c r="AS51" s="23"/>
      <c r="AT51" s="23"/>
      <c r="AU51" s="190">
        <v>0</v>
      </c>
      <c r="AV51" s="23"/>
      <c r="AW51" s="23"/>
      <c r="AX51" s="23"/>
      <c r="AY51" s="190">
        <v>0</v>
      </c>
      <c r="AZ51" s="23"/>
      <c r="BA51" s="23"/>
      <c r="BB51" s="23"/>
      <c r="BC51" s="190">
        <v>0</v>
      </c>
      <c r="BD51" s="23"/>
      <c r="BE51" s="23"/>
      <c r="BF51" s="23"/>
      <c r="BG51" s="190">
        <v>0</v>
      </c>
      <c r="BH51" s="23"/>
      <c r="BI51" s="23"/>
      <c r="BJ51" s="23"/>
      <c r="BK51" s="190">
        <v>0</v>
      </c>
      <c r="BL51" s="23"/>
      <c r="BM51" s="23"/>
    </row>
    <row r="52" spans="1:65" ht="15.75" customHeight="1" x14ac:dyDescent="0.2">
      <c r="A52" s="190">
        <v>104</v>
      </c>
      <c r="B52" s="23"/>
      <c r="C52" s="23" t="s">
        <v>2426</v>
      </c>
      <c r="D52" s="23"/>
      <c r="E52" s="23"/>
      <c r="F52" s="23"/>
      <c r="G52" s="190">
        <v>0</v>
      </c>
      <c r="H52" s="23"/>
      <c r="I52" s="23"/>
      <c r="J52" s="23"/>
      <c r="K52" s="190">
        <v>0</v>
      </c>
      <c r="L52" s="23"/>
      <c r="M52" s="23"/>
      <c r="N52" s="23"/>
      <c r="O52" s="190">
        <v>0</v>
      </c>
      <c r="P52" s="23"/>
      <c r="Q52" s="23"/>
      <c r="R52" s="23"/>
      <c r="S52" s="190">
        <v>0</v>
      </c>
      <c r="T52" s="23"/>
      <c r="U52" s="23"/>
      <c r="V52" s="23"/>
      <c r="W52" s="190">
        <v>0</v>
      </c>
      <c r="X52" s="23"/>
      <c r="Y52" s="23"/>
      <c r="Z52" s="23"/>
      <c r="AA52" s="190">
        <v>0</v>
      </c>
      <c r="AB52" s="23"/>
      <c r="AC52" s="23"/>
      <c r="AD52" s="23"/>
      <c r="AE52" s="190">
        <v>0</v>
      </c>
      <c r="AF52" s="23"/>
      <c r="AG52" s="23"/>
      <c r="AH52" s="23"/>
      <c r="AI52" s="190">
        <v>0</v>
      </c>
      <c r="AJ52" s="23"/>
      <c r="AK52" s="23"/>
      <c r="AL52" s="23"/>
      <c r="AM52" s="190">
        <v>0</v>
      </c>
      <c r="AN52" s="23"/>
      <c r="AO52" s="23"/>
      <c r="AP52" s="23"/>
      <c r="AQ52" s="190">
        <v>0</v>
      </c>
      <c r="AR52" s="23"/>
      <c r="AS52" s="23"/>
      <c r="AT52" s="23"/>
      <c r="AU52" s="190">
        <v>0</v>
      </c>
      <c r="AV52" s="23"/>
      <c r="AW52" s="23"/>
      <c r="AX52" s="23"/>
      <c r="AY52" s="190">
        <v>0</v>
      </c>
      <c r="AZ52" s="23"/>
      <c r="BA52" s="23"/>
      <c r="BB52" s="23"/>
      <c r="BC52" s="190">
        <v>0</v>
      </c>
      <c r="BD52" s="23"/>
      <c r="BE52" s="23"/>
      <c r="BF52" s="23"/>
      <c r="BG52" s="190">
        <v>0</v>
      </c>
      <c r="BH52" s="23"/>
      <c r="BI52" s="23"/>
      <c r="BJ52" s="23"/>
      <c r="BK52" s="190">
        <v>0</v>
      </c>
      <c r="BL52" s="23"/>
      <c r="BM52" s="23"/>
    </row>
    <row r="53" spans="1:65" ht="15.75" customHeight="1" x14ac:dyDescent="0.2">
      <c r="A53" s="190">
        <v>106</v>
      </c>
      <c r="B53" s="23"/>
      <c r="C53" s="23"/>
      <c r="D53" s="23"/>
      <c r="E53" s="23"/>
      <c r="F53" s="23"/>
      <c r="G53" s="190">
        <v>0</v>
      </c>
      <c r="H53" s="23"/>
      <c r="I53" s="23"/>
      <c r="J53" s="23"/>
      <c r="K53" s="190">
        <v>0</v>
      </c>
      <c r="L53" s="23"/>
      <c r="M53" s="23"/>
      <c r="N53" s="23"/>
      <c r="O53" s="190">
        <v>0</v>
      </c>
      <c r="P53" s="23"/>
      <c r="Q53" s="23"/>
      <c r="R53" s="23"/>
      <c r="S53" s="190">
        <v>0</v>
      </c>
      <c r="T53" s="23"/>
      <c r="U53" s="23"/>
      <c r="V53" s="23"/>
      <c r="W53" s="190">
        <v>0</v>
      </c>
      <c r="X53" s="23"/>
      <c r="Y53" s="23"/>
      <c r="Z53" s="23"/>
      <c r="AA53" s="190">
        <v>0</v>
      </c>
      <c r="AB53" s="23"/>
      <c r="AC53" s="23"/>
      <c r="AD53" s="23"/>
      <c r="AE53" s="190">
        <v>0</v>
      </c>
      <c r="AF53" s="23"/>
      <c r="AG53" s="23"/>
      <c r="AH53" s="23"/>
      <c r="AI53" s="190">
        <v>0</v>
      </c>
      <c r="AJ53" s="23"/>
      <c r="AK53" s="23"/>
      <c r="AL53" s="23"/>
      <c r="AM53" s="190">
        <v>0</v>
      </c>
      <c r="AN53" s="23"/>
      <c r="AO53" s="23"/>
      <c r="AP53" s="23"/>
      <c r="AQ53" s="190">
        <v>0</v>
      </c>
      <c r="AR53" s="23"/>
      <c r="AS53" s="23"/>
      <c r="AT53" s="23"/>
      <c r="AU53" s="190">
        <v>0</v>
      </c>
      <c r="AV53" s="23"/>
      <c r="AW53" s="23"/>
      <c r="AX53" s="23"/>
      <c r="AY53" s="190">
        <v>0</v>
      </c>
      <c r="AZ53" s="23"/>
      <c r="BA53" s="23"/>
      <c r="BB53" s="23"/>
      <c r="BC53" s="190">
        <v>0</v>
      </c>
      <c r="BD53" s="23"/>
      <c r="BE53" s="23"/>
      <c r="BF53" s="23"/>
      <c r="BG53" s="190">
        <v>0</v>
      </c>
      <c r="BH53" s="23"/>
      <c r="BI53" s="23"/>
      <c r="BJ53" s="23"/>
      <c r="BK53" s="190">
        <v>0</v>
      </c>
      <c r="BL53" s="23"/>
      <c r="BM53" s="23"/>
    </row>
    <row r="54" spans="1:65" ht="15.75" customHeight="1" x14ac:dyDescent="0.2">
      <c r="A54" s="190">
        <v>107</v>
      </c>
      <c r="B54" s="23"/>
      <c r="C54" s="23"/>
      <c r="D54" s="23"/>
      <c r="E54" s="23"/>
      <c r="F54" s="23"/>
      <c r="G54" s="190">
        <v>0</v>
      </c>
      <c r="H54" s="23"/>
      <c r="I54" s="23"/>
      <c r="J54" s="23"/>
      <c r="K54" s="190">
        <v>0</v>
      </c>
      <c r="L54" s="23"/>
      <c r="M54" s="23"/>
      <c r="N54" s="23"/>
      <c r="O54" s="190">
        <v>0</v>
      </c>
      <c r="P54" s="23"/>
      <c r="Q54" s="23"/>
      <c r="R54" s="23"/>
      <c r="S54" s="190">
        <v>0</v>
      </c>
      <c r="T54" s="23"/>
      <c r="U54" s="23"/>
      <c r="V54" s="23"/>
      <c r="W54" s="190">
        <v>0</v>
      </c>
      <c r="X54" s="23"/>
      <c r="Y54" s="23"/>
      <c r="Z54" s="23"/>
      <c r="AA54" s="190">
        <v>0</v>
      </c>
      <c r="AB54" s="23"/>
      <c r="AC54" s="23"/>
      <c r="AD54" s="23"/>
      <c r="AE54" s="190">
        <v>0</v>
      </c>
      <c r="AF54" s="23"/>
      <c r="AG54" s="23"/>
      <c r="AH54" s="23"/>
      <c r="AI54" s="190">
        <v>0</v>
      </c>
      <c r="AJ54" s="23"/>
      <c r="AK54" s="23"/>
      <c r="AL54" s="23"/>
      <c r="AM54" s="190">
        <v>0</v>
      </c>
      <c r="AN54" s="23"/>
      <c r="AO54" s="23"/>
      <c r="AP54" s="23"/>
      <c r="AQ54" s="190">
        <v>0</v>
      </c>
      <c r="AR54" s="23"/>
      <c r="AS54" s="23"/>
      <c r="AT54" s="23"/>
      <c r="AU54" s="190">
        <v>0</v>
      </c>
      <c r="AV54" s="23"/>
      <c r="AW54" s="23"/>
      <c r="AX54" s="23"/>
      <c r="AY54" s="190">
        <v>0</v>
      </c>
      <c r="AZ54" s="23"/>
      <c r="BA54" s="23"/>
      <c r="BB54" s="23"/>
      <c r="BC54" s="190">
        <v>0</v>
      </c>
      <c r="BD54" s="23"/>
      <c r="BE54" s="23"/>
      <c r="BF54" s="23"/>
      <c r="BG54" s="190">
        <v>0</v>
      </c>
      <c r="BH54" s="23"/>
      <c r="BI54" s="23"/>
      <c r="BJ54" s="23"/>
      <c r="BK54" s="190">
        <v>0</v>
      </c>
      <c r="BL54" s="23"/>
      <c r="BM54" s="23"/>
    </row>
    <row r="55" spans="1:65" ht="15.75" customHeight="1" x14ac:dyDescent="0.2">
      <c r="A55" s="190">
        <v>110</v>
      </c>
      <c r="B55" s="23"/>
      <c r="C55" s="23"/>
      <c r="D55" s="23"/>
      <c r="E55" s="23"/>
      <c r="F55" s="23"/>
      <c r="G55" s="190">
        <v>0</v>
      </c>
      <c r="H55" s="23"/>
      <c r="I55" s="23"/>
      <c r="J55" s="23"/>
      <c r="K55" s="190">
        <v>0</v>
      </c>
      <c r="L55" s="23"/>
      <c r="M55" s="23"/>
      <c r="N55" s="23"/>
      <c r="O55" s="190">
        <v>0</v>
      </c>
      <c r="P55" s="23"/>
      <c r="Q55" s="23"/>
      <c r="R55" s="23"/>
      <c r="S55" s="190">
        <v>0</v>
      </c>
      <c r="T55" s="23"/>
      <c r="U55" s="23"/>
      <c r="V55" s="23"/>
      <c r="W55" s="190">
        <v>0</v>
      </c>
      <c r="X55" s="23"/>
      <c r="Y55" s="23"/>
      <c r="Z55" s="23"/>
      <c r="AA55" s="190">
        <v>0</v>
      </c>
      <c r="AB55" s="23"/>
      <c r="AC55" s="23"/>
      <c r="AD55" s="23"/>
      <c r="AE55" s="190">
        <v>0</v>
      </c>
      <c r="AF55" s="23"/>
      <c r="AG55" s="23"/>
      <c r="AH55" s="23"/>
      <c r="AI55" s="190">
        <v>0</v>
      </c>
      <c r="AJ55" s="23"/>
      <c r="AK55" s="23"/>
      <c r="AL55" s="23"/>
      <c r="AM55" s="190">
        <v>0</v>
      </c>
      <c r="AN55" s="23"/>
      <c r="AO55" s="23"/>
      <c r="AP55" s="23"/>
      <c r="AQ55" s="190">
        <v>0</v>
      </c>
      <c r="AR55" s="23"/>
      <c r="AS55" s="23"/>
      <c r="AT55" s="23"/>
      <c r="AU55" s="190">
        <v>0</v>
      </c>
      <c r="AV55" s="23"/>
      <c r="AW55" s="23"/>
      <c r="AX55" s="23"/>
      <c r="AY55" s="190">
        <v>0</v>
      </c>
      <c r="AZ55" s="23"/>
      <c r="BA55" s="23"/>
      <c r="BB55" s="23"/>
      <c r="BC55" s="190">
        <v>0</v>
      </c>
      <c r="BD55" s="23"/>
      <c r="BE55" s="23"/>
      <c r="BF55" s="23"/>
      <c r="BG55" s="190">
        <v>0</v>
      </c>
      <c r="BH55" s="23"/>
      <c r="BI55" s="23"/>
      <c r="BJ55" s="23"/>
      <c r="BK55" s="190">
        <v>0</v>
      </c>
      <c r="BL55" s="23"/>
      <c r="BM55" s="23"/>
    </row>
    <row r="56" spans="1:65" ht="15.75" customHeight="1" x14ac:dyDescent="0.2">
      <c r="A56" s="190">
        <v>128</v>
      </c>
      <c r="B56" s="23"/>
      <c r="C56" s="23" t="s">
        <v>2426</v>
      </c>
      <c r="D56" s="23"/>
      <c r="E56" s="23"/>
      <c r="F56" s="23"/>
      <c r="G56" s="190">
        <v>0</v>
      </c>
      <c r="H56" s="23"/>
      <c r="I56" s="23"/>
      <c r="J56" s="23"/>
      <c r="K56" s="190">
        <v>0</v>
      </c>
      <c r="L56" s="23"/>
      <c r="M56" s="23"/>
      <c r="N56" s="23"/>
      <c r="O56" s="190">
        <v>0</v>
      </c>
      <c r="P56" s="23"/>
      <c r="Q56" s="23"/>
      <c r="R56" s="23"/>
      <c r="S56" s="190">
        <v>0</v>
      </c>
      <c r="T56" s="23"/>
      <c r="U56" s="23"/>
      <c r="V56" s="23"/>
      <c r="W56" s="190">
        <v>0</v>
      </c>
      <c r="X56" s="23"/>
      <c r="Y56" s="23"/>
      <c r="Z56" s="23"/>
      <c r="AA56" s="190">
        <v>0</v>
      </c>
      <c r="AB56" s="23"/>
      <c r="AC56" s="23"/>
      <c r="AD56" s="23"/>
      <c r="AE56" s="190">
        <v>0</v>
      </c>
      <c r="AF56" s="23"/>
      <c r="AG56" s="23"/>
      <c r="AH56" s="23"/>
      <c r="AI56" s="190">
        <v>0</v>
      </c>
      <c r="AJ56" s="23"/>
      <c r="AK56" s="23"/>
      <c r="AL56" s="23"/>
      <c r="AM56" s="190">
        <v>0</v>
      </c>
      <c r="AN56" s="23"/>
      <c r="AO56" s="23"/>
      <c r="AP56" s="23"/>
      <c r="AQ56" s="190">
        <v>0</v>
      </c>
      <c r="AR56" s="23"/>
      <c r="AS56" s="23"/>
      <c r="AT56" s="23"/>
      <c r="AU56" s="190">
        <v>0</v>
      </c>
      <c r="AV56" s="23"/>
      <c r="AW56" s="23"/>
      <c r="AX56" s="23"/>
      <c r="AY56" s="190">
        <v>0</v>
      </c>
      <c r="AZ56" s="23"/>
      <c r="BA56" s="23"/>
      <c r="BB56" s="23"/>
      <c r="BC56" s="190">
        <v>0</v>
      </c>
      <c r="BD56" s="23"/>
      <c r="BE56" s="23"/>
      <c r="BF56" s="23"/>
      <c r="BG56" s="190">
        <v>0</v>
      </c>
      <c r="BH56" s="23"/>
      <c r="BI56" s="23"/>
      <c r="BJ56" s="23"/>
      <c r="BK56" s="190">
        <v>0</v>
      </c>
      <c r="BL56" s="23"/>
      <c r="BM56" s="23"/>
    </row>
    <row r="57" spans="1:65" ht="15.75" customHeight="1" x14ac:dyDescent="0.2">
      <c r="A57" s="190">
        <v>146</v>
      </c>
      <c r="B57" s="23"/>
      <c r="C57" s="23" t="s">
        <v>2426</v>
      </c>
      <c r="D57" s="191">
        <v>0.40138888888888891</v>
      </c>
      <c r="E57" s="191">
        <v>0.40138888888888891</v>
      </c>
      <c r="F57" s="192">
        <v>0.16666666666666666</v>
      </c>
      <c r="G57" s="190">
        <v>4</v>
      </c>
      <c r="H57" s="23"/>
      <c r="I57" s="23"/>
      <c r="J57" s="23"/>
      <c r="K57" s="190">
        <v>0</v>
      </c>
      <c r="L57" s="23"/>
      <c r="M57" s="23"/>
      <c r="N57" s="23"/>
      <c r="O57" s="190">
        <v>0</v>
      </c>
      <c r="P57" s="23"/>
      <c r="Q57" s="23"/>
      <c r="R57" s="23"/>
      <c r="S57" s="190">
        <v>0</v>
      </c>
      <c r="T57" s="23"/>
      <c r="U57" s="23"/>
      <c r="V57" s="23"/>
      <c r="W57" s="190">
        <v>0</v>
      </c>
      <c r="X57" s="23"/>
      <c r="Y57" s="23"/>
      <c r="Z57" s="23"/>
      <c r="AA57" s="190">
        <v>0</v>
      </c>
      <c r="AB57" s="23"/>
      <c r="AC57" s="23"/>
      <c r="AD57" s="23"/>
      <c r="AE57" s="190">
        <v>0</v>
      </c>
      <c r="AF57" s="23"/>
      <c r="AG57" s="23"/>
      <c r="AH57" s="23"/>
      <c r="AI57" s="190">
        <v>0</v>
      </c>
      <c r="AJ57" s="23"/>
      <c r="AK57" s="23"/>
      <c r="AL57" s="23"/>
      <c r="AM57" s="190">
        <v>0</v>
      </c>
      <c r="AN57" s="23"/>
      <c r="AO57" s="23"/>
      <c r="AP57" s="23"/>
      <c r="AQ57" s="190">
        <v>0</v>
      </c>
      <c r="AR57" s="23"/>
      <c r="AS57" s="23"/>
      <c r="AT57" s="23"/>
      <c r="AU57" s="190">
        <v>0</v>
      </c>
      <c r="AV57" s="23"/>
      <c r="AW57" s="23"/>
      <c r="AX57" s="23"/>
      <c r="AY57" s="190">
        <v>0</v>
      </c>
      <c r="AZ57" s="23"/>
      <c r="BA57" s="23"/>
      <c r="BB57" s="23"/>
      <c r="BC57" s="190">
        <v>0</v>
      </c>
      <c r="BD57" s="23"/>
      <c r="BE57" s="23"/>
      <c r="BF57" s="23"/>
      <c r="BG57" s="190">
        <v>0</v>
      </c>
      <c r="BH57" s="23"/>
      <c r="BI57" s="23"/>
      <c r="BJ57" s="23"/>
      <c r="BK57" s="190">
        <v>0</v>
      </c>
      <c r="BL57" s="23"/>
      <c r="BM57" s="23"/>
    </row>
    <row r="58" spans="1:65" ht="15.75" customHeight="1" x14ac:dyDescent="0.2">
      <c r="A58" s="190">
        <v>150</v>
      </c>
      <c r="B58" s="23"/>
      <c r="C58" s="23"/>
      <c r="D58" s="23"/>
      <c r="E58" s="23"/>
      <c r="F58" s="23"/>
      <c r="G58" s="190">
        <v>0</v>
      </c>
      <c r="H58" s="23"/>
      <c r="I58" s="23"/>
      <c r="J58" s="23"/>
      <c r="K58" s="190">
        <v>0</v>
      </c>
      <c r="L58" s="23"/>
      <c r="M58" s="23"/>
      <c r="N58" s="23"/>
      <c r="O58" s="190">
        <v>0</v>
      </c>
      <c r="P58" s="23"/>
      <c r="Q58" s="23"/>
      <c r="R58" s="23"/>
      <c r="S58" s="190">
        <v>0</v>
      </c>
      <c r="T58" s="23"/>
      <c r="U58" s="23"/>
      <c r="V58" s="23"/>
      <c r="W58" s="190">
        <v>0</v>
      </c>
      <c r="X58" s="23"/>
      <c r="Y58" s="23"/>
      <c r="Z58" s="23"/>
      <c r="AA58" s="190">
        <v>0</v>
      </c>
      <c r="AB58" s="23"/>
      <c r="AC58" s="23"/>
      <c r="AD58" s="23"/>
      <c r="AE58" s="190">
        <v>0</v>
      </c>
      <c r="AF58" s="23"/>
      <c r="AG58" s="23"/>
      <c r="AH58" s="23"/>
      <c r="AI58" s="190">
        <v>0</v>
      </c>
      <c r="AJ58" s="23"/>
      <c r="AK58" s="23"/>
      <c r="AL58" s="23"/>
      <c r="AM58" s="190">
        <v>0</v>
      </c>
      <c r="AN58" s="23"/>
      <c r="AO58" s="23"/>
      <c r="AP58" s="23"/>
      <c r="AQ58" s="190">
        <v>0</v>
      </c>
      <c r="AR58" s="23"/>
      <c r="AS58" s="23"/>
      <c r="AT58" s="23"/>
      <c r="AU58" s="190">
        <v>0</v>
      </c>
      <c r="AV58" s="23"/>
      <c r="AW58" s="23"/>
      <c r="AX58" s="23"/>
      <c r="AY58" s="190">
        <v>0</v>
      </c>
      <c r="AZ58" s="23"/>
      <c r="BA58" s="23"/>
      <c r="BB58" s="23"/>
      <c r="BC58" s="190">
        <v>0</v>
      </c>
      <c r="BD58" s="23"/>
      <c r="BE58" s="23"/>
      <c r="BF58" s="23"/>
      <c r="BG58" s="190">
        <v>0</v>
      </c>
      <c r="BH58" s="23"/>
      <c r="BI58" s="23"/>
      <c r="BJ58" s="23"/>
      <c r="BK58" s="190">
        <v>0</v>
      </c>
      <c r="BL58" s="23"/>
      <c r="BM58" s="23"/>
    </row>
    <row r="59" spans="1:65" ht="15.75" customHeight="1" x14ac:dyDescent="0.2">
      <c r="A59" s="190">
        <v>154</v>
      </c>
      <c r="B59" s="23"/>
      <c r="C59" s="23" t="s">
        <v>2425</v>
      </c>
      <c r="D59" s="23"/>
      <c r="E59" s="23"/>
      <c r="F59" s="23"/>
      <c r="G59" s="190">
        <v>0</v>
      </c>
      <c r="H59" s="23"/>
      <c r="I59" s="23"/>
      <c r="J59" s="23"/>
      <c r="K59" s="190">
        <v>0</v>
      </c>
      <c r="L59" s="23"/>
      <c r="M59" s="23"/>
      <c r="N59" s="23"/>
      <c r="O59" s="190">
        <v>0</v>
      </c>
      <c r="P59" s="23"/>
      <c r="Q59" s="23"/>
      <c r="R59" s="23"/>
      <c r="S59" s="190">
        <v>0</v>
      </c>
      <c r="T59" s="23"/>
      <c r="U59" s="23"/>
      <c r="V59" s="23"/>
      <c r="W59" s="190">
        <v>0</v>
      </c>
      <c r="X59" s="23"/>
      <c r="Y59" s="23"/>
      <c r="Z59" s="23"/>
      <c r="AA59" s="190">
        <v>0</v>
      </c>
      <c r="AB59" s="23"/>
      <c r="AC59" s="23"/>
      <c r="AD59" s="23"/>
      <c r="AE59" s="190">
        <v>0</v>
      </c>
      <c r="AF59" s="191">
        <v>0.39444444444444443</v>
      </c>
      <c r="AG59" s="191">
        <v>0.68402777777777779</v>
      </c>
      <c r="AH59" s="193">
        <v>0.22708333333333333</v>
      </c>
      <c r="AI59" s="190">
        <v>5.5</v>
      </c>
      <c r="AJ59" s="191">
        <v>0.37430555555555556</v>
      </c>
      <c r="AK59" s="191">
        <v>0.68125000000000002</v>
      </c>
      <c r="AL59" s="193">
        <v>0.24444444444444444</v>
      </c>
      <c r="AM59" s="190">
        <v>5.9</v>
      </c>
      <c r="AN59" s="191">
        <v>0.39861111111111114</v>
      </c>
      <c r="AO59" s="191">
        <v>0.60555555555555551</v>
      </c>
      <c r="AP59" s="193">
        <v>0.14444444444444443</v>
      </c>
      <c r="AQ59" s="190">
        <v>3.5</v>
      </c>
      <c r="AR59" s="23"/>
      <c r="AS59" s="23"/>
      <c r="AT59" s="23"/>
      <c r="AU59" s="190">
        <v>0</v>
      </c>
      <c r="AV59" s="23"/>
      <c r="AW59" s="23"/>
      <c r="AX59" s="23"/>
      <c r="AY59" s="190">
        <v>0</v>
      </c>
      <c r="AZ59" s="23"/>
      <c r="BA59" s="23"/>
      <c r="BB59" s="23"/>
      <c r="BC59" s="190">
        <v>0</v>
      </c>
      <c r="BD59" s="191">
        <v>0.36944444444444446</v>
      </c>
      <c r="BE59" s="191">
        <v>0.36944444444444446</v>
      </c>
      <c r="BF59" s="192">
        <v>0.16666666666666666</v>
      </c>
      <c r="BG59" s="190">
        <v>4</v>
      </c>
      <c r="BH59" s="191">
        <v>0.43125000000000002</v>
      </c>
      <c r="BI59" s="191">
        <v>0.43125000000000002</v>
      </c>
      <c r="BJ59" s="192">
        <v>0.16666666666666666</v>
      </c>
      <c r="BK59" s="190">
        <v>4</v>
      </c>
      <c r="BL59" s="23"/>
      <c r="BM59" s="23"/>
    </row>
    <row r="60" spans="1:65" ht="15.75" customHeight="1" x14ac:dyDescent="0.2">
      <c r="A60" s="190">
        <v>155</v>
      </c>
      <c r="B60" s="23"/>
      <c r="C60" s="23" t="s">
        <v>2426</v>
      </c>
      <c r="D60" s="23"/>
      <c r="E60" s="23"/>
      <c r="F60" s="23"/>
      <c r="G60" s="190">
        <v>0</v>
      </c>
      <c r="H60" s="23"/>
      <c r="I60" s="23"/>
      <c r="J60" s="23"/>
      <c r="K60" s="190">
        <v>0</v>
      </c>
      <c r="L60" s="23"/>
      <c r="M60" s="23"/>
      <c r="N60" s="23"/>
      <c r="O60" s="190">
        <v>0</v>
      </c>
      <c r="P60" s="23"/>
      <c r="Q60" s="23"/>
      <c r="R60" s="23"/>
      <c r="S60" s="190">
        <v>0</v>
      </c>
      <c r="T60" s="23"/>
      <c r="U60" s="23"/>
      <c r="V60" s="23"/>
      <c r="W60" s="190">
        <v>0</v>
      </c>
      <c r="X60" s="191">
        <v>0.40486111111111112</v>
      </c>
      <c r="Y60" s="191">
        <v>0.78611111111111109</v>
      </c>
      <c r="Z60" s="192">
        <v>0.3034722222222222</v>
      </c>
      <c r="AA60" s="190">
        <v>7.3</v>
      </c>
      <c r="AB60" s="191">
        <v>0.36458333333333331</v>
      </c>
      <c r="AC60" s="191">
        <v>0.97499999999999998</v>
      </c>
      <c r="AD60" s="192">
        <v>0.33333333333333331</v>
      </c>
      <c r="AE60" s="190">
        <v>8</v>
      </c>
      <c r="AF60" s="191">
        <v>0.38750000000000001</v>
      </c>
      <c r="AG60" s="191">
        <v>0.69722222222222219</v>
      </c>
      <c r="AH60" s="193">
        <v>0.24722222222222223</v>
      </c>
      <c r="AI60" s="190">
        <v>5.9</v>
      </c>
      <c r="AJ60" s="191">
        <v>0.39861111111111114</v>
      </c>
      <c r="AK60" s="191">
        <v>0.74375000000000002</v>
      </c>
      <c r="AL60" s="193">
        <v>0.28263888888888888</v>
      </c>
      <c r="AM60" s="190">
        <v>6.8</v>
      </c>
      <c r="AN60" s="191">
        <v>0.98750000000000004</v>
      </c>
      <c r="AO60" s="191">
        <v>0.98750000000000004</v>
      </c>
      <c r="AP60" s="192">
        <v>0.16666666666666666</v>
      </c>
      <c r="AQ60" s="190">
        <v>4</v>
      </c>
      <c r="AR60" s="191">
        <v>0.51597222222222228</v>
      </c>
      <c r="AS60" s="191">
        <v>0.97083333333333333</v>
      </c>
      <c r="AT60" s="192">
        <v>0.20833333333333334</v>
      </c>
      <c r="AU60" s="190">
        <v>5</v>
      </c>
      <c r="AV60" s="191">
        <v>0.46111111111111114</v>
      </c>
      <c r="AW60" s="191">
        <v>0.46111111111111114</v>
      </c>
      <c r="AX60" s="192">
        <v>0.16666666666666666</v>
      </c>
      <c r="AY60" s="190">
        <v>4</v>
      </c>
      <c r="AZ60" s="191">
        <v>0.36736111111111114</v>
      </c>
      <c r="BA60" s="191">
        <v>0.73333333333333328</v>
      </c>
      <c r="BB60" s="193">
        <v>0.3034722222222222</v>
      </c>
      <c r="BC60" s="190">
        <v>7.3</v>
      </c>
      <c r="BD60" s="191">
        <v>0.32083333333333336</v>
      </c>
      <c r="BE60" s="191">
        <v>0.87222222222222223</v>
      </c>
      <c r="BF60" s="192">
        <v>0.33333333333333331</v>
      </c>
      <c r="BG60" s="190">
        <v>8</v>
      </c>
      <c r="BH60" s="191">
        <v>0.40277777777777779</v>
      </c>
      <c r="BI60" s="191">
        <v>0.40277777777777779</v>
      </c>
      <c r="BJ60" s="192">
        <v>0.16666666666666666</v>
      </c>
      <c r="BK60" s="190">
        <v>4</v>
      </c>
      <c r="BL60" s="23"/>
      <c r="BM60" s="23"/>
    </row>
    <row r="61" spans="1:65" ht="15.75" customHeight="1" x14ac:dyDescent="0.2">
      <c r="A61" s="190">
        <v>163</v>
      </c>
      <c r="B61" s="23"/>
      <c r="C61" s="23" t="s">
        <v>2426</v>
      </c>
      <c r="D61" s="23"/>
      <c r="E61" s="23"/>
      <c r="F61" s="23"/>
      <c r="G61" s="190">
        <v>0</v>
      </c>
      <c r="H61" s="23"/>
      <c r="I61" s="23"/>
      <c r="J61" s="23"/>
      <c r="K61" s="190">
        <v>0</v>
      </c>
      <c r="L61" s="23"/>
      <c r="M61" s="23"/>
      <c r="N61" s="23"/>
      <c r="O61" s="190">
        <v>0</v>
      </c>
      <c r="P61" s="23"/>
      <c r="Q61" s="23"/>
      <c r="R61" s="23"/>
      <c r="S61" s="190">
        <v>0</v>
      </c>
      <c r="T61" s="23"/>
      <c r="U61" s="23"/>
      <c r="V61" s="23"/>
      <c r="W61" s="190">
        <v>0</v>
      </c>
      <c r="X61" s="23"/>
      <c r="Y61" s="23"/>
      <c r="Z61" s="23"/>
      <c r="AA61" s="190">
        <v>0</v>
      </c>
      <c r="AB61" s="23"/>
      <c r="AC61" s="23"/>
      <c r="AD61" s="23"/>
      <c r="AE61" s="190">
        <v>0</v>
      </c>
      <c r="AF61" s="23"/>
      <c r="AG61" s="23"/>
      <c r="AH61" s="23"/>
      <c r="AI61" s="190">
        <v>0</v>
      </c>
      <c r="AJ61" s="23"/>
      <c r="AK61" s="23"/>
      <c r="AL61" s="23"/>
      <c r="AM61" s="190">
        <v>0</v>
      </c>
      <c r="AN61" s="23"/>
      <c r="AO61" s="23"/>
      <c r="AP61" s="23"/>
      <c r="AQ61" s="190">
        <v>0</v>
      </c>
      <c r="AR61" s="23"/>
      <c r="AS61" s="23"/>
      <c r="AT61" s="23"/>
      <c r="AU61" s="190">
        <v>0</v>
      </c>
      <c r="AV61" s="23"/>
      <c r="AW61" s="23"/>
      <c r="AX61" s="23"/>
      <c r="AY61" s="190">
        <v>0</v>
      </c>
      <c r="AZ61" s="23"/>
      <c r="BA61" s="23"/>
      <c r="BB61" s="23"/>
      <c r="BC61" s="190">
        <v>0</v>
      </c>
      <c r="BD61" s="23"/>
      <c r="BE61" s="23"/>
      <c r="BF61" s="23"/>
      <c r="BG61" s="190">
        <v>0</v>
      </c>
      <c r="BH61" s="23"/>
      <c r="BI61" s="23"/>
      <c r="BJ61" s="23"/>
      <c r="BK61" s="190">
        <v>0</v>
      </c>
      <c r="BL61" s="23"/>
      <c r="BM61" s="23"/>
    </row>
    <row r="62" spans="1:65" ht="15.75" customHeight="1" x14ac:dyDescent="0.2">
      <c r="A62" s="190">
        <v>164</v>
      </c>
      <c r="B62" s="23"/>
      <c r="C62" s="23" t="s">
        <v>2426</v>
      </c>
      <c r="D62" s="23"/>
      <c r="E62" s="23"/>
      <c r="F62" s="23"/>
      <c r="G62" s="190">
        <v>0</v>
      </c>
      <c r="H62" s="23"/>
      <c r="I62" s="23"/>
      <c r="J62" s="23"/>
      <c r="K62" s="190">
        <v>0</v>
      </c>
      <c r="L62" s="23"/>
      <c r="M62" s="23"/>
      <c r="N62" s="23"/>
      <c r="O62" s="190">
        <v>0</v>
      </c>
      <c r="P62" s="23"/>
      <c r="Q62" s="23"/>
      <c r="R62" s="23"/>
      <c r="S62" s="190">
        <v>0</v>
      </c>
      <c r="T62" s="23"/>
      <c r="U62" s="23"/>
      <c r="V62" s="23"/>
      <c r="W62" s="190">
        <v>0</v>
      </c>
      <c r="X62" s="23"/>
      <c r="Y62" s="23"/>
      <c r="Z62" s="23"/>
      <c r="AA62" s="190">
        <v>0</v>
      </c>
      <c r="AB62" s="23"/>
      <c r="AC62" s="23"/>
      <c r="AD62" s="23"/>
      <c r="AE62" s="190">
        <v>0</v>
      </c>
      <c r="AF62" s="23"/>
      <c r="AG62" s="23"/>
      <c r="AH62" s="23"/>
      <c r="AI62" s="190">
        <v>0</v>
      </c>
      <c r="AJ62" s="23"/>
      <c r="AK62" s="23"/>
      <c r="AL62" s="23"/>
      <c r="AM62" s="190">
        <v>0</v>
      </c>
      <c r="AN62" s="23"/>
      <c r="AO62" s="23"/>
      <c r="AP62" s="23"/>
      <c r="AQ62" s="190">
        <v>0</v>
      </c>
      <c r="AR62" s="23"/>
      <c r="AS62" s="23"/>
      <c r="AT62" s="23"/>
      <c r="AU62" s="190">
        <v>0</v>
      </c>
      <c r="AV62" s="23"/>
      <c r="AW62" s="23"/>
      <c r="AX62" s="23"/>
      <c r="AY62" s="190">
        <v>0</v>
      </c>
      <c r="AZ62" s="23"/>
      <c r="BA62" s="23"/>
      <c r="BB62" s="23"/>
      <c r="BC62" s="190">
        <v>0</v>
      </c>
      <c r="BD62" s="23"/>
      <c r="BE62" s="23"/>
      <c r="BF62" s="23"/>
      <c r="BG62" s="190">
        <v>0</v>
      </c>
      <c r="BH62" s="23"/>
      <c r="BI62" s="23"/>
      <c r="BJ62" s="23"/>
      <c r="BK62" s="190">
        <v>0</v>
      </c>
      <c r="BL62" s="23"/>
      <c r="BM62" s="23"/>
    </row>
    <row r="63" spans="1:65" ht="15.75" customHeight="1" x14ac:dyDescent="0.2">
      <c r="A63" s="190">
        <v>167</v>
      </c>
      <c r="B63" s="23"/>
      <c r="C63" s="23" t="s">
        <v>2426</v>
      </c>
      <c r="D63" s="23"/>
      <c r="E63" s="23"/>
      <c r="F63" s="23"/>
      <c r="G63" s="190">
        <v>0</v>
      </c>
      <c r="H63" s="23"/>
      <c r="I63" s="23"/>
      <c r="J63" s="23"/>
      <c r="K63" s="190">
        <v>0</v>
      </c>
      <c r="L63" s="23"/>
      <c r="M63" s="23"/>
      <c r="N63" s="23"/>
      <c r="O63" s="190">
        <v>0</v>
      </c>
      <c r="P63" s="23"/>
      <c r="Q63" s="23"/>
      <c r="R63" s="23"/>
      <c r="S63" s="190">
        <v>0</v>
      </c>
      <c r="T63" s="23"/>
      <c r="U63" s="23"/>
      <c r="V63" s="23"/>
      <c r="W63" s="190">
        <v>0</v>
      </c>
      <c r="X63" s="23"/>
      <c r="Y63" s="23"/>
      <c r="Z63" s="23"/>
      <c r="AA63" s="190">
        <v>0</v>
      </c>
      <c r="AB63" s="23"/>
      <c r="AC63" s="23"/>
      <c r="AD63" s="23"/>
      <c r="AE63" s="190">
        <v>0</v>
      </c>
      <c r="AF63" s="23"/>
      <c r="AG63" s="23"/>
      <c r="AH63" s="23"/>
      <c r="AI63" s="190">
        <v>0</v>
      </c>
      <c r="AJ63" s="23"/>
      <c r="AK63" s="23"/>
      <c r="AL63" s="23"/>
      <c r="AM63" s="190">
        <v>0</v>
      </c>
      <c r="AN63" s="23"/>
      <c r="AO63" s="23"/>
      <c r="AP63" s="23"/>
      <c r="AQ63" s="190">
        <v>0</v>
      </c>
      <c r="AR63" s="23"/>
      <c r="AS63" s="23"/>
      <c r="AT63" s="23"/>
      <c r="AU63" s="190">
        <v>0</v>
      </c>
      <c r="AV63" s="23"/>
      <c r="AW63" s="23"/>
      <c r="AX63" s="23"/>
      <c r="AY63" s="190">
        <v>0</v>
      </c>
      <c r="AZ63" s="23"/>
      <c r="BA63" s="23"/>
      <c r="BB63" s="23"/>
      <c r="BC63" s="190">
        <v>0</v>
      </c>
      <c r="BD63" s="23"/>
      <c r="BE63" s="23"/>
      <c r="BF63" s="23"/>
      <c r="BG63" s="190">
        <v>0</v>
      </c>
      <c r="BH63" s="23"/>
      <c r="BI63" s="23"/>
      <c r="BJ63" s="23"/>
      <c r="BK63" s="190">
        <v>0</v>
      </c>
      <c r="BL63" s="23"/>
      <c r="BM63" s="23"/>
    </row>
    <row r="64" spans="1:65" ht="15.75" customHeight="1" x14ac:dyDescent="0.2">
      <c r="A64" s="190">
        <v>172</v>
      </c>
      <c r="B64" s="23"/>
      <c r="C64" s="23"/>
      <c r="D64" s="23"/>
      <c r="E64" s="23"/>
      <c r="F64" s="23"/>
      <c r="G64" s="190">
        <v>0</v>
      </c>
      <c r="H64" s="23"/>
      <c r="I64" s="23"/>
      <c r="J64" s="23"/>
      <c r="K64" s="190">
        <v>0</v>
      </c>
      <c r="L64" s="23"/>
      <c r="M64" s="23"/>
      <c r="N64" s="23"/>
      <c r="O64" s="190">
        <v>0</v>
      </c>
      <c r="P64" s="23"/>
      <c r="Q64" s="23"/>
      <c r="R64" s="23"/>
      <c r="S64" s="190">
        <v>0</v>
      </c>
      <c r="T64" s="23"/>
      <c r="U64" s="23"/>
      <c r="V64" s="23"/>
      <c r="W64" s="190">
        <v>0</v>
      </c>
      <c r="X64" s="23"/>
      <c r="Y64" s="23"/>
      <c r="Z64" s="23"/>
      <c r="AA64" s="190">
        <v>0</v>
      </c>
      <c r="AB64" s="23"/>
      <c r="AC64" s="23"/>
      <c r="AD64" s="23"/>
      <c r="AE64" s="190">
        <v>0</v>
      </c>
      <c r="AF64" s="23"/>
      <c r="AG64" s="23"/>
      <c r="AH64" s="23"/>
      <c r="AI64" s="190">
        <v>0</v>
      </c>
      <c r="AJ64" s="23"/>
      <c r="AK64" s="23"/>
      <c r="AL64" s="23"/>
      <c r="AM64" s="190">
        <v>0</v>
      </c>
      <c r="AN64" s="23"/>
      <c r="AO64" s="23"/>
      <c r="AP64" s="23"/>
      <c r="AQ64" s="190">
        <v>0</v>
      </c>
      <c r="AR64" s="23"/>
      <c r="AS64" s="23"/>
      <c r="AT64" s="23"/>
      <c r="AU64" s="190">
        <v>0</v>
      </c>
      <c r="AV64" s="23"/>
      <c r="AW64" s="23"/>
      <c r="AX64" s="23"/>
      <c r="AY64" s="190">
        <v>0</v>
      </c>
      <c r="AZ64" s="23"/>
      <c r="BA64" s="23"/>
      <c r="BB64" s="23"/>
      <c r="BC64" s="190">
        <v>0</v>
      </c>
      <c r="BD64" s="23"/>
      <c r="BE64" s="23"/>
      <c r="BF64" s="23"/>
      <c r="BG64" s="190">
        <v>0</v>
      </c>
      <c r="BH64" s="23"/>
      <c r="BI64" s="23"/>
      <c r="BJ64" s="23"/>
      <c r="BK64" s="190">
        <v>0</v>
      </c>
      <c r="BL64" s="23"/>
      <c r="BM64" s="23"/>
    </row>
    <row r="65" spans="1:65" ht="15.75" customHeight="1" x14ac:dyDescent="0.2">
      <c r="A65" s="190">
        <v>180</v>
      </c>
      <c r="B65" s="23"/>
      <c r="C65" s="23" t="s">
        <v>2426</v>
      </c>
      <c r="D65" s="191">
        <v>0.35416666666666669</v>
      </c>
      <c r="E65" s="191">
        <v>0.71527777777777779</v>
      </c>
      <c r="F65" s="193">
        <v>0.2986111111111111</v>
      </c>
      <c r="G65" s="190">
        <v>7.2</v>
      </c>
      <c r="H65" s="191">
        <v>0.35347222222222224</v>
      </c>
      <c r="I65" s="191">
        <v>0.35347222222222224</v>
      </c>
      <c r="J65" s="192">
        <v>0.16666666666666666</v>
      </c>
      <c r="K65" s="190">
        <v>4</v>
      </c>
      <c r="L65" s="191">
        <v>0.35069444444444442</v>
      </c>
      <c r="M65" s="191">
        <v>0.58194444444444449</v>
      </c>
      <c r="N65" s="193">
        <v>0.16527777777777777</v>
      </c>
      <c r="O65" s="190">
        <v>4</v>
      </c>
      <c r="P65" s="23"/>
      <c r="Q65" s="23"/>
      <c r="R65" s="23"/>
      <c r="S65" s="190">
        <v>0</v>
      </c>
      <c r="T65" s="23"/>
      <c r="U65" s="23"/>
      <c r="V65" s="23"/>
      <c r="W65" s="190">
        <v>0</v>
      </c>
      <c r="X65" s="191">
        <v>0.35208333333333336</v>
      </c>
      <c r="Y65" s="191">
        <v>0.35208333333333336</v>
      </c>
      <c r="Z65" s="192">
        <v>0.16666666666666666</v>
      </c>
      <c r="AA65" s="190">
        <v>4</v>
      </c>
      <c r="AB65" s="191">
        <v>0.3576388888888889</v>
      </c>
      <c r="AC65" s="191">
        <v>0.57986111111111116</v>
      </c>
      <c r="AD65" s="193">
        <v>0.15972222222222221</v>
      </c>
      <c r="AE65" s="190">
        <v>3.8</v>
      </c>
      <c r="AF65" s="191">
        <v>0.33958333333333335</v>
      </c>
      <c r="AG65" s="191">
        <v>0.70277777777777772</v>
      </c>
      <c r="AH65" s="193">
        <v>0.28611111111111109</v>
      </c>
      <c r="AI65" s="190">
        <v>6.9</v>
      </c>
      <c r="AJ65" s="191">
        <v>0.33263888888888887</v>
      </c>
      <c r="AK65" s="191">
        <v>0.33263888888888887</v>
      </c>
      <c r="AL65" s="192">
        <v>0.16666666666666666</v>
      </c>
      <c r="AM65" s="190">
        <v>4</v>
      </c>
      <c r="AN65" s="191">
        <v>0.35208333333333336</v>
      </c>
      <c r="AO65" s="191">
        <v>0.35208333333333336</v>
      </c>
      <c r="AP65" s="192">
        <v>0.16666666666666666</v>
      </c>
      <c r="AQ65" s="190">
        <v>4</v>
      </c>
      <c r="AR65" s="23"/>
      <c r="AS65" s="23"/>
      <c r="AT65" s="23"/>
      <c r="AU65" s="190">
        <v>0</v>
      </c>
      <c r="AV65" s="23"/>
      <c r="AW65" s="23"/>
      <c r="AX65" s="23"/>
      <c r="AY65" s="190">
        <v>0</v>
      </c>
      <c r="AZ65" s="23"/>
      <c r="BA65" s="23"/>
      <c r="BB65" s="23"/>
      <c r="BC65" s="190">
        <v>0</v>
      </c>
      <c r="BD65" s="23"/>
      <c r="BE65" s="23"/>
      <c r="BF65" s="23"/>
      <c r="BG65" s="190">
        <v>0</v>
      </c>
      <c r="BH65" s="23"/>
      <c r="BI65" s="23"/>
      <c r="BJ65" s="23"/>
      <c r="BK65" s="190">
        <v>0</v>
      </c>
      <c r="BL65" s="23"/>
      <c r="BM65" s="23"/>
    </row>
    <row r="66" spans="1:65" ht="15.75" customHeight="1" x14ac:dyDescent="0.2">
      <c r="A66" s="190">
        <v>184</v>
      </c>
      <c r="B66" s="23"/>
      <c r="C66" s="23" t="s">
        <v>2427</v>
      </c>
      <c r="D66" s="23"/>
      <c r="E66" s="23"/>
      <c r="F66" s="23"/>
      <c r="G66" s="190">
        <v>0</v>
      </c>
      <c r="H66" s="23"/>
      <c r="I66" s="23"/>
      <c r="J66" s="23"/>
      <c r="K66" s="190">
        <v>0</v>
      </c>
      <c r="L66" s="23"/>
      <c r="M66" s="23"/>
      <c r="N66" s="23"/>
      <c r="O66" s="190">
        <v>0</v>
      </c>
      <c r="P66" s="23"/>
      <c r="Q66" s="23"/>
      <c r="R66" s="23"/>
      <c r="S66" s="190">
        <v>0</v>
      </c>
      <c r="T66" s="23"/>
      <c r="U66" s="23"/>
      <c r="V66" s="23"/>
      <c r="W66" s="190">
        <v>0</v>
      </c>
      <c r="X66" s="23"/>
      <c r="Y66" s="23"/>
      <c r="Z66" s="23"/>
      <c r="AA66" s="190">
        <v>0</v>
      </c>
      <c r="AB66" s="23"/>
      <c r="AC66" s="23"/>
      <c r="AD66" s="23"/>
      <c r="AE66" s="190">
        <v>0</v>
      </c>
      <c r="AF66" s="23"/>
      <c r="AG66" s="23"/>
      <c r="AH66" s="23"/>
      <c r="AI66" s="190">
        <v>0</v>
      </c>
      <c r="AJ66" s="23"/>
      <c r="AK66" s="23"/>
      <c r="AL66" s="23"/>
      <c r="AM66" s="190">
        <v>0</v>
      </c>
      <c r="AN66" s="23"/>
      <c r="AO66" s="23"/>
      <c r="AP66" s="23"/>
      <c r="AQ66" s="190">
        <v>0</v>
      </c>
      <c r="AR66" s="23"/>
      <c r="AS66" s="23"/>
      <c r="AT66" s="23"/>
      <c r="AU66" s="190">
        <v>0</v>
      </c>
      <c r="AV66" s="23"/>
      <c r="AW66" s="23"/>
      <c r="AX66" s="23"/>
      <c r="AY66" s="190">
        <v>0</v>
      </c>
      <c r="AZ66" s="23"/>
      <c r="BA66" s="23"/>
      <c r="BB66" s="23"/>
      <c r="BC66" s="190">
        <v>0</v>
      </c>
      <c r="BD66" s="23"/>
      <c r="BE66" s="23"/>
      <c r="BF66" s="23"/>
      <c r="BG66" s="190">
        <v>0</v>
      </c>
      <c r="BH66" s="23"/>
      <c r="BI66" s="23"/>
      <c r="BJ66" s="23"/>
      <c r="BK66" s="190">
        <v>0</v>
      </c>
      <c r="BL66" s="23"/>
      <c r="BM66" s="23"/>
    </row>
    <row r="67" spans="1:65" ht="15.75" customHeight="1" x14ac:dyDescent="0.2">
      <c r="A67" s="190">
        <v>192</v>
      </c>
      <c r="B67" s="23"/>
      <c r="C67" s="23" t="s">
        <v>2426</v>
      </c>
      <c r="D67" s="191">
        <v>0.39583333333333331</v>
      </c>
      <c r="E67" s="191">
        <v>0.39583333333333331</v>
      </c>
      <c r="F67" s="192">
        <v>0.16666666666666666</v>
      </c>
      <c r="G67" s="190">
        <v>4</v>
      </c>
      <c r="H67" s="23"/>
      <c r="I67" s="23"/>
      <c r="J67" s="23"/>
      <c r="K67" s="190">
        <v>0</v>
      </c>
      <c r="L67" s="23"/>
      <c r="M67" s="23"/>
      <c r="N67" s="23"/>
      <c r="O67" s="190">
        <v>0</v>
      </c>
      <c r="P67" s="23"/>
      <c r="Q67" s="23"/>
      <c r="R67" s="23"/>
      <c r="S67" s="190">
        <v>0</v>
      </c>
      <c r="T67" s="23"/>
      <c r="U67" s="23"/>
      <c r="V67" s="23"/>
      <c r="W67" s="190">
        <v>0</v>
      </c>
      <c r="X67" s="23"/>
      <c r="Y67" s="23"/>
      <c r="Z67" s="23"/>
      <c r="AA67" s="190">
        <v>0</v>
      </c>
      <c r="AB67" s="191">
        <v>0.51736111111111116</v>
      </c>
      <c r="AC67" s="191">
        <v>0.51736111111111116</v>
      </c>
      <c r="AD67" s="192">
        <v>0.16666666666666666</v>
      </c>
      <c r="AE67" s="190">
        <v>4</v>
      </c>
      <c r="AF67" s="23"/>
      <c r="AG67" s="23"/>
      <c r="AH67" s="23"/>
      <c r="AI67" s="190">
        <v>0</v>
      </c>
      <c r="AJ67" s="23"/>
      <c r="AK67" s="23"/>
      <c r="AL67" s="23"/>
      <c r="AM67" s="190">
        <v>0</v>
      </c>
      <c r="AN67" s="23"/>
      <c r="AO67" s="23"/>
      <c r="AP67" s="23"/>
      <c r="AQ67" s="190">
        <v>0</v>
      </c>
      <c r="AR67" s="191">
        <v>0.7</v>
      </c>
      <c r="AS67" s="191">
        <v>0.7</v>
      </c>
      <c r="AT67" s="192">
        <v>0.16666666666666666</v>
      </c>
      <c r="AU67" s="190">
        <v>4</v>
      </c>
      <c r="AV67" s="23"/>
      <c r="AW67" s="23"/>
      <c r="AX67" s="23"/>
      <c r="AY67" s="190">
        <v>0</v>
      </c>
      <c r="AZ67" s="23"/>
      <c r="BA67" s="23"/>
      <c r="BB67" s="23"/>
      <c r="BC67" s="190">
        <v>0</v>
      </c>
      <c r="BD67" s="191">
        <v>0.34930555555555554</v>
      </c>
      <c r="BE67" s="191">
        <v>0.34930555555555554</v>
      </c>
      <c r="BF67" s="192">
        <v>0.16666666666666666</v>
      </c>
      <c r="BG67" s="190">
        <v>4</v>
      </c>
      <c r="BH67" s="23"/>
      <c r="BI67" s="23"/>
      <c r="BJ67" s="23"/>
      <c r="BK67" s="190">
        <v>0</v>
      </c>
      <c r="BL67" s="23"/>
      <c r="BM67" s="23"/>
    </row>
    <row r="68" spans="1:65" ht="15.75" customHeight="1" x14ac:dyDescent="0.2">
      <c r="A68" s="190">
        <v>194</v>
      </c>
      <c r="B68" s="23"/>
      <c r="C68" s="23" t="s">
        <v>2426</v>
      </c>
      <c r="D68" s="23"/>
      <c r="E68" s="23"/>
      <c r="F68" s="23"/>
      <c r="G68" s="190">
        <v>0</v>
      </c>
      <c r="H68" s="23"/>
      <c r="I68" s="23"/>
      <c r="J68" s="23"/>
      <c r="K68" s="190">
        <v>0</v>
      </c>
      <c r="L68" s="23"/>
      <c r="M68" s="23"/>
      <c r="N68" s="23"/>
      <c r="O68" s="190">
        <v>0</v>
      </c>
      <c r="P68" s="23"/>
      <c r="Q68" s="23"/>
      <c r="R68" s="23"/>
      <c r="S68" s="190">
        <v>0</v>
      </c>
      <c r="T68" s="23"/>
      <c r="U68" s="23"/>
      <c r="V68" s="23"/>
      <c r="W68" s="190">
        <v>0</v>
      </c>
      <c r="X68" s="23"/>
      <c r="Y68" s="23"/>
      <c r="Z68" s="23"/>
      <c r="AA68" s="190">
        <v>0</v>
      </c>
      <c r="AB68" s="23"/>
      <c r="AC68" s="23"/>
      <c r="AD68" s="23"/>
      <c r="AE68" s="190">
        <v>0</v>
      </c>
      <c r="AF68" s="23"/>
      <c r="AG68" s="23"/>
      <c r="AH68" s="23"/>
      <c r="AI68" s="190">
        <v>0</v>
      </c>
      <c r="AJ68" s="23"/>
      <c r="AK68" s="23"/>
      <c r="AL68" s="23"/>
      <c r="AM68" s="190">
        <v>0</v>
      </c>
      <c r="AN68" s="23"/>
      <c r="AO68" s="23"/>
      <c r="AP68" s="23"/>
      <c r="AQ68" s="190">
        <v>0</v>
      </c>
      <c r="AR68" s="23"/>
      <c r="AS68" s="23"/>
      <c r="AT68" s="23"/>
      <c r="AU68" s="190">
        <v>0</v>
      </c>
      <c r="AV68" s="23"/>
      <c r="AW68" s="23"/>
      <c r="AX68" s="23"/>
      <c r="AY68" s="190">
        <v>0</v>
      </c>
      <c r="AZ68" s="23"/>
      <c r="BA68" s="23"/>
      <c r="BB68" s="23"/>
      <c r="BC68" s="190">
        <v>0</v>
      </c>
      <c r="BD68" s="23"/>
      <c r="BE68" s="23"/>
      <c r="BF68" s="23"/>
      <c r="BG68" s="190">
        <v>0</v>
      </c>
      <c r="BH68" s="23"/>
      <c r="BI68" s="23"/>
      <c r="BJ68" s="23"/>
      <c r="BK68" s="190">
        <v>0</v>
      </c>
      <c r="BL68" s="23"/>
      <c r="BM68" s="23"/>
    </row>
    <row r="69" spans="1:65" ht="15.75" customHeight="1" x14ac:dyDescent="0.2">
      <c r="A69" s="190">
        <v>199</v>
      </c>
      <c r="B69" s="23"/>
      <c r="C69" s="23"/>
      <c r="D69" s="23"/>
      <c r="E69" s="23"/>
      <c r="F69" s="23"/>
      <c r="G69" s="190">
        <v>0</v>
      </c>
      <c r="H69" s="23"/>
      <c r="I69" s="23"/>
      <c r="J69" s="23"/>
      <c r="K69" s="190">
        <v>0</v>
      </c>
      <c r="L69" s="23"/>
      <c r="M69" s="23"/>
      <c r="N69" s="23"/>
      <c r="O69" s="190">
        <v>0</v>
      </c>
      <c r="P69" s="23"/>
      <c r="Q69" s="23"/>
      <c r="R69" s="23"/>
      <c r="S69" s="190">
        <v>0</v>
      </c>
      <c r="T69" s="23"/>
      <c r="U69" s="23"/>
      <c r="V69" s="23"/>
      <c r="W69" s="190">
        <v>0</v>
      </c>
      <c r="X69" s="23"/>
      <c r="Y69" s="23"/>
      <c r="Z69" s="23"/>
      <c r="AA69" s="190">
        <v>0</v>
      </c>
      <c r="AB69" s="23"/>
      <c r="AC69" s="23"/>
      <c r="AD69" s="23"/>
      <c r="AE69" s="190">
        <v>0</v>
      </c>
      <c r="AF69" s="23"/>
      <c r="AG69" s="23"/>
      <c r="AH69" s="23"/>
      <c r="AI69" s="190">
        <v>0</v>
      </c>
      <c r="AJ69" s="23"/>
      <c r="AK69" s="23"/>
      <c r="AL69" s="23"/>
      <c r="AM69" s="190">
        <v>0</v>
      </c>
      <c r="AN69" s="23"/>
      <c r="AO69" s="23"/>
      <c r="AP69" s="23"/>
      <c r="AQ69" s="190">
        <v>0</v>
      </c>
      <c r="AR69" s="23"/>
      <c r="AS69" s="23"/>
      <c r="AT69" s="23"/>
      <c r="AU69" s="190">
        <v>0</v>
      </c>
      <c r="AV69" s="23"/>
      <c r="AW69" s="23"/>
      <c r="AX69" s="23"/>
      <c r="AY69" s="190">
        <v>0</v>
      </c>
      <c r="AZ69" s="23"/>
      <c r="BA69" s="23"/>
      <c r="BB69" s="23"/>
      <c r="BC69" s="190">
        <v>0</v>
      </c>
      <c r="BD69" s="23"/>
      <c r="BE69" s="23"/>
      <c r="BF69" s="23"/>
      <c r="BG69" s="190">
        <v>0</v>
      </c>
      <c r="BH69" s="23"/>
      <c r="BI69" s="23"/>
      <c r="BJ69" s="23"/>
      <c r="BK69" s="190">
        <v>0</v>
      </c>
      <c r="BL69" s="23"/>
      <c r="BM69" s="23"/>
    </row>
    <row r="70" spans="1:65" ht="15.75" customHeight="1" x14ac:dyDescent="0.2">
      <c r="A70" s="190">
        <v>203</v>
      </c>
      <c r="B70" s="23"/>
      <c r="C70" s="23" t="s">
        <v>2426</v>
      </c>
      <c r="D70" s="23"/>
      <c r="E70" s="23"/>
      <c r="F70" s="23"/>
      <c r="G70" s="190">
        <v>0</v>
      </c>
      <c r="H70" s="23"/>
      <c r="I70" s="23"/>
      <c r="J70" s="23"/>
      <c r="K70" s="190">
        <v>0</v>
      </c>
      <c r="L70" s="23"/>
      <c r="M70" s="23"/>
      <c r="N70" s="23"/>
      <c r="O70" s="190">
        <v>0</v>
      </c>
      <c r="P70" s="23"/>
      <c r="Q70" s="23"/>
      <c r="R70" s="23"/>
      <c r="S70" s="190">
        <v>0</v>
      </c>
      <c r="T70" s="23"/>
      <c r="U70" s="23"/>
      <c r="V70" s="23"/>
      <c r="W70" s="190">
        <v>0</v>
      </c>
      <c r="X70" s="191">
        <v>0.84583333333333333</v>
      </c>
      <c r="Y70" s="191">
        <v>0.84583333333333333</v>
      </c>
      <c r="Z70" s="192">
        <v>0.16666666666666666</v>
      </c>
      <c r="AA70" s="190">
        <v>4</v>
      </c>
      <c r="AB70" s="191">
        <v>0.57013888888888886</v>
      </c>
      <c r="AC70" s="191">
        <v>0.57013888888888886</v>
      </c>
      <c r="AD70" s="192">
        <v>0.16666666666666666</v>
      </c>
      <c r="AE70" s="190">
        <v>4</v>
      </c>
      <c r="AF70" s="191">
        <v>0.36666666666666664</v>
      </c>
      <c r="AG70" s="191">
        <v>0.56597222222222221</v>
      </c>
      <c r="AH70" s="193">
        <v>0.13680555555555557</v>
      </c>
      <c r="AI70" s="190">
        <v>3.3</v>
      </c>
      <c r="AJ70" s="191">
        <v>0.49791666666666667</v>
      </c>
      <c r="AK70" s="191">
        <v>0.56736111111111109</v>
      </c>
      <c r="AL70" s="193">
        <v>6.9444444444444441E-3</v>
      </c>
      <c r="AM70" s="190">
        <v>0.2</v>
      </c>
      <c r="AN70" s="191">
        <v>0.37777777777777777</v>
      </c>
      <c r="AO70" s="191">
        <v>0.37777777777777777</v>
      </c>
      <c r="AP70" s="192">
        <v>0.16666666666666666</v>
      </c>
      <c r="AQ70" s="190">
        <v>4</v>
      </c>
      <c r="AR70" s="23"/>
      <c r="AS70" s="23"/>
      <c r="AT70" s="23"/>
      <c r="AU70" s="190">
        <v>0</v>
      </c>
      <c r="AV70" s="23"/>
      <c r="AW70" s="23"/>
      <c r="AX70" s="23"/>
      <c r="AY70" s="190">
        <v>0</v>
      </c>
      <c r="AZ70" s="191">
        <v>0.31805555555555554</v>
      </c>
      <c r="BA70" s="191">
        <v>0.31805555555555554</v>
      </c>
      <c r="BB70" s="192">
        <v>0.16666666666666666</v>
      </c>
      <c r="BC70" s="190">
        <v>4</v>
      </c>
      <c r="BD70" s="191">
        <v>0.66597222222222219</v>
      </c>
      <c r="BE70" s="191">
        <v>0.66597222222222219</v>
      </c>
      <c r="BF70" s="192">
        <v>0.16666666666666666</v>
      </c>
      <c r="BG70" s="190">
        <v>4</v>
      </c>
      <c r="BH70" s="23"/>
      <c r="BI70" s="23"/>
      <c r="BJ70" s="23"/>
      <c r="BK70" s="190">
        <v>0</v>
      </c>
      <c r="BL70" s="23"/>
      <c r="BM70" s="23"/>
    </row>
    <row r="71" spans="1:65" ht="15.75" customHeight="1" x14ac:dyDescent="0.2">
      <c r="A71" s="190">
        <v>206</v>
      </c>
      <c r="B71" s="23"/>
      <c r="C71" s="23" t="s">
        <v>2426</v>
      </c>
      <c r="D71" s="23"/>
      <c r="E71" s="23"/>
      <c r="F71" s="23"/>
      <c r="G71" s="190">
        <v>0</v>
      </c>
      <c r="H71" s="23"/>
      <c r="I71" s="23"/>
      <c r="J71" s="23"/>
      <c r="K71" s="190">
        <v>0</v>
      </c>
      <c r="L71" s="23"/>
      <c r="M71" s="23"/>
      <c r="N71" s="23"/>
      <c r="O71" s="190">
        <v>0</v>
      </c>
      <c r="P71" s="23"/>
      <c r="Q71" s="23"/>
      <c r="R71" s="23"/>
      <c r="S71" s="190">
        <v>0</v>
      </c>
      <c r="T71" s="23"/>
      <c r="U71" s="23"/>
      <c r="V71" s="23"/>
      <c r="W71" s="190">
        <v>0</v>
      </c>
      <c r="X71" s="23"/>
      <c r="Y71" s="23"/>
      <c r="Z71" s="23"/>
      <c r="AA71" s="190">
        <v>0</v>
      </c>
      <c r="AB71" s="23"/>
      <c r="AC71" s="23"/>
      <c r="AD71" s="23"/>
      <c r="AE71" s="190">
        <v>0</v>
      </c>
      <c r="AF71" s="23"/>
      <c r="AG71" s="23"/>
      <c r="AH71" s="23"/>
      <c r="AI71" s="190">
        <v>0</v>
      </c>
      <c r="AJ71" s="23"/>
      <c r="AK71" s="23"/>
      <c r="AL71" s="23"/>
      <c r="AM71" s="190">
        <v>0</v>
      </c>
      <c r="AN71" s="23"/>
      <c r="AO71" s="23"/>
      <c r="AP71" s="23"/>
      <c r="AQ71" s="190">
        <v>0</v>
      </c>
      <c r="AR71" s="23"/>
      <c r="AS71" s="23"/>
      <c r="AT71" s="23"/>
      <c r="AU71" s="190">
        <v>0</v>
      </c>
      <c r="AV71" s="23"/>
      <c r="AW71" s="23"/>
      <c r="AX71" s="23"/>
      <c r="AY71" s="190">
        <v>0</v>
      </c>
      <c r="AZ71" s="23"/>
      <c r="BA71" s="23"/>
      <c r="BB71" s="23"/>
      <c r="BC71" s="190">
        <v>0</v>
      </c>
      <c r="BD71" s="23"/>
      <c r="BE71" s="23"/>
      <c r="BF71" s="23"/>
      <c r="BG71" s="190">
        <v>0</v>
      </c>
      <c r="BH71" s="23"/>
      <c r="BI71" s="23"/>
      <c r="BJ71" s="23"/>
      <c r="BK71" s="190">
        <v>0</v>
      </c>
      <c r="BL71" s="23"/>
      <c r="BM71" s="23"/>
    </row>
    <row r="72" spans="1:65" ht="15.75" customHeight="1" x14ac:dyDescent="0.2">
      <c r="A72" s="190">
        <v>215</v>
      </c>
      <c r="B72" s="23"/>
      <c r="C72" s="23" t="s">
        <v>2426</v>
      </c>
      <c r="D72" s="191">
        <v>0.40972222222222221</v>
      </c>
      <c r="E72" s="191">
        <v>0.40972222222222221</v>
      </c>
      <c r="F72" s="192">
        <v>0.16666666666666666</v>
      </c>
      <c r="G72" s="190">
        <v>4</v>
      </c>
      <c r="H72" s="191">
        <v>0.37430555555555556</v>
      </c>
      <c r="I72" s="191">
        <v>0.37430555555555556</v>
      </c>
      <c r="J72" s="192">
        <v>0.16666666666666666</v>
      </c>
      <c r="K72" s="190">
        <v>4</v>
      </c>
      <c r="L72" s="23"/>
      <c r="M72" s="23"/>
      <c r="N72" s="23"/>
      <c r="O72" s="190">
        <v>0</v>
      </c>
      <c r="P72" s="23"/>
      <c r="Q72" s="23"/>
      <c r="R72" s="23"/>
      <c r="S72" s="190">
        <v>0</v>
      </c>
      <c r="T72" s="23"/>
      <c r="U72" s="23"/>
      <c r="V72" s="23"/>
      <c r="W72" s="190">
        <v>0</v>
      </c>
      <c r="X72" s="191">
        <v>0.41180555555555554</v>
      </c>
      <c r="Y72" s="191">
        <v>0.41180555555555554</v>
      </c>
      <c r="Z72" s="192">
        <v>0.16666666666666666</v>
      </c>
      <c r="AA72" s="190">
        <v>4</v>
      </c>
      <c r="AB72" s="191">
        <v>0.36666666666666664</v>
      </c>
      <c r="AC72" s="191">
        <v>0.36666666666666664</v>
      </c>
      <c r="AD72" s="192">
        <v>0.16666666666666666</v>
      </c>
      <c r="AE72" s="190">
        <v>4</v>
      </c>
      <c r="AF72" s="23"/>
      <c r="AG72" s="23"/>
      <c r="AH72" s="23"/>
      <c r="AI72" s="190">
        <v>0</v>
      </c>
      <c r="AJ72" s="191">
        <v>0.41249999999999998</v>
      </c>
      <c r="AK72" s="191">
        <v>0.41249999999999998</v>
      </c>
      <c r="AL72" s="192">
        <v>0.16666666666666666</v>
      </c>
      <c r="AM72" s="190">
        <v>4</v>
      </c>
      <c r="AN72" s="191">
        <v>0.37847222222222221</v>
      </c>
      <c r="AO72" s="191">
        <v>0.37847222222222221</v>
      </c>
      <c r="AP72" s="192">
        <v>0.16666666666666666</v>
      </c>
      <c r="AQ72" s="190">
        <v>4</v>
      </c>
      <c r="AR72" s="23"/>
      <c r="AS72" s="23"/>
      <c r="AT72" s="23"/>
      <c r="AU72" s="190">
        <v>0</v>
      </c>
      <c r="AV72" s="23"/>
      <c r="AW72" s="23"/>
      <c r="AX72" s="23"/>
      <c r="AY72" s="190">
        <v>0</v>
      </c>
      <c r="AZ72" s="191">
        <v>0.61805555555555558</v>
      </c>
      <c r="BA72" s="191">
        <v>0.61805555555555558</v>
      </c>
      <c r="BB72" s="192">
        <v>0.16666666666666666</v>
      </c>
      <c r="BC72" s="190">
        <v>4</v>
      </c>
      <c r="BD72" s="23"/>
      <c r="BE72" s="23"/>
      <c r="BF72" s="23"/>
      <c r="BG72" s="190">
        <v>0</v>
      </c>
      <c r="BH72" s="23"/>
      <c r="BI72" s="23"/>
      <c r="BJ72" s="23"/>
      <c r="BK72" s="190">
        <v>0</v>
      </c>
      <c r="BL72" s="23"/>
      <c r="BM72" s="23"/>
    </row>
    <row r="73" spans="1:65" ht="15.75" customHeight="1" x14ac:dyDescent="0.2">
      <c r="A73" s="190">
        <v>216</v>
      </c>
      <c r="B73" s="23"/>
      <c r="C73" s="23" t="s">
        <v>2426</v>
      </c>
      <c r="D73" s="23"/>
      <c r="E73" s="23"/>
      <c r="F73" s="23"/>
      <c r="G73" s="190">
        <v>0</v>
      </c>
      <c r="H73" s="23"/>
      <c r="I73" s="23"/>
      <c r="J73" s="23"/>
      <c r="K73" s="190">
        <v>0</v>
      </c>
      <c r="L73" s="23"/>
      <c r="M73" s="23"/>
      <c r="N73" s="23"/>
      <c r="O73" s="190">
        <v>0</v>
      </c>
      <c r="P73" s="23"/>
      <c r="Q73" s="23"/>
      <c r="R73" s="23"/>
      <c r="S73" s="190">
        <v>0</v>
      </c>
      <c r="T73" s="23"/>
      <c r="U73" s="23"/>
      <c r="V73" s="23"/>
      <c r="W73" s="190">
        <v>0</v>
      </c>
      <c r="X73" s="191">
        <v>0.51597222222222228</v>
      </c>
      <c r="Y73" s="191">
        <v>0.70208333333333328</v>
      </c>
      <c r="Z73" s="193">
        <v>0.13958333333333334</v>
      </c>
      <c r="AA73" s="190">
        <v>3.4</v>
      </c>
      <c r="AB73" s="191">
        <v>0.38333333333333336</v>
      </c>
      <c r="AC73" s="191">
        <v>0.72569444444444442</v>
      </c>
      <c r="AD73" s="193">
        <v>0.27986111111111112</v>
      </c>
      <c r="AE73" s="190">
        <v>6.7</v>
      </c>
      <c r="AF73" s="191">
        <v>0.39444444444444443</v>
      </c>
      <c r="AG73" s="191">
        <v>0.7006944444444444</v>
      </c>
      <c r="AH73" s="193">
        <v>0.24374999999999999</v>
      </c>
      <c r="AI73" s="190">
        <v>5.9</v>
      </c>
      <c r="AJ73" s="23"/>
      <c r="AK73" s="23"/>
      <c r="AL73" s="23"/>
      <c r="AM73" s="190">
        <v>0</v>
      </c>
      <c r="AN73" s="23"/>
      <c r="AO73" s="23"/>
      <c r="AP73" s="23"/>
      <c r="AQ73" s="190">
        <v>0</v>
      </c>
      <c r="AR73" s="23"/>
      <c r="AS73" s="23"/>
      <c r="AT73" s="23"/>
      <c r="AU73" s="190">
        <v>0</v>
      </c>
      <c r="AV73" s="23"/>
      <c r="AW73" s="23"/>
      <c r="AX73" s="23"/>
      <c r="AY73" s="190">
        <v>0</v>
      </c>
      <c r="AZ73" s="23"/>
      <c r="BA73" s="23"/>
      <c r="BB73" s="23"/>
      <c r="BC73" s="190">
        <v>0</v>
      </c>
      <c r="BD73" s="23"/>
      <c r="BE73" s="23"/>
      <c r="BF73" s="23"/>
      <c r="BG73" s="190">
        <v>0</v>
      </c>
      <c r="BH73" s="23"/>
      <c r="BI73" s="23"/>
      <c r="BJ73" s="23"/>
      <c r="BK73" s="190">
        <v>0</v>
      </c>
      <c r="BL73" s="23"/>
      <c r="BM73" s="23"/>
    </row>
    <row r="74" spans="1:65" ht="15.75" customHeight="1" x14ac:dyDescent="0.2">
      <c r="A74" s="190">
        <v>218</v>
      </c>
      <c r="B74" s="23"/>
      <c r="C74" s="23" t="s">
        <v>2426</v>
      </c>
      <c r="D74" s="23"/>
      <c r="E74" s="23"/>
      <c r="F74" s="23"/>
      <c r="G74" s="190">
        <v>0</v>
      </c>
      <c r="H74" s="23"/>
      <c r="I74" s="23"/>
      <c r="J74" s="23"/>
      <c r="K74" s="190">
        <v>0</v>
      </c>
      <c r="L74" s="23"/>
      <c r="M74" s="23"/>
      <c r="N74" s="23"/>
      <c r="O74" s="190">
        <v>0</v>
      </c>
      <c r="P74" s="23"/>
      <c r="Q74" s="23"/>
      <c r="R74" s="23"/>
      <c r="S74" s="190">
        <v>0</v>
      </c>
      <c r="T74" s="23"/>
      <c r="U74" s="23"/>
      <c r="V74" s="23"/>
      <c r="W74" s="190">
        <v>0</v>
      </c>
      <c r="X74" s="191">
        <v>0.42222222222222222</v>
      </c>
      <c r="Y74" s="191">
        <v>0.74305555555555558</v>
      </c>
      <c r="Z74" s="193">
        <v>0.25833333333333336</v>
      </c>
      <c r="AA74" s="190">
        <v>6.2</v>
      </c>
      <c r="AB74" s="191">
        <v>0.52152777777777781</v>
      </c>
      <c r="AC74" s="191">
        <v>0.68541666666666667</v>
      </c>
      <c r="AD74" s="193">
        <v>0.12291666666666666</v>
      </c>
      <c r="AE74" s="190">
        <v>3</v>
      </c>
      <c r="AF74" s="191">
        <v>0.42569444444444443</v>
      </c>
      <c r="AG74" s="191">
        <v>0.82361111111111107</v>
      </c>
      <c r="AH74" s="192">
        <v>0.28263888888888888</v>
      </c>
      <c r="AI74" s="190">
        <v>6.8</v>
      </c>
      <c r="AJ74" s="191">
        <v>0.37916666666666665</v>
      </c>
      <c r="AK74" s="191">
        <v>0.83402777777777781</v>
      </c>
      <c r="AL74" s="192">
        <v>0.32916666666666666</v>
      </c>
      <c r="AM74" s="190">
        <v>7.9</v>
      </c>
      <c r="AN74" s="191">
        <v>0.4152777777777778</v>
      </c>
      <c r="AO74" s="191">
        <v>0.87152777777777779</v>
      </c>
      <c r="AP74" s="192">
        <v>0.29305555555555557</v>
      </c>
      <c r="AQ74" s="190">
        <v>7</v>
      </c>
      <c r="AR74" s="191">
        <v>0.5180555555555556</v>
      </c>
      <c r="AS74" s="191">
        <v>0.95138888888888884</v>
      </c>
      <c r="AT74" s="192">
        <v>0.20833333333333334</v>
      </c>
      <c r="AU74" s="190">
        <v>5</v>
      </c>
      <c r="AV74" s="23"/>
      <c r="AW74" s="23"/>
      <c r="AX74" s="23"/>
      <c r="AY74" s="190">
        <v>0</v>
      </c>
      <c r="AZ74" s="191">
        <v>0.52500000000000002</v>
      </c>
      <c r="BA74" s="191">
        <v>0.90277777777777779</v>
      </c>
      <c r="BB74" s="192">
        <v>0.20833333333333334</v>
      </c>
      <c r="BC74" s="190">
        <v>5</v>
      </c>
      <c r="BD74" s="191">
        <v>0.41180555555555554</v>
      </c>
      <c r="BE74" s="191">
        <v>0.84791666666666665</v>
      </c>
      <c r="BF74" s="192">
        <v>0.29652777777777778</v>
      </c>
      <c r="BG74" s="190">
        <v>7.1</v>
      </c>
      <c r="BH74" s="23"/>
      <c r="BI74" s="23"/>
      <c r="BJ74" s="23"/>
      <c r="BK74" s="190">
        <v>0</v>
      </c>
      <c r="BL74" s="23"/>
      <c r="BM74" s="23"/>
    </row>
    <row r="75" spans="1:65" ht="15.75" customHeight="1" x14ac:dyDescent="0.2">
      <c r="A75" s="190">
        <v>219</v>
      </c>
      <c r="B75" s="23"/>
      <c r="C75" s="23" t="s">
        <v>2426</v>
      </c>
      <c r="D75" s="23"/>
      <c r="E75" s="23"/>
      <c r="F75" s="23"/>
      <c r="G75" s="190">
        <v>0</v>
      </c>
      <c r="H75" s="23"/>
      <c r="I75" s="23"/>
      <c r="J75" s="23"/>
      <c r="K75" s="190">
        <v>0</v>
      </c>
      <c r="L75" s="23"/>
      <c r="M75" s="23"/>
      <c r="N75" s="23"/>
      <c r="O75" s="190">
        <v>0</v>
      </c>
      <c r="P75" s="23"/>
      <c r="Q75" s="23"/>
      <c r="R75" s="23"/>
      <c r="S75" s="190">
        <v>0</v>
      </c>
      <c r="T75" s="23"/>
      <c r="U75" s="23"/>
      <c r="V75" s="23"/>
      <c r="W75" s="190">
        <v>0</v>
      </c>
      <c r="X75" s="23"/>
      <c r="Y75" s="23"/>
      <c r="Z75" s="23"/>
      <c r="AA75" s="190">
        <v>0</v>
      </c>
      <c r="AB75" s="23"/>
      <c r="AC75" s="23"/>
      <c r="AD75" s="23"/>
      <c r="AE75" s="190">
        <v>0</v>
      </c>
      <c r="AF75" s="23"/>
      <c r="AG75" s="23"/>
      <c r="AH75" s="23"/>
      <c r="AI75" s="190">
        <v>0</v>
      </c>
      <c r="AJ75" s="23"/>
      <c r="AK75" s="23"/>
      <c r="AL75" s="23"/>
      <c r="AM75" s="190">
        <v>0</v>
      </c>
      <c r="AN75" s="23"/>
      <c r="AO75" s="23"/>
      <c r="AP75" s="23"/>
      <c r="AQ75" s="190">
        <v>0</v>
      </c>
      <c r="AR75" s="23"/>
      <c r="AS75" s="23"/>
      <c r="AT75" s="23"/>
      <c r="AU75" s="190">
        <v>0</v>
      </c>
      <c r="AV75" s="23"/>
      <c r="AW75" s="23"/>
      <c r="AX75" s="23"/>
      <c r="AY75" s="190">
        <v>0</v>
      </c>
      <c r="AZ75" s="191">
        <v>0.42986111111111114</v>
      </c>
      <c r="BA75" s="191">
        <v>0.95833333333333337</v>
      </c>
      <c r="BB75" s="192">
        <v>0.27847222222222223</v>
      </c>
      <c r="BC75" s="190">
        <v>6.7</v>
      </c>
      <c r="BD75" s="191">
        <v>0.42083333333333334</v>
      </c>
      <c r="BE75" s="191">
        <v>0.42083333333333334</v>
      </c>
      <c r="BF75" s="192">
        <v>0.16666666666666666</v>
      </c>
      <c r="BG75" s="190">
        <v>4</v>
      </c>
      <c r="BH75" s="191">
        <v>0.40138888888888891</v>
      </c>
      <c r="BI75" s="191">
        <v>0.40138888888888891</v>
      </c>
      <c r="BJ75" s="192">
        <v>0.16666666666666666</v>
      </c>
      <c r="BK75" s="190">
        <v>4</v>
      </c>
      <c r="BL75" s="23"/>
      <c r="BM75" s="23"/>
    </row>
    <row r="76" spans="1:65" ht="15.75" customHeight="1" x14ac:dyDescent="0.2">
      <c r="A76" s="190">
        <v>220</v>
      </c>
      <c r="B76" s="23"/>
      <c r="C76" s="23" t="s">
        <v>2426</v>
      </c>
      <c r="D76" s="23"/>
      <c r="E76" s="23"/>
      <c r="F76" s="23"/>
      <c r="G76" s="190">
        <v>0</v>
      </c>
      <c r="H76" s="23"/>
      <c r="I76" s="23"/>
      <c r="J76" s="23"/>
      <c r="K76" s="190">
        <v>0</v>
      </c>
      <c r="L76" s="23"/>
      <c r="M76" s="23"/>
      <c r="N76" s="23"/>
      <c r="O76" s="190">
        <v>0</v>
      </c>
      <c r="P76" s="23"/>
      <c r="Q76" s="23"/>
      <c r="R76" s="23"/>
      <c r="S76" s="190">
        <v>0</v>
      </c>
      <c r="T76" s="23"/>
      <c r="U76" s="23"/>
      <c r="V76" s="23"/>
      <c r="W76" s="190">
        <v>0</v>
      </c>
      <c r="X76" s="23"/>
      <c r="Y76" s="23"/>
      <c r="Z76" s="23"/>
      <c r="AA76" s="190">
        <v>0</v>
      </c>
      <c r="AB76" s="23"/>
      <c r="AC76" s="23"/>
      <c r="AD76" s="23"/>
      <c r="AE76" s="190">
        <v>0</v>
      </c>
      <c r="AF76" s="23"/>
      <c r="AG76" s="23"/>
      <c r="AH76" s="23"/>
      <c r="AI76" s="190">
        <v>0</v>
      </c>
      <c r="AJ76" s="23"/>
      <c r="AK76" s="23"/>
      <c r="AL76" s="23"/>
      <c r="AM76" s="190">
        <v>0</v>
      </c>
      <c r="AN76" s="23"/>
      <c r="AO76" s="23"/>
      <c r="AP76" s="23"/>
      <c r="AQ76" s="190">
        <v>0</v>
      </c>
      <c r="AR76" s="23"/>
      <c r="AS76" s="23"/>
      <c r="AT76" s="23"/>
      <c r="AU76" s="190">
        <v>0</v>
      </c>
      <c r="AV76" s="23"/>
      <c r="AW76" s="23"/>
      <c r="AX76" s="23"/>
      <c r="AY76" s="190">
        <v>0</v>
      </c>
      <c r="AZ76" s="23"/>
      <c r="BA76" s="23"/>
      <c r="BB76" s="23"/>
      <c r="BC76" s="190">
        <v>0</v>
      </c>
      <c r="BD76" s="191">
        <v>0.50416666666666665</v>
      </c>
      <c r="BE76" s="191">
        <v>0.50416666666666665</v>
      </c>
      <c r="BF76" s="192">
        <v>0.16666666666666666</v>
      </c>
      <c r="BG76" s="190">
        <v>4</v>
      </c>
      <c r="BH76" s="23"/>
      <c r="BI76" s="23"/>
      <c r="BJ76" s="23"/>
      <c r="BK76" s="190">
        <v>0</v>
      </c>
      <c r="BL76" s="23"/>
      <c r="BM76" s="23"/>
    </row>
    <row r="77" spans="1:65" ht="15.75" customHeight="1" x14ac:dyDescent="0.2">
      <c r="A77" s="190">
        <v>223</v>
      </c>
      <c r="B77" s="23"/>
      <c r="C77" s="23" t="s">
        <v>2426</v>
      </c>
      <c r="D77" s="23"/>
      <c r="E77" s="23"/>
      <c r="F77" s="23"/>
      <c r="G77" s="190">
        <v>0</v>
      </c>
      <c r="H77" s="191">
        <v>0.35902777777777778</v>
      </c>
      <c r="I77" s="191">
        <v>0.35902777777777778</v>
      </c>
      <c r="J77" s="192">
        <v>0.16666666666666666</v>
      </c>
      <c r="K77" s="190">
        <v>4</v>
      </c>
      <c r="L77" s="23"/>
      <c r="M77" s="23"/>
      <c r="N77" s="23"/>
      <c r="O77" s="190">
        <v>0</v>
      </c>
      <c r="P77" s="23"/>
      <c r="Q77" s="23"/>
      <c r="R77" s="23"/>
      <c r="S77" s="190">
        <v>0</v>
      </c>
      <c r="T77" s="23"/>
      <c r="U77" s="23"/>
      <c r="V77" s="23"/>
      <c r="W77" s="190">
        <v>0</v>
      </c>
      <c r="X77" s="23"/>
      <c r="Y77" s="23"/>
      <c r="Z77" s="23"/>
      <c r="AA77" s="190">
        <v>0</v>
      </c>
      <c r="AB77" s="23"/>
      <c r="AC77" s="23"/>
      <c r="AD77" s="23"/>
      <c r="AE77" s="190">
        <v>0</v>
      </c>
      <c r="AF77" s="23"/>
      <c r="AG77" s="23"/>
      <c r="AH77" s="23"/>
      <c r="AI77" s="190">
        <v>0</v>
      </c>
      <c r="AJ77" s="23"/>
      <c r="AK77" s="23"/>
      <c r="AL77" s="23"/>
      <c r="AM77" s="190">
        <v>0</v>
      </c>
      <c r="AN77" s="23"/>
      <c r="AO77" s="23"/>
      <c r="AP77" s="23"/>
      <c r="AQ77" s="190">
        <v>0</v>
      </c>
      <c r="AR77" s="23"/>
      <c r="AS77" s="23"/>
      <c r="AT77" s="23"/>
      <c r="AU77" s="190">
        <v>0</v>
      </c>
      <c r="AV77" s="23"/>
      <c r="AW77" s="23"/>
      <c r="AX77" s="23"/>
      <c r="AY77" s="190">
        <v>0</v>
      </c>
      <c r="AZ77" s="191">
        <v>0.84583333333333333</v>
      </c>
      <c r="BA77" s="191">
        <v>0.84583333333333333</v>
      </c>
      <c r="BB77" s="192">
        <v>0.16666666666666666</v>
      </c>
      <c r="BC77" s="190">
        <v>4</v>
      </c>
      <c r="BD77" s="23"/>
      <c r="BE77" s="23"/>
      <c r="BF77" s="23"/>
      <c r="BG77" s="190">
        <v>0</v>
      </c>
      <c r="BH77" s="23"/>
      <c r="BI77" s="23"/>
      <c r="BJ77" s="23"/>
      <c r="BK77" s="190">
        <v>0</v>
      </c>
      <c r="BL77" s="23"/>
      <c r="BM77" s="23"/>
    </row>
    <row r="78" spans="1:65" ht="15.75" customHeight="1" x14ac:dyDescent="0.2">
      <c r="A78" s="190">
        <v>228</v>
      </c>
      <c r="B78" s="23"/>
      <c r="C78" s="23" t="s">
        <v>2426</v>
      </c>
      <c r="D78" s="23"/>
      <c r="E78" s="23"/>
      <c r="F78" s="23"/>
      <c r="G78" s="190">
        <v>0</v>
      </c>
      <c r="H78" s="23"/>
      <c r="I78" s="23"/>
      <c r="J78" s="23"/>
      <c r="K78" s="190">
        <v>0</v>
      </c>
      <c r="L78" s="23"/>
      <c r="M78" s="23"/>
      <c r="N78" s="23"/>
      <c r="O78" s="190">
        <v>0</v>
      </c>
      <c r="P78" s="23"/>
      <c r="Q78" s="23"/>
      <c r="R78" s="23"/>
      <c r="S78" s="190">
        <v>0</v>
      </c>
      <c r="T78" s="191">
        <v>0.58680555555555558</v>
      </c>
      <c r="U78" s="191">
        <v>0.58680555555555558</v>
      </c>
      <c r="V78" s="192">
        <v>0.16666666666666666</v>
      </c>
      <c r="W78" s="190">
        <v>4</v>
      </c>
      <c r="X78" s="23"/>
      <c r="Y78" s="23"/>
      <c r="Z78" s="23"/>
      <c r="AA78" s="190">
        <v>0</v>
      </c>
      <c r="AB78" s="23"/>
      <c r="AC78" s="23"/>
      <c r="AD78" s="23"/>
      <c r="AE78" s="190">
        <v>0</v>
      </c>
      <c r="AF78" s="23"/>
      <c r="AG78" s="23"/>
      <c r="AH78" s="23"/>
      <c r="AI78" s="190">
        <v>0</v>
      </c>
      <c r="AJ78" s="23"/>
      <c r="AK78" s="23"/>
      <c r="AL78" s="23"/>
      <c r="AM78" s="190">
        <v>0</v>
      </c>
      <c r="AN78" s="23"/>
      <c r="AO78" s="23"/>
      <c r="AP78" s="23"/>
      <c r="AQ78" s="190">
        <v>0</v>
      </c>
      <c r="AR78" s="23"/>
      <c r="AS78" s="23"/>
      <c r="AT78" s="23"/>
      <c r="AU78" s="190">
        <v>0</v>
      </c>
      <c r="AV78" s="23"/>
      <c r="AW78" s="23"/>
      <c r="AX78" s="23"/>
      <c r="AY78" s="190">
        <v>0</v>
      </c>
      <c r="AZ78" s="23"/>
      <c r="BA78" s="23"/>
      <c r="BB78" s="23"/>
      <c r="BC78" s="190">
        <v>0</v>
      </c>
      <c r="BD78" s="23"/>
      <c r="BE78" s="23"/>
      <c r="BF78" s="23"/>
      <c r="BG78" s="190">
        <v>0</v>
      </c>
      <c r="BH78" s="23"/>
      <c r="BI78" s="23"/>
      <c r="BJ78" s="23"/>
      <c r="BK78" s="190">
        <v>0</v>
      </c>
      <c r="BL78" s="23"/>
      <c r="BM78" s="23"/>
    </row>
    <row r="79" spans="1:65" ht="15.75" customHeight="1" x14ac:dyDescent="0.2">
      <c r="A79" s="190">
        <v>231</v>
      </c>
      <c r="B79" s="23"/>
      <c r="C79" s="23" t="s">
        <v>2426</v>
      </c>
      <c r="D79" s="23"/>
      <c r="E79" s="23"/>
      <c r="F79" s="23"/>
      <c r="G79" s="190">
        <v>0</v>
      </c>
      <c r="H79" s="23"/>
      <c r="I79" s="23"/>
      <c r="J79" s="23"/>
      <c r="K79" s="190">
        <v>0</v>
      </c>
      <c r="L79" s="23"/>
      <c r="M79" s="23"/>
      <c r="N79" s="23"/>
      <c r="O79" s="190">
        <v>0</v>
      </c>
      <c r="P79" s="23"/>
      <c r="Q79" s="23"/>
      <c r="R79" s="23"/>
      <c r="S79" s="190">
        <v>0</v>
      </c>
      <c r="T79" s="23"/>
      <c r="U79" s="23"/>
      <c r="V79" s="23"/>
      <c r="W79" s="190">
        <v>0</v>
      </c>
      <c r="X79" s="23"/>
      <c r="Y79" s="23"/>
      <c r="Z79" s="23"/>
      <c r="AA79" s="190">
        <v>0</v>
      </c>
      <c r="AB79" s="23"/>
      <c r="AC79" s="23"/>
      <c r="AD79" s="23"/>
      <c r="AE79" s="190">
        <v>0</v>
      </c>
      <c r="AF79" s="23"/>
      <c r="AG79" s="23"/>
      <c r="AH79" s="23"/>
      <c r="AI79" s="190">
        <v>0</v>
      </c>
      <c r="AJ79" s="23"/>
      <c r="AK79" s="23"/>
      <c r="AL79" s="23"/>
      <c r="AM79" s="190">
        <v>0</v>
      </c>
      <c r="AN79" s="23"/>
      <c r="AO79" s="23"/>
      <c r="AP79" s="23"/>
      <c r="AQ79" s="190">
        <v>0</v>
      </c>
      <c r="AR79" s="23"/>
      <c r="AS79" s="23"/>
      <c r="AT79" s="23"/>
      <c r="AU79" s="190">
        <v>0</v>
      </c>
      <c r="AV79" s="23"/>
      <c r="AW79" s="23"/>
      <c r="AX79" s="23"/>
      <c r="AY79" s="190">
        <v>0</v>
      </c>
      <c r="AZ79" s="23"/>
      <c r="BA79" s="23"/>
      <c r="BB79" s="23"/>
      <c r="BC79" s="190">
        <v>0</v>
      </c>
      <c r="BD79" s="23"/>
      <c r="BE79" s="23"/>
      <c r="BF79" s="23"/>
      <c r="BG79" s="190">
        <v>0</v>
      </c>
      <c r="BH79" s="23"/>
      <c r="BI79" s="23"/>
      <c r="BJ79" s="23"/>
      <c r="BK79" s="190">
        <v>0</v>
      </c>
      <c r="BL79" s="23"/>
      <c r="BM79" s="23"/>
    </row>
    <row r="80" spans="1:65" ht="15.75" customHeight="1" x14ac:dyDescent="0.2">
      <c r="A80" s="190">
        <v>243</v>
      </c>
      <c r="B80" s="23"/>
      <c r="C80" s="23" t="s">
        <v>2426</v>
      </c>
      <c r="D80" s="23"/>
      <c r="E80" s="23"/>
      <c r="F80" s="23"/>
      <c r="G80" s="190">
        <v>0</v>
      </c>
      <c r="H80" s="23"/>
      <c r="I80" s="23"/>
      <c r="J80" s="23"/>
      <c r="K80" s="190">
        <v>0</v>
      </c>
      <c r="L80" s="23"/>
      <c r="M80" s="23"/>
      <c r="N80" s="23"/>
      <c r="O80" s="190">
        <v>0</v>
      </c>
      <c r="P80" s="23"/>
      <c r="Q80" s="23"/>
      <c r="R80" s="23"/>
      <c r="S80" s="190">
        <v>0</v>
      </c>
      <c r="T80" s="23"/>
      <c r="U80" s="23"/>
      <c r="V80" s="23"/>
      <c r="W80" s="190">
        <v>0</v>
      </c>
      <c r="X80" s="23"/>
      <c r="Y80" s="23"/>
      <c r="Z80" s="23"/>
      <c r="AA80" s="190">
        <v>0</v>
      </c>
      <c r="AB80" s="23"/>
      <c r="AC80" s="23"/>
      <c r="AD80" s="23"/>
      <c r="AE80" s="190">
        <v>0</v>
      </c>
      <c r="AF80" s="23"/>
      <c r="AG80" s="23"/>
      <c r="AH80" s="23"/>
      <c r="AI80" s="190">
        <v>0</v>
      </c>
      <c r="AJ80" s="23"/>
      <c r="AK80" s="23"/>
      <c r="AL80" s="23"/>
      <c r="AM80" s="190">
        <v>0</v>
      </c>
      <c r="AN80" s="23"/>
      <c r="AO80" s="23"/>
      <c r="AP80" s="23"/>
      <c r="AQ80" s="190">
        <v>0</v>
      </c>
      <c r="AR80" s="23"/>
      <c r="AS80" s="23"/>
      <c r="AT80" s="23"/>
      <c r="AU80" s="190">
        <v>0</v>
      </c>
      <c r="AV80" s="23"/>
      <c r="AW80" s="23"/>
      <c r="AX80" s="23"/>
      <c r="AY80" s="190">
        <v>0</v>
      </c>
      <c r="AZ80" s="23"/>
      <c r="BA80" s="23"/>
      <c r="BB80" s="23"/>
      <c r="BC80" s="190">
        <v>0</v>
      </c>
      <c r="BD80" s="23"/>
      <c r="BE80" s="23"/>
      <c r="BF80" s="23"/>
      <c r="BG80" s="190">
        <v>0</v>
      </c>
      <c r="BH80" s="23"/>
      <c r="BI80" s="23"/>
      <c r="BJ80" s="23"/>
      <c r="BK80" s="190">
        <v>0</v>
      </c>
      <c r="BL80" s="23"/>
      <c r="BM80" s="23"/>
    </row>
    <row r="81" spans="1:65" ht="15.75" customHeight="1" x14ac:dyDescent="0.2">
      <c r="A81" s="190">
        <v>246</v>
      </c>
      <c r="B81" s="23"/>
      <c r="C81" s="23" t="s">
        <v>2426</v>
      </c>
      <c r="D81" s="23"/>
      <c r="E81" s="23"/>
      <c r="F81" s="23"/>
      <c r="G81" s="190">
        <v>0</v>
      </c>
      <c r="H81" s="23"/>
      <c r="I81" s="23"/>
      <c r="J81" s="23"/>
      <c r="K81" s="190">
        <v>0</v>
      </c>
      <c r="L81" s="23"/>
      <c r="M81" s="23"/>
      <c r="N81" s="23"/>
      <c r="O81" s="190">
        <v>0</v>
      </c>
      <c r="P81" s="23"/>
      <c r="Q81" s="23"/>
      <c r="R81" s="23"/>
      <c r="S81" s="190">
        <v>0</v>
      </c>
      <c r="T81" s="23"/>
      <c r="U81" s="23"/>
      <c r="V81" s="23"/>
      <c r="W81" s="190">
        <v>0</v>
      </c>
      <c r="X81" s="23"/>
      <c r="Y81" s="23"/>
      <c r="Z81" s="23"/>
      <c r="AA81" s="190">
        <v>0</v>
      </c>
      <c r="AB81" s="23"/>
      <c r="AC81" s="23"/>
      <c r="AD81" s="23"/>
      <c r="AE81" s="190">
        <v>0</v>
      </c>
      <c r="AF81" s="23"/>
      <c r="AG81" s="23"/>
      <c r="AH81" s="23"/>
      <c r="AI81" s="190">
        <v>0</v>
      </c>
      <c r="AJ81" s="23"/>
      <c r="AK81" s="23"/>
      <c r="AL81" s="23"/>
      <c r="AM81" s="190">
        <v>0</v>
      </c>
      <c r="AN81" s="23"/>
      <c r="AO81" s="23"/>
      <c r="AP81" s="23"/>
      <c r="AQ81" s="190">
        <v>0</v>
      </c>
      <c r="AR81" s="23"/>
      <c r="AS81" s="23"/>
      <c r="AT81" s="23"/>
      <c r="AU81" s="190">
        <v>0</v>
      </c>
      <c r="AV81" s="23"/>
      <c r="AW81" s="23"/>
      <c r="AX81" s="23"/>
      <c r="AY81" s="190">
        <v>0</v>
      </c>
      <c r="AZ81" s="23"/>
      <c r="BA81" s="23"/>
      <c r="BB81" s="23"/>
      <c r="BC81" s="190">
        <v>0</v>
      </c>
      <c r="BD81" s="23"/>
      <c r="BE81" s="23"/>
      <c r="BF81" s="23"/>
      <c r="BG81" s="190">
        <v>0</v>
      </c>
      <c r="BH81" s="23"/>
      <c r="BI81" s="23"/>
      <c r="BJ81" s="23"/>
      <c r="BK81" s="190">
        <v>0</v>
      </c>
      <c r="BL81" s="23"/>
      <c r="BM81" s="23"/>
    </row>
    <row r="82" spans="1:65" ht="15.75" customHeight="1" x14ac:dyDescent="0.2">
      <c r="A82" s="190">
        <v>248</v>
      </c>
      <c r="B82" s="23"/>
      <c r="C82" s="23" t="s">
        <v>2426</v>
      </c>
      <c r="D82" s="23"/>
      <c r="E82" s="23"/>
      <c r="F82" s="23"/>
      <c r="G82" s="190">
        <v>0</v>
      </c>
      <c r="H82" s="23"/>
      <c r="I82" s="23"/>
      <c r="J82" s="23"/>
      <c r="K82" s="190">
        <v>0</v>
      </c>
      <c r="L82" s="23"/>
      <c r="M82" s="23"/>
      <c r="N82" s="23"/>
      <c r="O82" s="190">
        <v>0</v>
      </c>
      <c r="P82" s="23"/>
      <c r="Q82" s="23"/>
      <c r="R82" s="23"/>
      <c r="S82" s="190">
        <v>0</v>
      </c>
      <c r="T82" s="23"/>
      <c r="U82" s="23"/>
      <c r="V82" s="23"/>
      <c r="W82" s="190">
        <v>0</v>
      </c>
      <c r="X82" s="23"/>
      <c r="Y82" s="23"/>
      <c r="Z82" s="23"/>
      <c r="AA82" s="190">
        <v>0</v>
      </c>
      <c r="AB82" s="23"/>
      <c r="AC82" s="23"/>
      <c r="AD82" s="23"/>
      <c r="AE82" s="190">
        <v>0</v>
      </c>
      <c r="AF82" s="23"/>
      <c r="AG82" s="23"/>
      <c r="AH82" s="23"/>
      <c r="AI82" s="190">
        <v>0</v>
      </c>
      <c r="AJ82" s="23"/>
      <c r="AK82" s="23"/>
      <c r="AL82" s="23"/>
      <c r="AM82" s="190">
        <v>0</v>
      </c>
      <c r="AN82" s="23"/>
      <c r="AO82" s="23"/>
      <c r="AP82" s="23"/>
      <c r="AQ82" s="190">
        <v>0</v>
      </c>
      <c r="AR82" s="23"/>
      <c r="AS82" s="23"/>
      <c r="AT82" s="23"/>
      <c r="AU82" s="190">
        <v>0</v>
      </c>
      <c r="AV82" s="23"/>
      <c r="AW82" s="23"/>
      <c r="AX82" s="23"/>
      <c r="AY82" s="190">
        <v>0</v>
      </c>
      <c r="AZ82" s="23"/>
      <c r="BA82" s="23"/>
      <c r="BB82" s="23"/>
      <c r="BC82" s="190">
        <v>0</v>
      </c>
      <c r="BD82" s="23"/>
      <c r="BE82" s="23"/>
      <c r="BF82" s="23"/>
      <c r="BG82" s="190">
        <v>0</v>
      </c>
      <c r="BH82" s="23"/>
      <c r="BI82" s="23"/>
      <c r="BJ82" s="23"/>
      <c r="BK82" s="190">
        <v>0</v>
      </c>
      <c r="BL82" s="23"/>
      <c r="BM82" s="23"/>
    </row>
    <row r="83" spans="1:65" ht="15.75" customHeight="1" x14ac:dyDescent="0.2">
      <c r="A83" s="190">
        <v>251</v>
      </c>
      <c r="B83" s="23"/>
      <c r="C83" s="23" t="s">
        <v>2426</v>
      </c>
      <c r="D83" s="191">
        <v>0.3972222222222222</v>
      </c>
      <c r="E83" s="191">
        <v>0.56388888888888888</v>
      </c>
      <c r="F83" s="193">
        <v>0.10416666666666667</v>
      </c>
      <c r="G83" s="190">
        <v>2.5</v>
      </c>
      <c r="H83" s="191">
        <v>0.47152777777777777</v>
      </c>
      <c r="I83" s="191">
        <v>0.72569444444444442</v>
      </c>
      <c r="J83" s="193">
        <v>0.19166666666666668</v>
      </c>
      <c r="K83" s="190">
        <v>4.5999999999999996</v>
      </c>
      <c r="L83" s="23"/>
      <c r="M83" s="23"/>
      <c r="N83" s="23"/>
      <c r="O83" s="190">
        <v>0</v>
      </c>
      <c r="P83" s="23"/>
      <c r="Q83" s="23"/>
      <c r="R83" s="23"/>
      <c r="S83" s="190">
        <v>0</v>
      </c>
      <c r="T83" s="23"/>
      <c r="U83" s="23"/>
      <c r="V83" s="23"/>
      <c r="W83" s="190">
        <v>0</v>
      </c>
      <c r="X83" s="23"/>
      <c r="Y83" s="23"/>
      <c r="Z83" s="23"/>
      <c r="AA83" s="190">
        <v>0</v>
      </c>
      <c r="AB83" s="23"/>
      <c r="AC83" s="23"/>
      <c r="AD83" s="23"/>
      <c r="AE83" s="190">
        <v>0</v>
      </c>
      <c r="AF83" s="191">
        <v>0.38472222222222224</v>
      </c>
      <c r="AG83" s="191">
        <v>0.57847222222222228</v>
      </c>
      <c r="AH83" s="193">
        <v>0.13125000000000001</v>
      </c>
      <c r="AI83" s="190">
        <v>3.2</v>
      </c>
      <c r="AJ83" s="191">
        <v>0.49583333333333335</v>
      </c>
      <c r="AK83" s="191">
        <v>0.79861111111111116</v>
      </c>
      <c r="AL83" s="192">
        <v>0.21249999999999999</v>
      </c>
      <c r="AM83" s="190">
        <v>5.0999999999999996</v>
      </c>
      <c r="AN83" s="191">
        <v>0.39097222222222222</v>
      </c>
      <c r="AO83" s="191">
        <v>0.77847222222222223</v>
      </c>
      <c r="AP83" s="192">
        <v>0.31736111111111109</v>
      </c>
      <c r="AQ83" s="190">
        <v>7.6</v>
      </c>
      <c r="AR83" s="23"/>
      <c r="AS83" s="23"/>
      <c r="AT83" s="23"/>
      <c r="AU83" s="190">
        <v>0</v>
      </c>
      <c r="AV83" s="23"/>
      <c r="AW83" s="23"/>
      <c r="AX83" s="23"/>
      <c r="AY83" s="190">
        <v>0</v>
      </c>
      <c r="AZ83" s="191">
        <v>0.49930555555555556</v>
      </c>
      <c r="BA83" s="191">
        <v>0.72152777777777777</v>
      </c>
      <c r="BB83" s="193">
        <v>0.15972222222222221</v>
      </c>
      <c r="BC83" s="190">
        <v>3.8</v>
      </c>
      <c r="BD83" s="191">
        <v>0.41458333333333336</v>
      </c>
      <c r="BE83" s="191">
        <v>0.41458333333333336</v>
      </c>
      <c r="BF83" s="192">
        <v>0.16666666666666666</v>
      </c>
      <c r="BG83" s="190">
        <v>4</v>
      </c>
      <c r="BH83" s="23"/>
      <c r="BI83" s="23"/>
      <c r="BJ83" s="23"/>
      <c r="BK83" s="190">
        <v>0</v>
      </c>
      <c r="BL83" s="23"/>
      <c r="BM83" s="23"/>
    </row>
    <row r="84" spans="1:65" ht="15.75" customHeight="1" x14ac:dyDescent="0.2">
      <c r="A84" s="190">
        <v>253</v>
      </c>
      <c r="B84" s="23"/>
      <c r="C84" s="23"/>
      <c r="D84" s="23"/>
      <c r="E84" s="23"/>
      <c r="F84" s="23"/>
      <c r="G84" s="190">
        <v>0</v>
      </c>
      <c r="H84" s="23"/>
      <c r="I84" s="23"/>
      <c r="J84" s="23"/>
      <c r="K84" s="190">
        <v>0</v>
      </c>
      <c r="L84" s="23"/>
      <c r="M84" s="23"/>
      <c r="N84" s="23"/>
      <c r="O84" s="190">
        <v>0</v>
      </c>
      <c r="P84" s="23"/>
      <c r="Q84" s="23"/>
      <c r="R84" s="23"/>
      <c r="S84" s="190">
        <v>0</v>
      </c>
      <c r="T84" s="23"/>
      <c r="U84" s="23"/>
      <c r="V84" s="23"/>
      <c r="W84" s="190">
        <v>0</v>
      </c>
      <c r="X84" s="23"/>
      <c r="Y84" s="23"/>
      <c r="Z84" s="23"/>
      <c r="AA84" s="190">
        <v>0</v>
      </c>
      <c r="AB84" s="23"/>
      <c r="AC84" s="23"/>
      <c r="AD84" s="23"/>
      <c r="AE84" s="190">
        <v>0</v>
      </c>
      <c r="AF84" s="23"/>
      <c r="AG84" s="23"/>
      <c r="AH84" s="23"/>
      <c r="AI84" s="190">
        <v>0</v>
      </c>
      <c r="AJ84" s="23"/>
      <c r="AK84" s="23"/>
      <c r="AL84" s="23"/>
      <c r="AM84" s="190">
        <v>0</v>
      </c>
      <c r="AN84" s="23"/>
      <c r="AO84" s="23"/>
      <c r="AP84" s="23"/>
      <c r="AQ84" s="190">
        <v>0</v>
      </c>
      <c r="AR84" s="23"/>
      <c r="AS84" s="23"/>
      <c r="AT84" s="23"/>
      <c r="AU84" s="190">
        <v>0</v>
      </c>
      <c r="AV84" s="23"/>
      <c r="AW84" s="23"/>
      <c r="AX84" s="23"/>
      <c r="AY84" s="190">
        <v>0</v>
      </c>
      <c r="AZ84" s="23"/>
      <c r="BA84" s="23"/>
      <c r="BB84" s="23"/>
      <c r="BC84" s="190">
        <v>0</v>
      </c>
      <c r="BD84" s="23"/>
      <c r="BE84" s="23"/>
      <c r="BF84" s="23"/>
      <c r="BG84" s="190">
        <v>0</v>
      </c>
      <c r="BH84" s="23"/>
      <c r="BI84" s="23"/>
      <c r="BJ84" s="23"/>
      <c r="BK84" s="190">
        <v>0</v>
      </c>
      <c r="BL84" s="23"/>
      <c r="BM84" s="23"/>
    </row>
    <row r="85" spans="1:65" ht="15.75" customHeight="1" x14ac:dyDescent="0.2">
      <c r="A85" s="190">
        <v>255</v>
      </c>
      <c r="B85" s="23"/>
      <c r="C85" s="23" t="s">
        <v>2426</v>
      </c>
      <c r="D85" s="23"/>
      <c r="E85" s="23"/>
      <c r="F85" s="23"/>
      <c r="G85" s="190">
        <v>0</v>
      </c>
      <c r="H85" s="23"/>
      <c r="I85" s="23"/>
      <c r="J85" s="23"/>
      <c r="K85" s="190">
        <v>0</v>
      </c>
      <c r="L85" s="23"/>
      <c r="M85" s="23"/>
      <c r="N85" s="23"/>
      <c r="O85" s="190">
        <v>0</v>
      </c>
      <c r="P85" s="23"/>
      <c r="Q85" s="23"/>
      <c r="R85" s="23"/>
      <c r="S85" s="190">
        <v>0</v>
      </c>
      <c r="T85" s="23"/>
      <c r="U85" s="23"/>
      <c r="V85" s="23"/>
      <c r="W85" s="190">
        <v>0</v>
      </c>
      <c r="X85" s="23"/>
      <c r="Y85" s="23"/>
      <c r="Z85" s="23"/>
      <c r="AA85" s="190">
        <v>0</v>
      </c>
      <c r="AB85" s="23"/>
      <c r="AC85" s="23"/>
      <c r="AD85" s="23"/>
      <c r="AE85" s="190">
        <v>0</v>
      </c>
      <c r="AF85" s="23"/>
      <c r="AG85" s="23"/>
      <c r="AH85" s="23"/>
      <c r="AI85" s="190">
        <v>0</v>
      </c>
      <c r="AJ85" s="23"/>
      <c r="AK85" s="23"/>
      <c r="AL85" s="23"/>
      <c r="AM85" s="190">
        <v>0</v>
      </c>
      <c r="AN85" s="23"/>
      <c r="AO85" s="23"/>
      <c r="AP85" s="23"/>
      <c r="AQ85" s="190">
        <v>0</v>
      </c>
      <c r="AR85" s="23"/>
      <c r="AS85" s="23"/>
      <c r="AT85" s="23"/>
      <c r="AU85" s="190">
        <v>0</v>
      </c>
      <c r="AV85" s="23"/>
      <c r="AW85" s="23"/>
      <c r="AX85" s="23"/>
      <c r="AY85" s="190">
        <v>0</v>
      </c>
      <c r="AZ85" s="23"/>
      <c r="BA85" s="23"/>
      <c r="BB85" s="23"/>
      <c r="BC85" s="190">
        <v>0</v>
      </c>
      <c r="BD85" s="23"/>
      <c r="BE85" s="23"/>
      <c r="BF85" s="23"/>
      <c r="BG85" s="190">
        <v>0</v>
      </c>
      <c r="BH85" s="23"/>
      <c r="BI85" s="23"/>
      <c r="BJ85" s="23"/>
      <c r="BK85" s="190">
        <v>0</v>
      </c>
      <c r="BL85" s="23"/>
      <c r="BM85" s="23"/>
    </row>
    <row r="86" spans="1:65" ht="15.75" customHeight="1" x14ac:dyDescent="0.2">
      <c r="A86" s="190">
        <v>256</v>
      </c>
      <c r="B86" s="23"/>
      <c r="C86" s="23" t="s">
        <v>2426</v>
      </c>
      <c r="D86" s="23"/>
      <c r="E86" s="23"/>
      <c r="F86" s="23"/>
      <c r="G86" s="190">
        <v>0</v>
      </c>
      <c r="H86" s="23"/>
      <c r="I86" s="23"/>
      <c r="J86" s="23"/>
      <c r="K86" s="190">
        <v>0</v>
      </c>
      <c r="L86" s="23"/>
      <c r="M86" s="23"/>
      <c r="N86" s="23"/>
      <c r="O86" s="190">
        <v>0</v>
      </c>
      <c r="P86" s="23"/>
      <c r="Q86" s="23"/>
      <c r="R86" s="23"/>
      <c r="S86" s="190">
        <v>0</v>
      </c>
      <c r="T86" s="23"/>
      <c r="U86" s="23"/>
      <c r="V86" s="23"/>
      <c r="W86" s="190">
        <v>0</v>
      </c>
      <c r="X86" s="23"/>
      <c r="Y86" s="23"/>
      <c r="Z86" s="23"/>
      <c r="AA86" s="190">
        <v>0</v>
      </c>
      <c r="AB86" s="23"/>
      <c r="AC86" s="23"/>
      <c r="AD86" s="23"/>
      <c r="AE86" s="190">
        <v>0</v>
      </c>
      <c r="AF86" s="23"/>
      <c r="AG86" s="23"/>
      <c r="AH86" s="23"/>
      <c r="AI86" s="190">
        <v>0</v>
      </c>
      <c r="AJ86" s="23"/>
      <c r="AK86" s="23"/>
      <c r="AL86" s="23"/>
      <c r="AM86" s="190">
        <v>0</v>
      </c>
      <c r="AN86" s="23"/>
      <c r="AO86" s="23"/>
      <c r="AP86" s="23"/>
      <c r="AQ86" s="190">
        <v>0</v>
      </c>
      <c r="AR86" s="23"/>
      <c r="AS86" s="23"/>
      <c r="AT86" s="23"/>
      <c r="AU86" s="190">
        <v>0</v>
      </c>
      <c r="AV86" s="23"/>
      <c r="AW86" s="23"/>
      <c r="AX86" s="23"/>
      <c r="AY86" s="190">
        <v>0</v>
      </c>
      <c r="AZ86" s="23"/>
      <c r="BA86" s="23"/>
      <c r="BB86" s="23"/>
      <c r="BC86" s="190">
        <v>0</v>
      </c>
      <c r="BD86" s="23"/>
      <c r="BE86" s="23"/>
      <c r="BF86" s="23"/>
      <c r="BG86" s="190">
        <v>0</v>
      </c>
      <c r="BH86" s="23"/>
      <c r="BI86" s="23"/>
      <c r="BJ86" s="23"/>
      <c r="BK86" s="190">
        <v>0</v>
      </c>
      <c r="BL86" s="23"/>
      <c r="BM86" s="23"/>
    </row>
    <row r="87" spans="1:65" ht="15.75" customHeight="1" x14ac:dyDescent="0.2">
      <c r="A87" s="190">
        <v>263</v>
      </c>
      <c r="B87" s="23"/>
      <c r="C87" s="23"/>
      <c r="D87" s="23"/>
      <c r="E87" s="23"/>
      <c r="F87" s="23"/>
      <c r="G87" s="190">
        <v>0</v>
      </c>
      <c r="H87" s="23"/>
      <c r="I87" s="23"/>
      <c r="J87" s="23"/>
      <c r="K87" s="190">
        <v>0</v>
      </c>
      <c r="L87" s="23"/>
      <c r="M87" s="23"/>
      <c r="N87" s="23"/>
      <c r="O87" s="190">
        <v>0</v>
      </c>
      <c r="P87" s="23"/>
      <c r="Q87" s="23"/>
      <c r="R87" s="23"/>
      <c r="S87" s="190">
        <v>0</v>
      </c>
      <c r="T87" s="23"/>
      <c r="U87" s="23"/>
      <c r="V87" s="23"/>
      <c r="W87" s="190">
        <v>0</v>
      </c>
      <c r="X87" s="23"/>
      <c r="Y87" s="23"/>
      <c r="Z87" s="23"/>
      <c r="AA87" s="190">
        <v>0</v>
      </c>
      <c r="AB87" s="23"/>
      <c r="AC87" s="23"/>
      <c r="AD87" s="23"/>
      <c r="AE87" s="190">
        <v>0</v>
      </c>
      <c r="AF87" s="23"/>
      <c r="AG87" s="23"/>
      <c r="AH87" s="23"/>
      <c r="AI87" s="190">
        <v>0</v>
      </c>
      <c r="AJ87" s="23"/>
      <c r="AK87" s="23"/>
      <c r="AL87" s="23"/>
      <c r="AM87" s="190">
        <v>0</v>
      </c>
      <c r="AN87" s="23"/>
      <c r="AO87" s="23"/>
      <c r="AP87" s="23"/>
      <c r="AQ87" s="190">
        <v>0</v>
      </c>
      <c r="AR87" s="23"/>
      <c r="AS87" s="23"/>
      <c r="AT87" s="23"/>
      <c r="AU87" s="190">
        <v>0</v>
      </c>
      <c r="AV87" s="23"/>
      <c r="AW87" s="23"/>
      <c r="AX87" s="23"/>
      <c r="AY87" s="190">
        <v>0</v>
      </c>
      <c r="AZ87" s="23"/>
      <c r="BA87" s="23"/>
      <c r="BB87" s="23"/>
      <c r="BC87" s="190">
        <v>0</v>
      </c>
      <c r="BD87" s="23"/>
      <c r="BE87" s="23"/>
      <c r="BF87" s="23"/>
      <c r="BG87" s="190">
        <v>0</v>
      </c>
      <c r="BH87" s="23"/>
      <c r="BI87" s="23"/>
      <c r="BJ87" s="23"/>
      <c r="BK87" s="190">
        <v>0</v>
      </c>
      <c r="BL87" s="23"/>
      <c r="BM87" s="23"/>
    </row>
    <row r="88" spans="1:65" ht="15.75" customHeight="1" x14ac:dyDescent="0.2">
      <c r="A88" s="190">
        <v>266</v>
      </c>
      <c r="B88" s="23"/>
      <c r="C88" s="23"/>
      <c r="D88" s="23"/>
      <c r="E88" s="23"/>
      <c r="F88" s="23"/>
      <c r="G88" s="190">
        <v>0</v>
      </c>
      <c r="H88" s="23"/>
      <c r="I88" s="23"/>
      <c r="J88" s="23"/>
      <c r="K88" s="190">
        <v>0</v>
      </c>
      <c r="L88" s="23"/>
      <c r="M88" s="23"/>
      <c r="N88" s="23"/>
      <c r="O88" s="190">
        <v>0</v>
      </c>
      <c r="P88" s="23"/>
      <c r="Q88" s="23"/>
      <c r="R88" s="23"/>
      <c r="S88" s="190">
        <v>0</v>
      </c>
      <c r="T88" s="23"/>
      <c r="U88" s="23"/>
      <c r="V88" s="23"/>
      <c r="W88" s="190">
        <v>0</v>
      </c>
      <c r="X88" s="23"/>
      <c r="Y88" s="23"/>
      <c r="Z88" s="23"/>
      <c r="AA88" s="190">
        <v>0</v>
      </c>
      <c r="AB88" s="23"/>
      <c r="AC88" s="23"/>
      <c r="AD88" s="23"/>
      <c r="AE88" s="190">
        <v>0</v>
      </c>
      <c r="AF88" s="23"/>
      <c r="AG88" s="23"/>
      <c r="AH88" s="23"/>
      <c r="AI88" s="190">
        <v>0</v>
      </c>
      <c r="AJ88" s="23"/>
      <c r="AK88" s="23"/>
      <c r="AL88" s="23"/>
      <c r="AM88" s="190">
        <v>0</v>
      </c>
      <c r="AN88" s="23"/>
      <c r="AO88" s="23"/>
      <c r="AP88" s="23"/>
      <c r="AQ88" s="190">
        <v>0</v>
      </c>
      <c r="AR88" s="23"/>
      <c r="AS88" s="23"/>
      <c r="AT88" s="23"/>
      <c r="AU88" s="190">
        <v>0</v>
      </c>
      <c r="AV88" s="23"/>
      <c r="AW88" s="23"/>
      <c r="AX88" s="23"/>
      <c r="AY88" s="190">
        <v>0</v>
      </c>
      <c r="AZ88" s="23"/>
      <c r="BA88" s="23"/>
      <c r="BB88" s="23"/>
      <c r="BC88" s="190">
        <v>0</v>
      </c>
      <c r="BD88" s="23"/>
      <c r="BE88" s="23"/>
      <c r="BF88" s="23"/>
      <c r="BG88" s="190">
        <v>0</v>
      </c>
      <c r="BH88" s="23"/>
      <c r="BI88" s="23"/>
      <c r="BJ88" s="23"/>
      <c r="BK88" s="190">
        <v>0</v>
      </c>
      <c r="BL88" s="23"/>
      <c r="BM88" s="23"/>
    </row>
    <row r="89" spans="1:65" ht="15.75" customHeight="1" x14ac:dyDescent="0.2">
      <c r="A89" s="190">
        <v>267</v>
      </c>
      <c r="B89" s="23"/>
      <c r="C89" s="23" t="s">
        <v>2426</v>
      </c>
      <c r="D89" s="23"/>
      <c r="E89" s="23"/>
      <c r="F89" s="23"/>
      <c r="G89" s="190">
        <v>0</v>
      </c>
      <c r="H89" s="23"/>
      <c r="I89" s="23"/>
      <c r="J89" s="23"/>
      <c r="K89" s="190">
        <v>0</v>
      </c>
      <c r="L89" s="23"/>
      <c r="M89" s="23"/>
      <c r="N89" s="23"/>
      <c r="O89" s="190">
        <v>0</v>
      </c>
      <c r="P89" s="23"/>
      <c r="Q89" s="23"/>
      <c r="R89" s="23"/>
      <c r="S89" s="190">
        <v>0</v>
      </c>
      <c r="T89" s="23"/>
      <c r="U89" s="23"/>
      <c r="V89" s="23"/>
      <c r="W89" s="190">
        <v>0</v>
      </c>
      <c r="X89" s="23"/>
      <c r="Y89" s="23"/>
      <c r="Z89" s="23"/>
      <c r="AA89" s="190">
        <v>0</v>
      </c>
      <c r="AB89" s="23"/>
      <c r="AC89" s="23"/>
      <c r="AD89" s="23"/>
      <c r="AE89" s="190">
        <v>0</v>
      </c>
      <c r="AF89" s="23"/>
      <c r="AG89" s="23"/>
      <c r="AH89" s="23"/>
      <c r="AI89" s="190">
        <v>0</v>
      </c>
      <c r="AJ89" s="23"/>
      <c r="AK89" s="23"/>
      <c r="AL89" s="23"/>
      <c r="AM89" s="190">
        <v>0</v>
      </c>
      <c r="AN89" s="23"/>
      <c r="AO89" s="23"/>
      <c r="AP89" s="23"/>
      <c r="AQ89" s="190">
        <v>0</v>
      </c>
      <c r="AR89" s="23"/>
      <c r="AS89" s="23"/>
      <c r="AT89" s="23"/>
      <c r="AU89" s="190">
        <v>0</v>
      </c>
      <c r="AV89" s="23"/>
      <c r="AW89" s="23"/>
      <c r="AX89" s="23"/>
      <c r="AY89" s="190">
        <v>0</v>
      </c>
      <c r="AZ89" s="23"/>
      <c r="BA89" s="23"/>
      <c r="BB89" s="23"/>
      <c r="BC89" s="190">
        <v>0</v>
      </c>
      <c r="BD89" s="23"/>
      <c r="BE89" s="23"/>
      <c r="BF89" s="23"/>
      <c r="BG89" s="190">
        <v>0</v>
      </c>
      <c r="BH89" s="23"/>
      <c r="BI89" s="23"/>
      <c r="BJ89" s="23"/>
      <c r="BK89" s="190">
        <v>0</v>
      </c>
      <c r="BL89" s="23"/>
      <c r="BM89" s="23"/>
    </row>
    <row r="90" spans="1:65" ht="15.75" customHeight="1" x14ac:dyDescent="0.2">
      <c r="A90" s="190">
        <v>268</v>
      </c>
      <c r="B90" s="23"/>
      <c r="C90" s="23" t="s">
        <v>2426</v>
      </c>
      <c r="D90" s="23"/>
      <c r="E90" s="23"/>
      <c r="F90" s="23"/>
      <c r="G90" s="190">
        <v>0</v>
      </c>
      <c r="H90" s="23"/>
      <c r="I90" s="23"/>
      <c r="J90" s="23"/>
      <c r="K90" s="190">
        <v>0</v>
      </c>
      <c r="L90" s="23"/>
      <c r="M90" s="23"/>
      <c r="N90" s="23"/>
      <c r="O90" s="190">
        <v>0</v>
      </c>
      <c r="P90" s="23"/>
      <c r="Q90" s="23"/>
      <c r="R90" s="23"/>
      <c r="S90" s="190">
        <v>0</v>
      </c>
      <c r="T90" s="23"/>
      <c r="U90" s="23"/>
      <c r="V90" s="23"/>
      <c r="W90" s="190">
        <v>0</v>
      </c>
      <c r="X90" s="23"/>
      <c r="Y90" s="23"/>
      <c r="Z90" s="23"/>
      <c r="AA90" s="190">
        <v>0</v>
      </c>
      <c r="AB90" s="191">
        <v>0.28194444444444444</v>
      </c>
      <c r="AC90" s="191">
        <v>0.77500000000000002</v>
      </c>
      <c r="AD90" s="192">
        <v>0.33333333333333331</v>
      </c>
      <c r="AE90" s="190">
        <v>8</v>
      </c>
      <c r="AF90" s="191">
        <v>0.78888888888888886</v>
      </c>
      <c r="AG90" s="191">
        <v>0.78888888888888886</v>
      </c>
      <c r="AH90" s="192">
        <v>0.16666666666666666</v>
      </c>
      <c r="AI90" s="190">
        <v>4</v>
      </c>
      <c r="AJ90" s="191">
        <v>0.71319444444444446</v>
      </c>
      <c r="AK90" s="191">
        <v>0.71319444444444446</v>
      </c>
      <c r="AL90" s="192">
        <v>0.16666666666666666</v>
      </c>
      <c r="AM90" s="190">
        <v>4</v>
      </c>
      <c r="AN90" s="191">
        <v>0.33750000000000002</v>
      </c>
      <c r="AO90" s="191">
        <v>0.33750000000000002</v>
      </c>
      <c r="AP90" s="192">
        <v>0.16666666666666666</v>
      </c>
      <c r="AQ90" s="190">
        <v>4</v>
      </c>
      <c r="AR90" s="23"/>
      <c r="AS90" s="23"/>
      <c r="AT90" s="23"/>
      <c r="AU90" s="190">
        <v>0</v>
      </c>
      <c r="AV90" s="23"/>
      <c r="AW90" s="23"/>
      <c r="AX90" s="23"/>
      <c r="AY90" s="190">
        <v>0</v>
      </c>
      <c r="AZ90" s="191">
        <v>0.3298611111111111</v>
      </c>
      <c r="BA90" s="191">
        <v>0.3298611111111111</v>
      </c>
      <c r="BB90" s="192">
        <v>0.16666666666666666</v>
      </c>
      <c r="BC90" s="190">
        <v>4</v>
      </c>
      <c r="BD90" s="191">
        <v>0.33263888888888887</v>
      </c>
      <c r="BE90" s="191">
        <v>0.33263888888888887</v>
      </c>
      <c r="BF90" s="192">
        <v>0.16666666666666666</v>
      </c>
      <c r="BG90" s="190">
        <v>4</v>
      </c>
      <c r="BH90" s="191">
        <v>0.34236111111111112</v>
      </c>
      <c r="BI90" s="191">
        <v>0.34236111111111112</v>
      </c>
      <c r="BJ90" s="192">
        <v>0.16666666666666666</v>
      </c>
      <c r="BK90" s="190">
        <v>4</v>
      </c>
      <c r="BL90" s="23"/>
      <c r="BM90" s="23"/>
    </row>
    <row r="91" spans="1:65" ht="15.75" customHeight="1" x14ac:dyDescent="0.2">
      <c r="A91" s="190">
        <v>275</v>
      </c>
      <c r="B91" s="23"/>
      <c r="C91" s="23"/>
      <c r="D91" s="23"/>
      <c r="E91" s="23"/>
      <c r="F91" s="23"/>
      <c r="G91" s="190">
        <v>0</v>
      </c>
      <c r="H91" s="23"/>
      <c r="I91" s="23"/>
      <c r="J91" s="23"/>
      <c r="K91" s="190">
        <v>0</v>
      </c>
      <c r="L91" s="23"/>
      <c r="M91" s="23"/>
      <c r="N91" s="23"/>
      <c r="O91" s="190">
        <v>0</v>
      </c>
      <c r="P91" s="23"/>
      <c r="Q91" s="23"/>
      <c r="R91" s="23"/>
      <c r="S91" s="190">
        <v>0</v>
      </c>
      <c r="T91" s="23"/>
      <c r="U91" s="23"/>
      <c r="V91" s="23"/>
      <c r="W91" s="190">
        <v>0</v>
      </c>
      <c r="X91" s="23"/>
      <c r="Y91" s="23"/>
      <c r="Z91" s="23"/>
      <c r="AA91" s="190">
        <v>0</v>
      </c>
      <c r="AB91" s="23"/>
      <c r="AC91" s="23"/>
      <c r="AD91" s="23"/>
      <c r="AE91" s="190">
        <v>0</v>
      </c>
      <c r="AF91" s="23"/>
      <c r="AG91" s="23"/>
      <c r="AH91" s="23"/>
      <c r="AI91" s="190">
        <v>0</v>
      </c>
      <c r="AJ91" s="23"/>
      <c r="AK91" s="23"/>
      <c r="AL91" s="23"/>
      <c r="AM91" s="190">
        <v>0</v>
      </c>
      <c r="AN91" s="23"/>
      <c r="AO91" s="23"/>
      <c r="AP91" s="23"/>
      <c r="AQ91" s="190">
        <v>0</v>
      </c>
      <c r="AR91" s="23"/>
      <c r="AS91" s="23"/>
      <c r="AT91" s="23"/>
      <c r="AU91" s="190">
        <v>0</v>
      </c>
      <c r="AV91" s="23"/>
      <c r="AW91" s="23"/>
      <c r="AX91" s="23"/>
      <c r="AY91" s="190">
        <v>0</v>
      </c>
      <c r="AZ91" s="23"/>
      <c r="BA91" s="23"/>
      <c r="BB91" s="23"/>
      <c r="BC91" s="190">
        <v>0</v>
      </c>
      <c r="BD91" s="23"/>
      <c r="BE91" s="23"/>
      <c r="BF91" s="23"/>
      <c r="BG91" s="190">
        <v>0</v>
      </c>
      <c r="BH91" s="23"/>
      <c r="BI91" s="23"/>
      <c r="BJ91" s="23"/>
      <c r="BK91" s="190">
        <v>0</v>
      </c>
      <c r="BL91" s="23"/>
      <c r="BM91" s="23"/>
    </row>
    <row r="92" spans="1:65" ht="15.75" customHeight="1" x14ac:dyDescent="0.2">
      <c r="A92" s="190">
        <v>276</v>
      </c>
      <c r="B92" s="23"/>
      <c r="C92" s="23" t="s">
        <v>2426</v>
      </c>
      <c r="D92" s="23"/>
      <c r="E92" s="23"/>
      <c r="F92" s="23"/>
      <c r="G92" s="190">
        <v>0</v>
      </c>
      <c r="H92" s="23"/>
      <c r="I92" s="23"/>
      <c r="J92" s="23"/>
      <c r="K92" s="190">
        <v>0</v>
      </c>
      <c r="L92" s="23"/>
      <c r="M92" s="23"/>
      <c r="N92" s="23"/>
      <c r="O92" s="190">
        <v>0</v>
      </c>
      <c r="P92" s="23"/>
      <c r="Q92" s="23"/>
      <c r="R92" s="23"/>
      <c r="S92" s="190">
        <v>0</v>
      </c>
      <c r="T92" s="23"/>
      <c r="U92" s="23"/>
      <c r="V92" s="23"/>
      <c r="W92" s="190">
        <v>0</v>
      </c>
      <c r="X92" s="23"/>
      <c r="Y92" s="23"/>
      <c r="Z92" s="23"/>
      <c r="AA92" s="190">
        <v>0</v>
      </c>
      <c r="AB92" s="23"/>
      <c r="AC92" s="23"/>
      <c r="AD92" s="23"/>
      <c r="AE92" s="190">
        <v>0</v>
      </c>
      <c r="AF92" s="23"/>
      <c r="AG92" s="23"/>
      <c r="AH92" s="23"/>
      <c r="AI92" s="190">
        <v>0</v>
      </c>
      <c r="AJ92" s="23"/>
      <c r="AK92" s="23"/>
      <c r="AL92" s="23"/>
      <c r="AM92" s="190">
        <v>0</v>
      </c>
      <c r="AN92" s="23"/>
      <c r="AO92" s="23"/>
      <c r="AP92" s="23"/>
      <c r="AQ92" s="190">
        <v>0</v>
      </c>
      <c r="AR92" s="23"/>
      <c r="AS92" s="23"/>
      <c r="AT92" s="23"/>
      <c r="AU92" s="190">
        <v>0</v>
      </c>
      <c r="AV92" s="23"/>
      <c r="AW92" s="23"/>
      <c r="AX92" s="23"/>
      <c r="AY92" s="190">
        <v>0</v>
      </c>
      <c r="AZ92" s="23"/>
      <c r="BA92" s="23"/>
      <c r="BB92" s="23"/>
      <c r="BC92" s="190">
        <v>0</v>
      </c>
      <c r="BD92" s="23"/>
      <c r="BE92" s="23"/>
      <c r="BF92" s="23"/>
      <c r="BG92" s="190">
        <v>0</v>
      </c>
      <c r="BH92" s="23"/>
      <c r="BI92" s="23"/>
      <c r="BJ92" s="23"/>
      <c r="BK92" s="190">
        <v>0</v>
      </c>
      <c r="BL92" s="23"/>
      <c r="BM92" s="23"/>
    </row>
    <row r="93" spans="1:65" ht="15.75" customHeight="1" x14ac:dyDescent="0.2">
      <c r="A93" s="190">
        <v>277</v>
      </c>
      <c r="B93" s="23"/>
      <c r="C93" s="23" t="s">
        <v>2426</v>
      </c>
      <c r="D93" s="23"/>
      <c r="E93" s="23"/>
      <c r="F93" s="23"/>
      <c r="G93" s="190">
        <v>0</v>
      </c>
      <c r="H93" s="23"/>
      <c r="I93" s="23"/>
      <c r="J93" s="23"/>
      <c r="K93" s="190">
        <v>0</v>
      </c>
      <c r="L93" s="23"/>
      <c r="M93" s="23"/>
      <c r="N93" s="23"/>
      <c r="O93" s="190">
        <v>0</v>
      </c>
      <c r="P93" s="23"/>
      <c r="Q93" s="23"/>
      <c r="R93" s="23"/>
      <c r="S93" s="190">
        <v>0</v>
      </c>
      <c r="T93" s="23"/>
      <c r="U93" s="23"/>
      <c r="V93" s="23"/>
      <c r="W93" s="190">
        <v>0</v>
      </c>
      <c r="X93" s="23"/>
      <c r="Y93" s="23"/>
      <c r="Z93" s="23"/>
      <c r="AA93" s="190">
        <v>0</v>
      </c>
      <c r="AB93" s="23"/>
      <c r="AC93" s="23"/>
      <c r="AD93" s="23"/>
      <c r="AE93" s="190">
        <v>0</v>
      </c>
      <c r="AF93" s="23"/>
      <c r="AG93" s="23"/>
      <c r="AH93" s="23"/>
      <c r="AI93" s="190">
        <v>0</v>
      </c>
      <c r="AJ93" s="23"/>
      <c r="AK93" s="23"/>
      <c r="AL93" s="23"/>
      <c r="AM93" s="190">
        <v>0</v>
      </c>
      <c r="AN93" s="23"/>
      <c r="AO93" s="23"/>
      <c r="AP93" s="23"/>
      <c r="AQ93" s="190">
        <v>0</v>
      </c>
      <c r="AR93" s="23"/>
      <c r="AS93" s="23"/>
      <c r="AT93" s="23"/>
      <c r="AU93" s="190">
        <v>0</v>
      </c>
      <c r="AV93" s="23"/>
      <c r="AW93" s="23"/>
      <c r="AX93" s="23"/>
      <c r="AY93" s="190">
        <v>0</v>
      </c>
      <c r="AZ93" s="23"/>
      <c r="BA93" s="23"/>
      <c r="BB93" s="23"/>
      <c r="BC93" s="190">
        <v>0</v>
      </c>
      <c r="BD93" s="23"/>
      <c r="BE93" s="23"/>
      <c r="BF93" s="23"/>
      <c r="BG93" s="190">
        <v>0</v>
      </c>
      <c r="BH93" s="23"/>
      <c r="BI93" s="23"/>
      <c r="BJ93" s="23"/>
      <c r="BK93" s="190">
        <v>0</v>
      </c>
      <c r="BL93" s="23"/>
      <c r="BM93" s="23"/>
    </row>
    <row r="94" spans="1:65" ht="15.75" customHeight="1" x14ac:dyDescent="0.2">
      <c r="A94" s="190">
        <v>281</v>
      </c>
      <c r="B94" s="23"/>
      <c r="C94" s="23"/>
      <c r="D94" s="23"/>
      <c r="E94" s="23"/>
      <c r="F94" s="23"/>
      <c r="G94" s="190">
        <v>0</v>
      </c>
      <c r="H94" s="23"/>
      <c r="I94" s="23"/>
      <c r="J94" s="23"/>
      <c r="K94" s="190">
        <v>0</v>
      </c>
      <c r="L94" s="23"/>
      <c r="M94" s="23"/>
      <c r="N94" s="23"/>
      <c r="O94" s="190">
        <v>0</v>
      </c>
      <c r="P94" s="23"/>
      <c r="Q94" s="23"/>
      <c r="R94" s="23"/>
      <c r="S94" s="190">
        <v>0</v>
      </c>
      <c r="T94" s="23"/>
      <c r="U94" s="23"/>
      <c r="V94" s="23"/>
      <c r="W94" s="190">
        <v>0</v>
      </c>
      <c r="X94" s="23"/>
      <c r="Y94" s="23"/>
      <c r="Z94" s="23"/>
      <c r="AA94" s="190">
        <v>0</v>
      </c>
      <c r="AB94" s="23"/>
      <c r="AC94" s="23"/>
      <c r="AD94" s="23"/>
      <c r="AE94" s="190">
        <v>0</v>
      </c>
      <c r="AF94" s="23"/>
      <c r="AG94" s="23"/>
      <c r="AH94" s="23"/>
      <c r="AI94" s="190">
        <v>0</v>
      </c>
      <c r="AJ94" s="23"/>
      <c r="AK94" s="23"/>
      <c r="AL94" s="23"/>
      <c r="AM94" s="190">
        <v>0</v>
      </c>
      <c r="AN94" s="23"/>
      <c r="AO94" s="23"/>
      <c r="AP94" s="23"/>
      <c r="AQ94" s="190">
        <v>0</v>
      </c>
      <c r="AR94" s="23"/>
      <c r="AS94" s="23"/>
      <c r="AT94" s="23"/>
      <c r="AU94" s="190">
        <v>0</v>
      </c>
      <c r="AV94" s="23"/>
      <c r="AW94" s="23"/>
      <c r="AX94" s="23"/>
      <c r="AY94" s="190">
        <v>0</v>
      </c>
      <c r="AZ94" s="23"/>
      <c r="BA94" s="23"/>
      <c r="BB94" s="23"/>
      <c r="BC94" s="190">
        <v>0</v>
      </c>
      <c r="BD94" s="23"/>
      <c r="BE94" s="23"/>
      <c r="BF94" s="23"/>
      <c r="BG94" s="190">
        <v>0</v>
      </c>
      <c r="BH94" s="23"/>
      <c r="BI94" s="23"/>
      <c r="BJ94" s="23"/>
      <c r="BK94" s="190">
        <v>0</v>
      </c>
      <c r="BL94" s="23"/>
      <c r="BM94" s="23"/>
    </row>
    <row r="95" spans="1:65" ht="15.75" customHeight="1" x14ac:dyDescent="0.2">
      <c r="A95" s="190">
        <v>282</v>
      </c>
      <c r="B95" s="23"/>
      <c r="C95" s="23" t="s">
        <v>2425</v>
      </c>
      <c r="D95" s="23"/>
      <c r="E95" s="23"/>
      <c r="F95" s="23"/>
      <c r="G95" s="190">
        <v>0</v>
      </c>
      <c r="H95" s="23"/>
      <c r="I95" s="23"/>
      <c r="J95" s="23"/>
      <c r="K95" s="190">
        <v>0</v>
      </c>
      <c r="L95" s="23"/>
      <c r="M95" s="23"/>
      <c r="N95" s="23"/>
      <c r="O95" s="190">
        <v>0</v>
      </c>
      <c r="P95" s="23"/>
      <c r="Q95" s="23"/>
      <c r="R95" s="23"/>
      <c r="S95" s="190">
        <v>0</v>
      </c>
      <c r="T95" s="23"/>
      <c r="U95" s="23"/>
      <c r="V95" s="23"/>
      <c r="W95" s="190">
        <v>0</v>
      </c>
      <c r="X95" s="23"/>
      <c r="Y95" s="23"/>
      <c r="Z95" s="23"/>
      <c r="AA95" s="190">
        <v>0</v>
      </c>
      <c r="AB95" s="23"/>
      <c r="AC95" s="23"/>
      <c r="AD95" s="23"/>
      <c r="AE95" s="190">
        <v>0</v>
      </c>
      <c r="AF95" s="23"/>
      <c r="AG95" s="23"/>
      <c r="AH95" s="23"/>
      <c r="AI95" s="190">
        <v>0</v>
      </c>
      <c r="AJ95" s="23"/>
      <c r="AK95" s="23"/>
      <c r="AL95" s="23"/>
      <c r="AM95" s="190">
        <v>0</v>
      </c>
      <c r="AN95" s="23"/>
      <c r="AO95" s="23"/>
      <c r="AP95" s="23"/>
      <c r="AQ95" s="190">
        <v>0</v>
      </c>
      <c r="AR95" s="23"/>
      <c r="AS95" s="23"/>
      <c r="AT95" s="23"/>
      <c r="AU95" s="190">
        <v>0</v>
      </c>
      <c r="AV95" s="23"/>
      <c r="AW95" s="23"/>
      <c r="AX95" s="23"/>
      <c r="AY95" s="190">
        <v>0</v>
      </c>
      <c r="AZ95" s="23"/>
      <c r="BA95" s="23"/>
      <c r="BB95" s="23"/>
      <c r="BC95" s="190">
        <v>0</v>
      </c>
      <c r="BD95" s="23"/>
      <c r="BE95" s="23"/>
      <c r="BF95" s="23"/>
      <c r="BG95" s="190">
        <v>0</v>
      </c>
      <c r="BH95" s="23"/>
      <c r="BI95" s="23"/>
      <c r="BJ95" s="23"/>
      <c r="BK95" s="190">
        <v>0</v>
      </c>
      <c r="BL95" s="23"/>
      <c r="BM95" s="23"/>
    </row>
    <row r="96" spans="1:65" ht="15.75" customHeight="1" x14ac:dyDescent="0.2">
      <c r="A96" s="190">
        <v>283</v>
      </c>
      <c r="B96" s="23"/>
      <c r="C96" s="23" t="s">
        <v>2426</v>
      </c>
      <c r="D96" s="23"/>
      <c r="E96" s="23"/>
      <c r="F96" s="23"/>
      <c r="G96" s="190">
        <v>0</v>
      </c>
      <c r="H96" s="23"/>
      <c r="I96" s="23"/>
      <c r="J96" s="23"/>
      <c r="K96" s="190">
        <v>0</v>
      </c>
      <c r="L96" s="23"/>
      <c r="M96" s="23"/>
      <c r="N96" s="23"/>
      <c r="O96" s="190">
        <v>0</v>
      </c>
      <c r="P96" s="23"/>
      <c r="Q96" s="23"/>
      <c r="R96" s="23"/>
      <c r="S96" s="190">
        <v>0</v>
      </c>
      <c r="T96" s="23"/>
      <c r="U96" s="23"/>
      <c r="V96" s="23"/>
      <c r="W96" s="190">
        <v>0</v>
      </c>
      <c r="X96" s="23"/>
      <c r="Y96" s="23"/>
      <c r="Z96" s="23"/>
      <c r="AA96" s="190">
        <v>0</v>
      </c>
      <c r="AB96" s="23"/>
      <c r="AC96" s="23"/>
      <c r="AD96" s="23"/>
      <c r="AE96" s="190">
        <v>0</v>
      </c>
      <c r="AF96" s="23"/>
      <c r="AG96" s="23"/>
      <c r="AH96" s="23"/>
      <c r="AI96" s="190">
        <v>0</v>
      </c>
      <c r="AJ96" s="23"/>
      <c r="AK96" s="23"/>
      <c r="AL96" s="23"/>
      <c r="AM96" s="190">
        <v>0</v>
      </c>
      <c r="AN96" s="23"/>
      <c r="AO96" s="23"/>
      <c r="AP96" s="23"/>
      <c r="AQ96" s="190">
        <v>0</v>
      </c>
      <c r="AR96" s="23"/>
      <c r="AS96" s="23"/>
      <c r="AT96" s="23"/>
      <c r="AU96" s="190">
        <v>0</v>
      </c>
      <c r="AV96" s="23"/>
      <c r="AW96" s="23"/>
      <c r="AX96" s="23"/>
      <c r="AY96" s="190">
        <v>0</v>
      </c>
      <c r="AZ96" s="23"/>
      <c r="BA96" s="23"/>
      <c r="BB96" s="23"/>
      <c r="BC96" s="190">
        <v>0</v>
      </c>
      <c r="BD96" s="23"/>
      <c r="BE96" s="23"/>
      <c r="BF96" s="23"/>
      <c r="BG96" s="190">
        <v>0</v>
      </c>
      <c r="BH96" s="23"/>
      <c r="BI96" s="23"/>
      <c r="BJ96" s="23"/>
      <c r="BK96" s="190">
        <v>0</v>
      </c>
      <c r="BL96" s="23"/>
      <c r="BM96" s="23"/>
    </row>
    <row r="97" spans="1:65" ht="15.75" customHeight="1" x14ac:dyDescent="0.2">
      <c r="A97" s="190">
        <v>284</v>
      </c>
      <c r="B97" s="23"/>
      <c r="C97" s="23"/>
      <c r="D97" s="23"/>
      <c r="E97" s="23"/>
      <c r="F97" s="23"/>
      <c r="G97" s="190">
        <v>0</v>
      </c>
      <c r="H97" s="23"/>
      <c r="I97" s="23"/>
      <c r="J97" s="23"/>
      <c r="K97" s="190">
        <v>0</v>
      </c>
      <c r="L97" s="23"/>
      <c r="M97" s="23"/>
      <c r="N97" s="23"/>
      <c r="O97" s="190">
        <v>0</v>
      </c>
      <c r="P97" s="23"/>
      <c r="Q97" s="23"/>
      <c r="R97" s="23"/>
      <c r="S97" s="190">
        <v>0</v>
      </c>
      <c r="T97" s="23"/>
      <c r="U97" s="23"/>
      <c r="V97" s="23"/>
      <c r="W97" s="190">
        <v>0</v>
      </c>
      <c r="X97" s="23"/>
      <c r="Y97" s="23"/>
      <c r="Z97" s="23"/>
      <c r="AA97" s="190">
        <v>0</v>
      </c>
      <c r="AB97" s="23"/>
      <c r="AC97" s="23"/>
      <c r="AD97" s="23"/>
      <c r="AE97" s="190">
        <v>0</v>
      </c>
      <c r="AF97" s="23"/>
      <c r="AG97" s="23"/>
      <c r="AH97" s="23"/>
      <c r="AI97" s="190">
        <v>0</v>
      </c>
      <c r="AJ97" s="23"/>
      <c r="AK97" s="23"/>
      <c r="AL97" s="23"/>
      <c r="AM97" s="190">
        <v>0</v>
      </c>
      <c r="AN97" s="23"/>
      <c r="AO97" s="23"/>
      <c r="AP97" s="23"/>
      <c r="AQ97" s="190">
        <v>0</v>
      </c>
      <c r="AR97" s="23"/>
      <c r="AS97" s="23"/>
      <c r="AT97" s="23"/>
      <c r="AU97" s="190">
        <v>0</v>
      </c>
      <c r="AV97" s="23"/>
      <c r="AW97" s="23"/>
      <c r="AX97" s="23"/>
      <c r="AY97" s="190">
        <v>0</v>
      </c>
      <c r="AZ97" s="23"/>
      <c r="BA97" s="23"/>
      <c r="BB97" s="23"/>
      <c r="BC97" s="190">
        <v>0</v>
      </c>
      <c r="BD97" s="23"/>
      <c r="BE97" s="23"/>
      <c r="BF97" s="23"/>
      <c r="BG97" s="190">
        <v>0</v>
      </c>
      <c r="BH97" s="23"/>
      <c r="BI97" s="23"/>
      <c r="BJ97" s="23"/>
      <c r="BK97" s="190">
        <v>0</v>
      </c>
      <c r="BL97" s="23"/>
      <c r="BM97" s="23"/>
    </row>
    <row r="98" spans="1:65" ht="15.75" customHeight="1" x14ac:dyDescent="0.2">
      <c r="A98" s="190">
        <v>286</v>
      </c>
      <c r="B98" s="23"/>
      <c r="C98" s="23" t="s">
        <v>2426</v>
      </c>
      <c r="D98" s="23"/>
      <c r="E98" s="23"/>
      <c r="F98" s="23"/>
      <c r="G98" s="190">
        <v>0</v>
      </c>
      <c r="H98" s="23"/>
      <c r="I98" s="23"/>
      <c r="J98" s="23"/>
      <c r="K98" s="190">
        <v>0</v>
      </c>
      <c r="L98" s="23"/>
      <c r="M98" s="23"/>
      <c r="N98" s="23"/>
      <c r="O98" s="190">
        <v>0</v>
      </c>
      <c r="P98" s="23"/>
      <c r="Q98" s="23"/>
      <c r="R98" s="23"/>
      <c r="S98" s="190">
        <v>0</v>
      </c>
      <c r="T98" s="23"/>
      <c r="U98" s="23"/>
      <c r="V98" s="23"/>
      <c r="W98" s="190">
        <v>0</v>
      </c>
      <c r="X98" s="23"/>
      <c r="Y98" s="23"/>
      <c r="Z98" s="23"/>
      <c r="AA98" s="190">
        <v>0</v>
      </c>
      <c r="AB98" s="23"/>
      <c r="AC98" s="23"/>
      <c r="AD98" s="23"/>
      <c r="AE98" s="190">
        <v>0</v>
      </c>
      <c r="AF98" s="23"/>
      <c r="AG98" s="23"/>
      <c r="AH98" s="23"/>
      <c r="AI98" s="190">
        <v>0</v>
      </c>
      <c r="AJ98" s="23"/>
      <c r="AK98" s="23"/>
      <c r="AL98" s="23"/>
      <c r="AM98" s="190">
        <v>0</v>
      </c>
      <c r="AN98" s="23"/>
      <c r="AO98" s="23"/>
      <c r="AP98" s="23"/>
      <c r="AQ98" s="190">
        <v>0</v>
      </c>
      <c r="AR98" s="23"/>
      <c r="AS98" s="23"/>
      <c r="AT98" s="23"/>
      <c r="AU98" s="190">
        <v>0</v>
      </c>
      <c r="AV98" s="23"/>
      <c r="AW98" s="23"/>
      <c r="AX98" s="23"/>
      <c r="AY98" s="190">
        <v>0</v>
      </c>
      <c r="AZ98" s="23"/>
      <c r="BA98" s="23"/>
      <c r="BB98" s="23"/>
      <c r="BC98" s="190">
        <v>0</v>
      </c>
      <c r="BD98" s="23"/>
      <c r="BE98" s="23"/>
      <c r="BF98" s="23"/>
      <c r="BG98" s="190">
        <v>0</v>
      </c>
      <c r="BH98" s="23"/>
      <c r="BI98" s="23"/>
      <c r="BJ98" s="23"/>
      <c r="BK98" s="190">
        <v>0</v>
      </c>
      <c r="BL98" s="23"/>
      <c r="BM98" s="23"/>
    </row>
    <row r="99" spans="1:65" ht="15.75" customHeight="1" x14ac:dyDescent="0.2">
      <c r="A99" s="190">
        <v>287</v>
      </c>
      <c r="B99" s="23"/>
      <c r="C99" s="23"/>
      <c r="D99" s="23"/>
      <c r="E99" s="23"/>
      <c r="F99" s="23"/>
      <c r="G99" s="190">
        <v>0</v>
      </c>
      <c r="H99" s="23"/>
      <c r="I99" s="23"/>
      <c r="J99" s="23"/>
      <c r="K99" s="190">
        <v>0</v>
      </c>
      <c r="L99" s="191">
        <v>0.37083333333333335</v>
      </c>
      <c r="M99" s="191">
        <v>0.37083333333333335</v>
      </c>
      <c r="N99" s="192">
        <v>0.16666666666666666</v>
      </c>
      <c r="O99" s="190">
        <v>4</v>
      </c>
      <c r="P99" s="23"/>
      <c r="Q99" s="23"/>
      <c r="R99" s="23"/>
      <c r="S99" s="190">
        <v>0</v>
      </c>
      <c r="T99" s="23"/>
      <c r="U99" s="23"/>
      <c r="V99" s="23"/>
      <c r="W99" s="190">
        <v>0</v>
      </c>
      <c r="X99" s="23"/>
      <c r="Y99" s="23"/>
      <c r="Z99" s="23"/>
      <c r="AA99" s="190">
        <v>0</v>
      </c>
      <c r="AB99" s="23"/>
      <c r="AC99" s="23"/>
      <c r="AD99" s="23"/>
      <c r="AE99" s="190">
        <v>0</v>
      </c>
      <c r="AF99" s="191">
        <v>0.35555555555555557</v>
      </c>
      <c r="AG99" s="191">
        <v>0.61458333333333337</v>
      </c>
      <c r="AH99" s="193">
        <v>0.19652777777777777</v>
      </c>
      <c r="AI99" s="190">
        <v>4.7</v>
      </c>
      <c r="AJ99" s="23"/>
      <c r="AK99" s="23"/>
      <c r="AL99" s="23"/>
      <c r="AM99" s="190">
        <v>0</v>
      </c>
      <c r="AN99" s="23"/>
      <c r="AO99" s="23"/>
      <c r="AP99" s="23"/>
      <c r="AQ99" s="190">
        <v>0</v>
      </c>
      <c r="AR99" s="23"/>
      <c r="AS99" s="23"/>
      <c r="AT99" s="23"/>
      <c r="AU99" s="190">
        <v>0</v>
      </c>
      <c r="AV99" s="23"/>
      <c r="AW99" s="23"/>
      <c r="AX99" s="23"/>
      <c r="AY99" s="190">
        <v>0</v>
      </c>
      <c r="AZ99" s="23"/>
      <c r="BA99" s="23"/>
      <c r="BB99" s="23"/>
      <c r="BC99" s="190">
        <v>0</v>
      </c>
      <c r="BD99" s="23"/>
      <c r="BE99" s="23"/>
      <c r="BF99" s="23"/>
      <c r="BG99" s="190">
        <v>0</v>
      </c>
      <c r="BH99" s="23"/>
      <c r="BI99" s="23"/>
      <c r="BJ99" s="23"/>
      <c r="BK99" s="190">
        <v>0</v>
      </c>
      <c r="BL99" s="23"/>
      <c r="BM99" s="23"/>
    </row>
    <row r="100" spans="1:65" ht="15.75" customHeight="1" x14ac:dyDescent="0.2">
      <c r="A100" s="190">
        <v>291</v>
      </c>
      <c r="B100" s="23"/>
      <c r="C100" s="23"/>
      <c r="D100" s="23"/>
      <c r="E100" s="23"/>
      <c r="F100" s="23"/>
      <c r="G100" s="190">
        <v>0</v>
      </c>
      <c r="H100" s="23"/>
      <c r="I100" s="23"/>
      <c r="J100" s="23"/>
      <c r="K100" s="190">
        <v>0</v>
      </c>
      <c r="L100" s="23"/>
      <c r="M100" s="23"/>
      <c r="N100" s="23"/>
      <c r="O100" s="190">
        <v>0</v>
      </c>
      <c r="P100" s="23"/>
      <c r="Q100" s="23"/>
      <c r="R100" s="23"/>
      <c r="S100" s="190">
        <v>0</v>
      </c>
      <c r="T100" s="23"/>
      <c r="U100" s="23"/>
      <c r="V100" s="23"/>
      <c r="W100" s="190">
        <v>0</v>
      </c>
      <c r="X100" s="23"/>
      <c r="Y100" s="23"/>
      <c r="Z100" s="23"/>
      <c r="AA100" s="190">
        <v>0</v>
      </c>
      <c r="AB100" s="23"/>
      <c r="AC100" s="23"/>
      <c r="AD100" s="23"/>
      <c r="AE100" s="190">
        <v>0</v>
      </c>
      <c r="AF100" s="23"/>
      <c r="AG100" s="23"/>
      <c r="AH100" s="23"/>
      <c r="AI100" s="190">
        <v>0</v>
      </c>
      <c r="AJ100" s="23"/>
      <c r="AK100" s="23"/>
      <c r="AL100" s="23"/>
      <c r="AM100" s="190">
        <v>0</v>
      </c>
      <c r="AN100" s="23"/>
      <c r="AO100" s="23"/>
      <c r="AP100" s="23"/>
      <c r="AQ100" s="190">
        <v>0</v>
      </c>
      <c r="AR100" s="23"/>
      <c r="AS100" s="23"/>
      <c r="AT100" s="23"/>
      <c r="AU100" s="190">
        <v>0</v>
      </c>
      <c r="AV100" s="23"/>
      <c r="AW100" s="23"/>
      <c r="AX100" s="23"/>
      <c r="AY100" s="190">
        <v>0</v>
      </c>
      <c r="AZ100" s="23"/>
      <c r="BA100" s="23"/>
      <c r="BB100" s="23"/>
      <c r="BC100" s="190">
        <v>0</v>
      </c>
      <c r="BD100" s="23"/>
      <c r="BE100" s="23"/>
      <c r="BF100" s="23"/>
      <c r="BG100" s="190">
        <v>0</v>
      </c>
      <c r="BH100" s="23"/>
      <c r="BI100" s="23"/>
      <c r="BJ100" s="23"/>
      <c r="BK100" s="190">
        <v>0</v>
      </c>
      <c r="BL100" s="23"/>
      <c r="BM100" s="23"/>
    </row>
    <row r="101" spans="1:65" ht="15.75" customHeight="1" x14ac:dyDescent="0.2">
      <c r="A101" s="190">
        <v>293</v>
      </c>
      <c r="B101" s="23"/>
      <c r="C101" s="23"/>
      <c r="D101" s="23"/>
      <c r="E101" s="23"/>
      <c r="F101" s="23"/>
      <c r="G101" s="190">
        <v>0</v>
      </c>
      <c r="H101" s="23"/>
      <c r="I101" s="23"/>
      <c r="J101" s="23"/>
      <c r="K101" s="190">
        <v>0</v>
      </c>
      <c r="L101" s="23"/>
      <c r="M101" s="23"/>
      <c r="N101" s="23"/>
      <c r="O101" s="190">
        <v>0</v>
      </c>
      <c r="P101" s="23"/>
      <c r="Q101" s="23"/>
      <c r="R101" s="23"/>
      <c r="S101" s="190">
        <v>0</v>
      </c>
      <c r="T101" s="23"/>
      <c r="U101" s="23"/>
      <c r="V101" s="23"/>
      <c r="W101" s="190">
        <v>0</v>
      </c>
      <c r="X101" s="23"/>
      <c r="Y101" s="23"/>
      <c r="Z101" s="23"/>
      <c r="AA101" s="190">
        <v>0</v>
      </c>
      <c r="AB101" s="23"/>
      <c r="AC101" s="23"/>
      <c r="AD101" s="23"/>
      <c r="AE101" s="190">
        <v>0</v>
      </c>
      <c r="AF101" s="23"/>
      <c r="AG101" s="23"/>
      <c r="AH101" s="23"/>
      <c r="AI101" s="190">
        <v>0</v>
      </c>
      <c r="AJ101" s="23"/>
      <c r="AK101" s="23"/>
      <c r="AL101" s="23"/>
      <c r="AM101" s="190">
        <v>0</v>
      </c>
      <c r="AN101" s="23"/>
      <c r="AO101" s="23"/>
      <c r="AP101" s="23"/>
      <c r="AQ101" s="190">
        <v>0</v>
      </c>
      <c r="AR101" s="23"/>
      <c r="AS101" s="23"/>
      <c r="AT101" s="23"/>
      <c r="AU101" s="190">
        <v>0</v>
      </c>
      <c r="AV101" s="23"/>
      <c r="AW101" s="23"/>
      <c r="AX101" s="23"/>
      <c r="AY101" s="190">
        <v>0</v>
      </c>
      <c r="AZ101" s="23"/>
      <c r="BA101" s="23"/>
      <c r="BB101" s="23"/>
      <c r="BC101" s="190">
        <v>0</v>
      </c>
      <c r="BD101" s="23"/>
      <c r="BE101" s="23"/>
      <c r="BF101" s="23"/>
      <c r="BG101" s="190">
        <v>0</v>
      </c>
      <c r="BH101" s="23"/>
      <c r="BI101" s="23"/>
      <c r="BJ101" s="23"/>
      <c r="BK101" s="190">
        <v>0</v>
      </c>
      <c r="BL101" s="23"/>
      <c r="BM101" s="23"/>
    </row>
    <row r="102" spans="1:65" ht="15.75" customHeight="1" x14ac:dyDescent="0.2">
      <c r="A102" s="190">
        <v>294</v>
      </c>
      <c r="B102" s="23"/>
      <c r="C102" s="23" t="s">
        <v>2426</v>
      </c>
      <c r="D102" s="191">
        <v>0.38263888888888886</v>
      </c>
      <c r="E102" s="191">
        <v>0.38263888888888886</v>
      </c>
      <c r="F102" s="192">
        <v>0.16666666666666666</v>
      </c>
      <c r="G102" s="190">
        <v>4</v>
      </c>
      <c r="H102" s="191">
        <v>0.36249999999999999</v>
      </c>
      <c r="I102" s="191">
        <v>0.71250000000000002</v>
      </c>
      <c r="J102" s="193">
        <v>0.28749999999999998</v>
      </c>
      <c r="K102" s="190">
        <v>6.9</v>
      </c>
      <c r="L102" s="23"/>
      <c r="M102" s="23"/>
      <c r="N102" s="23"/>
      <c r="O102" s="190">
        <v>0</v>
      </c>
      <c r="P102" s="23"/>
      <c r="Q102" s="23"/>
      <c r="R102" s="23"/>
      <c r="S102" s="190">
        <v>0</v>
      </c>
      <c r="T102" s="23"/>
      <c r="U102" s="23"/>
      <c r="V102" s="23"/>
      <c r="W102" s="190">
        <v>0</v>
      </c>
      <c r="X102" s="23"/>
      <c r="Y102" s="23"/>
      <c r="Z102" s="23"/>
      <c r="AA102" s="190">
        <v>0</v>
      </c>
      <c r="AB102" s="23"/>
      <c r="AC102" s="23"/>
      <c r="AD102" s="23"/>
      <c r="AE102" s="190">
        <v>0</v>
      </c>
      <c r="AF102" s="23"/>
      <c r="AG102" s="23"/>
      <c r="AH102" s="23"/>
      <c r="AI102" s="190">
        <v>0</v>
      </c>
      <c r="AJ102" s="23"/>
      <c r="AK102" s="23"/>
      <c r="AL102" s="23"/>
      <c r="AM102" s="190">
        <v>0</v>
      </c>
      <c r="AN102" s="23"/>
      <c r="AO102" s="23"/>
      <c r="AP102" s="23"/>
      <c r="AQ102" s="190">
        <v>0</v>
      </c>
      <c r="AR102" s="23"/>
      <c r="AS102" s="23"/>
      <c r="AT102" s="23"/>
      <c r="AU102" s="190">
        <v>0</v>
      </c>
      <c r="AV102" s="23"/>
      <c r="AW102" s="23"/>
      <c r="AX102" s="23"/>
      <c r="AY102" s="190">
        <v>0</v>
      </c>
      <c r="AZ102" s="23"/>
      <c r="BA102" s="23"/>
      <c r="BB102" s="23"/>
      <c r="BC102" s="190">
        <v>0</v>
      </c>
      <c r="BD102" s="23"/>
      <c r="BE102" s="23"/>
      <c r="BF102" s="23"/>
      <c r="BG102" s="190">
        <v>0</v>
      </c>
      <c r="BH102" s="23"/>
      <c r="BI102" s="23"/>
      <c r="BJ102" s="23"/>
      <c r="BK102" s="190">
        <v>0</v>
      </c>
      <c r="BL102" s="23"/>
      <c r="BM102" s="23"/>
    </row>
    <row r="103" spans="1:65" ht="15.75" customHeight="1" x14ac:dyDescent="0.2">
      <c r="A103" s="190">
        <v>296</v>
      </c>
      <c r="B103" s="23"/>
      <c r="C103" s="23" t="s">
        <v>2425</v>
      </c>
      <c r="D103" s="23"/>
      <c r="E103" s="23"/>
      <c r="F103" s="23"/>
      <c r="G103" s="190">
        <v>0</v>
      </c>
      <c r="H103" s="23"/>
      <c r="I103" s="23"/>
      <c r="J103" s="23"/>
      <c r="K103" s="190">
        <v>0</v>
      </c>
      <c r="L103" s="23"/>
      <c r="M103" s="23"/>
      <c r="N103" s="23"/>
      <c r="O103" s="190">
        <v>0</v>
      </c>
      <c r="P103" s="23"/>
      <c r="Q103" s="23"/>
      <c r="R103" s="23"/>
      <c r="S103" s="190">
        <v>0</v>
      </c>
      <c r="T103" s="23"/>
      <c r="U103" s="23"/>
      <c r="V103" s="23"/>
      <c r="W103" s="190">
        <v>0</v>
      </c>
      <c r="X103" s="23"/>
      <c r="Y103" s="23"/>
      <c r="Z103" s="23"/>
      <c r="AA103" s="190">
        <v>0</v>
      </c>
      <c r="AB103" s="23"/>
      <c r="AC103" s="23"/>
      <c r="AD103" s="23"/>
      <c r="AE103" s="190">
        <v>0</v>
      </c>
      <c r="AF103" s="23"/>
      <c r="AG103" s="23"/>
      <c r="AH103" s="23"/>
      <c r="AI103" s="190">
        <v>0</v>
      </c>
      <c r="AJ103" s="23"/>
      <c r="AK103" s="23"/>
      <c r="AL103" s="23"/>
      <c r="AM103" s="190">
        <v>0</v>
      </c>
      <c r="AN103" s="23"/>
      <c r="AO103" s="23"/>
      <c r="AP103" s="23"/>
      <c r="AQ103" s="190">
        <v>0</v>
      </c>
      <c r="AR103" s="23"/>
      <c r="AS103" s="23"/>
      <c r="AT103" s="23"/>
      <c r="AU103" s="190">
        <v>0</v>
      </c>
      <c r="AV103" s="23"/>
      <c r="AW103" s="23"/>
      <c r="AX103" s="23"/>
      <c r="AY103" s="190">
        <v>0</v>
      </c>
      <c r="AZ103" s="23"/>
      <c r="BA103" s="23"/>
      <c r="BB103" s="23"/>
      <c r="BC103" s="190">
        <v>0</v>
      </c>
      <c r="BD103" s="23"/>
      <c r="BE103" s="23"/>
      <c r="BF103" s="23"/>
      <c r="BG103" s="190">
        <v>0</v>
      </c>
      <c r="BH103" s="23"/>
      <c r="BI103" s="23"/>
      <c r="BJ103" s="23"/>
      <c r="BK103" s="190">
        <v>0</v>
      </c>
      <c r="BL103" s="23"/>
      <c r="BM103" s="23"/>
    </row>
    <row r="104" spans="1:65" ht="15.75" customHeight="1" x14ac:dyDescent="0.2">
      <c r="A104" s="190">
        <v>300</v>
      </c>
      <c r="B104" s="23"/>
      <c r="C104" s="23"/>
      <c r="D104" s="23"/>
      <c r="E104" s="23"/>
      <c r="F104" s="23"/>
      <c r="G104" s="190">
        <v>0</v>
      </c>
      <c r="H104" s="23"/>
      <c r="I104" s="23"/>
      <c r="J104" s="23"/>
      <c r="K104" s="190">
        <v>0</v>
      </c>
      <c r="L104" s="23"/>
      <c r="M104" s="23"/>
      <c r="N104" s="23"/>
      <c r="O104" s="190">
        <v>0</v>
      </c>
      <c r="P104" s="23"/>
      <c r="Q104" s="23"/>
      <c r="R104" s="23"/>
      <c r="S104" s="190">
        <v>0</v>
      </c>
      <c r="T104" s="23"/>
      <c r="U104" s="23"/>
      <c r="V104" s="23"/>
      <c r="W104" s="190">
        <v>0</v>
      </c>
      <c r="X104" s="23"/>
      <c r="Y104" s="23"/>
      <c r="Z104" s="23"/>
      <c r="AA104" s="190">
        <v>0</v>
      </c>
      <c r="AB104" s="23"/>
      <c r="AC104" s="23"/>
      <c r="AD104" s="23"/>
      <c r="AE104" s="190">
        <v>0</v>
      </c>
      <c r="AF104" s="23"/>
      <c r="AG104" s="23"/>
      <c r="AH104" s="23"/>
      <c r="AI104" s="190">
        <v>0</v>
      </c>
      <c r="AJ104" s="23"/>
      <c r="AK104" s="23"/>
      <c r="AL104" s="23"/>
      <c r="AM104" s="190">
        <v>0</v>
      </c>
      <c r="AN104" s="23"/>
      <c r="AO104" s="23"/>
      <c r="AP104" s="23"/>
      <c r="AQ104" s="190">
        <v>0</v>
      </c>
      <c r="AR104" s="23"/>
      <c r="AS104" s="23"/>
      <c r="AT104" s="23"/>
      <c r="AU104" s="190">
        <v>0</v>
      </c>
      <c r="AV104" s="23"/>
      <c r="AW104" s="23"/>
      <c r="AX104" s="23"/>
      <c r="AY104" s="190">
        <v>0</v>
      </c>
      <c r="AZ104" s="23"/>
      <c r="BA104" s="23"/>
      <c r="BB104" s="23"/>
      <c r="BC104" s="190">
        <v>0</v>
      </c>
      <c r="BD104" s="23"/>
      <c r="BE104" s="23"/>
      <c r="BF104" s="23"/>
      <c r="BG104" s="190">
        <v>0</v>
      </c>
      <c r="BH104" s="23"/>
      <c r="BI104" s="23"/>
      <c r="BJ104" s="23"/>
      <c r="BK104" s="190">
        <v>0</v>
      </c>
      <c r="BL104" s="23"/>
      <c r="BM104" s="23"/>
    </row>
    <row r="105" spans="1:65" ht="15.75" customHeight="1" x14ac:dyDescent="0.2">
      <c r="A105" s="190">
        <v>301</v>
      </c>
      <c r="B105" s="23"/>
      <c r="C105" s="23" t="s">
        <v>2426</v>
      </c>
      <c r="D105" s="23"/>
      <c r="E105" s="23"/>
      <c r="F105" s="23"/>
      <c r="G105" s="190">
        <v>0</v>
      </c>
      <c r="H105" s="23"/>
      <c r="I105" s="23"/>
      <c r="J105" s="23"/>
      <c r="K105" s="190">
        <v>0</v>
      </c>
      <c r="L105" s="23"/>
      <c r="M105" s="23"/>
      <c r="N105" s="23"/>
      <c r="O105" s="190">
        <v>0</v>
      </c>
      <c r="P105" s="23"/>
      <c r="Q105" s="23"/>
      <c r="R105" s="23"/>
      <c r="S105" s="190">
        <v>0</v>
      </c>
      <c r="T105" s="23"/>
      <c r="U105" s="23"/>
      <c r="V105" s="23"/>
      <c r="W105" s="190">
        <v>0</v>
      </c>
      <c r="X105" s="23"/>
      <c r="Y105" s="23"/>
      <c r="Z105" s="23"/>
      <c r="AA105" s="190">
        <v>0</v>
      </c>
      <c r="AB105" s="23"/>
      <c r="AC105" s="23"/>
      <c r="AD105" s="23"/>
      <c r="AE105" s="190">
        <v>0</v>
      </c>
      <c r="AF105" s="23"/>
      <c r="AG105" s="23"/>
      <c r="AH105" s="23"/>
      <c r="AI105" s="190">
        <v>0</v>
      </c>
      <c r="AJ105" s="23"/>
      <c r="AK105" s="23"/>
      <c r="AL105" s="23"/>
      <c r="AM105" s="190">
        <v>0</v>
      </c>
      <c r="AN105" s="23"/>
      <c r="AO105" s="23"/>
      <c r="AP105" s="23"/>
      <c r="AQ105" s="190">
        <v>0</v>
      </c>
      <c r="AR105" s="23"/>
      <c r="AS105" s="23"/>
      <c r="AT105" s="23"/>
      <c r="AU105" s="190">
        <v>0</v>
      </c>
      <c r="AV105" s="23"/>
      <c r="AW105" s="23"/>
      <c r="AX105" s="23"/>
      <c r="AY105" s="190">
        <v>0</v>
      </c>
      <c r="AZ105" s="23"/>
      <c r="BA105" s="23"/>
      <c r="BB105" s="23"/>
      <c r="BC105" s="190">
        <v>0</v>
      </c>
      <c r="BD105" s="23"/>
      <c r="BE105" s="23"/>
      <c r="BF105" s="23"/>
      <c r="BG105" s="190">
        <v>0</v>
      </c>
      <c r="BH105" s="23"/>
      <c r="BI105" s="23"/>
      <c r="BJ105" s="23"/>
      <c r="BK105" s="190">
        <v>0</v>
      </c>
      <c r="BL105" s="23"/>
      <c r="BM105" s="23"/>
    </row>
    <row r="106" spans="1:65" ht="15.75" customHeight="1" x14ac:dyDescent="0.2">
      <c r="A106" s="190">
        <v>302</v>
      </c>
      <c r="B106" s="23"/>
      <c r="C106" s="23" t="s">
        <v>2425</v>
      </c>
      <c r="D106" s="23"/>
      <c r="E106" s="23"/>
      <c r="F106" s="23"/>
      <c r="G106" s="190">
        <v>0</v>
      </c>
      <c r="H106" s="23"/>
      <c r="I106" s="23"/>
      <c r="J106" s="23"/>
      <c r="K106" s="190">
        <v>0</v>
      </c>
      <c r="L106" s="23"/>
      <c r="M106" s="23"/>
      <c r="N106" s="23"/>
      <c r="O106" s="190">
        <v>0</v>
      </c>
      <c r="P106" s="23"/>
      <c r="Q106" s="23"/>
      <c r="R106" s="23"/>
      <c r="S106" s="190">
        <v>0</v>
      </c>
      <c r="T106" s="23"/>
      <c r="U106" s="23"/>
      <c r="V106" s="23"/>
      <c r="W106" s="190">
        <v>0</v>
      </c>
      <c r="X106" s="23"/>
      <c r="Y106" s="23"/>
      <c r="Z106" s="23"/>
      <c r="AA106" s="190">
        <v>0</v>
      </c>
      <c r="AB106" s="23"/>
      <c r="AC106" s="23"/>
      <c r="AD106" s="23"/>
      <c r="AE106" s="190">
        <v>0</v>
      </c>
      <c r="AF106" s="23"/>
      <c r="AG106" s="23"/>
      <c r="AH106" s="23"/>
      <c r="AI106" s="190">
        <v>0</v>
      </c>
      <c r="AJ106" s="23"/>
      <c r="AK106" s="23"/>
      <c r="AL106" s="23"/>
      <c r="AM106" s="190">
        <v>0</v>
      </c>
      <c r="AN106" s="23"/>
      <c r="AO106" s="23"/>
      <c r="AP106" s="23"/>
      <c r="AQ106" s="190">
        <v>0</v>
      </c>
      <c r="AR106" s="23"/>
      <c r="AS106" s="23"/>
      <c r="AT106" s="23"/>
      <c r="AU106" s="190">
        <v>0</v>
      </c>
      <c r="AV106" s="23"/>
      <c r="AW106" s="23"/>
      <c r="AX106" s="23"/>
      <c r="AY106" s="190">
        <v>0</v>
      </c>
      <c r="AZ106" s="23"/>
      <c r="BA106" s="23"/>
      <c r="BB106" s="23"/>
      <c r="BC106" s="190">
        <v>0</v>
      </c>
      <c r="BD106" s="23"/>
      <c r="BE106" s="23"/>
      <c r="BF106" s="23"/>
      <c r="BG106" s="190">
        <v>0</v>
      </c>
      <c r="BH106" s="23"/>
      <c r="BI106" s="23"/>
      <c r="BJ106" s="23"/>
      <c r="BK106" s="190">
        <v>0</v>
      </c>
      <c r="BL106" s="23"/>
      <c r="BM106" s="23"/>
    </row>
    <row r="107" spans="1:65" ht="15.75" customHeight="1" x14ac:dyDescent="0.2">
      <c r="A107" s="190">
        <v>303</v>
      </c>
      <c r="B107" s="23"/>
      <c r="C107" s="23" t="s">
        <v>2426</v>
      </c>
      <c r="D107" s="23"/>
      <c r="E107" s="23"/>
      <c r="F107" s="23"/>
      <c r="G107" s="190">
        <v>0</v>
      </c>
      <c r="H107" s="23"/>
      <c r="I107" s="23"/>
      <c r="J107" s="23"/>
      <c r="K107" s="190">
        <v>0</v>
      </c>
      <c r="L107" s="191">
        <v>0.51458333333333328</v>
      </c>
      <c r="M107" s="191">
        <v>0.51458333333333328</v>
      </c>
      <c r="N107" s="192">
        <v>0.16666666666666666</v>
      </c>
      <c r="O107" s="190">
        <v>4</v>
      </c>
      <c r="P107" s="23"/>
      <c r="Q107" s="23"/>
      <c r="R107" s="23"/>
      <c r="S107" s="190">
        <v>0</v>
      </c>
      <c r="T107" s="23"/>
      <c r="U107" s="23"/>
      <c r="V107" s="23"/>
      <c r="W107" s="190">
        <v>0</v>
      </c>
      <c r="X107" s="23"/>
      <c r="Y107" s="23"/>
      <c r="Z107" s="23"/>
      <c r="AA107" s="190">
        <v>0</v>
      </c>
      <c r="AB107" s="23"/>
      <c r="AC107" s="23"/>
      <c r="AD107" s="23"/>
      <c r="AE107" s="190">
        <v>0</v>
      </c>
      <c r="AF107" s="23"/>
      <c r="AG107" s="23"/>
      <c r="AH107" s="23"/>
      <c r="AI107" s="190">
        <v>0</v>
      </c>
      <c r="AJ107" s="23"/>
      <c r="AK107" s="23"/>
      <c r="AL107" s="23"/>
      <c r="AM107" s="190">
        <v>0</v>
      </c>
      <c r="AN107" s="23"/>
      <c r="AO107" s="23"/>
      <c r="AP107" s="23"/>
      <c r="AQ107" s="190">
        <v>0</v>
      </c>
      <c r="AR107" s="23"/>
      <c r="AS107" s="23"/>
      <c r="AT107" s="23"/>
      <c r="AU107" s="190">
        <v>0</v>
      </c>
      <c r="AV107" s="23"/>
      <c r="AW107" s="23"/>
      <c r="AX107" s="23"/>
      <c r="AY107" s="190">
        <v>0</v>
      </c>
      <c r="AZ107" s="23"/>
      <c r="BA107" s="23"/>
      <c r="BB107" s="23"/>
      <c r="BC107" s="190">
        <v>0</v>
      </c>
      <c r="BD107" s="23"/>
      <c r="BE107" s="23"/>
      <c r="BF107" s="23"/>
      <c r="BG107" s="190">
        <v>0</v>
      </c>
      <c r="BH107" s="23"/>
      <c r="BI107" s="23"/>
      <c r="BJ107" s="23"/>
      <c r="BK107" s="190">
        <v>0</v>
      </c>
      <c r="BL107" s="23"/>
      <c r="BM107" s="23"/>
    </row>
    <row r="108" spans="1:65" ht="15.75" customHeight="1" x14ac:dyDescent="0.2">
      <c r="A108" s="190">
        <v>307</v>
      </c>
      <c r="B108" s="23"/>
      <c r="C108" s="23" t="s">
        <v>2426</v>
      </c>
      <c r="D108" s="23"/>
      <c r="E108" s="23"/>
      <c r="F108" s="23"/>
      <c r="G108" s="190">
        <v>0</v>
      </c>
      <c r="H108" s="23"/>
      <c r="I108" s="23"/>
      <c r="J108" s="23"/>
      <c r="K108" s="190">
        <v>0</v>
      </c>
      <c r="L108" s="23"/>
      <c r="M108" s="23"/>
      <c r="N108" s="23"/>
      <c r="O108" s="190">
        <v>0</v>
      </c>
      <c r="P108" s="23"/>
      <c r="Q108" s="23"/>
      <c r="R108" s="23"/>
      <c r="S108" s="190">
        <v>0</v>
      </c>
      <c r="T108" s="23"/>
      <c r="U108" s="23"/>
      <c r="V108" s="23"/>
      <c r="W108" s="190">
        <v>0</v>
      </c>
      <c r="X108" s="23"/>
      <c r="Y108" s="23"/>
      <c r="Z108" s="23"/>
      <c r="AA108" s="190">
        <v>0</v>
      </c>
      <c r="AB108" s="23"/>
      <c r="AC108" s="23"/>
      <c r="AD108" s="23"/>
      <c r="AE108" s="190">
        <v>0</v>
      </c>
      <c r="AF108" s="23"/>
      <c r="AG108" s="23"/>
      <c r="AH108" s="23"/>
      <c r="AI108" s="190">
        <v>0</v>
      </c>
      <c r="AJ108" s="23"/>
      <c r="AK108" s="23"/>
      <c r="AL108" s="23"/>
      <c r="AM108" s="190">
        <v>0</v>
      </c>
      <c r="AN108" s="23"/>
      <c r="AO108" s="23"/>
      <c r="AP108" s="23"/>
      <c r="AQ108" s="190">
        <v>0</v>
      </c>
      <c r="AR108" s="23"/>
      <c r="AS108" s="23"/>
      <c r="AT108" s="23"/>
      <c r="AU108" s="190">
        <v>0</v>
      </c>
      <c r="AV108" s="23"/>
      <c r="AW108" s="23"/>
      <c r="AX108" s="23"/>
      <c r="AY108" s="190">
        <v>0</v>
      </c>
      <c r="AZ108" s="23"/>
      <c r="BA108" s="23"/>
      <c r="BB108" s="23"/>
      <c r="BC108" s="190">
        <v>0</v>
      </c>
      <c r="BD108" s="23"/>
      <c r="BE108" s="23"/>
      <c r="BF108" s="23"/>
      <c r="BG108" s="190">
        <v>0</v>
      </c>
      <c r="BH108" s="23"/>
      <c r="BI108" s="23"/>
      <c r="BJ108" s="23"/>
      <c r="BK108" s="190">
        <v>0</v>
      </c>
      <c r="BL108" s="23"/>
      <c r="BM108" s="23"/>
    </row>
    <row r="109" spans="1:65" ht="15.75" customHeight="1" x14ac:dyDescent="0.2">
      <c r="A109" s="190">
        <v>309</v>
      </c>
      <c r="B109" s="23"/>
      <c r="C109" s="23"/>
      <c r="D109" s="23"/>
      <c r="E109" s="23"/>
      <c r="F109" s="23"/>
      <c r="G109" s="190">
        <v>0</v>
      </c>
      <c r="H109" s="23"/>
      <c r="I109" s="23"/>
      <c r="J109" s="23"/>
      <c r="K109" s="190">
        <v>0</v>
      </c>
      <c r="L109" s="23"/>
      <c r="M109" s="23"/>
      <c r="N109" s="23"/>
      <c r="O109" s="190">
        <v>0</v>
      </c>
      <c r="P109" s="23"/>
      <c r="Q109" s="23"/>
      <c r="R109" s="23"/>
      <c r="S109" s="190">
        <v>0</v>
      </c>
      <c r="T109" s="23"/>
      <c r="U109" s="23"/>
      <c r="V109" s="23"/>
      <c r="W109" s="190">
        <v>0</v>
      </c>
      <c r="X109" s="23"/>
      <c r="Y109" s="23"/>
      <c r="Z109" s="23"/>
      <c r="AA109" s="190">
        <v>0</v>
      </c>
      <c r="AB109" s="23"/>
      <c r="AC109" s="23"/>
      <c r="AD109" s="23"/>
      <c r="AE109" s="190">
        <v>0</v>
      </c>
      <c r="AF109" s="23"/>
      <c r="AG109" s="23"/>
      <c r="AH109" s="23"/>
      <c r="AI109" s="190">
        <v>0</v>
      </c>
      <c r="AJ109" s="23"/>
      <c r="AK109" s="23"/>
      <c r="AL109" s="23"/>
      <c r="AM109" s="190">
        <v>0</v>
      </c>
      <c r="AN109" s="23"/>
      <c r="AO109" s="23"/>
      <c r="AP109" s="23"/>
      <c r="AQ109" s="190">
        <v>0</v>
      </c>
      <c r="AR109" s="23"/>
      <c r="AS109" s="23"/>
      <c r="AT109" s="23"/>
      <c r="AU109" s="190">
        <v>0</v>
      </c>
      <c r="AV109" s="23"/>
      <c r="AW109" s="23"/>
      <c r="AX109" s="23"/>
      <c r="AY109" s="190">
        <v>0</v>
      </c>
      <c r="AZ109" s="23"/>
      <c r="BA109" s="23"/>
      <c r="BB109" s="23"/>
      <c r="BC109" s="190">
        <v>0</v>
      </c>
      <c r="BD109" s="23"/>
      <c r="BE109" s="23"/>
      <c r="BF109" s="23"/>
      <c r="BG109" s="190">
        <v>0</v>
      </c>
      <c r="BH109" s="23"/>
      <c r="BI109" s="23"/>
      <c r="BJ109" s="23"/>
      <c r="BK109" s="190">
        <v>0</v>
      </c>
      <c r="BL109" s="23"/>
      <c r="BM109" s="23"/>
    </row>
    <row r="110" spans="1:65" ht="15.75" customHeight="1" x14ac:dyDescent="0.2">
      <c r="A110" s="190">
        <v>311</v>
      </c>
      <c r="B110" s="23"/>
      <c r="C110" s="23"/>
      <c r="D110" s="23"/>
      <c r="E110" s="23"/>
      <c r="F110" s="23"/>
      <c r="G110" s="190">
        <v>0</v>
      </c>
      <c r="H110" s="23"/>
      <c r="I110" s="23"/>
      <c r="J110" s="23"/>
      <c r="K110" s="190">
        <v>0</v>
      </c>
      <c r="L110" s="23"/>
      <c r="M110" s="23"/>
      <c r="N110" s="23"/>
      <c r="O110" s="190">
        <v>0</v>
      </c>
      <c r="P110" s="23"/>
      <c r="Q110" s="23"/>
      <c r="R110" s="23"/>
      <c r="S110" s="190">
        <v>0</v>
      </c>
      <c r="T110" s="23"/>
      <c r="U110" s="23"/>
      <c r="V110" s="23"/>
      <c r="W110" s="190">
        <v>0</v>
      </c>
      <c r="X110" s="23"/>
      <c r="Y110" s="23"/>
      <c r="Z110" s="23"/>
      <c r="AA110" s="190">
        <v>0</v>
      </c>
      <c r="AB110" s="23"/>
      <c r="AC110" s="23"/>
      <c r="AD110" s="23"/>
      <c r="AE110" s="190">
        <v>0</v>
      </c>
      <c r="AF110" s="23"/>
      <c r="AG110" s="23"/>
      <c r="AH110" s="23"/>
      <c r="AI110" s="190">
        <v>0</v>
      </c>
      <c r="AJ110" s="23"/>
      <c r="AK110" s="23"/>
      <c r="AL110" s="23"/>
      <c r="AM110" s="190">
        <v>0</v>
      </c>
      <c r="AN110" s="23"/>
      <c r="AO110" s="23"/>
      <c r="AP110" s="23"/>
      <c r="AQ110" s="190">
        <v>0</v>
      </c>
      <c r="AR110" s="23"/>
      <c r="AS110" s="23"/>
      <c r="AT110" s="23"/>
      <c r="AU110" s="190">
        <v>0</v>
      </c>
      <c r="AV110" s="23"/>
      <c r="AW110" s="23"/>
      <c r="AX110" s="23"/>
      <c r="AY110" s="190">
        <v>0</v>
      </c>
      <c r="AZ110" s="23"/>
      <c r="BA110" s="23"/>
      <c r="BB110" s="23"/>
      <c r="BC110" s="190">
        <v>0</v>
      </c>
      <c r="BD110" s="23"/>
      <c r="BE110" s="23"/>
      <c r="BF110" s="23"/>
      <c r="BG110" s="190">
        <v>0</v>
      </c>
      <c r="BH110" s="23"/>
      <c r="BI110" s="23"/>
      <c r="BJ110" s="23"/>
      <c r="BK110" s="190">
        <v>0</v>
      </c>
      <c r="BL110" s="23"/>
      <c r="BM110" s="23"/>
    </row>
    <row r="111" spans="1:65" ht="15.75" customHeight="1" x14ac:dyDescent="0.2">
      <c r="A111" s="190">
        <v>315</v>
      </c>
      <c r="B111" s="23"/>
      <c r="C111" s="23" t="s">
        <v>2426</v>
      </c>
      <c r="D111" s="23"/>
      <c r="E111" s="23"/>
      <c r="F111" s="23"/>
      <c r="G111" s="190">
        <v>0</v>
      </c>
      <c r="H111" s="23"/>
      <c r="I111" s="23"/>
      <c r="J111" s="23"/>
      <c r="K111" s="190">
        <v>0</v>
      </c>
      <c r="L111" s="23"/>
      <c r="M111" s="23"/>
      <c r="N111" s="23"/>
      <c r="O111" s="190">
        <v>0</v>
      </c>
      <c r="P111" s="23"/>
      <c r="Q111" s="23"/>
      <c r="R111" s="23"/>
      <c r="S111" s="190">
        <v>0</v>
      </c>
      <c r="T111" s="23"/>
      <c r="U111" s="23"/>
      <c r="V111" s="23"/>
      <c r="W111" s="190">
        <v>0</v>
      </c>
      <c r="X111" s="23"/>
      <c r="Y111" s="23"/>
      <c r="Z111" s="23"/>
      <c r="AA111" s="190">
        <v>0</v>
      </c>
      <c r="AB111" s="23"/>
      <c r="AC111" s="23"/>
      <c r="AD111" s="23"/>
      <c r="AE111" s="190">
        <v>0</v>
      </c>
      <c r="AF111" s="23"/>
      <c r="AG111" s="23"/>
      <c r="AH111" s="23"/>
      <c r="AI111" s="190">
        <v>0</v>
      </c>
      <c r="AJ111" s="23"/>
      <c r="AK111" s="23"/>
      <c r="AL111" s="23"/>
      <c r="AM111" s="190">
        <v>0</v>
      </c>
      <c r="AN111" s="23"/>
      <c r="AO111" s="23"/>
      <c r="AP111" s="23"/>
      <c r="AQ111" s="190">
        <v>0</v>
      </c>
      <c r="AR111" s="23"/>
      <c r="AS111" s="23"/>
      <c r="AT111" s="23"/>
      <c r="AU111" s="190">
        <v>0</v>
      </c>
      <c r="AV111" s="23"/>
      <c r="AW111" s="23"/>
      <c r="AX111" s="23"/>
      <c r="AY111" s="190">
        <v>0</v>
      </c>
      <c r="AZ111" s="23"/>
      <c r="BA111" s="23"/>
      <c r="BB111" s="23"/>
      <c r="BC111" s="190">
        <v>0</v>
      </c>
      <c r="BD111" s="23"/>
      <c r="BE111" s="23"/>
      <c r="BF111" s="23"/>
      <c r="BG111" s="190">
        <v>0</v>
      </c>
      <c r="BH111" s="23"/>
      <c r="BI111" s="23"/>
      <c r="BJ111" s="23"/>
      <c r="BK111" s="190">
        <v>0</v>
      </c>
      <c r="BL111" s="23"/>
      <c r="BM111" s="23"/>
    </row>
    <row r="112" spans="1:65" ht="15.75" customHeight="1" x14ac:dyDescent="0.2">
      <c r="A112" s="190">
        <v>316</v>
      </c>
      <c r="B112" s="23"/>
      <c r="C112" s="23" t="s">
        <v>2426</v>
      </c>
      <c r="D112" s="23"/>
      <c r="E112" s="23"/>
      <c r="F112" s="23"/>
      <c r="G112" s="190">
        <v>0</v>
      </c>
      <c r="H112" s="23"/>
      <c r="I112" s="23"/>
      <c r="J112" s="23"/>
      <c r="K112" s="190">
        <v>0</v>
      </c>
      <c r="L112" s="23"/>
      <c r="M112" s="23"/>
      <c r="N112" s="23"/>
      <c r="O112" s="190">
        <v>0</v>
      </c>
      <c r="P112" s="23"/>
      <c r="Q112" s="23"/>
      <c r="R112" s="23"/>
      <c r="S112" s="190">
        <v>0</v>
      </c>
      <c r="T112" s="23"/>
      <c r="U112" s="23"/>
      <c r="V112" s="23"/>
      <c r="W112" s="190">
        <v>0</v>
      </c>
      <c r="X112" s="23"/>
      <c r="Y112" s="23"/>
      <c r="Z112" s="23"/>
      <c r="AA112" s="190">
        <v>0</v>
      </c>
      <c r="AB112" s="23"/>
      <c r="AC112" s="23"/>
      <c r="AD112" s="23"/>
      <c r="AE112" s="190">
        <v>0</v>
      </c>
      <c r="AF112" s="23"/>
      <c r="AG112" s="23"/>
      <c r="AH112" s="23"/>
      <c r="AI112" s="190">
        <v>0</v>
      </c>
      <c r="AJ112" s="23"/>
      <c r="AK112" s="23"/>
      <c r="AL112" s="23"/>
      <c r="AM112" s="190">
        <v>0</v>
      </c>
      <c r="AN112" s="23"/>
      <c r="AO112" s="23"/>
      <c r="AP112" s="23"/>
      <c r="AQ112" s="190">
        <v>0</v>
      </c>
      <c r="AR112" s="23"/>
      <c r="AS112" s="23"/>
      <c r="AT112" s="23"/>
      <c r="AU112" s="190">
        <v>0</v>
      </c>
      <c r="AV112" s="23"/>
      <c r="AW112" s="23"/>
      <c r="AX112" s="23"/>
      <c r="AY112" s="190">
        <v>0</v>
      </c>
      <c r="AZ112" s="23"/>
      <c r="BA112" s="23"/>
      <c r="BB112" s="23"/>
      <c r="BC112" s="190">
        <v>0</v>
      </c>
      <c r="BD112" s="23"/>
      <c r="BE112" s="23"/>
      <c r="BF112" s="23"/>
      <c r="BG112" s="190">
        <v>0</v>
      </c>
      <c r="BH112" s="23"/>
      <c r="BI112" s="23"/>
      <c r="BJ112" s="23"/>
      <c r="BK112" s="190">
        <v>0</v>
      </c>
      <c r="BL112" s="23"/>
      <c r="BM112" s="23"/>
    </row>
    <row r="113" spans="1:65" ht="15.75" customHeight="1" x14ac:dyDescent="0.2">
      <c r="A113" s="190">
        <v>319</v>
      </c>
      <c r="B113" s="23"/>
      <c r="C113" s="23" t="s">
        <v>2426</v>
      </c>
      <c r="D113" s="23"/>
      <c r="E113" s="23"/>
      <c r="F113" s="23"/>
      <c r="G113" s="190">
        <v>0</v>
      </c>
      <c r="H113" s="23"/>
      <c r="I113" s="23"/>
      <c r="J113" s="23"/>
      <c r="K113" s="190">
        <v>0</v>
      </c>
      <c r="L113" s="23"/>
      <c r="M113" s="23"/>
      <c r="N113" s="23"/>
      <c r="O113" s="190">
        <v>0</v>
      </c>
      <c r="P113" s="23"/>
      <c r="Q113" s="23"/>
      <c r="R113" s="23"/>
      <c r="S113" s="190">
        <v>0</v>
      </c>
      <c r="T113" s="23"/>
      <c r="U113" s="23"/>
      <c r="V113" s="23"/>
      <c r="W113" s="190">
        <v>0</v>
      </c>
      <c r="X113" s="23"/>
      <c r="Y113" s="23"/>
      <c r="Z113" s="23"/>
      <c r="AA113" s="190">
        <v>0</v>
      </c>
      <c r="AB113" s="23"/>
      <c r="AC113" s="23"/>
      <c r="AD113" s="23"/>
      <c r="AE113" s="190">
        <v>0</v>
      </c>
      <c r="AF113" s="23"/>
      <c r="AG113" s="23"/>
      <c r="AH113" s="23"/>
      <c r="AI113" s="190">
        <v>0</v>
      </c>
      <c r="AJ113" s="23"/>
      <c r="AK113" s="23"/>
      <c r="AL113" s="23"/>
      <c r="AM113" s="190">
        <v>0</v>
      </c>
      <c r="AN113" s="23"/>
      <c r="AO113" s="23"/>
      <c r="AP113" s="23"/>
      <c r="AQ113" s="190">
        <v>0</v>
      </c>
      <c r="AR113" s="23"/>
      <c r="AS113" s="23"/>
      <c r="AT113" s="23"/>
      <c r="AU113" s="190">
        <v>0</v>
      </c>
      <c r="AV113" s="23"/>
      <c r="AW113" s="23"/>
      <c r="AX113" s="23"/>
      <c r="AY113" s="190">
        <v>0</v>
      </c>
      <c r="AZ113" s="23"/>
      <c r="BA113" s="23"/>
      <c r="BB113" s="23"/>
      <c r="BC113" s="190">
        <v>0</v>
      </c>
      <c r="BD113" s="23"/>
      <c r="BE113" s="23"/>
      <c r="BF113" s="23"/>
      <c r="BG113" s="190">
        <v>0</v>
      </c>
      <c r="BH113" s="23"/>
      <c r="BI113" s="23"/>
      <c r="BJ113" s="23"/>
      <c r="BK113" s="190">
        <v>0</v>
      </c>
      <c r="BL113" s="23"/>
      <c r="BM113" s="23"/>
    </row>
    <row r="114" spans="1:65" ht="15.75" customHeight="1" x14ac:dyDescent="0.2">
      <c r="A114" s="190">
        <v>320</v>
      </c>
      <c r="B114" s="23"/>
      <c r="C114" s="23" t="s">
        <v>2426</v>
      </c>
      <c r="D114" s="23"/>
      <c r="E114" s="23"/>
      <c r="F114" s="23"/>
      <c r="G114" s="190">
        <v>0</v>
      </c>
      <c r="H114" s="23"/>
      <c r="I114" s="23"/>
      <c r="J114" s="23"/>
      <c r="K114" s="190">
        <v>0</v>
      </c>
      <c r="L114" s="23"/>
      <c r="M114" s="23"/>
      <c r="N114" s="23"/>
      <c r="O114" s="190">
        <v>0</v>
      </c>
      <c r="P114" s="23"/>
      <c r="Q114" s="23"/>
      <c r="R114" s="23"/>
      <c r="S114" s="190">
        <v>0</v>
      </c>
      <c r="T114" s="23"/>
      <c r="U114" s="23"/>
      <c r="V114" s="23"/>
      <c r="W114" s="190">
        <v>0</v>
      </c>
      <c r="X114" s="23"/>
      <c r="Y114" s="23"/>
      <c r="Z114" s="23"/>
      <c r="AA114" s="190">
        <v>0</v>
      </c>
      <c r="AB114" s="23"/>
      <c r="AC114" s="23"/>
      <c r="AD114" s="23"/>
      <c r="AE114" s="190">
        <v>0</v>
      </c>
      <c r="AF114" s="23"/>
      <c r="AG114" s="23"/>
      <c r="AH114" s="23"/>
      <c r="AI114" s="190">
        <v>0</v>
      </c>
      <c r="AJ114" s="23"/>
      <c r="AK114" s="23"/>
      <c r="AL114" s="23"/>
      <c r="AM114" s="190">
        <v>0</v>
      </c>
      <c r="AN114" s="23"/>
      <c r="AO114" s="23"/>
      <c r="AP114" s="23"/>
      <c r="AQ114" s="190">
        <v>0</v>
      </c>
      <c r="AR114" s="23"/>
      <c r="AS114" s="23"/>
      <c r="AT114" s="23"/>
      <c r="AU114" s="190">
        <v>0</v>
      </c>
      <c r="AV114" s="23"/>
      <c r="AW114" s="23"/>
      <c r="AX114" s="23"/>
      <c r="AY114" s="190">
        <v>0</v>
      </c>
      <c r="AZ114" s="23"/>
      <c r="BA114" s="23"/>
      <c r="BB114" s="23"/>
      <c r="BC114" s="190">
        <v>0</v>
      </c>
      <c r="BD114" s="23"/>
      <c r="BE114" s="23"/>
      <c r="BF114" s="23"/>
      <c r="BG114" s="190">
        <v>0</v>
      </c>
      <c r="BH114" s="23"/>
      <c r="BI114" s="23"/>
      <c r="BJ114" s="23"/>
      <c r="BK114" s="190">
        <v>0</v>
      </c>
      <c r="BL114" s="23"/>
      <c r="BM114" s="23"/>
    </row>
    <row r="115" spans="1:65" ht="15.75" customHeight="1" x14ac:dyDescent="0.2">
      <c r="A115" s="190">
        <v>322</v>
      </c>
      <c r="B115" s="23"/>
      <c r="C115" s="23"/>
      <c r="D115" s="191">
        <v>0.28194444444444444</v>
      </c>
      <c r="E115" s="191">
        <v>0.28194444444444444</v>
      </c>
      <c r="F115" s="192">
        <v>0.16666666666666666</v>
      </c>
      <c r="G115" s="190">
        <v>4</v>
      </c>
      <c r="H115" s="191">
        <v>0.27986111111111112</v>
      </c>
      <c r="I115" s="191">
        <v>0.27986111111111112</v>
      </c>
      <c r="J115" s="192">
        <v>0.16666666666666666</v>
      </c>
      <c r="K115" s="190">
        <v>4</v>
      </c>
      <c r="L115" s="191">
        <v>0.27986111111111112</v>
      </c>
      <c r="M115" s="191">
        <v>0.27986111111111112</v>
      </c>
      <c r="N115" s="192">
        <v>0.16666666666666666</v>
      </c>
      <c r="O115" s="190">
        <v>4</v>
      </c>
      <c r="P115" s="191">
        <v>0.30069444444444443</v>
      </c>
      <c r="Q115" s="191">
        <v>0.30069444444444443</v>
      </c>
      <c r="R115" s="192">
        <v>0.16666666666666666</v>
      </c>
      <c r="S115" s="190">
        <v>4</v>
      </c>
      <c r="T115" s="23"/>
      <c r="U115" s="23"/>
      <c r="V115" s="23"/>
      <c r="W115" s="190">
        <v>0</v>
      </c>
      <c r="X115" s="191">
        <v>0.44027777777777777</v>
      </c>
      <c r="Y115" s="191">
        <v>0.44027777777777777</v>
      </c>
      <c r="Z115" s="192">
        <v>0.16666666666666666</v>
      </c>
      <c r="AA115" s="190">
        <v>4</v>
      </c>
      <c r="AB115" s="191">
        <v>0.28333333333333333</v>
      </c>
      <c r="AC115" s="191">
        <v>0.28333333333333333</v>
      </c>
      <c r="AD115" s="192">
        <v>0.16666666666666666</v>
      </c>
      <c r="AE115" s="190">
        <v>4</v>
      </c>
      <c r="AF115" s="191">
        <v>0.27083333333333331</v>
      </c>
      <c r="AG115" s="191">
        <v>0.27083333333333331</v>
      </c>
      <c r="AH115" s="192">
        <v>0.16666666666666666</v>
      </c>
      <c r="AI115" s="190">
        <v>4</v>
      </c>
      <c r="AJ115" s="191">
        <v>0.28402777777777777</v>
      </c>
      <c r="AK115" s="191">
        <v>0.28402777777777777</v>
      </c>
      <c r="AL115" s="192">
        <v>0.16666666666666666</v>
      </c>
      <c r="AM115" s="190">
        <v>4</v>
      </c>
      <c r="AN115" s="191">
        <v>0.27083333333333331</v>
      </c>
      <c r="AO115" s="191">
        <v>0.27083333333333331</v>
      </c>
      <c r="AP115" s="192">
        <v>0.16666666666666666</v>
      </c>
      <c r="AQ115" s="190">
        <v>4</v>
      </c>
      <c r="AR115" s="191">
        <v>0.30763888888888891</v>
      </c>
      <c r="AS115" s="191">
        <v>0.30763888888888891</v>
      </c>
      <c r="AT115" s="192">
        <v>0.16666666666666666</v>
      </c>
      <c r="AU115" s="190">
        <v>4</v>
      </c>
      <c r="AV115" s="23"/>
      <c r="AW115" s="23"/>
      <c r="AX115" s="23"/>
      <c r="AY115" s="190">
        <v>0</v>
      </c>
      <c r="AZ115" s="191">
        <v>0.27083333333333331</v>
      </c>
      <c r="BA115" s="191">
        <v>0.27083333333333331</v>
      </c>
      <c r="BB115" s="192">
        <v>0.16666666666666666</v>
      </c>
      <c r="BC115" s="190">
        <v>4</v>
      </c>
      <c r="BD115" s="191">
        <v>0.28472222222222221</v>
      </c>
      <c r="BE115" s="191">
        <v>0.28472222222222221</v>
      </c>
      <c r="BF115" s="192">
        <v>0.16666666666666666</v>
      </c>
      <c r="BG115" s="190">
        <v>4</v>
      </c>
      <c r="BH115" s="191">
        <v>0.28333333333333333</v>
      </c>
      <c r="BI115" s="191">
        <v>0.28333333333333333</v>
      </c>
      <c r="BJ115" s="192">
        <v>0.16666666666666666</v>
      </c>
      <c r="BK115" s="190">
        <v>4</v>
      </c>
      <c r="BL115" s="23"/>
      <c r="BM115" s="23"/>
    </row>
    <row r="116" spans="1:65" ht="15.75" customHeight="1" x14ac:dyDescent="0.2">
      <c r="A116" s="190">
        <v>326</v>
      </c>
      <c r="B116" s="23"/>
      <c r="C116" s="23" t="s">
        <v>2426</v>
      </c>
      <c r="D116" s="23"/>
      <c r="E116" s="23"/>
      <c r="F116" s="23"/>
      <c r="G116" s="190">
        <v>0</v>
      </c>
      <c r="H116" s="23"/>
      <c r="I116" s="23"/>
      <c r="J116" s="23"/>
      <c r="K116" s="190">
        <v>0</v>
      </c>
      <c r="L116" s="23"/>
      <c r="M116" s="23"/>
      <c r="N116" s="23"/>
      <c r="O116" s="190">
        <v>0</v>
      </c>
      <c r="P116" s="23"/>
      <c r="Q116" s="23"/>
      <c r="R116" s="23"/>
      <c r="S116" s="190">
        <v>0</v>
      </c>
      <c r="T116" s="23"/>
      <c r="U116" s="23"/>
      <c r="V116" s="23"/>
      <c r="W116" s="190">
        <v>0</v>
      </c>
      <c r="X116" s="23"/>
      <c r="Y116" s="23"/>
      <c r="Z116" s="23"/>
      <c r="AA116" s="190">
        <v>0</v>
      </c>
      <c r="AB116" s="23"/>
      <c r="AC116" s="23"/>
      <c r="AD116" s="23"/>
      <c r="AE116" s="190">
        <v>0</v>
      </c>
      <c r="AF116" s="23"/>
      <c r="AG116" s="23"/>
      <c r="AH116" s="23"/>
      <c r="AI116" s="190">
        <v>0</v>
      </c>
      <c r="AJ116" s="23"/>
      <c r="AK116" s="23"/>
      <c r="AL116" s="23"/>
      <c r="AM116" s="190">
        <v>0</v>
      </c>
      <c r="AN116" s="23"/>
      <c r="AO116" s="23"/>
      <c r="AP116" s="23"/>
      <c r="AQ116" s="190">
        <v>0</v>
      </c>
      <c r="AR116" s="23"/>
      <c r="AS116" s="23"/>
      <c r="AT116" s="23"/>
      <c r="AU116" s="190">
        <v>0</v>
      </c>
      <c r="AV116" s="23"/>
      <c r="AW116" s="23"/>
      <c r="AX116" s="23"/>
      <c r="AY116" s="190">
        <v>0</v>
      </c>
      <c r="AZ116" s="23"/>
      <c r="BA116" s="23"/>
      <c r="BB116" s="23"/>
      <c r="BC116" s="190">
        <v>0</v>
      </c>
      <c r="BD116" s="23"/>
      <c r="BE116" s="23"/>
      <c r="BF116" s="23"/>
      <c r="BG116" s="190">
        <v>0</v>
      </c>
      <c r="BH116" s="23"/>
      <c r="BI116" s="23"/>
      <c r="BJ116" s="23"/>
      <c r="BK116" s="190">
        <v>0</v>
      </c>
      <c r="BL116" s="23"/>
      <c r="BM116" s="23"/>
    </row>
    <row r="117" spans="1:65" ht="15.75" customHeight="1" x14ac:dyDescent="0.2">
      <c r="A117" s="190">
        <v>329</v>
      </c>
      <c r="B117" s="23"/>
      <c r="C117" s="23" t="s">
        <v>2426</v>
      </c>
      <c r="D117" s="23"/>
      <c r="E117" s="23"/>
      <c r="F117" s="23"/>
      <c r="G117" s="190">
        <v>0</v>
      </c>
      <c r="H117" s="191">
        <v>0.48958333333333331</v>
      </c>
      <c r="I117" s="191">
        <v>0.77638888888888891</v>
      </c>
      <c r="J117" s="192">
        <v>0.21875</v>
      </c>
      <c r="K117" s="190">
        <v>5.3</v>
      </c>
      <c r="L117" s="23"/>
      <c r="M117" s="23"/>
      <c r="N117" s="23"/>
      <c r="O117" s="190">
        <v>0</v>
      </c>
      <c r="P117" s="23"/>
      <c r="Q117" s="23"/>
      <c r="R117" s="23"/>
      <c r="S117" s="190">
        <v>0</v>
      </c>
      <c r="T117" s="23"/>
      <c r="U117" s="23"/>
      <c r="V117" s="23"/>
      <c r="W117" s="190">
        <v>0</v>
      </c>
      <c r="X117" s="23"/>
      <c r="Y117" s="23"/>
      <c r="Z117" s="23"/>
      <c r="AA117" s="190">
        <v>0</v>
      </c>
      <c r="AB117" s="23"/>
      <c r="AC117" s="23"/>
      <c r="AD117" s="23"/>
      <c r="AE117" s="190">
        <v>0</v>
      </c>
      <c r="AF117" s="23"/>
      <c r="AG117" s="23"/>
      <c r="AH117" s="23"/>
      <c r="AI117" s="190">
        <v>0</v>
      </c>
      <c r="AJ117" s="23"/>
      <c r="AK117" s="23"/>
      <c r="AL117" s="23"/>
      <c r="AM117" s="190">
        <v>0</v>
      </c>
      <c r="AN117" s="23"/>
      <c r="AO117" s="23"/>
      <c r="AP117" s="23"/>
      <c r="AQ117" s="190">
        <v>0</v>
      </c>
      <c r="AR117" s="23"/>
      <c r="AS117" s="23"/>
      <c r="AT117" s="23"/>
      <c r="AU117" s="190">
        <v>0</v>
      </c>
      <c r="AV117" s="23"/>
      <c r="AW117" s="23"/>
      <c r="AX117" s="23"/>
      <c r="AY117" s="190">
        <v>0</v>
      </c>
      <c r="AZ117" s="23"/>
      <c r="BA117" s="23"/>
      <c r="BB117" s="23"/>
      <c r="BC117" s="190">
        <v>0</v>
      </c>
      <c r="BD117" s="23"/>
      <c r="BE117" s="23"/>
      <c r="BF117" s="23"/>
      <c r="BG117" s="190">
        <v>0</v>
      </c>
      <c r="BH117" s="23"/>
      <c r="BI117" s="23"/>
      <c r="BJ117" s="23"/>
      <c r="BK117" s="190">
        <v>0</v>
      </c>
      <c r="BL117" s="23"/>
      <c r="BM117" s="23"/>
    </row>
    <row r="118" spans="1:65" ht="15.75" customHeight="1" x14ac:dyDescent="0.2">
      <c r="A118" s="190">
        <v>331</v>
      </c>
      <c r="B118" s="23"/>
      <c r="C118" s="23" t="s">
        <v>2425</v>
      </c>
      <c r="D118" s="23"/>
      <c r="E118" s="23"/>
      <c r="F118" s="23"/>
      <c r="G118" s="190">
        <v>0</v>
      </c>
      <c r="H118" s="23"/>
      <c r="I118" s="23"/>
      <c r="J118" s="23"/>
      <c r="K118" s="190">
        <v>0</v>
      </c>
      <c r="L118" s="23"/>
      <c r="M118" s="23"/>
      <c r="N118" s="23"/>
      <c r="O118" s="190">
        <v>0</v>
      </c>
      <c r="P118" s="23"/>
      <c r="Q118" s="23"/>
      <c r="R118" s="23"/>
      <c r="S118" s="190">
        <v>0</v>
      </c>
      <c r="T118" s="23"/>
      <c r="U118" s="23"/>
      <c r="V118" s="23"/>
      <c r="W118" s="190">
        <v>0</v>
      </c>
      <c r="X118" s="23"/>
      <c r="Y118" s="23"/>
      <c r="Z118" s="23"/>
      <c r="AA118" s="190">
        <v>0</v>
      </c>
      <c r="AB118" s="23"/>
      <c r="AC118" s="23"/>
      <c r="AD118" s="23"/>
      <c r="AE118" s="190">
        <v>0</v>
      </c>
      <c r="AF118" s="23"/>
      <c r="AG118" s="23"/>
      <c r="AH118" s="23"/>
      <c r="AI118" s="190">
        <v>0</v>
      </c>
      <c r="AJ118" s="23"/>
      <c r="AK118" s="23"/>
      <c r="AL118" s="23"/>
      <c r="AM118" s="190">
        <v>0</v>
      </c>
      <c r="AN118" s="23"/>
      <c r="AO118" s="23"/>
      <c r="AP118" s="23"/>
      <c r="AQ118" s="190">
        <v>0</v>
      </c>
      <c r="AR118" s="23"/>
      <c r="AS118" s="23"/>
      <c r="AT118" s="23"/>
      <c r="AU118" s="190">
        <v>0</v>
      </c>
      <c r="AV118" s="23"/>
      <c r="AW118" s="23"/>
      <c r="AX118" s="23"/>
      <c r="AY118" s="190">
        <v>0</v>
      </c>
      <c r="AZ118" s="23"/>
      <c r="BA118" s="23"/>
      <c r="BB118" s="23"/>
      <c r="BC118" s="190">
        <v>0</v>
      </c>
      <c r="BD118" s="23"/>
      <c r="BE118" s="23"/>
      <c r="BF118" s="23"/>
      <c r="BG118" s="190">
        <v>0</v>
      </c>
      <c r="BH118" s="23"/>
      <c r="BI118" s="23"/>
      <c r="BJ118" s="23"/>
      <c r="BK118" s="190">
        <v>0</v>
      </c>
      <c r="BL118" s="23"/>
      <c r="BM118" s="23"/>
    </row>
    <row r="119" spans="1:65" ht="15.75" customHeight="1" x14ac:dyDescent="0.2">
      <c r="A119" s="190">
        <v>332</v>
      </c>
      <c r="B119" s="23"/>
      <c r="C119" s="23" t="s">
        <v>2426</v>
      </c>
      <c r="D119" s="23"/>
      <c r="E119" s="23"/>
      <c r="F119" s="23"/>
      <c r="G119" s="190">
        <v>0</v>
      </c>
      <c r="H119" s="23"/>
      <c r="I119" s="23"/>
      <c r="J119" s="23"/>
      <c r="K119" s="190">
        <v>0</v>
      </c>
      <c r="L119" s="23"/>
      <c r="M119" s="23"/>
      <c r="N119" s="23"/>
      <c r="O119" s="190">
        <v>0</v>
      </c>
      <c r="P119" s="23"/>
      <c r="Q119" s="23"/>
      <c r="R119" s="23"/>
      <c r="S119" s="190">
        <v>0</v>
      </c>
      <c r="T119" s="23"/>
      <c r="U119" s="23"/>
      <c r="V119" s="23"/>
      <c r="W119" s="190">
        <v>0</v>
      </c>
      <c r="X119" s="23"/>
      <c r="Y119" s="23"/>
      <c r="Z119" s="23"/>
      <c r="AA119" s="190">
        <v>0</v>
      </c>
      <c r="AB119" s="23"/>
      <c r="AC119" s="23"/>
      <c r="AD119" s="23"/>
      <c r="AE119" s="190">
        <v>0</v>
      </c>
      <c r="AF119" s="23"/>
      <c r="AG119" s="23"/>
      <c r="AH119" s="23"/>
      <c r="AI119" s="190">
        <v>0</v>
      </c>
      <c r="AJ119" s="23"/>
      <c r="AK119" s="23"/>
      <c r="AL119" s="23"/>
      <c r="AM119" s="190">
        <v>0</v>
      </c>
      <c r="AN119" s="23"/>
      <c r="AO119" s="23"/>
      <c r="AP119" s="23"/>
      <c r="AQ119" s="190">
        <v>0</v>
      </c>
      <c r="AR119" s="23"/>
      <c r="AS119" s="23"/>
      <c r="AT119" s="23"/>
      <c r="AU119" s="190">
        <v>0</v>
      </c>
      <c r="AV119" s="23"/>
      <c r="AW119" s="23"/>
      <c r="AX119" s="23"/>
      <c r="AY119" s="190">
        <v>0</v>
      </c>
      <c r="AZ119" s="23"/>
      <c r="BA119" s="23"/>
      <c r="BB119" s="23"/>
      <c r="BC119" s="190">
        <v>0</v>
      </c>
      <c r="BD119" s="23"/>
      <c r="BE119" s="23"/>
      <c r="BF119" s="23"/>
      <c r="BG119" s="190">
        <v>0</v>
      </c>
      <c r="BH119" s="23"/>
      <c r="BI119" s="23"/>
      <c r="BJ119" s="23"/>
      <c r="BK119" s="190">
        <v>0</v>
      </c>
      <c r="BL119" s="23"/>
      <c r="BM119" s="23"/>
    </row>
    <row r="120" spans="1:65" ht="15.75" customHeight="1" x14ac:dyDescent="0.2">
      <c r="A120" s="190">
        <v>333</v>
      </c>
      <c r="B120" s="23"/>
      <c r="C120" s="23" t="s">
        <v>2426</v>
      </c>
      <c r="D120" s="23"/>
      <c r="E120" s="23"/>
      <c r="F120" s="23"/>
      <c r="G120" s="190">
        <v>0</v>
      </c>
      <c r="H120" s="23"/>
      <c r="I120" s="23"/>
      <c r="J120" s="23"/>
      <c r="K120" s="190">
        <v>0</v>
      </c>
      <c r="L120" s="23"/>
      <c r="M120" s="23"/>
      <c r="N120" s="23"/>
      <c r="O120" s="190">
        <v>0</v>
      </c>
      <c r="P120" s="23"/>
      <c r="Q120" s="23"/>
      <c r="R120" s="23"/>
      <c r="S120" s="190">
        <v>0</v>
      </c>
      <c r="T120" s="23"/>
      <c r="U120" s="23"/>
      <c r="V120" s="23"/>
      <c r="W120" s="190">
        <v>0</v>
      </c>
      <c r="X120" s="191">
        <v>0.37986111111111109</v>
      </c>
      <c r="Y120" s="191">
        <v>0.37986111111111109</v>
      </c>
      <c r="Z120" s="192">
        <v>0.16666666666666666</v>
      </c>
      <c r="AA120" s="190">
        <v>4</v>
      </c>
      <c r="AB120" s="191">
        <v>0.37847222222222221</v>
      </c>
      <c r="AC120" s="191">
        <v>0.37847222222222221</v>
      </c>
      <c r="AD120" s="192">
        <v>0.16666666666666666</v>
      </c>
      <c r="AE120" s="190">
        <v>4</v>
      </c>
      <c r="AF120" s="191">
        <v>0.38263888888888886</v>
      </c>
      <c r="AG120" s="191">
        <v>0.64166666666666672</v>
      </c>
      <c r="AH120" s="193">
        <v>0.19652777777777777</v>
      </c>
      <c r="AI120" s="190">
        <v>4.7</v>
      </c>
      <c r="AJ120" s="191">
        <v>0.38472222222222224</v>
      </c>
      <c r="AK120" s="191">
        <v>0.38472222222222224</v>
      </c>
      <c r="AL120" s="192">
        <v>0.16666666666666666</v>
      </c>
      <c r="AM120" s="190">
        <v>4</v>
      </c>
      <c r="AN120" s="23"/>
      <c r="AO120" s="23"/>
      <c r="AP120" s="23"/>
      <c r="AQ120" s="190">
        <v>0</v>
      </c>
      <c r="AR120" s="23"/>
      <c r="AS120" s="23"/>
      <c r="AT120" s="23"/>
      <c r="AU120" s="190">
        <v>0</v>
      </c>
      <c r="AV120" s="23"/>
      <c r="AW120" s="23"/>
      <c r="AX120" s="23"/>
      <c r="AY120" s="190">
        <v>0</v>
      </c>
      <c r="AZ120" s="23"/>
      <c r="BA120" s="23"/>
      <c r="BB120" s="23"/>
      <c r="BC120" s="190">
        <v>0</v>
      </c>
      <c r="BD120" s="23"/>
      <c r="BE120" s="23"/>
      <c r="BF120" s="23"/>
      <c r="BG120" s="190">
        <v>0</v>
      </c>
      <c r="BH120" s="23"/>
      <c r="BI120" s="23"/>
      <c r="BJ120" s="23"/>
      <c r="BK120" s="190">
        <v>0</v>
      </c>
      <c r="BL120" s="23"/>
      <c r="BM120" s="23"/>
    </row>
    <row r="121" spans="1:65" ht="15.75" customHeight="1" x14ac:dyDescent="0.2">
      <c r="A121" s="190">
        <v>336</v>
      </c>
      <c r="B121" s="23"/>
      <c r="C121" s="23"/>
      <c r="D121" s="23"/>
      <c r="E121" s="23"/>
      <c r="F121" s="23"/>
      <c r="G121" s="190">
        <v>0</v>
      </c>
      <c r="H121" s="23"/>
      <c r="I121" s="23"/>
      <c r="J121" s="23"/>
      <c r="K121" s="190">
        <v>0</v>
      </c>
      <c r="L121" s="23"/>
      <c r="M121" s="23"/>
      <c r="N121" s="23"/>
      <c r="O121" s="190">
        <v>0</v>
      </c>
      <c r="P121" s="23"/>
      <c r="Q121" s="23"/>
      <c r="R121" s="23"/>
      <c r="S121" s="190">
        <v>0</v>
      </c>
      <c r="T121" s="23"/>
      <c r="U121" s="23"/>
      <c r="V121" s="23"/>
      <c r="W121" s="190">
        <v>0</v>
      </c>
      <c r="X121" s="23"/>
      <c r="Y121" s="23"/>
      <c r="Z121" s="23"/>
      <c r="AA121" s="190">
        <v>0</v>
      </c>
      <c r="AB121" s="23"/>
      <c r="AC121" s="23"/>
      <c r="AD121" s="23"/>
      <c r="AE121" s="190">
        <v>0</v>
      </c>
      <c r="AF121" s="23"/>
      <c r="AG121" s="23"/>
      <c r="AH121" s="23"/>
      <c r="AI121" s="190">
        <v>0</v>
      </c>
      <c r="AJ121" s="23"/>
      <c r="AK121" s="23"/>
      <c r="AL121" s="23"/>
      <c r="AM121" s="190">
        <v>0</v>
      </c>
      <c r="AN121" s="23"/>
      <c r="AO121" s="23"/>
      <c r="AP121" s="23"/>
      <c r="AQ121" s="190">
        <v>0</v>
      </c>
      <c r="AR121" s="23"/>
      <c r="AS121" s="23"/>
      <c r="AT121" s="23"/>
      <c r="AU121" s="190">
        <v>0</v>
      </c>
      <c r="AV121" s="23"/>
      <c r="AW121" s="23"/>
      <c r="AX121" s="23"/>
      <c r="AY121" s="190">
        <v>0</v>
      </c>
      <c r="AZ121" s="23"/>
      <c r="BA121" s="23"/>
      <c r="BB121" s="23"/>
      <c r="BC121" s="190">
        <v>0</v>
      </c>
      <c r="BD121" s="23"/>
      <c r="BE121" s="23"/>
      <c r="BF121" s="23"/>
      <c r="BG121" s="190">
        <v>0</v>
      </c>
      <c r="BH121" s="23"/>
      <c r="BI121" s="23"/>
      <c r="BJ121" s="23"/>
      <c r="BK121" s="190">
        <v>0</v>
      </c>
      <c r="BL121" s="23"/>
      <c r="BM121" s="23"/>
    </row>
    <row r="122" spans="1:65" ht="15.75" customHeight="1" x14ac:dyDescent="0.2">
      <c r="A122" s="190">
        <v>338</v>
      </c>
      <c r="B122" s="23"/>
      <c r="C122" s="23" t="s">
        <v>2426</v>
      </c>
      <c r="D122" s="23"/>
      <c r="E122" s="23"/>
      <c r="F122" s="23"/>
      <c r="G122" s="190">
        <v>0</v>
      </c>
      <c r="H122" s="23"/>
      <c r="I122" s="23"/>
      <c r="J122" s="23"/>
      <c r="K122" s="190">
        <v>0</v>
      </c>
      <c r="L122" s="23"/>
      <c r="M122" s="23"/>
      <c r="N122" s="23"/>
      <c r="O122" s="190">
        <v>0</v>
      </c>
      <c r="P122" s="23"/>
      <c r="Q122" s="23"/>
      <c r="R122" s="23"/>
      <c r="S122" s="190">
        <v>0</v>
      </c>
      <c r="T122" s="23"/>
      <c r="U122" s="23"/>
      <c r="V122" s="23"/>
      <c r="W122" s="190">
        <v>0</v>
      </c>
      <c r="X122" s="23"/>
      <c r="Y122" s="23"/>
      <c r="Z122" s="23"/>
      <c r="AA122" s="190">
        <v>0</v>
      </c>
      <c r="AB122" s="23"/>
      <c r="AC122" s="23"/>
      <c r="AD122" s="23"/>
      <c r="AE122" s="190">
        <v>0</v>
      </c>
      <c r="AF122" s="23"/>
      <c r="AG122" s="23"/>
      <c r="AH122" s="23"/>
      <c r="AI122" s="190">
        <v>0</v>
      </c>
      <c r="AJ122" s="23"/>
      <c r="AK122" s="23"/>
      <c r="AL122" s="23"/>
      <c r="AM122" s="190">
        <v>0</v>
      </c>
      <c r="AN122" s="23"/>
      <c r="AO122" s="23"/>
      <c r="AP122" s="23"/>
      <c r="AQ122" s="190">
        <v>0</v>
      </c>
      <c r="AR122" s="23"/>
      <c r="AS122" s="23"/>
      <c r="AT122" s="23"/>
      <c r="AU122" s="190">
        <v>0</v>
      </c>
      <c r="AV122" s="23"/>
      <c r="AW122" s="23"/>
      <c r="AX122" s="23"/>
      <c r="AY122" s="190">
        <v>0</v>
      </c>
      <c r="AZ122" s="23"/>
      <c r="BA122" s="23"/>
      <c r="BB122" s="23"/>
      <c r="BC122" s="190">
        <v>0</v>
      </c>
      <c r="BD122" s="23"/>
      <c r="BE122" s="23"/>
      <c r="BF122" s="23"/>
      <c r="BG122" s="190">
        <v>0</v>
      </c>
      <c r="BH122" s="23"/>
      <c r="BI122" s="23"/>
      <c r="BJ122" s="23"/>
      <c r="BK122" s="190">
        <v>0</v>
      </c>
      <c r="BL122" s="23"/>
      <c r="BM122" s="23"/>
    </row>
    <row r="123" spans="1:65" ht="15.75" customHeight="1" x14ac:dyDescent="0.2">
      <c r="A123" s="190">
        <v>339</v>
      </c>
      <c r="B123" s="23"/>
      <c r="C123" s="23" t="s">
        <v>2426</v>
      </c>
      <c r="D123" s="23"/>
      <c r="E123" s="23"/>
      <c r="F123" s="23"/>
      <c r="G123" s="190">
        <v>0</v>
      </c>
      <c r="H123" s="23"/>
      <c r="I123" s="23"/>
      <c r="J123" s="23"/>
      <c r="K123" s="190">
        <v>0</v>
      </c>
      <c r="L123" s="23"/>
      <c r="M123" s="23"/>
      <c r="N123" s="23"/>
      <c r="O123" s="190">
        <v>0</v>
      </c>
      <c r="P123" s="191">
        <v>0.50416666666666665</v>
      </c>
      <c r="Q123" s="191">
        <v>0.50416666666666665</v>
      </c>
      <c r="R123" s="192">
        <v>0.16666666666666666</v>
      </c>
      <c r="S123" s="190">
        <v>4</v>
      </c>
      <c r="T123" s="23"/>
      <c r="U123" s="23"/>
      <c r="V123" s="23"/>
      <c r="W123" s="190">
        <v>0</v>
      </c>
      <c r="X123" s="23"/>
      <c r="Y123" s="23"/>
      <c r="Z123" s="23"/>
      <c r="AA123" s="190">
        <v>0</v>
      </c>
      <c r="AB123" s="23"/>
      <c r="AC123" s="23"/>
      <c r="AD123" s="23"/>
      <c r="AE123" s="190">
        <v>0</v>
      </c>
      <c r="AF123" s="23"/>
      <c r="AG123" s="23"/>
      <c r="AH123" s="23"/>
      <c r="AI123" s="190">
        <v>0</v>
      </c>
      <c r="AJ123" s="23"/>
      <c r="AK123" s="23"/>
      <c r="AL123" s="23"/>
      <c r="AM123" s="190">
        <v>0</v>
      </c>
      <c r="AN123" s="23"/>
      <c r="AO123" s="23"/>
      <c r="AP123" s="23"/>
      <c r="AQ123" s="190">
        <v>0</v>
      </c>
      <c r="AR123" s="23"/>
      <c r="AS123" s="23"/>
      <c r="AT123" s="23"/>
      <c r="AU123" s="190">
        <v>0</v>
      </c>
      <c r="AV123" s="23"/>
      <c r="AW123" s="23"/>
      <c r="AX123" s="23"/>
      <c r="AY123" s="190">
        <v>0</v>
      </c>
      <c r="AZ123" s="23"/>
      <c r="BA123" s="23"/>
      <c r="BB123" s="23"/>
      <c r="BC123" s="190">
        <v>0</v>
      </c>
      <c r="BD123" s="23"/>
      <c r="BE123" s="23"/>
      <c r="BF123" s="23"/>
      <c r="BG123" s="190">
        <v>0</v>
      </c>
      <c r="BH123" s="23"/>
      <c r="BI123" s="23"/>
      <c r="BJ123" s="23"/>
      <c r="BK123" s="190">
        <v>0</v>
      </c>
      <c r="BL123" s="23"/>
      <c r="BM123" s="23"/>
    </row>
    <row r="124" spans="1:65" ht="15.75" customHeight="1" x14ac:dyDescent="0.2">
      <c r="A124" s="190">
        <v>340</v>
      </c>
      <c r="B124" s="23"/>
      <c r="C124" s="23" t="s">
        <v>2426</v>
      </c>
      <c r="D124" s="23"/>
      <c r="E124" s="23"/>
      <c r="F124" s="23"/>
      <c r="G124" s="190">
        <v>0</v>
      </c>
      <c r="H124" s="191">
        <v>0.41388888888888886</v>
      </c>
      <c r="I124" s="191">
        <v>0.60486111111111107</v>
      </c>
      <c r="J124" s="193">
        <v>0.12847222222222221</v>
      </c>
      <c r="K124" s="190">
        <v>3.1</v>
      </c>
      <c r="L124" s="191">
        <v>0.40486111111111112</v>
      </c>
      <c r="M124" s="191">
        <v>0.40486111111111112</v>
      </c>
      <c r="N124" s="192">
        <v>0.16666666666666666</v>
      </c>
      <c r="O124" s="190">
        <v>4</v>
      </c>
      <c r="P124" s="23"/>
      <c r="Q124" s="23"/>
      <c r="R124" s="23"/>
      <c r="S124" s="190">
        <v>0</v>
      </c>
      <c r="T124" s="23"/>
      <c r="U124" s="23"/>
      <c r="V124" s="23"/>
      <c r="W124" s="190">
        <v>0</v>
      </c>
      <c r="X124" s="191">
        <v>0.38680555555555557</v>
      </c>
      <c r="Y124" s="191">
        <v>0.68611111111111112</v>
      </c>
      <c r="Z124" s="193">
        <v>0.23680555555555555</v>
      </c>
      <c r="AA124" s="190">
        <v>5.7</v>
      </c>
      <c r="AB124" s="23"/>
      <c r="AC124" s="23"/>
      <c r="AD124" s="23"/>
      <c r="AE124" s="190">
        <v>0</v>
      </c>
      <c r="AF124" s="191">
        <v>0.37847222222222221</v>
      </c>
      <c r="AG124" s="191">
        <v>0.37847222222222221</v>
      </c>
      <c r="AH124" s="192">
        <v>0.16666666666666666</v>
      </c>
      <c r="AI124" s="190">
        <v>4</v>
      </c>
      <c r="AJ124" s="191">
        <v>0.3840277777777778</v>
      </c>
      <c r="AK124" s="191">
        <v>0.3840277777777778</v>
      </c>
      <c r="AL124" s="192">
        <v>0.16666666666666666</v>
      </c>
      <c r="AM124" s="190">
        <v>4</v>
      </c>
      <c r="AN124" s="191">
        <v>0.3840277777777778</v>
      </c>
      <c r="AO124" s="191">
        <v>0.3840277777777778</v>
      </c>
      <c r="AP124" s="192">
        <v>0.16666666666666666</v>
      </c>
      <c r="AQ124" s="190">
        <v>4</v>
      </c>
      <c r="AR124" s="23"/>
      <c r="AS124" s="23"/>
      <c r="AT124" s="23"/>
      <c r="AU124" s="190">
        <v>0</v>
      </c>
      <c r="AV124" s="23"/>
      <c r="AW124" s="23"/>
      <c r="AX124" s="23"/>
      <c r="AY124" s="190">
        <v>0</v>
      </c>
      <c r="AZ124" s="23"/>
      <c r="BA124" s="23"/>
      <c r="BB124" s="23"/>
      <c r="BC124" s="190">
        <v>0</v>
      </c>
      <c r="BD124" s="23"/>
      <c r="BE124" s="23"/>
      <c r="BF124" s="23"/>
      <c r="BG124" s="190">
        <v>0</v>
      </c>
      <c r="BH124" s="23"/>
      <c r="BI124" s="23"/>
      <c r="BJ124" s="23"/>
      <c r="BK124" s="190">
        <v>0</v>
      </c>
      <c r="BL124" s="23"/>
      <c r="BM124" s="23"/>
    </row>
    <row r="125" spans="1:65" ht="15.75" customHeight="1" x14ac:dyDescent="0.2">
      <c r="A125" s="190">
        <v>341</v>
      </c>
      <c r="B125" s="23"/>
      <c r="C125" s="23"/>
      <c r="D125" s="23"/>
      <c r="E125" s="23"/>
      <c r="F125" s="23"/>
      <c r="G125" s="190">
        <v>0</v>
      </c>
      <c r="H125" s="23"/>
      <c r="I125" s="23"/>
      <c r="J125" s="23"/>
      <c r="K125" s="190">
        <v>0</v>
      </c>
      <c r="L125" s="23"/>
      <c r="M125" s="23"/>
      <c r="N125" s="23"/>
      <c r="O125" s="190">
        <v>0</v>
      </c>
      <c r="P125" s="23"/>
      <c r="Q125" s="23"/>
      <c r="R125" s="23"/>
      <c r="S125" s="190">
        <v>0</v>
      </c>
      <c r="T125" s="23"/>
      <c r="U125" s="23"/>
      <c r="V125" s="23"/>
      <c r="W125" s="190">
        <v>0</v>
      </c>
      <c r="X125" s="23"/>
      <c r="Y125" s="23"/>
      <c r="Z125" s="23"/>
      <c r="AA125" s="190">
        <v>0</v>
      </c>
      <c r="AB125" s="23"/>
      <c r="AC125" s="23"/>
      <c r="AD125" s="23"/>
      <c r="AE125" s="190">
        <v>0</v>
      </c>
      <c r="AF125" s="23"/>
      <c r="AG125" s="23"/>
      <c r="AH125" s="23"/>
      <c r="AI125" s="190">
        <v>0</v>
      </c>
      <c r="AJ125" s="23"/>
      <c r="AK125" s="23"/>
      <c r="AL125" s="23"/>
      <c r="AM125" s="190">
        <v>0</v>
      </c>
      <c r="AN125" s="23"/>
      <c r="AO125" s="23"/>
      <c r="AP125" s="23"/>
      <c r="AQ125" s="190">
        <v>0</v>
      </c>
      <c r="AR125" s="23"/>
      <c r="AS125" s="23"/>
      <c r="AT125" s="23"/>
      <c r="AU125" s="190">
        <v>0</v>
      </c>
      <c r="AV125" s="23"/>
      <c r="AW125" s="23"/>
      <c r="AX125" s="23"/>
      <c r="AY125" s="190">
        <v>0</v>
      </c>
      <c r="AZ125" s="23"/>
      <c r="BA125" s="23"/>
      <c r="BB125" s="23"/>
      <c r="BC125" s="190">
        <v>0</v>
      </c>
      <c r="BD125" s="23"/>
      <c r="BE125" s="23"/>
      <c r="BF125" s="23"/>
      <c r="BG125" s="190">
        <v>0</v>
      </c>
      <c r="BH125" s="23"/>
      <c r="BI125" s="23"/>
      <c r="BJ125" s="23"/>
      <c r="BK125" s="190">
        <v>0</v>
      </c>
      <c r="BL125" s="23"/>
      <c r="BM125" s="23"/>
    </row>
    <row r="126" spans="1:65" ht="15.75" customHeight="1" x14ac:dyDescent="0.2">
      <c r="A126" s="190">
        <v>342</v>
      </c>
      <c r="B126" s="23"/>
      <c r="C126" s="23" t="s">
        <v>2425</v>
      </c>
      <c r="D126" s="23"/>
      <c r="E126" s="23"/>
      <c r="F126" s="23"/>
      <c r="G126" s="190">
        <v>0</v>
      </c>
      <c r="H126" s="23"/>
      <c r="I126" s="23"/>
      <c r="J126" s="23"/>
      <c r="K126" s="190">
        <v>0</v>
      </c>
      <c r="L126" s="23"/>
      <c r="M126" s="23"/>
      <c r="N126" s="23"/>
      <c r="O126" s="190">
        <v>0</v>
      </c>
      <c r="P126" s="23"/>
      <c r="Q126" s="23"/>
      <c r="R126" s="23"/>
      <c r="S126" s="190">
        <v>0</v>
      </c>
      <c r="T126" s="23"/>
      <c r="U126" s="23"/>
      <c r="V126" s="23"/>
      <c r="W126" s="190">
        <v>0</v>
      </c>
      <c r="X126" s="23"/>
      <c r="Y126" s="23"/>
      <c r="Z126" s="23"/>
      <c r="AA126" s="190">
        <v>0</v>
      </c>
      <c r="AB126" s="23"/>
      <c r="AC126" s="23"/>
      <c r="AD126" s="23"/>
      <c r="AE126" s="190">
        <v>0</v>
      </c>
      <c r="AF126" s="23"/>
      <c r="AG126" s="23"/>
      <c r="AH126" s="23"/>
      <c r="AI126" s="190">
        <v>0</v>
      </c>
      <c r="AJ126" s="23"/>
      <c r="AK126" s="23"/>
      <c r="AL126" s="23"/>
      <c r="AM126" s="190">
        <v>0</v>
      </c>
      <c r="AN126" s="23"/>
      <c r="AO126" s="23"/>
      <c r="AP126" s="23"/>
      <c r="AQ126" s="190">
        <v>0</v>
      </c>
      <c r="AR126" s="23"/>
      <c r="AS126" s="23"/>
      <c r="AT126" s="23"/>
      <c r="AU126" s="190">
        <v>0</v>
      </c>
      <c r="AV126" s="23"/>
      <c r="AW126" s="23"/>
      <c r="AX126" s="23"/>
      <c r="AY126" s="190">
        <v>0</v>
      </c>
      <c r="AZ126" s="23"/>
      <c r="BA126" s="23"/>
      <c r="BB126" s="23"/>
      <c r="BC126" s="190">
        <v>0</v>
      </c>
      <c r="BD126" s="23"/>
      <c r="BE126" s="23"/>
      <c r="BF126" s="23"/>
      <c r="BG126" s="190">
        <v>0</v>
      </c>
      <c r="BH126" s="23"/>
      <c r="BI126" s="23"/>
      <c r="BJ126" s="23"/>
      <c r="BK126" s="190">
        <v>0</v>
      </c>
      <c r="BL126" s="23"/>
      <c r="BM126" s="23"/>
    </row>
    <row r="127" spans="1:65" ht="15.75" customHeight="1" x14ac:dyDescent="0.2">
      <c r="A127" s="190">
        <v>343</v>
      </c>
      <c r="B127" s="23"/>
      <c r="C127" s="23" t="s">
        <v>2425</v>
      </c>
      <c r="D127" s="23"/>
      <c r="E127" s="23"/>
      <c r="F127" s="23"/>
      <c r="G127" s="190">
        <v>0</v>
      </c>
      <c r="H127" s="23"/>
      <c r="I127" s="23"/>
      <c r="J127" s="23"/>
      <c r="K127" s="190">
        <v>0</v>
      </c>
      <c r="L127" s="23"/>
      <c r="M127" s="23"/>
      <c r="N127" s="23"/>
      <c r="O127" s="190">
        <v>0</v>
      </c>
      <c r="P127" s="23"/>
      <c r="Q127" s="23"/>
      <c r="R127" s="23"/>
      <c r="S127" s="190">
        <v>0</v>
      </c>
      <c r="T127" s="23"/>
      <c r="U127" s="23"/>
      <c r="V127" s="23"/>
      <c r="W127" s="190">
        <v>0</v>
      </c>
      <c r="X127" s="23"/>
      <c r="Y127" s="23"/>
      <c r="Z127" s="23"/>
      <c r="AA127" s="190">
        <v>0</v>
      </c>
      <c r="AB127" s="23"/>
      <c r="AC127" s="23"/>
      <c r="AD127" s="23"/>
      <c r="AE127" s="190">
        <v>0</v>
      </c>
      <c r="AF127" s="23"/>
      <c r="AG127" s="23"/>
      <c r="AH127" s="23"/>
      <c r="AI127" s="190">
        <v>0</v>
      </c>
      <c r="AJ127" s="23"/>
      <c r="AK127" s="23"/>
      <c r="AL127" s="23"/>
      <c r="AM127" s="190">
        <v>0</v>
      </c>
      <c r="AN127" s="23"/>
      <c r="AO127" s="23"/>
      <c r="AP127" s="23"/>
      <c r="AQ127" s="190">
        <v>0</v>
      </c>
      <c r="AR127" s="23"/>
      <c r="AS127" s="23"/>
      <c r="AT127" s="23"/>
      <c r="AU127" s="190">
        <v>0</v>
      </c>
      <c r="AV127" s="23"/>
      <c r="AW127" s="23"/>
      <c r="AX127" s="23"/>
      <c r="AY127" s="190">
        <v>0</v>
      </c>
      <c r="AZ127" s="23"/>
      <c r="BA127" s="23"/>
      <c r="BB127" s="23"/>
      <c r="BC127" s="190">
        <v>0</v>
      </c>
      <c r="BD127" s="23"/>
      <c r="BE127" s="23"/>
      <c r="BF127" s="23"/>
      <c r="BG127" s="190">
        <v>0</v>
      </c>
      <c r="BH127" s="23"/>
      <c r="BI127" s="23"/>
      <c r="BJ127" s="23"/>
      <c r="BK127" s="190">
        <v>0</v>
      </c>
      <c r="BL127" s="23"/>
      <c r="BM127" s="23"/>
    </row>
    <row r="128" spans="1:65" ht="15.75" customHeight="1" x14ac:dyDescent="0.2">
      <c r="A128" s="190">
        <v>345</v>
      </c>
      <c r="B128" s="23"/>
      <c r="C128" s="23" t="s">
        <v>2426</v>
      </c>
      <c r="D128" s="23"/>
      <c r="E128" s="23"/>
      <c r="F128" s="23"/>
      <c r="G128" s="190">
        <v>0</v>
      </c>
      <c r="H128" s="23"/>
      <c r="I128" s="23"/>
      <c r="J128" s="23"/>
      <c r="K128" s="190">
        <v>0</v>
      </c>
      <c r="L128" s="23"/>
      <c r="M128" s="23"/>
      <c r="N128" s="23"/>
      <c r="O128" s="190">
        <v>0</v>
      </c>
      <c r="P128" s="23"/>
      <c r="Q128" s="23"/>
      <c r="R128" s="23"/>
      <c r="S128" s="190">
        <v>0</v>
      </c>
      <c r="T128" s="23"/>
      <c r="U128" s="23"/>
      <c r="V128" s="23"/>
      <c r="W128" s="190">
        <v>0</v>
      </c>
      <c r="X128" s="23"/>
      <c r="Y128" s="23"/>
      <c r="Z128" s="23"/>
      <c r="AA128" s="190">
        <v>0</v>
      </c>
      <c r="AB128" s="23"/>
      <c r="AC128" s="23"/>
      <c r="AD128" s="23"/>
      <c r="AE128" s="190">
        <v>0</v>
      </c>
      <c r="AF128" s="23"/>
      <c r="AG128" s="23"/>
      <c r="AH128" s="23"/>
      <c r="AI128" s="190">
        <v>0</v>
      </c>
      <c r="AJ128" s="23"/>
      <c r="AK128" s="23"/>
      <c r="AL128" s="23"/>
      <c r="AM128" s="190">
        <v>0</v>
      </c>
      <c r="AN128" s="23"/>
      <c r="AO128" s="23"/>
      <c r="AP128" s="23"/>
      <c r="AQ128" s="190">
        <v>0</v>
      </c>
      <c r="AR128" s="23"/>
      <c r="AS128" s="23"/>
      <c r="AT128" s="23"/>
      <c r="AU128" s="190">
        <v>0</v>
      </c>
      <c r="AV128" s="23"/>
      <c r="AW128" s="23"/>
      <c r="AX128" s="23"/>
      <c r="AY128" s="190">
        <v>0</v>
      </c>
      <c r="AZ128" s="23"/>
      <c r="BA128" s="23"/>
      <c r="BB128" s="23"/>
      <c r="BC128" s="190">
        <v>0</v>
      </c>
      <c r="BD128" s="23"/>
      <c r="BE128" s="23"/>
      <c r="BF128" s="23"/>
      <c r="BG128" s="190">
        <v>0</v>
      </c>
      <c r="BH128" s="23"/>
      <c r="BI128" s="23"/>
      <c r="BJ128" s="23"/>
      <c r="BK128" s="190">
        <v>0</v>
      </c>
      <c r="BL128" s="23"/>
      <c r="BM128" s="23"/>
    </row>
    <row r="129" spans="1:65" ht="15.75" customHeight="1" x14ac:dyDescent="0.2">
      <c r="A129" s="190">
        <v>348</v>
      </c>
      <c r="B129" s="23"/>
      <c r="C129" s="23" t="s">
        <v>2426</v>
      </c>
      <c r="D129" s="23"/>
      <c r="E129" s="23"/>
      <c r="F129" s="23"/>
      <c r="G129" s="190">
        <v>0</v>
      </c>
      <c r="H129" s="23"/>
      <c r="I129" s="23"/>
      <c r="J129" s="23"/>
      <c r="K129" s="190">
        <v>0</v>
      </c>
      <c r="L129" s="23"/>
      <c r="M129" s="23"/>
      <c r="N129" s="23"/>
      <c r="O129" s="190">
        <v>0</v>
      </c>
      <c r="P129" s="23"/>
      <c r="Q129" s="23"/>
      <c r="R129" s="23"/>
      <c r="S129" s="190">
        <v>0</v>
      </c>
      <c r="T129" s="23"/>
      <c r="U129" s="23"/>
      <c r="V129" s="23"/>
      <c r="W129" s="190">
        <v>0</v>
      </c>
      <c r="X129" s="23"/>
      <c r="Y129" s="23"/>
      <c r="Z129" s="23"/>
      <c r="AA129" s="190">
        <v>0</v>
      </c>
      <c r="AB129" s="23"/>
      <c r="AC129" s="23"/>
      <c r="AD129" s="23"/>
      <c r="AE129" s="190">
        <v>0</v>
      </c>
      <c r="AF129" s="23"/>
      <c r="AG129" s="23"/>
      <c r="AH129" s="23"/>
      <c r="AI129" s="190">
        <v>0</v>
      </c>
      <c r="AJ129" s="23"/>
      <c r="AK129" s="23"/>
      <c r="AL129" s="23"/>
      <c r="AM129" s="190">
        <v>0</v>
      </c>
      <c r="AN129" s="23"/>
      <c r="AO129" s="23"/>
      <c r="AP129" s="23"/>
      <c r="AQ129" s="190">
        <v>0</v>
      </c>
      <c r="AR129" s="23"/>
      <c r="AS129" s="23"/>
      <c r="AT129" s="23"/>
      <c r="AU129" s="190">
        <v>0</v>
      </c>
      <c r="AV129" s="23"/>
      <c r="AW129" s="23"/>
      <c r="AX129" s="23"/>
      <c r="AY129" s="190">
        <v>0</v>
      </c>
      <c r="AZ129" s="23"/>
      <c r="BA129" s="23"/>
      <c r="BB129" s="23"/>
      <c r="BC129" s="190">
        <v>0</v>
      </c>
      <c r="BD129" s="23"/>
      <c r="BE129" s="23"/>
      <c r="BF129" s="23"/>
      <c r="BG129" s="190">
        <v>0</v>
      </c>
      <c r="BH129" s="23"/>
      <c r="BI129" s="23"/>
      <c r="BJ129" s="23"/>
      <c r="BK129" s="190">
        <v>0</v>
      </c>
      <c r="BL129" s="23"/>
      <c r="BM129" s="23"/>
    </row>
    <row r="130" spans="1:65" ht="15.75" customHeight="1" x14ac:dyDescent="0.2">
      <c r="A130" s="190">
        <v>349</v>
      </c>
      <c r="B130" s="23"/>
      <c r="C130" s="23" t="s">
        <v>2426</v>
      </c>
      <c r="D130" s="23"/>
      <c r="E130" s="23"/>
      <c r="F130" s="23"/>
      <c r="G130" s="190">
        <v>0</v>
      </c>
      <c r="H130" s="23"/>
      <c r="I130" s="23"/>
      <c r="J130" s="23"/>
      <c r="K130" s="190">
        <v>0</v>
      </c>
      <c r="L130" s="23"/>
      <c r="M130" s="23"/>
      <c r="N130" s="23"/>
      <c r="O130" s="190">
        <v>0</v>
      </c>
      <c r="P130" s="23"/>
      <c r="Q130" s="23"/>
      <c r="R130" s="23"/>
      <c r="S130" s="190">
        <v>0</v>
      </c>
      <c r="T130" s="23"/>
      <c r="U130" s="23"/>
      <c r="V130" s="23"/>
      <c r="W130" s="190">
        <v>0</v>
      </c>
      <c r="X130" s="23"/>
      <c r="Y130" s="23"/>
      <c r="Z130" s="23"/>
      <c r="AA130" s="190">
        <v>0</v>
      </c>
      <c r="AB130" s="23"/>
      <c r="AC130" s="23"/>
      <c r="AD130" s="23"/>
      <c r="AE130" s="190">
        <v>0</v>
      </c>
      <c r="AF130" s="23"/>
      <c r="AG130" s="23"/>
      <c r="AH130" s="23"/>
      <c r="AI130" s="190">
        <v>0</v>
      </c>
      <c r="AJ130" s="23"/>
      <c r="AK130" s="23"/>
      <c r="AL130" s="23"/>
      <c r="AM130" s="190">
        <v>0</v>
      </c>
      <c r="AN130" s="23"/>
      <c r="AO130" s="23"/>
      <c r="AP130" s="23"/>
      <c r="AQ130" s="190">
        <v>0</v>
      </c>
      <c r="AR130" s="23"/>
      <c r="AS130" s="23"/>
      <c r="AT130" s="23"/>
      <c r="AU130" s="190">
        <v>0</v>
      </c>
      <c r="AV130" s="23"/>
      <c r="AW130" s="23"/>
      <c r="AX130" s="23"/>
      <c r="AY130" s="190">
        <v>0</v>
      </c>
      <c r="AZ130" s="23"/>
      <c r="BA130" s="23"/>
      <c r="BB130" s="23"/>
      <c r="BC130" s="190">
        <v>0</v>
      </c>
      <c r="BD130" s="23"/>
      <c r="BE130" s="23"/>
      <c r="BF130" s="23"/>
      <c r="BG130" s="190">
        <v>0</v>
      </c>
      <c r="BH130" s="23"/>
      <c r="BI130" s="23"/>
      <c r="BJ130" s="23"/>
      <c r="BK130" s="190">
        <v>0</v>
      </c>
      <c r="BL130" s="23"/>
      <c r="BM130" s="23"/>
    </row>
    <row r="131" spans="1:65" ht="15.75" customHeight="1" x14ac:dyDescent="0.2">
      <c r="A131" s="190">
        <v>356</v>
      </c>
      <c r="B131" s="23"/>
      <c r="C131" s="23"/>
      <c r="D131" s="23"/>
      <c r="E131" s="23"/>
      <c r="F131" s="23"/>
      <c r="G131" s="190">
        <v>0</v>
      </c>
      <c r="H131" s="23"/>
      <c r="I131" s="23"/>
      <c r="J131" s="23"/>
      <c r="K131" s="190">
        <v>0</v>
      </c>
      <c r="L131" s="23"/>
      <c r="M131" s="23"/>
      <c r="N131" s="23"/>
      <c r="O131" s="190">
        <v>0</v>
      </c>
      <c r="P131" s="23"/>
      <c r="Q131" s="23"/>
      <c r="R131" s="23"/>
      <c r="S131" s="190">
        <v>0</v>
      </c>
      <c r="T131" s="23"/>
      <c r="U131" s="23"/>
      <c r="V131" s="23"/>
      <c r="W131" s="190">
        <v>0</v>
      </c>
      <c r="X131" s="23"/>
      <c r="Y131" s="23"/>
      <c r="Z131" s="23"/>
      <c r="AA131" s="190">
        <v>0</v>
      </c>
      <c r="AB131" s="23"/>
      <c r="AC131" s="23"/>
      <c r="AD131" s="23"/>
      <c r="AE131" s="190">
        <v>0</v>
      </c>
      <c r="AF131" s="23"/>
      <c r="AG131" s="23"/>
      <c r="AH131" s="23"/>
      <c r="AI131" s="190">
        <v>0</v>
      </c>
      <c r="AJ131" s="23"/>
      <c r="AK131" s="23"/>
      <c r="AL131" s="23"/>
      <c r="AM131" s="190">
        <v>0</v>
      </c>
      <c r="AN131" s="23"/>
      <c r="AO131" s="23"/>
      <c r="AP131" s="23"/>
      <c r="AQ131" s="190">
        <v>0</v>
      </c>
      <c r="AR131" s="23"/>
      <c r="AS131" s="23"/>
      <c r="AT131" s="23"/>
      <c r="AU131" s="190">
        <v>0</v>
      </c>
      <c r="AV131" s="23"/>
      <c r="AW131" s="23"/>
      <c r="AX131" s="23"/>
      <c r="AY131" s="190">
        <v>0</v>
      </c>
      <c r="AZ131" s="23"/>
      <c r="BA131" s="23"/>
      <c r="BB131" s="23"/>
      <c r="BC131" s="190">
        <v>0</v>
      </c>
      <c r="BD131" s="23"/>
      <c r="BE131" s="23"/>
      <c r="BF131" s="23"/>
      <c r="BG131" s="190">
        <v>0</v>
      </c>
      <c r="BH131" s="23"/>
      <c r="BI131" s="23"/>
      <c r="BJ131" s="23"/>
      <c r="BK131" s="190">
        <v>0</v>
      </c>
      <c r="BL131" s="23"/>
      <c r="BM131" s="23"/>
    </row>
    <row r="132" spans="1:65" ht="15.75" customHeight="1" x14ac:dyDescent="0.2">
      <c r="A132" s="190">
        <v>357</v>
      </c>
      <c r="B132" s="23"/>
      <c r="C132" s="23"/>
      <c r="D132" s="23"/>
      <c r="E132" s="23"/>
      <c r="F132" s="23"/>
      <c r="G132" s="190">
        <v>0</v>
      </c>
      <c r="H132" s="23"/>
      <c r="I132" s="23"/>
      <c r="J132" s="23"/>
      <c r="K132" s="190">
        <v>0</v>
      </c>
      <c r="L132" s="23"/>
      <c r="M132" s="23"/>
      <c r="N132" s="23"/>
      <c r="O132" s="190">
        <v>0</v>
      </c>
      <c r="P132" s="23"/>
      <c r="Q132" s="23"/>
      <c r="R132" s="23"/>
      <c r="S132" s="190">
        <v>0</v>
      </c>
      <c r="T132" s="23"/>
      <c r="U132" s="23"/>
      <c r="V132" s="23"/>
      <c r="W132" s="190">
        <v>0</v>
      </c>
      <c r="X132" s="23"/>
      <c r="Y132" s="23"/>
      <c r="Z132" s="23"/>
      <c r="AA132" s="190">
        <v>0</v>
      </c>
      <c r="AB132" s="23"/>
      <c r="AC132" s="23"/>
      <c r="AD132" s="23"/>
      <c r="AE132" s="190">
        <v>0</v>
      </c>
      <c r="AF132" s="23"/>
      <c r="AG132" s="23"/>
      <c r="AH132" s="23"/>
      <c r="AI132" s="190">
        <v>0</v>
      </c>
      <c r="AJ132" s="23"/>
      <c r="AK132" s="23"/>
      <c r="AL132" s="23"/>
      <c r="AM132" s="190">
        <v>0</v>
      </c>
      <c r="AN132" s="23"/>
      <c r="AO132" s="23"/>
      <c r="AP132" s="23"/>
      <c r="AQ132" s="190">
        <v>0</v>
      </c>
      <c r="AR132" s="23"/>
      <c r="AS132" s="23"/>
      <c r="AT132" s="23"/>
      <c r="AU132" s="190">
        <v>0</v>
      </c>
      <c r="AV132" s="23"/>
      <c r="AW132" s="23"/>
      <c r="AX132" s="23"/>
      <c r="AY132" s="190">
        <v>0</v>
      </c>
      <c r="AZ132" s="23"/>
      <c r="BA132" s="23"/>
      <c r="BB132" s="23"/>
      <c r="BC132" s="190">
        <v>0</v>
      </c>
      <c r="BD132" s="23"/>
      <c r="BE132" s="23"/>
      <c r="BF132" s="23"/>
      <c r="BG132" s="190">
        <v>0</v>
      </c>
      <c r="BH132" s="23"/>
      <c r="BI132" s="23"/>
      <c r="BJ132" s="23"/>
      <c r="BK132" s="190">
        <v>0</v>
      </c>
      <c r="BL132" s="23"/>
      <c r="BM132" s="23"/>
    </row>
    <row r="133" spans="1:65" ht="15.75" customHeight="1" x14ac:dyDescent="0.2">
      <c r="A133" s="190">
        <v>358</v>
      </c>
      <c r="B133" s="23"/>
      <c r="C133" s="23" t="s">
        <v>2425</v>
      </c>
      <c r="D133" s="23"/>
      <c r="E133" s="23"/>
      <c r="F133" s="23"/>
      <c r="G133" s="190">
        <v>0</v>
      </c>
      <c r="H133" s="23"/>
      <c r="I133" s="23"/>
      <c r="J133" s="23"/>
      <c r="K133" s="190">
        <v>0</v>
      </c>
      <c r="L133" s="23"/>
      <c r="M133" s="23"/>
      <c r="N133" s="23"/>
      <c r="O133" s="190">
        <v>0</v>
      </c>
      <c r="P133" s="23"/>
      <c r="Q133" s="23"/>
      <c r="R133" s="23"/>
      <c r="S133" s="190">
        <v>0</v>
      </c>
      <c r="T133" s="23"/>
      <c r="U133" s="23"/>
      <c r="V133" s="23"/>
      <c r="W133" s="190">
        <v>0</v>
      </c>
      <c r="X133" s="23"/>
      <c r="Y133" s="23"/>
      <c r="Z133" s="23"/>
      <c r="AA133" s="190">
        <v>0</v>
      </c>
      <c r="AB133" s="23"/>
      <c r="AC133" s="23"/>
      <c r="AD133" s="23"/>
      <c r="AE133" s="190">
        <v>0</v>
      </c>
      <c r="AF133" s="23"/>
      <c r="AG133" s="23"/>
      <c r="AH133" s="23"/>
      <c r="AI133" s="190">
        <v>0</v>
      </c>
      <c r="AJ133" s="23"/>
      <c r="AK133" s="23"/>
      <c r="AL133" s="23"/>
      <c r="AM133" s="190">
        <v>0</v>
      </c>
      <c r="AN133" s="23"/>
      <c r="AO133" s="23"/>
      <c r="AP133" s="23"/>
      <c r="AQ133" s="190">
        <v>0</v>
      </c>
      <c r="AR133" s="23"/>
      <c r="AS133" s="23"/>
      <c r="AT133" s="23"/>
      <c r="AU133" s="190">
        <v>0</v>
      </c>
      <c r="AV133" s="23"/>
      <c r="AW133" s="23"/>
      <c r="AX133" s="23"/>
      <c r="AY133" s="190">
        <v>0</v>
      </c>
      <c r="AZ133" s="23"/>
      <c r="BA133" s="23"/>
      <c r="BB133" s="23"/>
      <c r="BC133" s="190">
        <v>0</v>
      </c>
      <c r="BD133" s="23"/>
      <c r="BE133" s="23"/>
      <c r="BF133" s="23"/>
      <c r="BG133" s="190">
        <v>0</v>
      </c>
      <c r="BH133" s="23"/>
      <c r="BI133" s="23"/>
      <c r="BJ133" s="23"/>
      <c r="BK133" s="190">
        <v>0</v>
      </c>
      <c r="BL133" s="23"/>
      <c r="BM133" s="23"/>
    </row>
    <row r="134" spans="1:65" ht="15.75" customHeight="1" x14ac:dyDescent="0.2">
      <c r="A134" s="190">
        <v>359</v>
      </c>
      <c r="B134" s="23"/>
      <c r="C134" s="23"/>
      <c r="D134" s="23"/>
      <c r="E134" s="23"/>
      <c r="F134" s="23"/>
      <c r="G134" s="190">
        <v>0</v>
      </c>
      <c r="H134" s="23"/>
      <c r="I134" s="23"/>
      <c r="J134" s="23"/>
      <c r="K134" s="190">
        <v>0</v>
      </c>
      <c r="L134" s="23"/>
      <c r="M134" s="23"/>
      <c r="N134" s="23"/>
      <c r="O134" s="190">
        <v>0</v>
      </c>
      <c r="P134" s="23"/>
      <c r="Q134" s="23"/>
      <c r="R134" s="23"/>
      <c r="S134" s="190">
        <v>0</v>
      </c>
      <c r="T134" s="23"/>
      <c r="U134" s="23"/>
      <c r="V134" s="23"/>
      <c r="W134" s="190">
        <v>0</v>
      </c>
      <c r="X134" s="23"/>
      <c r="Y134" s="23"/>
      <c r="Z134" s="23"/>
      <c r="AA134" s="190">
        <v>0</v>
      </c>
      <c r="AB134" s="23"/>
      <c r="AC134" s="23"/>
      <c r="AD134" s="23"/>
      <c r="AE134" s="190">
        <v>0</v>
      </c>
      <c r="AF134" s="23"/>
      <c r="AG134" s="23"/>
      <c r="AH134" s="23"/>
      <c r="AI134" s="190">
        <v>0</v>
      </c>
      <c r="AJ134" s="23"/>
      <c r="AK134" s="23"/>
      <c r="AL134" s="23"/>
      <c r="AM134" s="190">
        <v>0</v>
      </c>
      <c r="AN134" s="23"/>
      <c r="AO134" s="23"/>
      <c r="AP134" s="23"/>
      <c r="AQ134" s="190">
        <v>0</v>
      </c>
      <c r="AR134" s="23"/>
      <c r="AS134" s="23"/>
      <c r="AT134" s="23"/>
      <c r="AU134" s="190">
        <v>0</v>
      </c>
      <c r="AV134" s="23"/>
      <c r="AW134" s="23"/>
      <c r="AX134" s="23"/>
      <c r="AY134" s="190">
        <v>0</v>
      </c>
      <c r="AZ134" s="23"/>
      <c r="BA134" s="23"/>
      <c r="BB134" s="23"/>
      <c r="BC134" s="190">
        <v>0</v>
      </c>
      <c r="BD134" s="23"/>
      <c r="BE134" s="23"/>
      <c r="BF134" s="23"/>
      <c r="BG134" s="190">
        <v>0</v>
      </c>
      <c r="BH134" s="23"/>
      <c r="BI134" s="23"/>
      <c r="BJ134" s="23"/>
      <c r="BK134" s="190">
        <v>0</v>
      </c>
      <c r="BL134" s="23"/>
      <c r="BM134" s="23"/>
    </row>
    <row r="135" spans="1:65" ht="15.75" customHeight="1" x14ac:dyDescent="0.2">
      <c r="A135" s="190">
        <v>360</v>
      </c>
      <c r="B135" s="23"/>
      <c r="C135" s="23"/>
      <c r="D135" s="23"/>
      <c r="E135" s="23"/>
      <c r="F135" s="23"/>
      <c r="G135" s="190">
        <v>0</v>
      </c>
      <c r="H135" s="23"/>
      <c r="I135" s="23"/>
      <c r="J135" s="23"/>
      <c r="K135" s="190">
        <v>0</v>
      </c>
      <c r="L135" s="23"/>
      <c r="M135" s="23"/>
      <c r="N135" s="23"/>
      <c r="O135" s="190">
        <v>0</v>
      </c>
      <c r="P135" s="23"/>
      <c r="Q135" s="23"/>
      <c r="R135" s="23"/>
      <c r="S135" s="190">
        <v>0</v>
      </c>
      <c r="T135" s="23"/>
      <c r="U135" s="23"/>
      <c r="V135" s="23"/>
      <c r="W135" s="190">
        <v>0</v>
      </c>
      <c r="X135" s="23"/>
      <c r="Y135" s="23"/>
      <c r="Z135" s="23"/>
      <c r="AA135" s="190">
        <v>0</v>
      </c>
      <c r="AB135" s="23"/>
      <c r="AC135" s="23"/>
      <c r="AD135" s="23"/>
      <c r="AE135" s="190">
        <v>0</v>
      </c>
      <c r="AF135" s="23"/>
      <c r="AG135" s="23"/>
      <c r="AH135" s="23"/>
      <c r="AI135" s="190">
        <v>0</v>
      </c>
      <c r="AJ135" s="23"/>
      <c r="AK135" s="23"/>
      <c r="AL135" s="23"/>
      <c r="AM135" s="190">
        <v>0</v>
      </c>
      <c r="AN135" s="23"/>
      <c r="AO135" s="23"/>
      <c r="AP135" s="23"/>
      <c r="AQ135" s="190">
        <v>0</v>
      </c>
      <c r="AR135" s="23"/>
      <c r="AS135" s="23"/>
      <c r="AT135" s="23"/>
      <c r="AU135" s="190">
        <v>0</v>
      </c>
      <c r="AV135" s="23"/>
      <c r="AW135" s="23"/>
      <c r="AX135" s="23"/>
      <c r="AY135" s="190">
        <v>0</v>
      </c>
      <c r="AZ135" s="23"/>
      <c r="BA135" s="23"/>
      <c r="BB135" s="23"/>
      <c r="BC135" s="190">
        <v>0</v>
      </c>
      <c r="BD135" s="23"/>
      <c r="BE135" s="23"/>
      <c r="BF135" s="23"/>
      <c r="BG135" s="190">
        <v>0</v>
      </c>
      <c r="BH135" s="23"/>
      <c r="BI135" s="23"/>
      <c r="BJ135" s="23"/>
      <c r="BK135" s="190">
        <v>0</v>
      </c>
      <c r="BL135" s="23"/>
      <c r="BM135" s="23"/>
    </row>
    <row r="136" spans="1:65" ht="15.75" customHeight="1" x14ac:dyDescent="0.2">
      <c r="A136" s="190">
        <v>364</v>
      </c>
      <c r="B136" s="23"/>
      <c r="C136" s="23" t="s">
        <v>2425</v>
      </c>
      <c r="D136" s="23"/>
      <c r="E136" s="23"/>
      <c r="F136" s="23"/>
      <c r="G136" s="190">
        <v>0</v>
      </c>
      <c r="H136" s="23"/>
      <c r="I136" s="23"/>
      <c r="J136" s="23"/>
      <c r="K136" s="190">
        <v>0</v>
      </c>
      <c r="L136" s="23"/>
      <c r="M136" s="23"/>
      <c r="N136" s="23"/>
      <c r="O136" s="190">
        <v>0</v>
      </c>
      <c r="P136" s="23"/>
      <c r="Q136" s="23"/>
      <c r="R136" s="23"/>
      <c r="S136" s="190">
        <v>0</v>
      </c>
      <c r="T136" s="23"/>
      <c r="U136" s="23"/>
      <c r="V136" s="23"/>
      <c r="W136" s="190">
        <v>0</v>
      </c>
      <c r="X136" s="23"/>
      <c r="Y136" s="23"/>
      <c r="Z136" s="23"/>
      <c r="AA136" s="190">
        <v>0</v>
      </c>
      <c r="AB136" s="23"/>
      <c r="AC136" s="23"/>
      <c r="AD136" s="23"/>
      <c r="AE136" s="190">
        <v>0</v>
      </c>
      <c r="AF136" s="23"/>
      <c r="AG136" s="23"/>
      <c r="AH136" s="23"/>
      <c r="AI136" s="190">
        <v>0</v>
      </c>
      <c r="AJ136" s="23"/>
      <c r="AK136" s="23"/>
      <c r="AL136" s="23"/>
      <c r="AM136" s="190">
        <v>0</v>
      </c>
      <c r="AN136" s="23"/>
      <c r="AO136" s="23"/>
      <c r="AP136" s="23"/>
      <c r="AQ136" s="190">
        <v>0</v>
      </c>
      <c r="AR136" s="23"/>
      <c r="AS136" s="23"/>
      <c r="AT136" s="23"/>
      <c r="AU136" s="190">
        <v>0</v>
      </c>
      <c r="AV136" s="23"/>
      <c r="AW136" s="23"/>
      <c r="AX136" s="23"/>
      <c r="AY136" s="190">
        <v>0</v>
      </c>
      <c r="AZ136" s="23"/>
      <c r="BA136" s="23"/>
      <c r="BB136" s="23"/>
      <c r="BC136" s="190">
        <v>0</v>
      </c>
      <c r="BD136" s="23"/>
      <c r="BE136" s="23"/>
      <c r="BF136" s="23"/>
      <c r="BG136" s="190">
        <v>0</v>
      </c>
      <c r="BH136" s="23"/>
      <c r="BI136" s="23"/>
      <c r="BJ136" s="23"/>
      <c r="BK136" s="190">
        <v>0</v>
      </c>
      <c r="BL136" s="23"/>
      <c r="BM136" s="23"/>
    </row>
    <row r="137" spans="1:65" ht="15.75" customHeight="1" x14ac:dyDescent="0.2">
      <c r="A137" s="190">
        <v>367</v>
      </c>
      <c r="B137" s="23"/>
      <c r="C137" s="23"/>
      <c r="D137" s="23"/>
      <c r="E137" s="23"/>
      <c r="F137" s="23"/>
      <c r="G137" s="190">
        <v>0</v>
      </c>
      <c r="H137" s="23"/>
      <c r="I137" s="23"/>
      <c r="J137" s="23"/>
      <c r="K137" s="190">
        <v>0</v>
      </c>
      <c r="L137" s="23"/>
      <c r="M137" s="23"/>
      <c r="N137" s="23"/>
      <c r="O137" s="190">
        <v>0</v>
      </c>
      <c r="P137" s="23"/>
      <c r="Q137" s="23"/>
      <c r="R137" s="23"/>
      <c r="S137" s="190">
        <v>0</v>
      </c>
      <c r="T137" s="23"/>
      <c r="U137" s="23"/>
      <c r="V137" s="23"/>
      <c r="W137" s="190">
        <v>0</v>
      </c>
      <c r="X137" s="23"/>
      <c r="Y137" s="23"/>
      <c r="Z137" s="23"/>
      <c r="AA137" s="190">
        <v>0</v>
      </c>
      <c r="AB137" s="23"/>
      <c r="AC137" s="23"/>
      <c r="AD137" s="23"/>
      <c r="AE137" s="190">
        <v>0</v>
      </c>
      <c r="AF137" s="23"/>
      <c r="AG137" s="23"/>
      <c r="AH137" s="23"/>
      <c r="AI137" s="190">
        <v>0</v>
      </c>
      <c r="AJ137" s="23"/>
      <c r="AK137" s="23"/>
      <c r="AL137" s="23"/>
      <c r="AM137" s="190">
        <v>0</v>
      </c>
      <c r="AN137" s="23"/>
      <c r="AO137" s="23"/>
      <c r="AP137" s="23"/>
      <c r="AQ137" s="190">
        <v>0</v>
      </c>
      <c r="AR137" s="23"/>
      <c r="AS137" s="23"/>
      <c r="AT137" s="23"/>
      <c r="AU137" s="190">
        <v>0</v>
      </c>
      <c r="AV137" s="23"/>
      <c r="AW137" s="23"/>
      <c r="AX137" s="23"/>
      <c r="AY137" s="190">
        <v>0</v>
      </c>
      <c r="AZ137" s="23"/>
      <c r="BA137" s="23"/>
      <c r="BB137" s="23"/>
      <c r="BC137" s="190">
        <v>0</v>
      </c>
      <c r="BD137" s="23"/>
      <c r="BE137" s="23"/>
      <c r="BF137" s="23"/>
      <c r="BG137" s="190">
        <v>0</v>
      </c>
      <c r="BH137" s="23"/>
      <c r="BI137" s="23"/>
      <c r="BJ137" s="23"/>
      <c r="BK137" s="190">
        <v>0</v>
      </c>
      <c r="BL137" s="23"/>
      <c r="BM137" s="23"/>
    </row>
    <row r="138" spans="1:65" ht="15.75" customHeight="1" x14ac:dyDescent="0.2">
      <c r="A138" s="190">
        <v>368</v>
      </c>
      <c r="B138" s="23"/>
      <c r="C138" s="23" t="s">
        <v>2426</v>
      </c>
      <c r="D138" s="191">
        <v>0.72013888888888888</v>
      </c>
      <c r="E138" s="191">
        <v>0.72013888888888888</v>
      </c>
      <c r="F138" s="192">
        <v>0.16666666666666666</v>
      </c>
      <c r="G138" s="190">
        <v>4</v>
      </c>
      <c r="H138" s="191">
        <v>0.77083333333333337</v>
      </c>
      <c r="I138" s="191">
        <v>0.77083333333333337</v>
      </c>
      <c r="J138" s="192">
        <v>0.16666666666666666</v>
      </c>
      <c r="K138" s="190">
        <v>4</v>
      </c>
      <c r="L138" s="23"/>
      <c r="M138" s="23"/>
      <c r="N138" s="23"/>
      <c r="O138" s="190">
        <v>0</v>
      </c>
      <c r="P138" s="23"/>
      <c r="Q138" s="23"/>
      <c r="R138" s="23"/>
      <c r="S138" s="190">
        <v>0</v>
      </c>
      <c r="T138" s="23"/>
      <c r="U138" s="23"/>
      <c r="V138" s="23"/>
      <c r="W138" s="190">
        <v>0</v>
      </c>
      <c r="X138" s="191">
        <v>0.36458333333333331</v>
      </c>
      <c r="Y138" s="191">
        <v>0.36458333333333331</v>
      </c>
      <c r="Z138" s="192">
        <v>0.16666666666666666</v>
      </c>
      <c r="AA138" s="190">
        <v>4</v>
      </c>
      <c r="AB138" s="191">
        <v>0.36666666666666664</v>
      </c>
      <c r="AC138" s="191">
        <v>0.57708333333333328</v>
      </c>
      <c r="AD138" s="193">
        <v>0.14791666666666667</v>
      </c>
      <c r="AE138" s="190">
        <v>3.6</v>
      </c>
      <c r="AF138" s="191">
        <v>0.52222222222222225</v>
      </c>
      <c r="AG138" s="191">
        <v>0.53888888888888886</v>
      </c>
      <c r="AH138" s="192">
        <v>0</v>
      </c>
      <c r="AI138" s="190">
        <v>0</v>
      </c>
      <c r="AJ138" s="191">
        <v>0.42291666666666666</v>
      </c>
      <c r="AK138" s="191">
        <v>0.42291666666666666</v>
      </c>
      <c r="AL138" s="192">
        <v>0.16666666666666666</v>
      </c>
      <c r="AM138" s="190">
        <v>4</v>
      </c>
      <c r="AN138" s="191">
        <v>0.36805555555555558</v>
      </c>
      <c r="AO138" s="191">
        <v>0.55902777777777779</v>
      </c>
      <c r="AP138" s="192">
        <v>0.13194444444444445</v>
      </c>
      <c r="AQ138" s="190">
        <v>3.2</v>
      </c>
      <c r="AR138" s="23"/>
      <c r="AS138" s="23"/>
      <c r="AT138" s="23"/>
      <c r="AU138" s="190">
        <v>0</v>
      </c>
      <c r="AV138" s="23"/>
      <c r="AW138" s="23"/>
      <c r="AX138" s="23"/>
      <c r="AY138" s="190">
        <v>0</v>
      </c>
      <c r="AZ138" s="23"/>
      <c r="BA138" s="23"/>
      <c r="BB138" s="23"/>
      <c r="BC138" s="190">
        <v>0</v>
      </c>
      <c r="BD138" s="23"/>
      <c r="BE138" s="23"/>
      <c r="BF138" s="23"/>
      <c r="BG138" s="190">
        <v>0</v>
      </c>
      <c r="BH138" s="23"/>
      <c r="BI138" s="23"/>
      <c r="BJ138" s="23"/>
      <c r="BK138" s="190">
        <v>0</v>
      </c>
      <c r="BL138" s="23"/>
      <c r="BM138" s="23"/>
    </row>
    <row r="139" spans="1:65" ht="15.75" customHeight="1" x14ac:dyDescent="0.2">
      <c r="A139" s="190">
        <v>369</v>
      </c>
      <c r="B139" s="23"/>
      <c r="C139" s="23" t="s">
        <v>2426</v>
      </c>
      <c r="D139" s="191">
        <v>0.38611111111111113</v>
      </c>
      <c r="E139" s="191">
        <v>0.80486111111111114</v>
      </c>
      <c r="F139" s="192">
        <v>0.32222222222222224</v>
      </c>
      <c r="G139" s="190">
        <v>7.7</v>
      </c>
      <c r="H139" s="23"/>
      <c r="I139" s="23"/>
      <c r="J139" s="23"/>
      <c r="K139" s="190">
        <v>0</v>
      </c>
      <c r="L139" s="23"/>
      <c r="M139" s="23"/>
      <c r="N139" s="23"/>
      <c r="O139" s="190">
        <v>0</v>
      </c>
      <c r="P139" s="23"/>
      <c r="Q139" s="23"/>
      <c r="R139" s="23"/>
      <c r="S139" s="190">
        <v>0</v>
      </c>
      <c r="T139" s="23"/>
      <c r="U139" s="23"/>
      <c r="V139" s="23"/>
      <c r="W139" s="190">
        <v>0</v>
      </c>
      <c r="X139" s="23"/>
      <c r="Y139" s="23"/>
      <c r="Z139" s="23"/>
      <c r="AA139" s="190">
        <v>0</v>
      </c>
      <c r="AB139" s="23"/>
      <c r="AC139" s="23"/>
      <c r="AD139" s="23"/>
      <c r="AE139" s="190">
        <v>0</v>
      </c>
      <c r="AF139" s="23"/>
      <c r="AG139" s="23"/>
      <c r="AH139" s="23"/>
      <c r="AI139" s="190">
        <v>0</v>
      </c>
      <c r="AJ139" s="23"/>
      <c r="AK139" s="23"/>
      <c r="AL139" s="23"/>
      <c r="AM139" s="190">
        <v>0</v>
      </c>
      <c r="AN139" s="23"/>
      <c r="AO139" s="23"/>
      <c r="AP139" s="23"/>
      <c r="AQ139" s="190">
        <v>0</v>
      </c>
      <c r="AR139" s="23"/>
      <c r="AS139" s="23"/>
      <c r="AT139" s="23"/>
      <c r="AU139" s="190">
        <v>0</v>
      </c>
      <c r="AV139" s="23"/>
      <c r="AW139" s="23"/>
      <c r="AX139" s="23"/>
      <c r="AY139" s="190">
        <v>0</v>
      </c>
      <c r="AZ139" s="191">
        <v>0.37291666666666667</v>
      </c>
      <c r="BA139" s="191">
        <v>0.37291666666666667</v>
      </c>
      <c r="BB139" s="192">
        <v>0.16666666666666666</v>
      </c>
      <c r="BC139" s="190">
        <v>4</v>
      </c>
      <c r="BD139" s="23"/>
      <c r="BE139" s="23"/>
      <c r="BF139" s="23"/>
      <c r="BG139" s="190">
        <v>0</v>
      </c>
      <c r="BH139" s="23"/>
      <c r="BI139" s="23"/>
      <c r="BJ139" s="23"/>
      <c r="BK139" s="190">
        <v>0</v>
      </c>
      <c r="BL139" s="23"/>
      <c r="BM139" s="23"/>
    </row>
    <row r="140" spans="1:65" ht="15.75" customHeight="1" x14ac:dyDescent="0.2">
      <c r="A140" s="190">
        <v>370</v>
      </c>
      <c r="B140" s="23"/>
      <c r="C140" s="23"/>
      <c r="D140" s="23"/>
      <c r="E140" s="23"/>
      <c r="F140" s="23"/>
      <c r="G140" s="190">
        <v>0</v>
      </c>
      <c r="H140" s="23"/>
      <c r="I140" s="23"/>
      <c r="J140" s="23"/>
      <c r="K140" s="190">
        <v>0</v>
      </c>
      <c r="L140" s="23"/>
      <c r="M140" s="23"/>
      <c r="N140" s="23"/>
      <c r="O140" s="190">
        <v>0</v>
      </c>
      <c r="P140" s="23"/>
      <c r="Q140" s="23"/>
      <c r="R140" s="23"/>
      <c r="S140" s="190">
        <v>0</v>
      </c>
      <c r="T140" s="23"/>
      <c r="U140" s="23"/>
      <c r="V140" s="23"/>
      <c r="W140" s="190">
        <v>0</v>
      </c>
      <c r="X140" s="23"/>
      <c r="Y140" s="23"/>
      <c r="Z140" s="23"/>
      <c r="AA140" s="190">
        <v>0</v>
      </c>
      <c r="AB140" s="23"/>
      <c r="AC140" s="23"/>
      <c r="AD140" s="23"/>
      <c r="AE140" s="190">
        <v>0</v>
      </c>
      <c r="AF140" s="23"/>
      <c r="AG140" s="23"/>
      <c r="AH140" s="23"/>
      <c r="AI140" s="190">
        <v>0</v>
      </c>
      <c r="AJ140" s="23"/>
      <c r="AK140" s="23"/>
      <c r="AL140" s="23"/>
      <c r="AM140" s="190">
        <v>0</v>
      </c>
      <c r="AN140" s="23"/>
      <c r="AO140" s="23"/>
      <c r="AP140" s="23"/>
      <c r="AQ140" s="190">
        <v>0</v>
      </c>
      <c r="AR140" s="23"/>
      <c r="AS140" s="23"/>
      <c r="AT140" s="23"/>
      <c r="AU140" s="190">
        <v>0</v>
      </c>
      <c r="AV140" s="23"/>
      <c r="AW140" s="23"/>
      <c r="AX140" s="23"/>
      <c r="AY140" s="190">
        <v>0</v>
      </c>
      <c r="AZ140" s="23"/>
      <c r="BA140" s="23"/>
      <c r="BB140" s="23"/>
      <c r="BC140" s="190">
        <v>0</v>
      </c>
      <c r="BD140" s="23"/>
      <c r="BE140" s="23"/>
      <c r="BF140" s="23"/>
      <c r="BG140" s="190">
        <v>0</v>
      </c>
      <c r="BH140" s="23"/>
      <c r="BI140" s="23"/>
      <c r="BJ140" s="23"/>
      <c r="BK140" s="190">
        <v>0</v>
      </c>
      <c r="BL140" s="23"/>
      <c r="BM140" s="23"/>
    </row>
    <row r="141" spans="1:65" ht="15.75" customHeight="1" x14ac:dyDescent="0.2">
      <c r="A141" s="190">
        <v>372</v>
      </c>
      <c r="B141" s="23"/>
      <c r="C141" s="23"/>
      <c r="D141" s="23"/>
      <c r="E141" s="23"/>
      <c r="F141" s="23"/>
      <c r="G141" s="190">
        <v>0</v>
      </c>
      <c r="H141" s="23"/>
      <c r="I141" s="23"/>
      <c r="J141" s="23"/>
      <c r="K141" s="190">
        <v>0</v>
      </c>
      <c r="L141" s="23"/>
      <c r="M141" s="23"/>
      <c r="N141" s="23"/>
      <c r="O141" s="190">
        <v>0</v>
      </c>
      <c r="P141" s="23"/>
      <c r="Q141" s="23"/>
      <c r="R141" s="23"/>
      <c r="S141" s="190">
        <v>0</v>
      </c>
      <c r="T141" s="23"/>
      <c r="U141" s="23"/>
      <c r="V141" s="23"/>
      <c r="W141" s="190">
        <v>0</v>
      </c>
      <c r="X141" s="23"/>
      <c r="Y141" s="23"/>
      <c r="Z141" s="23"/>
      <c r="AA141" s="190">
        <v>0</v>
      </c>
      <c r="AB141" s="23"/>
      <c r="AC141" s="23"/>
      <c r="AD141" s="23"/>
      <c r="AE141" s="190">
        <v>0</v>
      </c>
      <c r="AF141" s="23"/>
      <c r="AG141" s="23"/>
      <c r="AH141" s="23"/>
      <c r="AI141" s="190">
        <v>0</v>
      </c>
      <c r="AJ141" s="23"/>
      <c r="AK141" s="23"/>
      <c r="AL141" s="23"/>
      <c r="AM141" s="190">
        <v>0</v>
      </c>
      <c r="AN141" s="23"/>
      <c r="AO141" s="23"/>
      <c r="AP141" s="23"/>
      <c r="AQ141" s="190">
        <v>0</v>
      </c>
      <c r="AR141" s="23"/>
      <c r="AS141" s="23"/>
      <c r="AT141" s="23"/>
      <c r="AU141" s="190">
        <v>0</v>
      </c>
      <c r="AV141" s="23"/>
      <c r="AW141" s="23"/>
      <c r="AX141" s="23"/>
      <c r="AY141" s="190">
        <v>0</v>
      </c>
      <c r="AZ141" s="23"/>
      <c r="BA141" s="23"/>
      <c r="BB141" s="23"/>
      <c r="BC141" s="190">
        <v>0</v>
      </c>
      <c r="BD141" s="23"/>
      <c r="BE141" s="23"/>
      <c r="BF141" s="23"/>
      <c r="BG141" s="190">
        <v>0</v>
      </c>
      <c r="BH141" s="23"/>
      <c r="BI141" s="23"/>
      <c r="BJ141" s="23"/>
      <c r="BK141" s="190">
        <v>0</v>
      </c>
      <c r="BL141" s="23"/>
      <c r="BM141" s="23"/>
    </row>
    <row r="142" spans="1:65" ht="15.75" customHeight="1" x14ac:dyDescent="0.2">
      <c r="A142" s="190">
        <v>374</v>
      </c>
      <c r="B142" s="23"/>
      <c r="C142" s="23"/>
      <c r="D142" s="23"/>
      <c r="E142" s="23"/>
      <c r="F142" s="23"/>
      <c r="G142" s="190">
        <v>0</v>
      </c>
      <c r="H142" s="23"/>
      <c r="I142" s="23"/>
      <c r="J142" s="23"/>
      <c r="K142" s="190">
        <v>0</v>
      </c>
      <c r="L142" s="23"/>
      <c r="M142" s="23"/>
      <c r="N142" s="23"/>
      <c r="O142" s="190">
        <v>0</v>
      </c>
      <c r="P142" s="23"/>
      <c r="Q142" s="23"/>
      <c r="R142" s="23"/>
      <c r="S142" s="190">
        <v>0</v>
      </c>
      <c r="T142" s="23"/>
      <c r="U142" s="23"/>
      <c r="V142" s="23"/>
      <c r="W142" s="190">
        <v>0</v>
      </c>
      <c r="X142" s="23"/>
      <c r="Y142" s="23"/>
      <c r="Z142" s="23"/>
      <c r="AA142" s="190">
        <v>0</v>
      </c>
      <c r="AB142" s="23"/>
      <c r="AC142" s="23"/>
      <c r="AD142" s="23"/>
      <c r="AE142" s="190">
        <v>0</v>
      </c>
      <c r="AF142" s="23"/>
      <c r="AG142" s="23"/>
      <c r="AH142" s="23"/>
      <c r="AI142" s="190">
        <v>0</v>
      </c>
      <c r="AJ142" s="23"/>
      <c r="AK142" s="23"/>
      <c r="AL142" s="23"/>
      <c r="AM142" s="190">
        <v>0</v>
      </c>
      <c r="AN142" s="23"/>
      <c r="AO142" s="23"/>
      <c r="AP142" s="23"/>
      <c r="AQ142" s="190">
        <v>0</v>
      </c>
      <c r="AR142" s="23"/>
      <c r="AS142" s="23"/>
      <c r="AT142" s="23"/>
      <c r="AU142" s="190">
        <v>0</v>
      </c>
      <c r="AV142" s="23"/>
      <c r="AW142" s="23"/>
      <c r="AX142" s="23"/>
      <c r="AY142" s="190">
        <v>0</v>
      </c>
      <c r="AZ142" s="23"/>
      <c r="BA142" s="23"/>
      <c r="BB142" s="23"/>
      <c r="BC142" s="190">
        <v>0</v>
      </c>
      <c r="BD142" s="23"/>
      <c r="BE142" s="23"/>
      <c r="BF142" s="23"/>
      <c r="BG142" s="190">
        <v>0</v>
      </c>
      <c r="BH142" s="23"/>
      <c r="BI142" s="23"/>
      <c r="BJ142" s="23"/>
      <c r="BK142" s="190">
        <v>0</v>
      </c>
      <c r="BL142" s="23"/>
      <c r="BM142" s="23"/>
    </row>
    <row r="143" spans="1:65" ht="15.75" customHeight="1" x14ac:dyDescent="0.2">
      <c r="A143" s="190">
        <v>375</v>
      </c>
      <c r="B143" s="23"/>
      <c r="C143" s="23"/>
      <c r="D143" s="23"/>
      <c r="E143" s="23"/>
      <c r="F143" s="23"/>
      <c r="G143" s="190">
        <v>0</v>
      </c>
      <c r="H143" s="23"/>
      <c r="I143" s="23"/>
      <c r="J143" s="23"/>
      <c r="K143" s="190">
        <v>0</v>
      </c>
      <c r="L143" s="23"/>
      <c r="M143" s="23"/>
      <c r="N143" s="23"/>
      <c r="O143" s="190">
        <v>0</v>
      </c>
      <c r="P143" s="23"/>
      <c r="Q143" s="23"/>
      <c r="R143" s="23"/>
      <c r="S143" s="190">
        <v>0</v>
      </c>
      <c r="T143" s="23"/>
      <c r="U143" s="23"/>
      <c r="V143" s="23"/>
      <c r="W143" s="190">
        <v>0</v>
      </c>
      <c r="X143" s="23"/>
      <c r="Y143" s="23"/>
      <c r="Z143" s="23"/>
      <c r="AA143" s="190">
        <v>0</v>
      </c>
      <c r="AB143" s="23"/>
      <c r="AC143" s="23"/>
      <c r="AD143" s="23"/>
      <c r="AE143" s="190">
        <v>0</v>
      </c>
      <c r="AF143" s="23"/>
      <c r="AG143" s="23"/>
      <c r="AH143" s="23"/>
      <c r="AI143" s="190">
        <v>0</v>
      </c>
      <c r="AJ143" s="23"/>
      <c r="AK143" s="23"/>
      <c r="AL143" s="23"/>
      <c r="AM143" s="190">
        <v>0</v>
      </c>
      <c r="AN143" s="23"/>
      <c r="AO143" s="23"/>
      <c r="AP143" s="23"/>
      <c r="AQ143" s="190">
        <v>0</v>
      </c>
      <c r="AR143" s="23"/>
      <c r="AS143" s="23"/>
      <c r="AT143" s="23"/>
      <c r="AU143" s="190">
        <v>0</v>
      </c>
      <c r="AV143" s="23"/>
      <c r="AW143" s="23"/>
      <c r="AX143" s="23"/>
      <c r="AY143" s="190">
        <v>0</v>
      </c>
      <c r="AZ143" s="23"/>
      <c r="BA143" s="23"/>
      <c r="BB143" s="23"/>
      <c r="BC143" s="190">
        <v>0</v>
      </c>
      <c r="BD143" s="23"/>
      <c r="BE143" s="23"/>
      <c r="BF143" s="23"/>
      <c r="BG143" s="190">
        <v>0</v>
      </c>
      <c r="BH143" s="23"/>
      <c r="BI143" s="23"/>
      <c r="BJ143" s="23"/>
      <c r="BK143" s="190">
        <v>0</v>
      </c>
      <c r="BL143" s="23"/>
      <c r="BM143" s="23"/>
    </row>
    <row r="144" spans="1:65" ht="15.75" customHeight="1" x14ac:dyDescent="0.2">
      <c r="A144" s="190">
        <v>376</v>
      </c>
      <c r="B144" s="23"/>
      <c r="C144" s="23" t="s">
        <v>2426</v>
      </c>
      <c r="D144" s="23"/>
      <c r="E144" s="23"/>
      <c r="F144" s="23"/>
      <c r="G144" s="190">
        <v>0</v>
      </c>
      <c r="H144" s="23"/>
      <c r="I144" s="23"/>
      <c r="J144" s="23"/>
      <c r="K144" s="190">
        <v>0</v>
      </c>
      <c r="L144" s="23"/>
      <c r="M144" s="23"/>
      <c r="N144" s="23"/>
      <c r="O144" s="190">
        <v>0</v>
      </c>
      <c r="P144" s="23"/>
      <c r="Q144" s="23"/>
      <c r="R144" s="23"/>
      <c r="S144" s="190">
        <v>0</v>
      </c>
      <c r="T144" s="23"/>
      <c r="U144" s="23"/>
      <c r="V144" s="23"/>
      <c r="W144" s="190">
        <v>0</v>
      </c>
      <c r="X144" s="23"/>
      <c r="Y144" s="23"/>
      <c r="Z144" s="23"/>
      <c r="AA144" s="190">
        <v>0</v>
      </c>
      <c r="AB144" s="23"/>
      <c r="AC144" s="23"/>
      <c r="AD144" s="23"/>
      <c r="AE144" s="190">
        <v>0</v>
      </c>
      <c r="AF144" s="23"/>
      <c r="AG144" s="23"/>
      <c r="AH144" s="23"/>
      <c r="AI144" s="190">
        <v>0</v>
      </c>
      <c r="AJ144" s="23"/>
      <c r="AK144" s="23"/>
      <c r="AL144" s="23"/>
      <c r="AM144" s="190">
        <v>0</v>
      </c>
      <c r="AN144" s="23"/>
      <c r="AO144" s="23"/>
      <c r="AP144" s="23"/>
      <c r="AQ144" s="190">
        <v>0</v>
      </c>
      <c r="AR144" s="23"/>
      <c r="AS144" s="23"/>
      <c r="AT144" s="23"/>
      <c r="AU144" s="190">
        <v>0</v>
      </c>
      <c r="AV144" s="23"/>
      <c r="AW144" s="23"/>
      <c r="AX144" s="23"/>
      <c r="AY144" s="190">
        <v>0</v>
      </c>
      <c r="AZ144" s="23"/>
      <c r="BA144" s="23"/>
      <c r="BB144" s="23"/>
      <c r="BC144" s="190">
        <v>0</v>
      </c>
      <c r="BD144" s="23"/>
      <c r="BE144" s="23"/>
      <c r="BF144" s="23"/>
      <c r="BG144" s="190">
        <v>0</v>
      </c>
      <c r="BH144" s="23"/>
      <c r="BI144" s="23"/>
      <c r="BJ144" s="23"/>
      <c r="BK144" s="190">
        <v>0</v>
      </c>
      <c r="BL144" s="23"/>
      <c r="BM144" s="23"/>
    </row>
    <row r="145" spans="1:65" ht="15.75" customHeight="1" x14ac:dyDescent="0.2">
      <c r="A145" s="190">
        <v>378</v>
      </c>
      <c r="B145" s="23"/>
      <c r="C145" s="23"/>
      <c r="D145" s="23"/>
      <c r="E145" s="23"/>
      <c r="F145" s="23"/>
      <c r="G145" s="190">
        <v>0</v>
      </c>
      <c r="H145" s="23"/>
      <c r="I145" s="23"/>
      <c r="J145" s="23"/>
      <c r="K145" s="190">
        <v>0</v>
      </c>
      <c r="L145" s="23"/>
      <c r="M145" s="23"/>
      <c r="N145" s="23"/>
      <c r="O145" s="190">
        <v>0</v>
      </c>
      <c r="P145" s="23"/>
      <c r="Q145" s="23"/>
      <c r="R145" s="23"/>
      <c r="S145" s="190">
        <v>0</v>
      </c>
      <c r="T145" s="23"/>
      <c r="U145" s="23"/>
      <c r="V145" s="23"/>
      <c r="W145" s="190">
        <v>0</v>
      </c>
      <c r="X145" s="23"/>
      <c r="Y145" s="23"/>
      <c r="Z145" s="23"/>
      <c r="AA145" s="190">
        <v>0</v>
      </c>
      <c r="AB145" s="23"/>
      <c r="AC145" s="23"/>
      <c r="AD145" s="23"/>
      <c r="AE145" s="190">
        <v>0</v>
      </c>
      <c r="AF145" s="23"/>
      <c r="AG145" s="23"/>
      <c r="AH145" s="23"/>
      <c r="AI145" s="190">
        <v>0</v>
      </c>
      <c r="AJ145" s="23"/>
      <c r="AK145" s="23"/>
      <c r="AL145" s="23"/>
      <c r="AM145" s="190">
        <v>0</v>
      </c>
      <c r="AN145" s="23"/>
      <c r="AO145" s="23"/>
      <c r="AP145" s="23"/>
      <c r="AQ145" s="190">
        <v>0</v>
      </c>
      <c r="AR145" s="23"/>
      <c r="AS145" s="23"/>
      <c r="AT145" s="23"/>
      <c r="AU145" s="190">
        <v>0</v>
      </c>
      <c r="AV145" s="23"/>
      <c r="AW145" s="23"/>
      <c r="AX145" s="23"/>
      <c r="AY145" s="190">
        <v>0</v>
      </c>
      <c r="AZ145" s="23"/>
      <c r="BA145" s="23"/>
      <c r="BB145" s="23"/>
      <c r="BC145" s="190">
        <v>0</v>
      </c>
      <c r="BD145" s="23"/>
      <c r="BE145" s="23"/>
      <c r="BF145" s="23"/>
      <c r="BG145" s="190">
        <v>0</v>
      </c>
      <c r="BH145" s="23"/>
      <c r="BI145" s="23"/>
      <c r="BJ145" s="23"/>
      <c r="BK145" s="190">
        <v>0</v>
      </c>
      <c r="BL145" s="23"/>
      <c r="BM145" s="23"/>
    </row>
    <row r="146" spans="1:65" ht="15.75" customHeight="1" x14ac:dyDescent="0.2">
      <c r="A146" s="190">
        <v>381</v>
      </c>
      <c r="B146" s="23"/>
      <c r="C146" s="23" t="s">
        <v>2426</v>
      </c>
      <c r="D146" s="191">
        <v>0.39374999999999999</v>
      </c>
      <c r="E146" s="191">
        <v>0.39374999999999999</v>
      </c>
      <c r="F146" s="192">
        <v>0.16666666666666666</v>
      </c>
      <c r="G146" s="190">
        <v>4</v>
      </c>
      <c r="H146" s="191">
        <v>0.40416666666666667</v>
      </c>
      <c r="I146" s="191">
        <v>0.40416666666666667</v>
      </c>
      <c r="J146" s="192">
        <v>0.16666666666666666</v>
      </c>
      <c r="K146" s="190">
        <v>4</v>
      </c>
      <c r="L146" s="23"/>
      <c r="M146" s="23"/>
      <c r="N146" s="23"/>
      <c r="O146" s="190">
        <v>0</v>
      </c>
      <c r="P146" s="23"/>
      <c r="Q146" s="23"/>
      <c r="R146" s="23"/>
      <c r="S146" s="190">
        <v>0</v>
      </c>
      <c r="T146" s="23"/>
      <c r="U146" s="23"/>
      <c r="V146" s="23"/>
      <c r="W146" s="190">
        <v>0</v>
      </c>
      <c r="X146" s="23"/>
      <c r="Y146" s="23"/>
      <c r="Z146" s="23"/>
      <c r="AA146" s="190">
        <v>0</v>
      </c>
      <c r="AB146" s="23"/>
      <c r="AC146" s="23"/>
      <c r="AD146" s="23"/>
      <c r="AE146" s="190">
        <v>0</v>
      </c>
      <c r="AF146" s="23"/>
      <c r="AG146" s="23"/>
      <c r="AH146" s="23"/>
      <c r="AI146" s="190">
        <v>0</v>
      </c>
      <c r="AJ146" s="23"/>
      <c r="AK146" s="23"/>
      <c r="AL146" s="23"/>
      <c r="AM146" s="190">
        <v>0</v>
      </c>
      <c r="AN146" s="23"/>
      <c r="AO146" s="23"/>
      <c r="AP146" s="23"/>
      <c r="AQ146" s="190">
        <v>0</v>
      </c>
      <c r="AR146" s="23"/>
      <c r="AS146" s="23"/>
      <c r="AT146" s="23"/>
      <c r="AU146" s="190">
        <v>0</v>
      </c>
      <c r="AV146" s="23"/>
      <c r="AW146" s="23"/>
      <c r="AX146" s="23"/>
      <c r="AY146" s="190">
        <v>0</v>
      </c>
      <c r="AZ146" s="23"/>
      <c r="BA146" s="23"/>
      <c r="BB146" s="23"/>
      <c r="BC146" s="190">
        <v>0</v>
      </c>
      <c r="BD146" s="23"/>
      <c r="BE146" s="23"/>
      <c r="BF146" s="23"/>
      <c r="BG146" s="190">
        <v>0</v>
      </c>
      <c r="BH146" s="23"/>
      <c r="BI146" s="23"/>
      <c r="BJ146" s="23"/>
      <c r="BK146" s="190">
        <v>0</v>
      </c>
      <c r="BL146" s="23"/>
      <c r="BM146" s="23"/>
    </row>
    <row r="147" spans="1:65" ht="15.75" customHeight="1" x14ac:dyDescent="0.2">
      <c r="A147" s="190">
        <v>382</v>
      </c>
      <c r="B147" s="23"/>
      <c r="C147" s="23"/>
      <c r="D147" s="23"/>
      <c r="E147" s="23"/>
      <c r="F147" s="23"/>
      <c r="G147" s="190">
        <v>0</v>
      </c>
      <c r="H147" s="23"/>
      <c r="I147" s="23"/>
      <c r="J147" s="23"/>
      <c r="K147" s="190">
        <v>0</v>
      </c>
      <c r="L147" s="23"/>
      <c r="M147" s="23"/>
      <c r="N147" s="23"/>
      <c r="O147" s="190">
        <v>0</v>
      </c>
      <c r="P147" s="23"/>
      <c r="Q147" s="23"/>
      <c r="R147" s="23"/>
      <c r="S147" s="190">
        <v>0</v>
      </c>
      <c r="T147" s="23"/>
      <c r="U147" s="23"/>
      <c r="V147" s="23"/>
      <c r="W147" s="190">
        <v>0</v>
      </c>
      <c r="X147" s="23"/>
      <c r="Y147" s="23"/>
      <c r="Z147" s="23"/>
      <c r="AA147" s="190">
        <v>0</v>
      </c>
      <c r="AB147" s="23"/>
      <c r="AC147" s="23"/>
      <c r="AD147" s="23"/>
      <c r="AE147" s="190">
        <v>0</v>
      </c>
      <c r="AF147" s="23"/>
      <c r="AG147" s="23"/>
      <c r="AH147" s="23"/>
      <c r="AI147" s="190">
        <v>0</v>
      </c>
      <c r="AJ147" s="23"/>
      <c r="AK147" s="23"/>
      <c r="AL147" s="23"/>
      <c r="AM147" s="190">
        <v>0</v>
      </c>
      <c r="AN147" s="23"/>
      <c r="AO147" s="23"/>
      <c r="AP147" s="23"/>
      <c r="AQ147" s="190">
        <v>0</v>
      </c>
      <c r="AR147" s="23"/>
      <c r="AS147" s="23"/>
      <c r="AT147" s="23"/>
      <c r="AU147" s="190">
        <v>0</v>
      </c>
      <c r="AV147" s="23"/>
      <c r="AW147" s="23"/>
      <c r="AX147" s="23"/>
      <c r="AY147" s="190">
        <v>0</v>
      </c>
      <c r="AZ147" s="23"/>
      <c r="BA147" s="23"/>
      <c r="BB147" s="23"/>
      <c r="BC147" s="190">
        <v>0</v>
      </c>
      <c r="BD147" s="23"/>
      <c r="BE147" s="23"/>
      <c r="BF147" s="23"/>
      <c r="BG147" s="190">
        <v>0</v>
      </c>
      <c r="BH147" s="23"/>
      <c r="BI147" s="23"/>
      <c r="BJ147" s="23"/>
      <c r="BK147" s="190">
        <v>0</v>
      </c>
      <c r="BL147" s="23"/>
      <c r="BM147" s="23"/>
    </row>
    <row r="148" spans="1:65" ht="15.75" customHeight="1" x14ac:dyDescent="0.2">
      <c r="A148" s="190">
        <v>384</v>
      </c>
      <c r="B148" s="23"/>
      <c r="C148" s="23"/>
      <c r="D148" s="23"/>
      <c r="E148" s="23"/>
      <c r="F148" s="23"/>
      <c r="G148" s="190">
        <v>0</v>
      </c>
      <c r="H148" s="23"/>
      <c r="I148" s="23"/>
      <c r="J148" s="23"/>
      <c r="K148" s="190">
        <v>0</v>
      </c>
      <c r="L148" s="23"/>
      <c r="M148" s="23"/>
      <c r="N148" s="23"/>
      <c r="O148" s="190">
        <v>0</v>
      </c>
      <c r="P148" s="23"/>
      <c r="Q148" s="23"/>
      <c r="R148" s="23"/>
      <c r="S148" s="190">
        <v>0</v>
      </c>
      <c r="T148" s="23"/>
      <c r="U148" s="23"/>
      <c r="V148" s="23"/>
      <c r="W148" s="190">
        <v>0</v>
      </c>
      <c r="X148" s="23"/>
      <c r="Y148" s="23"/>
      <c r="Z148" s="23"/>
      <c r="AA148" s="190">
        <v>0</v>
      </c>
      <c r="AB148" s="23"/>
      <c r="AC148" s="23"/>
      <c r="AD148" s="23"/>
      <c r="AE148" s="190">
        <v>0</v>
      </c>
      <c r="AF148" s="23"/>
      <c r="AG148" s="23"/>
      <c r="AH148" s="23"/>
      <c r="AI148" s="190">
        <v>0</v>
      </c>
      <c r="AJ148" s="23"/>
      <c r="AK148" s="23"/>
      <c r="AL148" s="23"/>
      <c r="AM148" s="190">
        <v>0</v>
      </c>
      <c r="AN148" s="23"/>
      <c r="AO148" s="23"/>
      <c r="AP148" s="23"/>
      <c r="AQ148" s="190">
        <v>0</v>
      </c>
      <c r="AR148" s="23"/>
      <c r="AS148" s="23"/>
      <c r="AT148" s="23"/>
      <c r="AU148" s="190">
        <v>0</v>
      </c>
      <c r="AV148" s="23"/>
      <c r="AW148" s="23"/>
      <c r="AX148" s="23"/>
      <c r="AY148" s="190">
        <v>0</v>
      </c>
      <c r="AZ148" s="23"/>
      <c r="BA148" s="23"/>
      <c r="BB148" s="23"/>
      <c r="BC148" s="190">
        <v>0</v>
      </c>
      <c r="BD148" s="23"/>
      <c r="BE148" s="23"/>
      <c r="BF148" s="23"/>
      <c r="BG148" s="190">
        <v>0</v>
      </c>
      <c r="BH148" s="23"/>
      <c r="BI148" s="23"/>
      <c r="BJ148" s="23"/>
      <c r="BK148" s="190">
        <v>0</v>
      </c>
      <c r="BL148" s="23"/>
      <c r="BM148" s="23"/>
    </row>
    <row r="149" spans="1:65" ht="15.75" customHeight="1" x14ac:dyDescent="0.2">
      <c r="A149" s="190">
        <v>385</v>
      </c>
      <c r="B149" s="23"/>
      <c r="C149" s="23"/>
      <c r="D149" s="23"/>
      <c r="E149" s="23"/>
      <c r="F149" s="23"/>
      <c r="G149" s="190">
        <v>0</v>
      </c>
      <c r="H149" s="23"/>
      <c r="I149" s="23"/>
      <c r="J149" s="23"/>
      <c r="K149" s="190">
        <v>0</v>
      </c>
      <c r="L149" s="23"/>
      <c r="M149" s="23"/>
      <c r="N149" s="23"/>
      <c r="O149" s="190">
        <v>0</v>
      </c>
      <c r="P149" s="23"/>
      <c r="Q149" s="23"/>
      <c r="R149" s="23"/>
      <c r="S149" s="190">
        <v>0</v>
      </c>
      <c r="T149" s="23"/>
      <c r="U149" s="23"/>
      <c r="V149" s="23"/>
      <c r="W149" s="190">
        <v>0</v>
      </c>
      <c r="X149" s="23"/>
      <c r="Y149" s="23"/>
      <c r="Z149" s="23"/>
      <c r="AA149" s="190">
        <v>0</v>
      </c>
      <c r="AB149" s="23"/>
      <c r="AC149" s="23"/>
      <c r="AD149" s="23"/>
      <c r="AE149" s="190">
        <v>0</v>
      </c>
      <c r="AF149" s="23"/>
      <c r="AG149" s="23"/>
      <c r="AH149" s="23"/>
      <c r="AI149" s="190">
        <v>0</v>
      </c>
      <c r="AJ149" s="23"/>
      <c r="AK149" s="23"/>
      <c r="AL149" s="23"/>
      <c r="AM149" s="190">
        <v>0</v>
      </c>
      <c r="AN149" s="23"/>
      <c r="AO149" s="23"/>
      <c r="AP149" s="23"/>
      <c r="AQ149" s="190">
        <v>0</v>
      </c>
      <c r="AR149" s="23"/>
      <c r="AS149" s="23"/>
      <c r="AT149" s="23"/>
      <c r="AU149" s="190">
        <v>0</v>
      </c>
      <c r="AV149" s="23"/>
      <c r="AW149" s="23"/>
      <c r="AX149" s="23"/>
      <c r="AY149" s="190">
        <v>0</v>
      </c>
      <c r="AZ149" s="23"/>
      <c r="BA149" s="23"/>
      <c r="BB149" s="23"/>
      <c r="BC149" s="190">
        <v>0</v>
      </c>
      <c r="BD149" s="23"/>
      <c r="BE149" s="23"/>
      <c r="BF149" s="23"/>
      <c r="BG149" s="190">
        <v>0</v>
      </c>
      <c r="BH149" s="23"/>
      <c r="BI149" s="23"/>
      <c r="BJ149" s="23"/>
      <c r="BK149" s="190">
        <v>0</v>
      </c>
      <c r="BL149" s="23"/>
      <c r="BM149" s="23"/>
    </row>
    <row r="150" spans="1:65" ht="15.75" customHeight="1" x14ac:dyDescent="0.2">
      <c r="A150" s="190">
        <v>386</v>
      </c>
      <c r="B150" s="23"/>
      <c r="C150" s="23"/>
      <c r="D150" s="23"/>
      <c r="E150" s="23"/>
      <c r="F150" s="23"/>
      <c r="G150" s="190">
        <v>0</v>
      </c>
      <c r="H150" s="23"/>
      <c r="I150" s="23"/>
      <c r="J150" s="23"/>
      <c r="K150" s="190">
        <v>0</v>
      </c>
      <c r="L150" s="23"/>
      <c r="M150" s="23"/>
      <c r="N150" s="23"/>
      <c r="O150" s="190">
        <v>0</v>
      </c>
      <c r="P150" s="23"/>
      <c r="Q150" s="23"/>
      <c r="R150" s="23"/>
      <c r="S150" s="190">
        <v>0</v>
      </c>
      <c r="T150" s="23"/>
      <c r="U150" s="23"/>
      <c r="V150" s="23"/>
      <c r="W150" s="190">
        <v>0</v>
      </c>
      <c r="X150" s="23"/>
      <c r="Y150" s="23"/>
      <c r="Z150" s="23"/>
      <c r="AA150" s="190">
        <v>0</v>
      </c>
      <c r="AB150" s="23"/>
      <c r="AC150" s="23"/>
      <c r="AD150" s="23"/>
      <c r="AE150" s="190">
        <v>0</v>
      </c>
      <c r="AF150" s="23"/>
      <c r="AG150" s="23"/>
      <c r="AH150" s="23"/>
      <c r="AI150" s="190">
        <v>0</v>
      </c>
      <c r="AJ150" s="23"/>
      <c r="AK150" s="23"/>
      <c r="AL150" s="23"/>
      <c r="AM150" s="190">
        <v>0</v>
      </c>
      <c r="AN150" s="23"/>
      <c r="AO150" s="23"/>
      <c r="AP150" s="23"/>
      <c r="AQ150" s="190">
        <v>0</v>
      </c>
      <c r="AR150" s="23"/>
      <c r="AS150" s="23"/>
      <c r="AT150" s="23"/>
      <c r="AU150" s="190">
        <v>0</v>
      </c>
      <c r="AV150" s="23"/>
      <c r="AW150" s="23"/>
      <c r="AX150" s="23"/>
      <c r="AY150" s="190">
        <v>0</v>
      </c>
      <c r="AZ150" s="23"/>
      <c r="BA150" s="23"/>
      <c r="BB150" s="23"/>
      <c r="BC150" s="190">
        <v>0</v>
      </c>
      <c r="BD150" s="23"/>
      <c r="BE150" s="23"/>
      <c r="BF150" s="23"/>
      <c r="BG150" s="190">
        <v>0</v>
      </c>
      <c r="BH150" s="23"/>
      <c r="BI150" s="23"/>
      <c r="BJ150" s="23"/>
      <c r="BK150" s="190">
        <v>0</v>
      </c>
      <c r="BL150" s="23"/>
      <c r="BM150" s="23"/>
    </row>
    <row r="151" spans="1:65" ht="15.75" customHeight="1" x14ac:dyDescent="0.2">
      <c r="A151" s="190">
        <v>388</v>
      </c>
      <c r="B151" s="23"/>
      <c r="C151" s="23" t="s">
        <v>2426</v>
      </c>
      <c r="D151" s="191">
        <v>0.37777777777777777</v>
      </c>
      <c r="E151" s="191">
        <v>0.77083333333333337</v>
      </c>
      <c r="F151" s="193">
        <v>0.33055555555555555</v>
      </c>
      <c r="G151" s="190">
        <v>7.9</v>
      </c>
      <c r="H151" s="191">
        <v>0.37569444444444444</v>
      </c>
      <c r="I151" s="191">
        <v>0.77500000000000002</v>
      </c>
      <c r="J151" s="192">
        <v>0.33263888888888887</v>
      </c>
      <c r="K151" s="190">
        <v>8</v>
      </c>
      <c r="L151" s="191">
        <v>0.375</v>
      </c>
      <c r="M151" s="191">
        <v>0.77152777777777781</v>
      </c>
      <c r="N151" s="192">
        <v>0.33333333333333331</v>
      </c>
      <c r="O151" s="190">
        <v>8</v>
      </c>
      <c r="P151" s="23"/>
      <c r="Q151" s="23"/>
      <c r="R151" s="23"/>
      <c r="S151" s="190">
        <v>0</v>
      </c>
      <c r="T151" s="23"/>
      <c r="U151" s="23"/>
      <c r="V151" s="23"/>
      <c r="W151" s="190">
        <v>0</v>
      </c>
      <c r="X151" s="191">
        <v>0.375</v>
      </c>
      <c r="Y151" s="191">
        <v>0.375</v>
      </c>
      <c r="Z151" s="192">
        <v>0.16666666666666666</v>
      </c>
      <c r="AA151" s="190">
        <v>4</v>
      </c>
      <c r="AB151" s="191">
        <v>0.33958333333333335</v>
      </c>
      <c r="AC151" s="191">
        <v>0.75902777777777775</v>
      </c>
      <c r="AD151" s="192">
        <v>0.33333333333333331</v>
      </c>
      <c r="AE151" s="190">
        <v>8</v>
      </c>
      <c r="AF151" s="191">
        <v>0.35</v>
      </c>
      <c r="AG151" s="191">
        <v>0.77083333333333337</v>
      </c>
      <c r="AH151" s="192">
        <v>0.33333333333333331</v>
      </c>
      <c r="AI151" s="190">
        <v>8</v>
      </c>
      <c r="AJ151" s="191">
        <v>0.37013888888888891</v>
      </c>
      <c r="AK151" s="191">
        <v>0.77361111111111114</v>
      </c>
      <c r="AL151" s="192">
        <v>0.33333333333333331</v>
      </c>
      <c r="AM151" s="190">
        <v>8</v>
      </c>
      <c r="AN151" s="191">
        <v>0.36458333333333331</v>
      </c>
      <c r="AO151" s="191">
        <v>0.77847222222222223</v>
      </c>
      <c r="AP151" s="192">
        <v>0.33333333333333331</v>
      </c>
      <c r="AQ151" s="190">
        <v>8</v>
      </c>
      <c r="AR151" s="23"/>
      <c r="AS151" s="23"/>
      <c r="AT151" s="23"/>
      <c r="AU151" s="190">
        <v>0</v>
      </c>
      <c r="AV151" s="191">
        <v>0.73402777777777772</v>
      </c>
      <c r="AW151" s="191">
        <v>0.73402777777777772</v>
      </c>
      <c r="AX151" s="192">
        <v>0.16666666666666666</v>
      </c>
      <c r="AY151" s="190">
        <v>4</v>
      </c>
      <c r="AZ151" s="23"/>
      <c r="BA151" s="23"/>
      <c r="BB151" s="23"/>
      <c r="BC151" s="190">
        <v>0</v>
      </c>
      <c r="BD151" s="23"/>
      <c r="BE151" s="23"/>
      <c r="BF151" s="23"/>
      <c r="BG151" s="190">
        <v>0</v>
      </c>
      <c r="BH151" s="23"/>
      <c r="BI151" s="23"/>
      <c r="BJ151" s="23"/>
      <c r="BK151" s="190">
        <v>0</v>
      </c>
      <c r="BL151" s="23"/>
      <c r="BM151" s="23"/>
    </row>
    <row r="152" spans="1:65" ht="15.75" customHeight="1" x14ac:dyDescent="0.2">
      <c r="A152" s="190">
        <v>390</v>
      </c>
      <c r="B152" s="23"/>
      <c r="C152" s="23" t="s">
        <v>2425</v>
      </c>
      <c r="D152" s="23"/>
      <c r="E152" s="23"/>
      <c r="F152" s="23"/>
      <c r="G152" s="190">
        <v>0</v>
      </c>
      <c r="H152" s="23"/>
      <c r="I152" s="23"/>
      <c r="J152" s="23"/>
      <c r="K152" s="190">
        <v>0</v>
      </c>
      <c r="L152" s="23"/>
      <c r="M152" s="23"/>
      <c r="N152" s="23"/>
      <c r="O152" s="190">
        <v>0</v>
      </c>
      <c r="P152" s="23"/>
      <c r="Q152" s="23"/>
      <c r="R152" s="23"/>
      <c r="S152" s="190">
        <v>0</v>
      </c>
      <c r="T152" s="23"/>
      <c r="U152" s="23"/>
      <c r="V152" s="23"/>
      <c r="W152" s="190">
        <v>0</v>
      </c>
      <c r="X152" s="23"/>
      <c r="Y152" s="23"/>
      <c r="Z152" s="23"/>
      <c r="AA152" s="190">
        <v>0</v>
      </c>
      <c r="AB152" s="23"/>
      <c r="AC152" s="23"/>
      <c r="AD152" s="23"/>
      <c r="AE152" s="190">
        <v>0</v>
      </c>
      <c r="AF152" s="23"/>
      <c r="AG152" s="23"/>
      <c r="AH152" s="23"/>
      <c r="AI152" s="190">
        <v>0</v>
      </c>
      <c r="AJ152" s="23"/>
      <c r="AK152" s="23"/>
      <c r="AL152" s="23"/>
      <c r="AM152" s="190">
        <v>0</v>
      </c>
      <c r="AN152" s="23"/>
      <c r="AO152" s="23"/>
      <c r="AP152" s="23"/>
      <c r="AQ152" s="190">
        <v>0</v>
      </c>
      <c r="AR152" s="23"/>
      <c r="AS152" s="23"/>
      <c r="AT152" s="23"/>
      <c r="AU152" s="190">
        <v>0</v>
      </c>
      <c r="AV152" s="23"/>
      <c r="AW152" s="23"/>
      <c r="AX152" s="23"/>
      <c r="AY152" s="190">
        <v>0</v>
      </c>
      <c r="AZ152" s="23"/>
      <c r="BA152" s="23"/>
      <c r="BB152" s="23"/>
      <c r="BC152" s="190">
        <v>0</v>
      </c>
      <c r="BD152" s="23"/>
      <c r="BE152" s="23"/>
      <c r="BF152" s="23"/>
      <c r="BG152" s="190">
        <v>0</v>
      </c>
      <c r="BH152" s="23"/>
      <c r="BI152" s="23"/>
      <c r="BJ152" s="23"/>
      <c r="BK152" s="190">
        <v>0</v>
      </c>
      <c r="BL152" s="23"/>
      <c r="BM152" s="23"/>
    </row>
    <row r="153" spans="1:65" ht="15.75" customHeight="1" x14ac:dyDescent="0.2">
      <c r="A153" s="190">
        <v>391</v>
      </c>
      <c r="B153" s="23"/>
      <c r="C153" s="23" t="s">
        <v>2425</v>
      </c>
      <c r="D153" s="23"/>
      <c r="E153" s="23"/>
      <c r="F153" s="23"/>
      <c r="G153" s="190">
        <v>0</v>
      </c>
      <c r="H153" s="23"/>
      <c r="I153" s="23"/>
      <c r="J153" s="23"/>
      <c r="K153" s="190">
        <v>0</v>
      </c>
      <c r="L153" s="23"/>
      <c r="M153" s="23"/>
      <c r="N153" s="23"/>
      <c r="O153" s="190">
        <v>0</v>
      </c>
      <c r="P153" s="23"/>
      <c r="Q153" s="23"/>
      <c r="R153" s="23"/>
      <c r="S153" s="190">
        <v>0</v>
      </c>
      <c r="T153" s="23"/>
      <c r="U153" s="23"/>
      <c r="V153" s="23"/>
      <c r="W153" s="190">
        <v>0</v>
      </c>
      <c r="X153" s="23"/>
      <c r="Y153" s="23"/>
      <c r="Z153" s="23"/>
      <c r="AA153" s="190">
        <v>0</v>
      </c>
      <c r="AB153" s="23"/>
      <c r="AC153" s="23"/>
      <c r="AD153" s="23"/>
      <c r="AE153" s="190">
        <v>0</v>
      </c>
      <c r="AF153" s="23"/>
      <c r="AG153" s="23"/>
      <c r="AH153" s="23"/>
      <c r="AI153" s="190">
        <v>0</v>
      </c>
      <c r="AJ153" s="23"/>
      <c r="AK153" s="23"/>
      <c r="AL153" s="23"/>
      <c r="AM153" s="190">
        <v>0</v>
      </c>
      <c r="AN153" s="23"/>
      <c r="AO153" s="23"/>
      <c r="AP153" s="23"/>
      <c r="AQ153" s="190">
        <v>0</v>
      </c>
      <c r="AR153" s="23"/>
      <c r="AS153" s="23"/>
      <c r="AT153" s="23"/>
      <c r="AU153" s="190">
        <v>0</v>
      </c>
      <c r="AV153" s="23"/>
      <c r="AW153" s="23"/>
      <c r="AX153" s="23"/>
      <c r="AY153" s="190">
        <v>0</v>
      </c>
      <c r="AZ153" s="23"/>
      <c r="BA153" s="23"/>
      <c r="BB153" s="23"/>
      <c r="BC153" s="190">
        <v>0</v>
      </c>
      <c r="BD153" s="23"/>
      <c r="BE153" s="23"/>
      <c r="BF153" s="23"/>
      <c r="BG153" s="190">
        <v>0</v>
      </c>
      <c r="BH153" s="23"/>
      <c r="BI153" s="23"/>
      <c r="BJ153" s="23"/>
      <c r="BK153" s="190">
        <v>0</v>
      </c>
      <c r="BL153" s="23"/>
      <c r="BM153" s="23"/>
    </row>
    <row r="154" spans="1:65" ht="15.75" customHeight="1" x14ac:dyDescent="0.2">
      <c r="A154" s="190">
        <v>392</v>
      </c>
      <c r="B154" s="23"/>
      <c r="C154" s="23"/>
      <c r="D154" s="23"/>
      <c r="E154" s="23"/>
      <c r="F154" s="23"/>
      <c r="G154" s="190">
        <v>0</v>
      </c>
      <c r="H154" s="23"/>
      <c r="I154" s="23"/>
      <c r="J154" s="23"/>
      <c r="K154" s="190">
        <v>0</v>
      </c>
      <c r="L154" s="23"/>
      <c r="M154" s="23"/>
      <c r="N154" s="23"/>
      <c r="O154" s="190">
        <v>0</v>
      </c>
      <c r="P154" s="23"/>
      <c r="Q154" s="23"/>
      <c r="R154" s="23"/>
      <c r="S154" s="190">
        <v>0</v>
      </c>
      <c r="T154" s="23"/>
      <c r="U154" s="23"/>
      <c r="V154" s="23"/>
      <c r="W154" s="190">
        <v>0</v>
      </c>
      <c r="X154" s="23"/>
      <c r="Y154" s="23"/>
      <c r="Z154" s="23"/>
      <c r="AA154" s="190">
        <v>0</v>
      </c>
      <c r="AB154" s="23"/>
      <c r="AC154" s="23"/>
      <c r="AD154" s="23"/>
      <c r="AE154" s="190">
        <v>0</v>
      </c>
      <c r="AF154" s="23"/>
      <c r="AG154" s="23"/>
      <c r="AH154" s="23"/>
      <c r="AI154" s="190">
        <v>0</v>
      </c>
      <c r="AJ154" s="23"/>
      <c r="AK154" s="23"/>
      <c r="AL154" s="23"/>
      <c r="AM154" s="190">
        <v>0</v>
      </c>
      <c r="AN154" s="23"/>
      <c r="AO154" s="23"/>
      <c r="AP154" s="23"/>
      <c r="AQ154" s="190">
        <v>0</v>
      </c>
      <c r="AR154" s="23"/>
      <c r="AS154" s="23"/>
      <c r="AT154" s="23"/>
      <c r="AU154" s="190">
        <v>0</v>
      </c>
      <c r="AV154" s="23"/>
      <c r="AW154" s="23"/>
      <c r="AX154" s="23"/>
      <c r="AY154" s="190">
        <v>0</v>
      </c>
      <c r="AZ154" s="23"/>
      <c r="BA154" s="23"/>
      <c r="BB154" s="23"/>
      <c r="BC154" s="190">
        <v>0</v>
      </c>
      <c r="BD154" s="23"/>
      <c r="BE154" s="23"/>
      <c r="BF154" s="23"/>
      <c r="BG154" s="190">
        <v>0</v>
      </c>
      <c r="BH154" s="23"/>
      <c r="BI154" s="23"/>
      <c r="BJ154" s="23"/>
      <c r="BK154" s="190">
        <v>0</v>
      </c>
      <c r="BL154" s="23"/>
      <c r="BM154" s="23"/>
    </row>
    <row r="155" spans="1:65" ht="15.75" customHeight="1" x14ac:dyDescent="0.2">
      <c r="A155" s="190">
        <v>393</v>
      </c>
      <c r="B155" s="23"/>
      <c r="C155" s="23" t="s">
        <v>2425</v>
      </c>
      <c r="D155" s="23"/>
      <c r="E155" s="23"/>
      <c r="F155" s="23"/>
      <c r="G155" s="190">
        <v>0</v>
      </c>
      <c r="H155" s="23"/>
      <c r="I155" s="23"/>
      <c r="J155" s="23"/>
      <c r="K155" s="190">
        <v>0</v>
      </c>
      <c r="L155" s="23"/>
      <c r="M155" s="23"/>
      <c r="N155" s="23"/>
      <c r="O155" s="190">
        <v>0</v>
      </c>
      <c r="P155" s="23"/>
      <c r="Q155" s="23"/>
      <c r="R155" s="23"/>
      <c r="S155" s="190">
        <v>0</v>
      </c>
      <c r="T155" s="23"/>
      <c r="U155" s="23"/>
      <c r="V155" s="23"/>
      <c r="W155" s="190">
        <v>0</v>
      </c>
      <c r="X155" s="23"/>
      <c r="Y155" s="23"/>
      <c r="Z155" s="23"/>
      <c r="AA155" s="190">
        <v>0</v>
      </c>
      <c r="AB155" s="23"/>
      <c r="AC155" s="23"/>
      <c r="AD155" s="23"/>
      <c r="AE155" s="190">
        <v>0</v>
      </c>
      <c r="AF155" s="23"/>
      <c r="AG155" s="23"/>
      <c r="AH155" s="23"/>
      <c r="AI155" s="190">
        <v>0</v>
      </c>
      <c r="AJ155" s="23"/>
      <c r="AK155" s="23"/>
      <c r="AL155" s="23"/>
      <c r="AM155" s="190">
        <v>0</v>
      </c>
      <c r="AN155" s="23"/>
      <c r="AO155" s="23"/>
      <c r="AP155" s="23"/>
      <c r="AQ155" s="190">
        <v>0</v>
      </c>
      <c r="AR155" s="23"/>
      <c r="AS155" s="23"/>
      <c r="AT155" s="23"/>
      <c r="AU155" s="190">
        <v>0</v>
      </c>
      <c r="AV155" s="23"/>
      <c r="AW155" s="23"/>
      <c r="AX155" s="23"/>
      <c r="AY155" s="190">
        <v>0</v>
      </c>
      <c r="AZ155" s="23"/>
      <c r="BA155" s="23"/>
      <c r="BB155" s="23"/>
      <c r="BC155" s="190">
        <v>0</v>
      </c>
      <c r="BD155" s="23"/>
      <c r="BE155" s="23"/>
      <c r="BF155" s="23"/>
      <c r="BG155" s="190">
        <v>0</v>
      </c>
      <c r="BH155" s="23"/>
      <c r="BI155" s="23"/>
      <c r="BJ155" s="23"/>
      <c r="BK155" s="190">
        <v>0</v>
      </c>
      <c r="BL155" s="23"/>
      <c r="BM155" s="23"/>
    </row>
    <row r="156" spans="1:65" ht="15.75" customHeight="1" x14ac:dyDescent="0.2">
      <c r="A156" s="190">
        <v>394</v>
      </c>
      <c r="B156" s="23"/>
      <c r="C156" s="23"/>
      <c r="D156" s="23"/>
      <c r="E156" s="23"/>
      <c r="F156" s="23"/>
      <c r="G156" s="190">
        <v>0</v>
      </c>
      <c r="H156" s="23"/>
      <c r="I156" s="23"/>
      <c r="J156" s="23"/>
      <c r="K156" s="190">
        <v>0</v>
      </c>
      <c r="L156" s="23"/>
      <c r="M156" s="23"/>
      <c r="N156" s="23"/>
      <c r="O156" s="190">
        <v>0</v>
      </c>
      <c r="P156" s="23"/>
      <c r="Q156" s="23"/>
      <c r="R156" s="23"/>
      <c r="S156" s="190">
        <v>0</v>
      </c>
      <c r="T156" s="23"/>
      <c r="U156" s="23"/>
      <c r="V156" s="23"/>
      <c r="W156" s="190">
        <v>0</v>
      </c>
      <c r="X156" s="23"/>
      <c r="Y156" s="23"/>
      <c r="Z156" s="23"/>
      <c r="AA156" s="190">
        <v>0</v>
      </c>
      <c r="AB156" s="23"/>
      <c r="AC156" s="23"/>
      <c r="AD156" s="23"/>
      <c r="AE156" s="190">
        <v>0</v>
      </c>
      <c r="AF156" s="23"/>
      <c r="AG156" s="23"/>
      <c r="AH156" s="23"/>
      <c r="AI156" s="190">
        <v>0</v>
      </c>
      <c r="AJ156" s="23"/>
      <c r="AK156" s="23"/>
      <c r="AL156" s="23"/>
      <c r="AM156" s="190">
        <v>0</v>
      </c>
      <c r="AN156" s="23"/>
      <c r="AO156" s="23"/>
      <c r="AP156" s="23"/>
      <c r="AQ156" s="190">
        <v>0</v>
      </c>
      <c r="AR156" s="23"/>
      <c r="AS156" s="23"/>
      <c r="AT156" s="23"/>
      <c r="AU156" s="190">
        <v>0</v>
      </c>
      <c r="AV156" s="23"/>
      <c r="AW156" s="23"/>
      <c r="AX156" s="23"/>
      <c r="AY156" s="190">
        <v>0</v>
      </c>
      <c r="AZ156" s="23"/>
      <c r="BA156" s="23"/>
      <c r="BB156" s="23"/>
      <c r="BC156" s="190">
        <v>0</v>
      </c>
      <c r="BD156" s="23"/>
      <c r="BE156" s="23"/>
      <c r="BF156" s="23"/>
      <c r="BG156" s="190">
        <v>0</v>
      </c>
      <c r="BH156" s="23"/>
      <c r="BI156" s="23"/>
      <c r="BJ156" s="23"/>
      <c r="BK156" s="190">
        <v>0</v>
      </c>
      <c r="BL156" s="23"/>
      <c r="BM156" s="23"/>
    </row>
    <row r="157" spans="1:65" ht="15.75" customHeight="1" x14ac:dyDescent="0.2">
      <c r="A157" s="190">
        <v>395</v>
      </c>
      <c r="B157" s="23"/>
      <c r="C157" s="23"/>
      <c r="D157" s="23"/>
      <c r="E157" s="23"/>
      <c r="F157" s="23"/>
      <c r="G157" s="190">
        <v>0</v>
      </c>
      <c r="H157" s="23"/>
      <c r="I157" s="23"/>
      <c r="J157" s="23"/>
      <c r="K157" s="190">
        <v>0</v>
      </c>
      <c r="L157" s="23"/>
      <c r="M157" s="23"/>
      <c r="N157" s="23"/>
      <c r="O157" s="190">
        <v>0</v>
      </c>
      <c r="P157" s="23"/>
      <c r="Q157" s="23"/>
      <c r="R157" s="23"/>
      <c r="S157" s="190">
        <v>0</v>
      </c>
      <c r="T157" s="23"/>
      <c r="U157" s="23"/>
      <c r="V157" s="23"/>
      <c r="W157" s="190">
        <v>0</v>
      </c>
      <c r="X157" s="23"/>
      <c r="Y157" s="23"/>
      <c r="Z157" s="23"/>
      <c r="AA157" s="190">
        <v>0</v>
      </c>
      <c r="AB157" s="23"/>
      <c r="AC157" s="23"/>
      <c r="AD157" s="23"/>
      <c r="AE157" s="190">
        <v>0</v>
      </c>
      <c r="AF157" s="23"/>
      <c r="AG157" s="23"/>
      <c r="AH157" s="23"/>
      <c r="AI157" s="190">
        <v>0</v>
      </c>
      <c r="AJ157" s="23"/>
      <c r="AK157" s="23"/>
      <c r="AL157" s="23"/>
      <c r="AM157" s="190">
        <v>0</v>
      </c>
      <c r="AN157" s="23"/>
      <c r="AO157" s="23"/>
      <c r="AP157" s="23"/>
      <c r="AQ157" s="190">
        <v>0</v>
      </c>
      <c r="AR157" s="23"/>
      <c r="AS157" s="23"/>
      <c r="AT157" s="23"/>
      <c r="AU157" s="190">
        <v>0</v>
      </c>
      <c r="AV157" s="23"/>
      <c r="AW157" s="23"/>
      <c r="AX157" s="23"/>
      <c r="AY157" s="190">
        <v>0</v>
      </c>
      <c r="AZ157" s="23"/>
      <c r="BA157" s="23"/>
      <c r="BB157" s="23"/>
      <c r="BC157" s="190">
        <v>0</v>
      </c>
      <c r="BD157" s="23"/>
      <c r="BE157" s="23"/>
      <c r="BF157" s="23"/>
      <c r="BG157" s="190">
        <v>0</v>
      </c>
      <c r="BH157" s="23"/>
      <c r="BI157" s="23"/>
      <c r="BJ157" s="23"/>
      <c r="BK157" s="190">
        <v>0</v>
      </c>
      <c r="BL157" s="23"/>
      <c r="BM157" s="23"/>
    </row>
    <row r="158" spans="1:65" ht="15.75" customHeight="1" x14ac:dyDescent="0.2">
      <c r="A158" s="190">
        <v>402</v>
      </c>
      <c r="B158" s="23"/>
      <c r="C158" s="23"/>
      <c r="D158" s="23"/>
      <c r="E158" s="23"/>
      <c r="F158" s="23"/>
      <c r="G158" s="190">
        <v>0</v>
      </c>
      <c r="H158" s="23"/>
      <c r="I158" s="23"/>
      <c r="J158" s="23"/>
      <c r="K158" s="190">
        <v>0</v>
      </c>
      <c r="L158" s="23"/>
      <c r="M158" s="23"/>
      <c r="N158" s="23"/>
      <c r="O158" s="190">
        <v>0</v>
      </c>
      <c r="P158" s="23"/>
      <c r="Q158" s="23"/>
      <c r="R158" s="23"/>
      <c r="S158" s="190">
        <v>0</v>
      </c>
      <c r="T158" s="23"/>
      <c r="U158" s="23"/>
      <c r="V158" s="23"/>
      <c r="W158" s="190">
        <v>0</v>
      </c>
      <c r="X158" s="23"/>
      <c r="Y158" s="23"/>
      <c r="Z158" s="23"/>
      <c r="AA158" s="190">
        <v>0</v>
      </c>
      <c r="AB158" s="23"/>
      <c r="AC158" s="23"/>
      <c r="AD158" s="23"/>
      <c r="AE158" s="190">
        <v>0</v>
      </c>
      <c r="AF158" s="23"/>
      <c r="AG158" s="23"/>
      <c r="AH158" s="23"/>
      <c r="AI158" s="190">
        <v>0</v>
      </c>
      <c r="AJ158" s="23"/>
      <c r="AK158" s="23"/>
      <c r="AL158" s="23"/>
      <c r="AM158" s="190">
        <v>0</v>
      </c>
      <c r="AN158" s="23"/>
      <c r="AO158" s="23"/>
      <c r="AP158" s="23"/>
      <c r="AQ158" s="190">
        <v>0</v>
      </c>
      <c r="AR158" s="23"/>
      <c r="AS158" s="23"/>
      <c r="AT158" s="23"/>
      <c r="AU158" s="190">
        <v>0</v>
      </c>
      <c r="AV158" s="23"/>
      <c r="AW158" s="23"/>
      <c r="AX158" s="23"/>
      <c r="AY158" s="190">
        <v>0</v>
      </c>
      <c r="AZ158" s="23"/>
      <c r="BA158" s="23"/>
      <c r="BB158" s="23"/>
      <c r="BC158" s="190">
        <v>0</v>
      </c>
      <c r="BD158" s="23"/>
      <c r="BE158" s="23"/>
      <c r="BF158" s="23"/>
      <c r="BG158" s="190">
        <v>0</v>
      </c>
      <c r="BH158" s="23"/>
      <c r="BI158" s="23"/>
      <c r="BJ158" s="23"/>
      <c r="BK158" s="190">
        <v>0</v>
      </c>
      <c r="BL158" s="23"/>
      <c r="BM158" s="23"/>
    </row>
    <row r="159" spans="1:65" ht="15.75" customHeight="1" x14ac:dyDescent="0.2">
      <c r="A159" s="190">
        <v>408</v>
      </c>
      <c r="B159" s="23"/>
      <c r="C159" s="23"/>
      <c r="D159" s="23"/>
      <c r="E159" s="23"/>
      <c r="F159" s="23"/>
      <c r="G159" s="190">
        <v>0</v>
      </c>
      <c r="H159" s="23"/>
      <c r="I159" s="23"/>
      <c r="J159" s="23"/>
      <c r="K159" s="190">
        <v>0</v>
      </c>
      <c r="L159" s="23"/>
      <c r="M159" s="23"/>
      <c r="N159" s="23"/>
      <c r="O159" s="190">
        <v>0</v>
      </c>
      <c r="P159" s="23"/>
      <c r="Q159" s="23"/>
      <c r="R159" s="23"/>
      <c r="S159" s="190">
        <v>0</v>
      </c>
      <c r="T159" s="23"/>
      <c r="U159" s="23"/>
      <c r="V159" s="23"/>
      <c r="W159" s="190">
        <v>0</v>
      </c>
      <c r="X159" s="23"/>
      <c r="Y159" s="23"/>
      <c r="Z159" s="23"/>
      <c r="AA159" s="190">
        <v>0</v>
      </c>
      <c r="AB159" s="23"/>
      <c r="AC159" s="23"/>
      <c r="AD159" s="23"/>
      <c r="AE159" s="190">
        <v>0</v>
      </c>
      <c r="AF159" s="23"/>
      <c r="AG159" s="23"/>
      <c r="AH159" s="23"/>
      <c r="AI159" s="190">
        <v>0</v>
      </c>
      <c r="AJ159" s="23"/>
      <c r="AK159" s="23"/>
      <c r="AL159" s="23"/>
      <c r="AM159" s="190">
        <v>0</v>
      </c>
      <c r="AN159" s="23"/>
      <c r="AO159" s="23"/>
      <c r="AP159" s="23"/>
      <c r="AQ159" s="190">
        <v>0</v>
      </c>
      <c r="AR159" s="23"/>
      <c r="AS159" s="23"/>
      <c r="AT159" s="23"/>
      <c r="AU159" s="190">
        <v>0</v>
      </c>
      <c r="AV159" s="23"/>
      <c r="AW159" s="23"/>
      <c r="AX159" s="23"/>
      <c r="AY159" s="190">
        <v>0</v>
      </c>
      <c r="AZ159" s="23"/>
      <c r="BA159" s="23"/>
      <c r="BB159" s="23"/>
      <c r="BC159" s="190">
        <v>0</v>
      </c>
      <c r="BD159" s="23"/>
      <c r="BE159" s="23"/>
      <c r="BF159" s="23"/>
      <c r="BG159" s="190">
        <v>0</v>
      </c>
      <c r="BH159" s="23"/>
      <c r="BI159" s="23"/>
      <c r="BJ159" s="23"/>
      <c r="BK159" s="190">
        <v>0</v>
      </c>
      <c r="BL159" s="23"/>
      <c r="BM159" s="23"/>
    </row>
    <row r="160" spans="1:65" ht="15.75" customHeight="1" x14ac:dyDescent="0.2">
      <c r="A160" s="190">
        <v>410</v>
      </c>
      <c r="B160" s="23"/>
      <c r="C160" s="23" t="s">
        <v>2426</v>
      </c>
      <c r="D160" s="23"/>
      <c r="E160" s="23"/>
      <c r="F160" s="23"/>
      <c r="G160" s="190">
        <v>0</v>
      </c>
      <c r="H160" s="23"/>
      <c r="I160" s="23"/>
      <c r="J160" s="23"/>
      <c r="K160" s="190">
        <v>0</v>
      </c>
      <c r="L160" s="23"/>
      <c r="M160" s="23"/>
      <c r="N160" s="23"/>
      <c r="O160" s="190">
        <v>0</v>
      </c>
      <c r="P160" s="23"/>
      <c r="Q160" s="23"/>
      <c r="R160" s="23"/>
      <c r="S160" s="190">
        <v>0</v>
      </c>
      <c r="T160" s="23"/>
      <c r="U160" s="23"/>
      <c r="V160" s="23"/>
      <c r="W160" s="190">
        <v>0</v>
      </c>
      <c r="X160" s="23"/>
      <c r="Y160" s="23"/>
      <c r="Z160" s="23"/>
      <c r="AA160" s="190">
        <v>0</v>
      </c>
      <c r="AB160" s="23"/>
      <c r="AC160" s="23"/>
      <c r="AD160" s="23"/>
      <c r="AE160" s="190">
        <v>0</v>
      </c>
      <c r="AF160" s="23"/>
      <c r="AG160" s="23"/>
      <c r="AH160" s="23"/>
      <c r="AI160" s="190">
        <v>0</v>
      </c>
      <c r="AJ160" s="23"/>
      <c r="AK160" s="23"/>
      <c r="AL160" s="23"/>
      <c r="AM160" s="190">
        <v>0</v>
      </c>
      <c r="AN160" s="23"/>
      <c r="AO160" s="23"/>
      <c r="AP160" s="23"/>
      <c r="AQ160" s="190">
        <v>0</v>
      </c>
      <c r="AR160" s="23"/>
      <c r="AS160" s="23"/>
      <c r="AT160" s="23"/>
      <c r="AU160" s="190">
        <v>0</v>
      </c>
      <c r="AV160" s="23"/>
      <c r="AW160" s="23"/>
      <c r="AX160" s="23"/>
      <c r="AY160" s="190">
        <v>0</v>
      </c>
      <c r="AZ160" s="23"/>
      <c r="BA160" s="23"/>
      <c r="BB160" s="23"/>
      <c r="BC160" s="190">
        <v>0</v>
      </c>
      <c r="BD160" s="23"/>
      <c r="BE160" s="23"/>
      <c r="BF160" s="23"/>
      <c r="BG160" s="190">
        <v>0</v>
      </c>
      <c r="BH160" s="23"/>
      <c r="BI160" s="23"/>
      <c r="BJ160" s="23"/>
      <c r="BK160" s="190">
        <v>0</v>
      </c>
      <c r="BL160" s="23"/>
      <c r="BM160" s="23"/>
    </row>
    <row r="161" spans="1:65" ht="15.75" customHeight="1" x14ac:dyDescent="0.2">
      <c r="A161" s="190">
        <v>412</v>
      </c>
      <c r="B161" s="23"/>
      <c r="C161" s="23"/>
      <c r="D161" s="23"/>
      <c r="E161" s="23"/>
      <c r="F161" s="23"/>
      <c r="G161" s="190">
        <v>0</v>
      </c>
      <c r="H161" s="23"/>
      <c r="I161" s="23"/>
      <c r="J161" s="23"/>
      <c r="K161" s="190">
        <v>0</v>
      </c>
      <c r="L161" s="23"/>
      <c r="M161" s="23"/>
      <c r="N161" s="23"/>
      <c r="O161" s="190">
        <v>0</v>
      </c>
      <c r="P161" s="23"/>
      <c r="Q161" s="23"/>
      <c r="R161" s="23"/>
      <c r="S161" s="190">
        <v>0</v>
      </c>
      <c r="T161" s="23"/>
      <c r="U161" s="23"/>
      <c r="V161" s="23"/>
      <c r="W161" s="190">
        <v>0</v>
      </c>
      <c r="X161" s="23"/>
      <c r="Y161" s="23"/>
      <c r="Z161" s="23"/>
      <c r="AA161" s="190">
        <v>0</v>
      </c>
      <c r="AB161" s="23"/>
      <c r="AC161" s="23"/>
      <c r="AD161" s="23"/>
      <c r="AE161" s="190">
        <v>0</v>
      </c>
      <c r="AF161" s="23"/>
      <c r="AG161" s="23"/>
      <c r="AH161" s="23"/>
      <c r="AI161" s="190">
        <v>0</v>
      </c>
      <c r="AJ161" s="23"/>
      <c r="AK161" s="23"/>
      <c r="AL161" s="23"/>
      <c r="AM161" s="190">
        <v>0</v>
      </c>
      <c r="AN161" s="23"/>
      <c r="AO161" s="23"/>
      <c r="AP161" s="23"/>
      <c r="AQ161" s="190">
        <v>0</v>
      </c>
      <c r="AR161" s="23"/>
      <c r="AS161" s="23"/>
      <c r="AT161" s="23"/>
      <c r="AU161" s="190">
        <v>0</v>
      </c>
      <c r="AV161" s="23"/>
      <c r="AW161" s="23"/>
      <c r="AX161" s="23"/>
      <c r="AY161" s="190">
        <v>0</v>
      </c>
      <c r="AZ161" s="23"/>
      <c r="BA161" s="23"/>
      <c r="BB161" s="23"/>
      <c r="BC161" s="190">
        <v>0</v>
      </c>
      <c r="BD161" s="23"/>
      <c r="BE161" s="23"/>
      <c r="BF161" s="23"/>
      <c r="BG161" s="190">
        <v>0</v>
      </c>
      <c r="BH161" s="23"/>
      <c r="BI161" s="23"/>
      <c r="BJ161" s="23"/>
      <c r="BK161" s="190">
        <v>0</v>
      </c>
      <c r="BL161" s="23"/>
      <c r="BM161" s="23"/>
    </row>
    <row r="162" spans="1:65" ht="15.75" customHeight="1" x14ac:dyDescent="0.2">
      <c r="A162" s="190">
        <v>413</v>
      </c>
      <c r="B162" s="23"/>
      <c r="C162" s="23" t="s">
        <v>2426</v>
      </c>
      <c r="D162" s="23"/>
      <c r="E162" s="23"/>
      <c r="F162" s="23"/>
      <c r="G162" s="190">
        <v>0</v>
      </c>
      <c r="H162" s="23"/>
      <c r="I162" s="23"/>
      <c r="J162" s="23"/>
      <c r="K162" s="190">
        <v>0</v>
      </c>
      <c r="L162" s="23"/>
      <c r="M162" s="23"/>
      <c r="N162" s="23"/>
      <c r="O162" s="190">
        <v>0</v>
      </c>
      <c r="P162" s="23"/>
      <c r="Q162" s="23"/>
      <c r="R162" s="23"/>
      <c r="S162" s="190">
        <v>0</v>
      </c>
      <c r="T162" s="23"/>
      <c r="U162" s="23"/>
      <c r="V162" s="23"/>
      <c r="W162" s="190">
        <v>0</v>
      </c>
      <c r="X162" s="23"/>
      <c r="Y162" s="23"/>
      <c r="Z162" s="23"/>
      <c r="AA162" s="190">
        <v>0</v>
      </c>
      <c r="AB162" s="23"/>
      <c r="AC162" s="23"/>
      <c r="AD162" s="23"/>
      <c r="AE162" s="190">
        <v>0</v>
      </c>
      <c r="AF162" s="23"/>
      <c r="AG162" s="23"/>
      <c r="AH162" s="23"/>
      <c r="AI162" s="190">
        <v>0</v>
      </c>
      <c r="AJ162" s="23"/>
      <c r="AK162" s="23"/>
      <c r="AL162" s="23"/>
      <c r="AM162" s="190">
        <v>0</v>
      </c>
      <c r="AN162" s="23"/>
      <c r="AO162" s="23"/>
      <c r="AP162" s="23"/>
      <c r="AQ162" s="190">
        <v>0</v>
      </c>
      <c r="AR162" s="23"/>
      <c r="AS162" s="23"/>
      <c r="AT162" s="23"/>
      <c r="AU162" s="190">
        <v>0</v>
      </c>
      <c r="AV162" s="23"/>
      <c r="AW162" s="23"/>
      <c r="AX162" s="23"/>
      <c r="AY162" s="190">
        <v>0</v>
      </c>
      <c r="AZ162" s="23"/>
      <c r="BA162" s="23"/>
      <c r="BB162" s="23"/>
      <c r="BC162" s="190">
        <v>0</v>
      </c>
      <c r="BD162" s="23"/>
      <c r="BE162" s="23"/>
      <c r="BF162" s="23"/>
      <c r="BG162" s="190">
        <v>0</v>
      </c>
      <c r="BH162" s="23"/>
      <c r="BI162" s="23"/>
      <c r="BJ162" s="23"/>
      <c r="BK162" s="190">
        <v>0</v>
      </c>
      <c r="BL162" s="23"/>
      <c r="BM162" s="23"/>
    </row>
    <row r="163" spans="1:65" ht="15.75" customHeight="1" x14ac:dyDescent="0.2">
      <c r="A163" s="190">
        <v>414</v>
      </c>
      <c r="B163" s="23"/>
      <c r="C163" s="23"/>
      <c r="D163" s="23"/>
      <c r="E163" s="23"/>
      <c r="F163" s="23"/>
      <c r="G163" s="190">
        <v>0</v>
      </c>
      <c r="H163" s="23"/>
      <c r="I163" s="23"/>
      <c r="J163" s="23"/>
      <c r="K163" s="190">
        <v>0</v>
      </c>
      <c r="L163" s="23"/>
      <c r="M163" s="23"/>
      <c r="N163" s="23"/>
      <c r="O163" s="190">
        <v>0</v>
      </c>
      <c r="P163" s="23"/>
      <c r="Q163" s="23"/>
      <c r="R163" s="23"/>
      <c r="S163" s="190">
        <v>0</v>
      </c>
      <c r="T163" s="23"/>
      <c r="U163" s="23"/>
      <c r="V163" s="23"/>
      <c r="W163" s="190">
        <v>0</v>
      </c>
      <c r="X163" s="23"/>
      <c r="Y163" s="23"/>
      <c r="Z163" s="23"/>
      <c r="AA163" s="190">
        <v>0</v>
      </c>
      <c r="AB163" s="23"/>
      <c r="AC163" s="23"/>
      <c r="AD163" s="23"/>
      <c r="AE163" s="190">
        <v>0</v>
      </c>
      <c r="AF163" s="23"/>
      <c r="AG163" s="23"/>
      <c r="AH163" s="23"/>
      <c r="AI163" s="190">
        <v>0</v>
      </c>
      <c r="AJ163" s="23"/>
      <c r="AK163" s="23"/>
      <c r="AL163" s="23"/>
      <c r="AM163" s="190">
        <v>0</v>
      </c>
      <c r="AN163" s="23"/>
      <c r="AO163" s="23"/>
      <c r="AP163" s="23"/>
      <c r="AQ163" s="190">
        <v>0</v>
      </c>
      <c r="AR163" s="23"/>
      <c r="AS163" s="23"/>
      <c r="AT163" s="23"/>
      <c r="AU163" s="190">
        <v>0</v>
      </c>
      <c r="AV163" s="23"/>
      <c r="AW163" s="23"/>
      <c r="AX163" s="23"/>
      <c r="AY163" s="190">
        <v>0</v>
      </c>
      <c r="AZ163" s="23"/>
      <c r="BA163" s="23"/>
      <c r="BB163" s="23"/>
      <c r="BC163" s="190">
        <v>0</v>
      </c>
      <c r="BD163" s="23"/>
      <c r="BE163" s="23"/>
      <c r="BF163" s="23"/>
      <c r="BG163" s="190">
        <v>0</v>
      </c>
      <c r="BH163" s="23"/>
      <c r="BI163" s="23"/>
      <c r="BJ163" s="23"/>
      <c r="BK163" s="190">
        <v>0</v>
      </c>
      <c r="BL163" s="23"/>
      <c r="BM163" s="23"/>
    </row>
    <row r="164" spans="1:65" ht="15.75" customHeight="1" x14ac:dyDescent="0.2">
      <c r="A164" s="190">
        <v>417</v>
      </c>
      <c r="B164" s="23"/>
      <c r="C164" s="23" t="s">
        <v>2426</v>
      </c>
      <c r="D164" s="23"/>
      <c r="E164" s="23"/>
      <c r="F164" s="23"/>
      <c r="G164" s="190">
        <v>0</v>
      </c>
      <c r="H164" s="23"/>
      <c r="I164" s="23"/>
      <c r="J164" s="23"/>
      <c r="K164" s="190">
        <v>0</v>
      </c>
      <c r="L164" s="23"/>
      <c r="M164" s="23"/>
      <c r="N164" s="23"/>
      <c r="O164" s="190">
        <v>0</v>
      </c>
      <c r="P164" s="23"/>
      <c r="Q164" s="23"/>
      <c r="R164" s="23"/>
      <c r="S164" s="190">
        <v>0</v>
      </c>
      <c r="T164" s="23"/>
      <c r="U164" s="23"/>
      <c r="V164" s="23"/>
      <c r="W164" s="190">
        <v>0</v>
      </c>
      <c r="X164" s="23"/>
      <c r="Y164" s="23"/>
      <c r="Z164" s="23"/>
      <c r="AA164" s="190">
        <v>0</v>
      </c>
      <c r="AB164" s="23"/>
      <c r="AC164" s="23"/>
      <c r="AD164" s="23"/>
      <c r="AE164" s="190">
        <v>0</v>
      </c>
      <c r="AF164" s="23"/>
      <c r="AG164" s="23"/>
      <c r="AH164" s="23"/>
      <c r="AI164" s="190">
        <v>0</v>
      </c>
      <c r="AJ164" s="23"/>
      <c r="AK164" s="23"/>
      <c r="AL164" s="23"/>
      <c r="AM164" s="190">
        <v>0</v>
      </c>
      <c r="AN164" s="23"/>
      <c r="AO164" s="23"/>
      <c r="AP164" s="23"/>
      <c r="AQ164" s="190">
        <v>0</v>
      </c>
      <c r="AR164" s="23"/>
      <c r="AS164" s="23"/>
      <c r="AT164" s="23"/>
      <c r="AU164" s="190">
        <v>0</v>
      </c>
      <c r="AV164" s="23"/>
      <c r="AW164" s="23"/>
      <c r="AX164" s="23"/>
      <c r="AY164" s="190">
        <v>0</v>
      </c>
      <c r="AZ164" s="23"/>
      <c r="BA164" s="23"/>
      <c r="BB164" s="23"/>
      <c r="BC164" s="190">
        <v>0</v>
      </c>
      <c r="BD164" s="23"/>
      <c r="BE164" s="23"/>
      <c r="BF164" s="23"/>
      <c r="BG164" s="190">
        <v>0</v>
      </c>
      <c r="BH164" s="23"/>
      <c r="BI164" s="23"/>
      <c r="BJ164" s="23"/>
      <c r="BK164" s="190">
        <v>0</v>
      </c>
      <c r="BL164" s="23"/>
      <c r="BM164" s="23"/>
    </row>
    <row r="165" spans="1:65" ht="15.75" customHeight="1" x14ac:dyDescent="0.2">
      <c r="A165" s="190">
        <v>419</v>
      </c>
      <c r="B165" s="23"/>
      <c r="C165" s="23"/>
      <c r="D165" s="23"/>
      <c r="E165" s="23"/>
      <c r="F165" s="23"/>
      <c r="G165" s="190">
        <v>0</v>
      </c>
      <c r="H165" s="23"/>
      <c r="I165" s="23"/>
      <c r="J165" s="23"/>
      <c r="K165" s="190">
        <v>0</v>
      </c>
      <c r="L165" s="23"/>
      <c r="M165" s="23"/>
      <c r="N165" s="23"/>
      <c r="O165" s="190">
        <v>0</v>
      </c>
      <c r="P165" s="23"/>
      <c r="Q165" s="23"/>
      <c r="R165" s="23"/>
      <c r="S165" s="190">
        <v>0</v>
      </c>
      <c r="T165" s="23"/>
      <c r="U165" s="23"/>
      <c r="V165" s="23"/>
      <c r="W165" s="190">
        <v>0</v>
      </c>
      <c r="X165" s="23"/>
      <c r="Y165" s="23"/>
      <c r="Z165" s="23"/>
      <c r="AA165" s="190">
        <v>0</v>
      </c>
      <c r="AB165" s="23"/>
      <c r="AC165" s="23"/>
      <c r="AD165" s="23"/>
      <c r="AE165" s="190">
        <v>0</v>
      </c>
      <c r="AF165" s="23"/>
      <c r="AG165" s="23"/>
      <c r="AH165" s="23"/>
      <c r="AI165" s="190">
        <v>0</v>
      </c>
      <c r="AJ165" s="23"/>
      <c r="AK165" s="23"/>
      <c r="AL165" s="23"/>
      <c r="AM165" s="190">
        <v>0</v>
      </c>
      <c r="AN165" s="23"/>
      <c r="AO165" s="23"/>
      <c r="AP165" s="23"/>
      <c r="AQ165" s="190">
        <v>0</v>
      </c>
      <c r="AR165" s="23"/>
      <c r="AS165" s="23"/>
      <c r="AT165" s="23"/>
      <c r="AU165" s="190">
        <v>0</v>
      </c>
      <c r="AV165" s="23"/>
      <c r="AW165" s="23"/>
      <c r="AX165" s="23"/>
      <c r="AY165" s="190">
        <v>0</v>
      </c>
      <c r="AZ165" s="23"/>
      <c r="BA165" s="23"/>
      <c r="BB165" s="23"/>
      <c r="BC165" s="190">
        <v>0</v>
      </c>
      <c r="BD165" s="23"/>
      <c r="BE165" s="23"/>
      <c r="BF165" s="23"/>
      <c r="BG165" s="190">
        <v>0</v>
      </c>
      <c r="BH165" s="23"/>
      <c r="BI165" s="23"/>
      <c r="BJ165" s="23"/>
      <c r="BK165" s="190">
        <v>0</v>
      </c>
      <c r="BL165" s="23"/>
      <c r="BM165" s="23"/>
    </row>
    <row r="166" spans="1:65" ht="15.75" customHeight="1" x14ac:dyDescent="0.2">
      <c r="A166" s="190">
        <v>420</v>
      </c>
      <c r="B166" s="23"/>
      <c r="C166" s="23"/>
      <c r="D166" s="23"/>
      <c r="E166" s="23"/>
      <c r="F166" s="23"/>
      <c r="G166" s="190">
        <v>0</v>
      </c>
      <c r="H166" s="23"/>
      <c r="I166" s="23"/>
      <c r="J166" s="23"/>
      <c r="K166" s="190">
        <v>0</v>
      </c>
      <c r="L166" s="23"/>
      <c r="M166" s="23"/>
      <c r="N166" s="23"/>
      <c r="O166" s="190">
        <v>0</v>
      </c>
      <c r="P166" s="23"/>
      <c r="Q166" s="23"/>
      <c r="R166" s="23"/>
      <c r="S166" s="190">
        <v>0</v>
      </c>
      <c r="T166" s="23"/>
      <c r="U166" s="23"/>
      <c r="V166" s="23"/>
      <c r="W166" s="190">
        <v>0</v>
      </c>
      <c r="X166" s="23"/>
      <c r="Y166" s="23"/>
      <c r="Z166" s="23"/>
      <c r="AA166" s="190">
        <v>0</v>
      </c>
      <c r="AB166" s="23"/>
      <c r="AC166" s="23"/>
      <c r="AD166" s="23"/>
      <c r="AE166" s="190">
        <v>0</v>
      </c>
      <c r="AF166" s="23"/>
      <c r="AG166" s="23"/>
      <c r="AH166" s="23"/>
      <c r="AI166" s="190">
        <v>0</v>
      </c>
      <c r="AJ166" s="23"/>
      <c r="AK166" s="23"/>
      <c r="AL166" s="23"/>
      <c r="AM166" s="190">
        <v>0</v>
      </c>
      <c r="AN166" s="23"/>
      <c r="AO166" s="23"/>
      <c r="AP166" s="23"/>
      <c r="AQ166" s="190">
        <v>0</v>
      </c>
      <c r="AR166" s="23"/>
      <c r="AS166" s="23"/>
      <c r="AT166" s="23"/>
      <c r="AU166" s="190">
        <v>0</v>
      </c>
      <c r="AV166" s="23"/>
      <c r="AW166" s="23"/>
      <c r="AX166" s="23"/>
      <c r="AY166" s="190">
        <v>0</v>
      </c>
      <c r="AZ166" s="23"/>
      <c r="BA166" s="23"/>
      <c r="BB166" s="23"/>
      <c r="BC166" s="190">
        <v>0</v>
      </c>
      <c r="BD166" s="23"/>
      <c r="BE166" s="23"/>
      <c r="BF166" s="23"/>
      <c r="BG166" s="190">
        <v>0</v>
      </c>
      <c r="BH166" s="23"/>
      <c r="BI166" s="23"/>
      <c r="BJ166" s="23"/>
      <c r="BK166" s="190">
        <v>0</v>
      </c>
      <c r="BL166" s="23"/>
      <c r="BM166" s="23"/>
    </row>
    <row r="167" spans="1:65" ht="15.75" customHeight="1" x14ac:dyDescent="0.2">
      <c r="A167" s="190">
        <v>427</v>
      </c>
      <c r="B167" s="23"/>
      <c r="C167" s="23"/>
      <c r="D167" s="23"/>
      <c r="E167" s="23"/>
      <c r="F167" s="23"/>
      <c r="G167" s="190">
        <v>0</v>
      </c>
      <c r="H167" s="23"/>
      <c r="I167" s="23"/>
      <c r="J167" s="23"/>
      <c r="K167" s="190">
        <v>0</v>
      </c>
      <c r="L167" s="23"/>
      <c r="M167" s="23"/>
      <c r="N167" s="23"/>
      <c r="O167" s="190">
        <v>0</v>
      </c>
      <c r="P167" s="23"/>
      <c r="Q167" s="23"/>
      <c r="R167" s="23"/>
      <c r="S167" s="190">
        <v>0</v>
      </c>
      <c r="T167" s="23"/>
      <c r="U167" s="23"/>
      <c r="V167" s="23"/>
      <c r="W167" s="190">
        <v>0</v>
      </c>
      <c r="X167" s="23"/>
      <c r="Y167" s="23"/>
      <c r="Z167" s="23"/>
      <c r="AA167" s="190">
        <v>0</v>
      </c>
      <c r="AB167" s="23"/>
      <c r="AC167" s="23"/>
      <c r="AD167" s="23"/>
      <c r="AE167" s="190">
        <v>0</v>
      </c>
      <c r="AF167" s="23"/>
      <c r="AG167" s="23"/>
      <c r="AH167" s="23"/>
      <c r="AI167" s="190">
        <v>0</v>
      </c>
      <c r="AJ167" s="23"/>
      <c r="AK167" s="23"/>
      <c r="AL167" s="23"/>
      <c r="AM167" s="190">
        <v>0</v>
      </c>
      <c r="AN167" s="23"/>
      <c r="AO167" s="23"/>
      <c r="AP167" s="23"/>
      <c r="AQ167" s="190">
        <v>0</v>
      </c>
      <c r="AR167" s="23"/>
      <c r="AS167" s="23"/>
      <c r="AT167" s="23"/>
      <c r="AU167" s="190">
        <v>0</v>
      </c>
      <c r="AV167" s="23"/>
      <c r="AW167" s="23"/>
      <c r="AX167" s="23"/>
      <c r="AY167" s="190">
        <v>0</v>
      </c>
      <c r="AZ167" s="23"/>
      <c r="BA167" s="23"/>
      <c r="BB167" s="23"/>
      <c r="BC167" s="190">
        <v>0</v>
      </c>
      <c r="BD167" s="23"/>
      <c r="BE167" s="23"/>
      <c r="BF167" s="23"/>
      <c r="BG167" s="190">
        <v>0</v>
      </c>
      <c r="BH167" s="23"/>
      <c r="BI167" s="23"/>
      <c r="BJ167" s="23"/>
      <c r="BK167" s="190">
        <v>0</v>
      </c>
      <c r="BL167" s="23"/>
      <c r="BM167" s="23"/>
    </row>
    <row r="168" spans="1:65" ht="15.75" customHeight="1" x14ac:dyDescent="0.2">
      <c r="A168" s="190">
        <v>429</v>
      </c>
      <c r="B168" s="23"/>
      <c r="C168" s="23"/>
      <c r="D168" s="23"/>
      <c r="E168" s="23"/>
      <c r="F168" s="23"/>
      <c r="G168" s="190">
        <v>0</v>
      </c>
      <c r="H168" s="23"/>
      <c r="I168" s="23"/>
      <c r="J168" s="23"/>
      <c r="K168" s="190">
        <v>0</v>
      </c>
      <c r="L168" s="23"/>
      <c r="M168" s="23"/>
      <c r="N168" s="23"/>
      <c r="O168" s="190">
        <v>0</v>
      </c>
      <c r="P168" s="23"/>
      <c r="Q168" s="23"/>
      <c r="R168" s="23"/>
      <c r="S168" s="190">
        <v>0</v>
      </c>
      <c r="T168" s="23"/>
      <c r="U168" s="23"/>
      <c r="V168" s="23"/>
      <c r="W168" s="190">
        <v>0</v>
      </c>
      <c r="X168" s="23"/>
      <c r="Y168" s="23"/>
      <c r="Z168" s="23"/>
      <c r="AA168" s="190">
        <v>0</v>
      </c>
      <c r="AB168" s="23"/>
      <c r="AC168" s="23"/>
      <c r="AD168" s="23"/>
      <c r="AE168" s="190">
        <v>0</v>
      </c>
      <c r="AF168" s="23"/>
      <c r="AG168" s="23"/>
      <c r="AH168" s="23"/>
      <c r="AI168" s="190">
        <v>0</v>
      </c>
      <c r="AJ168" s="23"/>
      <c r="AK168" s="23"/>
      <c r="AL168" s="23"/>
      <c r="AM168" s="190">
        <v>0</v>
      </c>
      <c r="AN168" s="23"/>
      <c r="AO168" s="23"/>
      <c r="AP168" s="23"/>
      <c r="AQ168" s="190">
        <v>0</v>
      </c>
      <c r="AR168" s="23"/>
      <c r="AS168" s="23"/>
      <c r="AT168" s="23"/>
      <c r="AU168" s="190">
        <v>0</v>
      </c>
      <c r="AV168" s="23"/>
      <c r="AW168" s="23"/>
      <c r="AX168" s="23"/>
      <c r="AY168" s="190">
        <v>0</v>
      </c>
      <c r="AZ168" s="23"/>
      <c r="BA168" s="23"/>
      <c r="BB168" s="23"/>
      <c r="BC168" s="190">
        <v>0</v>
      </c>
      <c r="BD168" s="23"/>
      <c r="BE168" s="23"/>
      <c r="BF168" s="23"/>
      <c r="BG168" s="190">
        <v>0</v>
      </c>
      <c r="BH168" s="23"/>
      <c r="BI168" s="23"/>
      <c r="BJ168" s="23"/>
      <c r="BK168" s="190">
        <v>0</v>
      </c>
      <c r="BL168" s="23"/>
      <c r="BM168" s="23"/>
    </row>
    <row r="169" spans="1:65" ht="15.75" customHeight="1" x14ac:dyDescent="0.2">
      <c r="A169" s="190">
        <v>430</v>
      </c>
      <c r="B169" s="23"/>
      <c r="C169" s="23" t="s">
        <v>2426</v>
      </c>
      <c r="D169" s="23"/>
      <c r="E169" s="23"/>
      <c r="F169" s="23"/>
      <c r="G169" s="190">
        <v>0</v>
      </c>
      <c r="H169" s="23"/>
      <c r="I169" s="23"/>
      <c r="J169" s="23"/>
      <c r="K169" s="190">
        <v>0</v>
      </c>
      <c r="L169" s="23"/>
      <c r="M169" s="23"/>
      <c r="N169" s="23"/>
      <c r="O169" s="190">
        <v>0</v>
      </c>
      <c r="P169" s="23"/>
      <c r="Q169" s="23"/>
      <c r="R169" s="23"/>
      <c r="S169" s="190">
        <v>0</v>
      </c>
      <c r="T169" s="23"/>
      <c r="U169" s="23"/>
      <c r="V169" s="23"/>
      <c r="W169" s="190">
        <v>0</v>
      </c>
      <c r="X169" s="23"/>
      <c r="Y169" s="23"/>
      <c r="Z169" s="23"/>
      <c r="AA169" s="190">
        <v>0</v>
      </c>
      <c r="AB169" s="23"/>
      <c r="AC169" s="23"/>
      <c r="AD169" s="23"/>
      <c r="AE169" s="190">
        <v>0</v>
      </c>
      <c r="AF169" s="23"/>
      <c r="AG169" s="23"/>
      <c r="AH169" s="23"/>
      <c r="AI169" s="190">
        <v>0</v>
      </c>
      <c r="AJ169" s="23"/>
      <c r="AK169" s="23"/>
      <c r="AL169" s="23"/>
      <c r="AM169" s="190">
        <v>0</v>
      </c>
      <c r="AN169" s="23"/>
      <c r="AO169" s="23"/>
      <c r="AP169" s="23"/>
      <c r="AQ169" s="190">
        <v>0</v>
      </c>
      <c r="AR169" s="23"/>
      <c r="AS169" s="23"/>
      <c r="AT169" s="23"/>
      <c r="AU169" s="190">
        <v>0</v>
      </c>
      <c r="AV169" s="23"/>
      <c r="AW169" s="23"/>
      <c r="AX169" s="23"/>
      <c r="AY169" s="190">
        <v>0</v>
      </c>
      <c r="AZ169" s="23"/>
      <c r="BA169" s="23"/>
      <c r="BB169" s="23"/>
      <c r="BC169" s="190">
        <v>0</v>
      </c>
      <c r="BD169" s="23"/>
      <c r="BE169" s="23"/>
      <c r="BF169" s="23"/>
      <c r="BG169" s="190">
        <v>0</v>
      </c>
      <c r="BH169" s="23"/>
      <c r="BI169" s="23"/>
      <c r="BJ169" s="23"/>
      <c r="BK169" s="190">
        <v>0</v>
      </c>
      <c r="BL169" s="23"/>
      <c r="BM169" s="23"/>
    </row>
    <row r="170" spans="1:65" ht="15.75" customHeight="1" x14ac:dyDescent="0.2">
      <c r="A170" s="190">
        <v>435</v>
      </c>
      <c r="B170" s="23"/>
      <c r="C170" s="23" t="s">
        <v>2425</v>
      </c>
      <c r="D170" s="23"/>
      <c r="E170" s="23"/>
      <c r="F170" s="23"/>
      <c r="G170" s="190">
        <v>0</v>
      </c>
      <c r="H170" s="23"/>
      <c r="I170" s="23"/>
      <c r="J170" s="23"/>
      <c r="K170" s="190">
        <v>0</v>
      </c>
      <c r="L170" s="23"/>
      <c r="M170" s="23"/>
      <c r="N170" s="23"/>
      <c r="O170" s="190">
        <v>0</v>
      </c>
      <c r="P170" s="23"/>
      <c r="Q170" s="23"/>
      <c r="R170" s="23"/>
      <c r="S170" s="190">
        <v>0</v>
      </c>
      <c r="T170" s="23"/>
      <c r="U170" s="23"/>
      <c r="V170" s="23"/>
      <c r="W170" s="190">
        <v>0</v>
      </c>
      <c r="X170" s="23"/>
      <c r="Y170" s="23"/>
      <c r="Z170" s="23"/>
      <c r="AA170" s="190">
        <v>0</v>
      </c>
      <c r="AB170" s="23"/>
      <c r="AC170" s="23"/>
      <c r="AD170" s="23"/>
      <c r="AE170" s="190">
        <v>0</v>
      </c>
      <c r="AF170" s="23"/>
      <c r="AG170" s="23"/>
      <c r="AH170" s="23"/>
      <c r="AI170" s="190">
        <v>0</v>
      </c>
      <c r="AJ170" s="23"/>
      <c r="AK170" s="23"/>
      <c r="AL170" s="23"/>
      <c r="AM170" s="190">
        <v>0</v>
      </c>
      <c r="AN170" s="23"/>
      <c r="AO170" s="23"/>
      <c r="AP170" s="23"/>
      <c r="AQ170" s="190">
        <v>0</v>
      </c>
      <c r="AR170" s="23"/>
      <c r="AS170" s="23"/>
      <c r="AT170" s="23"/>
      <c r="AU170" s="190">
        <v>0</v>
      </c>
      <c r="AV170" s="23"/>
      <c r="AW170" s="23"/>
      <c r="AX170" s="23"/>
      <c r="AY170" s="190">
        <v>0</v>
      </c>
      <c r="AZ170" s="23"/>
      <c r="BA170" s="23"/>
      <c r="BB170" s="23"/>
      <c r="BC170" s="190">
        <v>0</v>
      </c>
      <c r="BD170" s="23"/>
      <c r="BE170" s="23"/>
      <c r="BF170" s="23"/>
      <c r="BG170" s="190">
        <v>0</v>
      </c>
      <c r="BH170" s="23"/>
      <c r="BI170" s="23"/>
      <c r="BJ170" s="23"/>
      <c r="BK170" s="190">
        <v>0</v>
      </c>
      <c r="BL170" s="23"/>
      <c r="BM170" s="23"/>
    </row>
    <row r="171" spans="1:65" ht="15.75" customHeight="1" x14ac:dyDescent="0.2">
      <c r="A171" s="190">
        <v>438</v>
      </c>
      <c r="B171" s="23"/>
      <c r="C171" s="23" t="s">
        <v>2426</v>
      </c>
      <c r="D171" s="23"/>
      <c r="E171" s="23"/>
      <c r="F171" s="23"/>
      <c r="G171" s="190">
        <v>0</v>
      </c>
      <c r="H171" s="23"/>
      <c r="I171" s="23"/>
      <c r="J171" s="23"/>
      <c r="K171" s="190">
        <v>0</v>
      </c>
      <c r="L171" s="23"/>
      <c r="M171" s="23"/>
      <c r="N171" s="23"/>
      <c r="O171" s="190">
        <v>0</v>
      </c>
      <c r="P171" s="23"/>
      <c r="Q171" s="23"/>
      <c r="R171" s="23"/>
      <c r="S171" s="190">
        <v>0</v>
      </c>
      <c r="T171" s="23"/>
      <c r="U171" s="23"/>
      <c r="V171" s="23"/>
      <c r="W171" s="190">
        <v>0</v>
      </c>
      <c r="X171" s="23"/>
      <c r="Y171" s="23"/>
      <c r="Z171" s="23"/>
      <c r="AA171" s="190">
        <v>0</v>
      </c>
      <c r="AB171" s="23"/>
      <c r="AC171" s="23"/>
      <c r="AD171" s="23"/>
      <c r="AE171" s="190">
        <v>0</v>
      </c>
      <c r="AF171" s="23"/>
      <c r="AG171" s="23"/>
      <c r="AH171" s="23"/>
      <c r="AI171" s="190">
        <v>0</v>
      </c>
      <c r="AJ171" s="191">
        <v>0.41249999999999998</v>
      </c>
      <c r="AK171" s="191">
        <v>0.41249999999999998</v>
      </c>
      <c r="AL171" s="192">
        <v>0.16666666666666666</v>
      </c>
      <c r="AM171" s="190">
        <v>4</v>
      </c>
      <c r="AN171" s="23"/>
      <c r="AO171" s="23"/>
      <c r="AP171" s="23"/>
      <c r="AQ171" s="190">
        <v>0</v>
      </c>
      <c r="AR171" s="23"/>
      <c r="AS171" s="23"/>
      <c r="AT171" s="23"/>
      <c r="AU171" s="190">
        <v>0</v>
      </c>
      <c r="AV171" s="23"/>
      <c r="AW171" s="23"/>
      <c r="AX171" s="23"/>
      <c r="AY171" s="190">
        <v>0</v>
      </c>
      <c r="AZ171" s="23"/>
      <c r="BA171" s="23"/>
      <c r="BB171" s="23"/>
      <c r="BC171" s="190">
        <v>0</v>
      </c>
      <c r="BD171" s="23"/>
      <c r="BE171" s="23"/>
      <c r="BF171" s="23"/>
      <c r="BG171" s="190">
        <v>0</v>
      </c>
      <c r="BH171" s="23"/>
      <c r="BI171" s="23"/>
      <c r="BJ171" s="23"/>
      <c r="BK171" s="190">
        <v>0</v>
      </c>
      <c r="BL171" s="23"/>
      <c r="BM171" s="23"/>
    </row>
    <row r="172" spans="1:65" ht="15.75" customHeight="1" x14ac:dyDescent="0.2">
      <c r="A172" s="190">
        <v>441</v>
      </c>
      <c r="B172" s="23"/>
      <c r="C172" s="23" t="s">
        <v>2426</v>
      </c>
      <c r="D172" s="191">
        <v>0.38680555555555557</v>
      </c>
      <c r="E172" s="191">
        <v>0.78402777777777777</v>
      </c>
      <c r="F172" s="192">
        <v>0.3215277777777778</v>
      </c>
      <c r="G172" s="190">
        <v>7.7</v>
      </c>
      <c r="H172" s="23"/>
      <c r="I172" s="23"/>
      <c r="J172" s="23"/>
      <c r="K172" s="190">
        <v>0</v>
      </c>
      <c r="L172" s="23"/>
      <c r="M172" s="23"/>
      <c r="N172" s="23"/>
      <c r="O172" s="190">
        <v>0</v>
      </c>
      <c r="P172" s="23"/>
      <c r="Q172" s="23"/>
      <c r="R172" s="23"/>
      <c r="S172" s="190">
        <v>0</v>
      </c>
      <c r="T172" s="23"/>
      <c r="U172" s="23"/>
      <c r="V172" s="23"/>
      <c r="W172" s="190">
        <v>0</v>
      </c>
      <c r="X172" s="23"/>
      <c r="Y172" s="23"/>
      <c r="Z172" s="23"/>
      <c r="AA172" s="190">
        <v>0</v>
      </c>
      <c r="AB172" s="23"/>
      <c r="AC172" s="23"/>
      <c r="AD172" s="23"/>
      <c r="AE172" s="190">
        <v>0</v>
      </c>
      <c r="AF172" s="23"/>
      <c r="AG172" s="23"/>
      <c r="AH172" s="23"/>
      <c r="AI172" s="190">
        <v>0</v>
      </c>
      <c r="AJ172" s="23"/>
      <c r="AK172" s="23"/>
      <c r="AL172" s="23"/>
      <c r="AM172" s="190">
        <v>0</v>
      </c>
      <c r="AN172" s="23"/>
      <c r="AO172" s="23"/>
      <c r="AP172" s="23"/>
      <c r="AQ172" s="190">
        <v>0</v>
      </c>
      <c r="AR172" s="23"/>
      <c r="AS172" s="23"/>
      <c r="AT172" s="23"/>
      <c r="AU172" s="190">
        <v>0</v>
      </c>
      <c r="AV172" s="23"/>
      <c r="AW172" s="23"/>
      <c r="AX172" s="23"/>
      <c r="AY172" s="190">
        <v>0</v>
      </c>
      <c r="AZ172" s="23"/>
      <c r="BA172" s="23"/>
      <c r="BB172" s="23"/>
      <c r="BC172" s="190">
        <v>0</v>
      </c>
      <c r="BD172" s="23"/>
      <c r="BE172" s="23"/>
      <c r="BF172" s="23"/>
      <c r="BG172" s="190">
        <v>0</v>
      </c>
      <c r="BH172" s="23"/>
      <c r="BI172" s="23"/>
      <c r="BJ172" s="23"/>
      <c r="BK172" s="190">
        <v>0</v>
      </c>
      <c r="BL172" s="23"/>
      <c r="BM172" s="23"/>
    </row>
    <row r="173" spans="1:65" ht="15.75" customHeight="1" x14ac:dyDescent="0.2">
      <c r="A173" s="190">
        <v>442</v>
      </c>
      <c r="B173" s="23"/>
      <c r="C173" s="23"/>
      <c r="D173" s="23"/>
      <c r="E173" s="23"/>
      <c r="F173" s="23"/>
      <c r="G173" s="190">
        <v>0</v>
      </c>
      <c r="H173" s="23"/>
      <c r="I173" s="23"/>
      <c r="J173" s="23"/>
      <c r="K173" s="190">
        <v>0</v>
      </c>
      <c r="L173" s="23"/>
      <c r="M173" s="23"/>
      <c r="N173" s="23"/>
      <c r="O173" s="190">
        <v>0</v>
      </c>
      <c r="P173" s="23"/>
      <c r="Q173" s="23"/>
      <c r="R173" s="23"/>
      <c r="S173" s="190">
        <v>0</v>
      </c>
      <c r="T173" s="23"/>
      <c r="U173" s="23"/>
      <c r="V173" s="23"/>
      <c r="W173" s="190">
        <v>0</v>
      </c>
      <c r="X173" s="23"/>
      <c r="Y173" s="23"/>
      <c r="Z173" s="23"/>
      <c r="AA173" s="190">
        <v>0</v>
      </c>
      <c r="AB173" s="23"/>
      <c r="AC173" s="23"/>
      <c r="AD173" s="23"/>
      <c r="AE173" s="190">
        <v>0</v>
      </c>
      <c r="AF173" s="23"/>
      <c r="AG173" s="23"/>
      <c r="AH173" s="23"/>
      <c r="AI173" s="190">
        <v>0</v>
      </c>
      <c r="AJ173" s="23"/>
      <c r="AK173" s="23"/>
      <c r="AL173" s="23"/>
      <c r="AM173" s="190">
        <v>0</v>
      </c>
      <c r="AN173" s="23"/>
      <c r="AO173" s="23"/>
      <c r="AP173" s="23"/>
      <c r="AQ173" s="190">
        <v>0</v>
      </c>
      <c r="AR173" s="23"/>
      <c r="AS173" s="23"/>
      <c r="AT173" s="23"/>
      <c r="AU173" s="190">
        <v>0</v>
      </c>
      <c r="AV173" s="23"/>
      <c r="AW173" s="23"/>
      <c r="AX173" s="23"/>
      <c r="AY173" s="190">
        <v>0</v>
      </c>
      <c r="AZ173" s="23"/>
      <c r="BA173" s="23"/>
      <c r="BB173" s="23"/>
      <c r="BC173" s="190">
        <v>0</v>
      </c>
      <c r="BD173" s="23"/>
      <c r="BE173" s="23"/>
      <c r="BF173" s="23"/>
      <c r="BG173" s="190">
        <v>0</v>
      </c>
      <c r="BH173" s="23"/>
      <c r="BI173" s="23"/>
      <c r="BJ173" s="23"/>
      <c r="BK173" s="190">
        <v>0</v>
      </c>
      <c r="BL173" s="23"/>
      <c r="BM173" s="23"/>
    </row>
    <row r="174" spans="1:65" ht="15.75" customHeight="1" x14ac:dyDescent="0.2">
      <c r="A174" s="190">
        <v>449</v>
      </c>
      <c r="B174" s="23"/>
      <c r="C174" s="23"/>
      <c r="D174" s="23"/>
      <c r="E174" s="23"/>
      <c r="F174" s="23"/>
      <c r="G174" s="190">
        <v>0</v>
      </c>
      <c r="H174" s="23"/>
      <c r="I174" s="23"/>
      <c r="J174" s="23"/>
      <c r="K174" s="190">
        <v>0</v>
      </c>
      <c r="L174" s="23"/>
      <c r="M174" s="23"/>
      <c r="N174" s="23"/>
      <c r="O174" s="190">
        <v>0</v>
      </c>
      <c r="P174" s="23"/>
      <c r="Q174" s="23"/>
      <c r="R174" s="23"/>
      <c r="S174" s="190">
        <v>0</v>
      </c>
      <c r="T174" s="23"/>
      <c r="U174" s="23"/>
      <c r="V174" s="23"/>
      <c r="W174" s="190">
        <v>0</v>
      </c>
      <c r="X174" s="23"/>
      <c r="Y174" s="23"/>
      <c r="Z174" s="23"/>
      <c r="AA174" s="190">
        <v>0</v>
      </c>
      <c r="AB174" s="23"/>
      <c r="AC174" s="23"/>
      <c r="AD174" s="23"/>
      <c r="AE174" s="190">
        <v>0</v>
      </c>
      <c r="AF174" s="23"/>
      <c r="AG174" s="23"/>
      <c r="AH174" s="23"/>
      <c r="AI174" s="190">
        <v>0</v>
      </c>
      <c r="AJ174" s="23"/>
      <c r="AK174" s="23"/>
      <c r="AL174" s="23"/>
      <c r="AM174" s="190">
        <v>0</v>
      </c>
      <c r="AN174" s="23"/>
      <c r="AO174" s="23"/>
      <c r="AP174" s="23"/>
      <c r="AQ174" s="190">
        <v>0</v>
      </c>
      <c r="AR174" s="23"/>
      <c r="AS174" s="23"/>
      <c r="AT174" s="23"/>
      <c r="AU174" s="190">
        <v>0</v>
      </c>
      <c r="AV174" s="23"/>
      <c r="AW174" s="23"/>
      <c r="AX174" s="23"/>
      <c r="AY174" s="190">
        <v>0</v>
      </c>
      <c r="AZ174" s="23"/>
      <c r="BA174" s="23"/>
      <c r="BB174" s="23"/>
      <c r="BC174" s="190">
        <v>0</v>
      </c>
      <c r="BD174" s="23"/>
      <c r="BE174" s="23"/>
      <c r="BF174" s="23"/>
      <c r="BG174" s="190">
        <v>0</v>
      </c>
      <c r="BH174" s="23"/>
      <c r="BI174" s="23"/>
      <c r="BJ174" s="23"/>
      <c r="BK174" s="190">
        <v>0</v>
      </c>
      <c r="BL174" s="23"/>
      <c r="BM174" s="23"/>
    </row>
    <row r="175" spans="1:65" ht="15.75" customHeight="1" x14ac:dyDescent="0.2">
      <c r="A175" s="190">
        <v>451</v>
      </c>
      <c r="B175" s="23"/>
      <c r="C175" s="23"/>
      <c r="D175" s="23"/>
      <c r="E175" s="23"/>
      <c r="F175" s="23"/>
      <c r="G175" s="190">
        <v>0</v>
      </c>
      <c r="H175" s="23"/>
      <c r="I175" s="23"/>
      <c r="J175" s="23"/>
      <c r="K175" s="190">
        <v>0</v>
      </c>
      <c r="L175" s="23"/>
      <c r="M175" s="23"/>
      <c r="N175" s="23"/>
      <c r="O175" s="190">
        <v>0</v>
      </c>
      <c r="P175" s="23"/>
      <c r="Q175" s="23"/>
      <c r="R175" s="23"/>
      <c r="S175" s="190">
        <v>0</v>
      </c>
      <c r="T175" s="23"/>
      <c r="U175" s="23"/>
      <c r="V175" s="23"/>
      <c r="W175" s="190">
        <v>0</v>
      </c>
      <c r="X175" s="23"/>
      <c r="Y175" s="23"/>
      <c r="Z175" s="23"/>
      <c r="AA175" s="190">
        <v>0</v>
      </c>
      <c r="AB175" s="23"/>
      <c r="AC175" s="23"/>
      <c r="AD175" s="23"/>
      <c r="AE175" s="190">
        <v>0</v>
      </c>
      <c r="AF175" s="23"/>
      <c r="AG175" s="23"/>
      <c r="AH175" s="23"/>
      <c r="AI175" s="190">
        <v>0</v>
      </c>
      <c r="AJ175" s="23"/>
      <c r="AK175" s="23"/>
      <c r="AL175" s="23"/>
      <c r="AM175" s="190">
        <v>0</v>
      </c>
      <c r="AN175" s="23"/>
      <c r="AO175" s="23"/>
      <c r="AP175" s="23"/>
      <c r="AQ175" s="190">
        <v>0</v>
      </c>
      <c r="AR175" s="23"/>
      <c r="AS175" s="23"/>
      <c r="AT175" s="23"/>
      <c r="AU175" s="190">
        <v>0</v>
      </c>
      <c r="AV175" s="23"/>
      <c r="AW175" s="23"/>
      <c r="AX175" s="23"/>
      <c r="AY175" s="190">
        <v>0</v>
      </c>
      <c r="AZ175" s="23"/>
      <c r="BA175" s="23"/>
      <c r="BB175" s="23"/>
      <c r="BC175" s="190">
        <v>0</v>
      </c>
      <c r="BD175" s="23"/>
      <c r="BE175" s="23"/>
      <c r="BF175" s="23"/>
      <c r="BG175" s="190">
        <v>0</v>
      </c>
      <c r="BH175" s="23"/>
      <c r="BI175" s="23"/>
      <c r="BJ175" s="23"/>
      <c r="BK175" s="190">
        <v>0</v>
      </c>
      <c r="BL175" s="23"/>
      <c r="BM175" s="23"/>
    </row>
    <row r="176" spans="1:65" ht="15.75" customHeight="1" x14ac:dyDescent="0.2">
      <c r="A176" s="190">
        <v>452</v>
      </c>
      <c r="B176" s="23"/>
      <c r="C176" s="23" t="s">
        <v>2426</v>
      </c>
      <c r="D176" s="23"/>
      <c r="E176" s="23"/>
      <c r="F176" s="23"/>
      <c r="G176" s="190">
        <v>0</v>
      </c>
      <c r="H176" s="23"/>
      <c r="I176" s="23"/>
      <c r="J176" s="23"/>
      <c r="K176" s="190">
        <v>0</v>
      </c>
      <c r="L176" s="23"/>
      <c r="M176" s="23"/>
      <c r="N176" s="23"/>
      <c r="O176" s="190">
        <v>0</v>
      </c>
      <c r="P176" s="23"/>
      <c r="Q176" s="23"/>
      <c r="R176" s="23"/>
      <c r="S176" s="190">
        <v>0</v>
      </c>
      <c r="T176" s="23"/>
      <c r="U176" s="23"/>
      <c r="V176" s="23"/>
      <c r="W176" s="190">
        <v>0</v>
      </c>
      <c r="X176" s="23"/>
      <c r="Y176" s="23"/>
      <c r="Z176" s="23"/>
      <c r="AA176" s="190">
        <v>0</v>
      </c>
      <c r="AB176" s="23"/>
      <c r="AC176" s="23"/>
      <c r="AD176" s="23"/>
      <c r="AE176" s="190">
        <v>0</v>
      </c>
      <c r="AF176" s="23"/>
      <c r="AG176" s="23"/>
      <c r="AH176" s="23"/>
      <c r="AI176" s="190">
        <v>0</v>
      </c>
      <c r="AJ176" s="23"/>
      <c r="AK176" s="23"/>
      <c r="AL176" s="23"/>
      <c r="AM176" s="190">
        <v>0</v>
      </c>
      <c r="AN176" s="23"/>
      <c r="AO176" s="23"/>
      <c r="AP176" s="23"/>
      <c r="AQ176" s="190">
        <v>0</v>
      </c>
      <c r="AR176" s="23"/>
      <c r="AS176" s="23"/>
      <c r="AT176" s="23"/>
      <c r="AU176" s="190">
        <v>0</v>
      </c>
      <c r="AV176" s="23"/>
      <c r="AW176" s="23"/>
      <c r="AX176" s="23"/>
      <c r="AY176" s="190">
        <v>0</v>
      </c>
      <c r="AZ176" s="23"/>
      <c r="BA176" s="23"/>
      <c r="BB176" s="23"/>
      <c r="BC176" s="190">
        <v>0</v>
      </c>
      <c r="BD176" s="23"/>
      <c r="BE176" s="23"/>
      <c r="BF176" s="23"/>
      <c r="BG176" s="190">
        <v>0</v>
      </c>
      <c r="BH176" s="23"/>
      <c r="BI176" s="23"/>
      <c r="BJ176" s="23"/>
      <c r="BK176" s="190">
        <v>0</v>
      </c>
      <c r="BL176" s="23"/>
      <c r="BM176" s="23"/>
    </row>
    <row r="177" spans="1:65" ht="15.75" customHeight="1" x14ac:dyDescent="0.2">
      <c r="A177" s="190">
        <v>453</v>
      </c>
      <c r="B177" s="23"/>
      <c r="C177" s="23" t="s">
        <v>2425</v>
      </c>
      <c r="D177" s="23"/>
      <c r="E177" s="23"/>
      <c r="F177" s="23"/>
      <c r="G177" s="190">
        <v>0</v>
      </c>
      <c r="H177" s="23"/>
      <c r="I177" s="23"/>
      <c r="J177" s="23"/>
      <c r="K177" s="190">
        <v>0</v>
      </c>
      <c r="L177" s="23"/>
      <c r="M177" s="23"/>
      <c r="N177" s="23"/>
      <c r="O177" s="190">
        <v>0</v>
      </c>
      <c r="P177" s="23"/>
      <c r="Q177" s="23"/>
      <c r="R177" s="23"/>
      <c r="S177" s="190">
        <v>0</v>
      </c>
      <c r="T177" s="23"/>
      <c r="U177" s="23"/>
      <c r="V177" s="23"/>
      <c r="W177" s="190">
        <v>0</v>
      </c>
      <c r="X177" s="23"/>
      <c r="Y177" s="23"/>
      <c r="Z177" s="23"/>
      <c r="AA177" s="190">
        <v>0</v>
      </c>
      <c r="AB177" s="23"/>
      <c r="AC177" s="23"/>
      <c r="AD177" s="23"/>
      <c r="AE177" s="190">
        <v>0</v>
      </c>
      <c r="AF177" s="23"/>
      <c r="AG177" s="23"/>
      <c r="AH177" s="23"/>
      <c r="AI177" s="190">
        <v>0</v>
      </c>
      <c r="AJ177" s="23"/>
      <c r="AK177" s="23"/>
      <c r="AL177" s="23"/>
      <c r="AM177" s="190">
        <v>0</v>
      </c>
      <c r="AN177" s="23"/>
      <c r="AO177" s="23"/>
      <c r="AP177" s="23"/>
      <c r="AQ177" s="190">
        <v>0</v>
      </c>
      <c r="AR177" s="23"/>
      <c r="AS177" s="23"/>
      <c r="AT177" s="23"/>
      <c r="AU177" s="190">
        <v>0</v>
      </c>
      <c r="AV177" s="23"/>
      <c r="AW177" s="23"/>
      <c r="AX177" s="23"/>
      <c r="AY177" s="190">
        <v>0</v>
      </c>
      <c r="AZ177" s="23"/>
      <c r="BA177" s="23"/>
      <c r="BB177" s="23"/>
      <c r="BC177" s="190">
        <v>0</v>
      </c>
      <c r="BD177" s="23"/>
      <c r="BE177" s="23"/>
      <c r="BF177" s="23"/>
      <c r="BG177" s="190">
        <v>0</v>
      </c>
      <c r="BH177" s="23"/>
      <c r="BI177" s="23"/>
      <c r="BJ177" s="23"/>
      <c r="BK177" s="190">
        <v>0</v>
      </c>
      <c r="BL177" s="23"/>
      <c r="BM177" s="23"/>
    </row>
    <row r="178" spans="1:65" ht="15.75" customHeight="1" x14ac:dyDescent="0.2">
      <c r="A178" s="190">
        <v>455</v>
      </c>
      <c r="B178" s="23"/>
      <c r="C178" s="23" t="s">
        <v>2425</v>
      </c>
      <c r="D178" s="23"/>
      <c r="E178" s="23"/>
      <c r="F178" s="23"/>
      <c r="G178" s="190">
        <v>0</v>
      </c>
      <c r="H178" s="23"/>
      <c r="I178" s="23"/>
      <c r="J178" s="23"/>
      <c r="K178" s="190">
        <v>0</v>
      </c>
      <c r="L178" s="23"/>
      <c r="M178" s="23"/>
      <c r="N178" s="23"/>
      <c r="O178" s="190">
        <v>0</v>
      </c>
      <c r="P178" s="23"/>
      <c r="Q178" s="23"/>
      <c r="R178" s="23"/>
      <c r="S178" s="190">
        <v>0</v>
      </c>
      <c r="T178" s="23"/>
      <c r="U178" s="23"/>
      <c r="V178" s="23"/>
      <c r="W178" s="190">
        <v>0</v>
      </c>
      <c r="X178" s="23"/>
      <c r="Y178" s="23"/>
      <c r="Z178" s="23"/>
      <c r="AA178" s="190">
        <v>0</v>
      </c>
      <c r="AB178" s="23"/>
      <c r="AC178" s="23"/>
      <c r="AD178" s="23"/>
      <c r="AE178" s="190">
        <v>0</v>
      </c>
      <c r="AF178" s="23"/>
      <c r="AG178" s="23"/>
      <c r="AH178" s="23"/>
      <c r="AI178" s="190">
        <v>0</v>
      </c>
      <c r="AJ178" s="23"/>
      <c r="AK178" s="23"/>
      <c r="AL178" s="23"/>
      <c r="AM178" s="190">
        <v>0</v>
      </c>
      <c r="AN178" s="23"/>
      <c r="AO178" s="23"/>
      <c r="AP178" s="23"/>
      <c r="AQ178" s="190">
        <v>0</v>
      </c>
      <c r="AR178" s="23"/>
      <c r="AS178" s="23"/>
      <c r="AT178" s="23"/>
      <c r="AU178" s="190">
        <v>0</v>
      </c>
      <c r="AV178" s="23"/>
      <c r="AW178" s="23"/>
      <c r="AX178" s="23"/>
      <c r="AY178" s="190">
        <v>0</v>
      </c>
      <c r="AZ178" s="23"/>
      <c r="BA178" s="23"/>
      <c r="BB178" s="23"/>
      <c r="BC178" s="190">
        <v>0</v>
      </c>
      <c r="BD178" s="23"/>
      <c r="BE178" s="23"/>
      <c r="BF178" s="23"/>
      <c r="BG178" s="190">
        <v>0</v>
      </c>
      <c r="BH178" s="23"/>
      <c r="BI178" s="23"/>
      <c r="BJ178" s="23"/>
      <c r="BK178" s="190">
        <v>0</v>
      </c>
      <c r="BL178" s="23"/>
      <c r="BM178" s="23"/>
    </row>
    <row r="179" spans="1:65" ht="15.75" customHeight="1" x14ac:dyDescent="0.2">
      <c r="A179" s="190">
        <v>456</v>
      </c>
      <c r="B179" s="23"/>
      <c r="C179" s="23"/>
      <c r="D179" s="23"/>
      <c r="E179" s="23"/>
      <c r="F179" s="23"/>
      <c r="G179" s="190">
        <v>0</v>
      </c>
      <c r="H179" s="23"/>
      <c r="I179" s="23"/>
      <c r="J179" s="23"/>
      <c r="K179" s="190">
        <v>0</v>
      </c>
      <c r="L179" s="23"/>
      <c r="M179" s="23"/>
      <c r="N179" s="23"/>
      <c r="O179" s="190">
        <v>0</v>
      </c>
      <c r="P179" s="23"/>
      <c r="Q179" s="23"/>
      <c r="R179" s="23"/>
      <c r="S179" s="190">
        <v>0</v>
      </c>
      <c r="T179" s="23"/>
      <c r="U179" s="23"/>
      <c r="V179" s="23"/>
      <c r="W179" s="190">
        <v>0</v>
      </c>
      <c r="X179" s="23"/>
      <c r="Y179" s="23"/>
      <c r="Z179" s="23"/>
      <c r="AA179" s="190">
        <v>0</v>
      </c>
      <c r="AB179" s="23"/>
      <c r="AC179" s="23"/>
      <c r="AD179" s="23"/>
      <c r="AE179" s="190">
        <v>0</v>
      </c>
      <c r="AF179" s="23"/>
      <c r="AG179" s="23"/>
      <c r="AH179" s="23"/>
      <c r="AI179" s="190">
        <v>0</v>
      </c>
      <c r="AJ179" s="23"/>
      <c r="AK179" s="23"/>
      <c r="AL179" s="23"/>
      <c r="AM179" s="190">
        <v>0</v>
      </c>
      <c r="AN179" s="23"/>
      <c r="AO179" s="23"/>
      <c r="AP179" s="23"/>
      <c r="AQ179" s="190">
        <v>0</v>
      </c>
      <c r="AR179" s="23"/>
      <c r="AS179" s="23"/>
      <c r="AT179" s="23"/>
      <c r="AU179" s="190">
        <v>0</v>
      </c>
      <c r="AV179" s="23"/>
      <c r="AW179" s="23"/>
      <c r="AX179" s="23"/>
      <c r="AY179" s="190">
        <v>0</v>
      </c>
      <c r="AZ179" s="23"/>
      <c r="BA179" s="23"/>
      <c r="BB179" s="23"/>
      <c r="BC179" s="190">
        <v>0</v>
      </c>
      <c r="BD179" s="23"/>
      <c r="BE179" s="23"/>
      <c r="BF179" s="23"/>
      <c r="BG179" s="190">
        <v>0</v>
      </c>
      <c r="BH179" s="23"/>
      <c r="BI179" s="23"/>
      <c r="BJ179" s="23"/>
      <c r="BK179" s="190">
        <v>0</v>
      </c>
      <c r="BL179" s="23"/>
      <c r="BM179" s="23"/>
    </row>
    <row r="180" spans="1:65" ht="15.75" customHeight="1" x14ac:dyDescent="0.2">
      <c r="A180" s="190">
        <v>458</v>
      </c>
      <c r="B180" s="23"/>
      <c r="C180" s="23" t="s">
        <v>2426</v>
      </c>
      <c r="D180" s="23"/>
      <c r="E180" s="23"/>
      <c r="F180" s="23"/>
      <c r="G180" s="190">
        <v>0</v>
      </c>
      <c r="H180" s="23"/>
      <c r="I180" s="23"/>
      <c r="J180" s="23"/>
      <c r="K180" s="190">
        <v>0</v>
      </c>
      <c r="L180" s="23"/>
      <c r="M180" s="23"/>
      <c r="N180" s="23"/>
      <c r="O180" s="190">
        <v>0</v>
      </c>
      <c r="P180" s="23"/>
      <c r="Q180" s="23"/>
      <c r="R180" s="23"/>
      <c r="S180" s="190">
        <v>0</v>
      </c>
      <c r="T180" s="23"/>
      <c r="U180" s="23"/>
      <c r="V180" s="23"/>
      <c r="W180" s="190">
        <v>0</v>
      </c>
      <c r="X180" s="23"/>
      <c r="Y180" s="23"/>
      <c r="Z180" s="23"/>
      <c r="AA180" s="190">
        <v>0</v>
      </c>
      <c r="AB180" s="23"/>
      <c r="AC180" s="23"/>
      <c r="AD180" s="23"/>
      <c r="AE180" s="190">
        <v>0</v>
      </c>
      <c r="AF180" s="23"/>
      <c r="AG180" s="23"/>
      <c r="AH180" s="23"/>
      <c r="AI180" s="190">
        <v>0</v>
      </c>
      <c r="AJ180" s="23"/>
      <c r="AK180" s="23"/>
      <c r="AL180" s="23"/>
      <c r="AM180" s="190">
        <v>0</v>
      </c>
      <c r="AN180" s="23"/>
      <c r="AO180" s="23"/>
      <c r="AP180" s="23"/>
      <c r="AQ180" s="190">
        <v>0</v>
      </c>
      <c r="AR180" s="23"/>
      <c r="AS180" s="23"/>
      <c r="AT180" s="23"/>
      <c r="AU180" s="190">
        <v>0</v>
      </c>
      <c r="AV180" s="23"/>
      <c r="AW180" s="23"/>
      <c r="AX180" s="23"/>
      <c r="AY180" s="190">
        <v>0</v>
      </c>
      <c r="AZ180" s="191">
        <v>0.75347222222222221</v>
      </c>
      <c r="BA180" s="191">
        <v>0.75347222222222221</v>
      </c>
      <c r="BB180" s="192">
        <v>0.16666666666666666</v>
      </c>
      <c r="BC180" s="190">
        <v>4</v>
      </c>
      <c r="BD180" s="23"/>
      <c r="BE180" s="23"/>
      <c r="BF180" s="23"/>
      <c r="BG180" s="190">
        <v>0</v>
      </c>
      <c r="BH180" s="23"/>
      <c r="BI180" s="23"/>
      <c r="BJ180" s="23"/>
      <c r="BK180" s="190">
        <v>0</v>
      </c>
      <c r="BL180" s="23"/>
      <c r="BM180" s="23"/>
    </row>
    <row r="181" spans="1:65" ht="15.75" customHeight="1" x14ac:dyDescent="0.2">
      <c r="A181" s="190">
        <v>461</v>
      </c>
      <c r="B181" s="23"/>
      <c r="C181" s="23" t="s">
        <v>2426</v>
      </c>
      <c r="D181" s="23"/>
      <c r="E181" s="23"/>
      <c r="F181" s="23"/>
      <c r="G181" s="190">
        <v>0</v>
      </c>
      <c r="H181" s="23"/>
      <c r="I181" s="23"/>
      <c r="J181" s="23"/>
      <c r="K181" s="190">
        <v>0</v>
      </c>
      <c r="L181" s="23"/>
      <c r="M181" s="23"/>
      <c r="N181" s="23"/>
      <c r="O181" s="190">
        <v>0</v>
      </c>
      <c r="P181" s="23"/>
      <c r="Q181" s="23"/>
      <c r="R181" s="23"/>
      <c r="S181" s="190">
        <v>0</v>
      </c>
      <c r="T181" s="23"/>
      <c r="U181" s="23"/>
      <c r="V181" s="23"/>
      <c r="W181" s="190">
        <v>0</v>
      </c>
      <c r="X181" s="23"/>
      <c r="Y181" s="23"/>
      <c r="Z181" s="23"/>
      <c r="AA181" s="190">
        <v>0</v>
      </c>
      <c r="AB181" s="23"/>
      <c r="AC181" s="23"/>
      <c r="AD181" s="23"/>
      <c r="AE181" s="190">
        <v>0</v>
      </c>
      <c r="AF181" s="23"/>
      <c r="AG181" s="23"/>
      <c r="AH181" s="23"/>
      <c r="AI181" s="190">
        <v>0</v>
      </c>
      <c r="AJ181" s="23"/>
      <c r="AK181" s="23"/>
      <c r="AL181" s="23"/>
      <c r="AM181" s="190">
        <v>0</v>
      </c>
      <c r="AN181" s="23"/>
      <c r="AO181" s="23"/>
      <c r="AP181" s="23"/>
      <c r="AQ181" s="190">
        <v>0</v>
      </c>
      <c r="AR181" s="23"/>
      <c r="AS181" s="23"/>
      <c r="AT181" s="23"/>
      <c r="AU181" s="190">
        <v>0</v>
      </c>
      <c r="AV181" s="23"/>
      <c r="AW181" s="23"/>
      <c r="AX181" s="23"/>
      <c r="AY181" s="190">
        <v>0</v>
      </c>
      <c r="AZ181" s="23"/>
      <c r="BA181" s="23"/>
      <c r="BB181" s="23"/>
      <c r="BC181" s="190">
        <v>0</v>
      </c>
      <c r="BD181" s="23"/>
      <c r="BE181" s="23"/>
      <c r="BF181" s="23"/>
      <c r="BG181" s="190">
        <v>0</v>
      </c>
      <c r="BH181" s="23"/>
      <c r="BI181" s="23"/>
      <c r="BJ181" s="23"/>
      <c r="BK181" s="190">
        <v>0</v>
      </c>
      <c r="BL181" s="23"/>
      <c r="BM181" s="23"/>
    </row>
    <row r="182" spans="1:65" ht="15.75" customHeight="1" x14ac:dyDescent="0.2">
      <c r="A182" s="190">
        <v>464</v>
      </c>
      <c r="B182" s="23"/>
      <c r="C182" s="23"/>
      <c r="D182" s="23"/>
      <c r="E182" s="23"/>
      <c r="F182" s="23"/>
      <c r="G182" s="190">
        <v>0</v>
      </c>
      <c r="H182" s="23"/>
      <c r="I182" s="23"/>
      <c r="J182" s="23"/>
      <c r="K182" s="190">
        <v>0</v>
      </c>
      <c r="L182" s="23"/>
      <c r="M182" s="23"/>
      <c r="N182" s="23"/>
      <c r="O182" s="190">
        <v>0</v>
      </c>
      <c r="P182" s="23"/>
      <c r="Q182" s="23"/>
      <c r="R182" s="23"/>
      <c r="S182" s="190">
        <v>0</v>
      </c>
      <c r="T182" s="23"/>
      <c r="U182" s="23"/>
      <c r="V182" s="23"/>
      <c r="W182" s="190">
        <v>0</v>
      </c>
      <c r="X182" s="23"/>
      <c r="Y182" s="23"/>
      <c r="Z182" s="23"/>
      <c r="AA182" s="190">
        <v>0</v>
      </c>
      <c r="AB182" s="23"/>
      <c r="AC182" s="23"/>
      <c r="AD182" s="23"/>
      <c r="AE182" s="190">
        <v>0</v>
      </c>
      <c r="AF182" s="23"/>
      <c r="AG182" s="23"/>
      <c r="AH182" s="23"/>
      <c r="AI182" s="190">
        <v>0</v>
      </c>
      <c r="AJ182" s="23"/>
      <c r="AK182" s="23"/>
      <c r="AL182" s="23"/>
      <c r="AM182" s="190">
        <v>0</v>
      </c>
      <c r="AN182" s="23"/>
      <c r="AO182" s="23"/>
      <c r="AP182" s="23"/>
      <c r="AQ182" s="190">
        <v>0</v>
      </c>
      <c r="AR182" s="23"/>
      <c r="AS182" s="23"/>
      <c r="AT182" s="23"/>
      <c r="AU182" s="190">
        <v>0</v>
      </c>
      <c r="AV182" s="23"/>
      <c r="AW182" s="23"/>
      <c r="AX182" s="23"/>
      <c r="AY182" s="190">
        <v>0</v>
      </c>
      <c r="AZ182" s="23"/>
      <c r="BA182" s="23"/>
      <c r="BB182" s="23"/>
      <c r="BC182" s="190">
        <v>0</v>
      </c>
      <c r="BD182" s="23"/>
      <c r="BE182" s="23"/>
      <c r="BF182" s="23"/>
      <c r="BG182" s="190">
        <v>0</v>
      </c>
      <c r="BH182" s="23"/>
      <c r="BI182" s="23"/>
      <c r="BJ182" s="23"/>
      <c r="BK182" s="190">
        <v>0</v>
      </c>
      <c r="BL182" s="23"/>
      <c r="BM182" s="23"/>
    </row>
    <row r="183" spans="1:65" ht="15.75" customHeight="1" x14ac:dyDescent="0.2">
      <c r="A183" s="190">
        <v>466</v>
      </c>
      <c r="B183" s="23"/>
      <c r="C183" s="23"/>
      <c r="D183" s="23"/>
      <c r="E183" s="23"/>
      <c r="F183" s="23"/>
      <c r="G183" s="190">
        <v>0</v>
      </c>
      <c r="H183" s="23"/>
      <c r="I183" s="23"/>
      <c r="J183" s="23"/>
      <c r="K183" s="190">
        <v>0</v>
      </c>
      <c r="L183" s="23"/>
      <c r="M183" s="23"/>
      <c r="N183" s="23"/>
      <c r="O183" s="190">
        <v>0</v>
      </c>
      <c r="P183" s="23"/>
      <c r="Q183" s="23"/>
      <c r="R183" s="23"/>
      <c r="S183" s="190">
        <v>0</v>
      </c>
      <c r="T183" s="23"/>
      <c r="U183" s="23"/>
      <c r="V183" s="23"/>
      <c r="W183" s="190">
        <v>0</v>
      </c>
      <c r="X183" s="23"/>
      <c r="Y183" s="23"/>
      <c r="Z183" s="23"/>
      <c r="AA183" s="190">
        <v>0</v>
      </c>
      <c r="AB183" s="23"/>
      <c r="AC183" s="23"/>
      <c r="AD183" s="23"/>
      <c r="AE183" s="190">
        <v>0</v>
      </c>
      <c r="AF183" s="23"/>
      <c r="AG183" s="23"/>
      <c r="AH183" s="23"/>
      <c r="AI183" s="190">
        <v>0</v>
      </c>
      <c r="AJ183" s="23"/>
      <c r="AK183" s="23"/>
      <c r="AL183" s="23"/>
      <c r="AM183" s="190">
        <v>0</v>
      </c>
      <c r="AN183" s="23"/>
      <c r="AO183" s="23"/>
      <c r="AP183" s="23"/>
      <c r="AQ183" s="190">
        <v>0</v>
      </c>
      <c r="AR183" s="23"/>
      <c r="AS183" s="23"/>
      <c r="AT183" s="23"/>
      <c r="AU183" s="190">
        <v>0</v>
      </c>
      <c r="AV183" s="23"/>
      <c r="AW183" s="23"/>
      <c r="AX183" s="23"/>
      <c r="AY183" s="190">
        <v>0</v>
      </c>
      <c r="AZ183" s="23"/>
      <c r="BA183" s="23"/>
      <c r="BB183" s="23"/>
      <c r="BC183" s="190">
        <v>0</v>
      </c>
      <c r="BD183" s="23"/>
      <c r="BE183" s="23"/>
      <c r="BF183" s="23"/>
      <c r="BG183" s="190">
        <v>0</v>
      </c>
      <c r="BH183" s="23"/>
      <c r="BI183" s="23"/>
      <c r="BJ183" s="23"/>
      <c r="BK183" s="190">
        <v>0</v>
      </c>
      <c r="BL183" s="23"/>
      <c r="BM183" s="23"/>
    </row>
    <row r="184" spans="1:65" ht="15.75" customHeight="1" x14ac:dyDescent="0.2">
      <c r="A184" s="190">
        <v>469</v>
      </c>
      <c r="B184" s="23"/>
      <c r="C184" s="23" t="s">
        <v>2425</v>
      </c>
      <c r="D184" s="23"/>
      <c r="E184" s="23"/>
      <c r="F184" s="23"/>
      <c r="G184" s="190">
        <v>0</v>
      </c>
      <c r="H184" s="23"/>
      <c r="I184" s="23"/>
      <c r="J184" s="23"/>
      <c r="K184" s="190">
        <v>0</v>
      </c>
      <c r="L184" s="23"/>
      <c r="M184" s="23"/>
      <c r="N184" s="23"/>
      <c r="O184" s="190">
        <v>0</v>
      </c>
      <c r="P184" s="23"/>
      <c r="Q184" s="23"/>
      <c r="R184" s="23"/>
      <c r="S184" s="190">
        <v>0</v>
      </c>
      <c r="T184" s="23"/>
      <c r="U184" s="23"/>
      <c r="V184" s="23"/>
      <c r="W184" s="190">
        <v>0</v>
      </c>
      <c r="X184" s="23"/>
      <c r="Y184" s="23"/>
      <c r="Z184" s="23"/>
      <c r="AA184" s="190">
        <v>0</v>
      </c>
      <c r="AB184" s="23"/>
      <c r="AC184" s="23"/>
      <c r="AD184" s="23"/>
      <c r="AE184" s="190">
        <v>0</v>
      </c>
      <c r="AF184" s="23"/>
      <c r="AG184" s="23"/>
      <c r="AH184" s="23"/>
      <c r="AI184" s="190">
        <v>0</v>
      </c>
      <c r="AJ184" s="23"/>
      <c r="AK184" s="23"/>
      <c r="AL184" s="23"/>
      <c r="AM184" s="190">
        <v>0</v>
      </c>
      <c r="AN184" s="23"/>
      <c r="AO184" s="23"/>
      <c r="AP184" s="23"/>
      <c r="AQ184" s="190">
        <v>0</v>
      </c>
      <c r="AR184" s="23"/>
      <c r="AS184" s="23"/>
      <c r="AT184" s="23"/>
      <c r="AU184" s="190">
        <v>0</v>
      </c>
      <c r="AV184" s="23"/>
      <c r="AW184" s="23"/>
      <c r="AX184" s="23"/>
      <c r="AY184" s="190">
        <v>0</v>
      </c>
      <c r="AZ184" s="23"/>
      <c r="BA184" s="23"/>
      <c r="BB184" s="23"/>
      <c r="BC184" s="190">
        <v>0</v>
      </c>
      <c r="BD184" s="23"/>
      <c r="BE184" s="23"/>
      <c r="BF184" s="23"/>
      <c r="BG184" s="190">
        <v>0</v>
      </c>
      <c r="BH184" s="23"/>
      <c r="BI184" s="23"/>
      <c r="BJ184" s="23"/>
      <c r="BK184" s="190">
        <v>0</v>
      </c>
      <c r="BL184" s="23"/>
      <c r="BM184" s="23"/>
    </row>
    <row r="185" spans="1:65" ht="15.75" customHeight="1" x14ac:dyDescent="0.2">
      <c r="A185" s="190">
        <v>470</v>
      </c>
      <c r="B185" s="23"/>
      <c r="C185" s="23"/>
      <c r="D185" s="23"/>
      <c r="E185" s="23"/>
      <c r="F185" s="23"/>
      <c r="G185" s="190">
        <v>0</v>
      </c>
      <c r="H185" s="23"/>
      <c r="I185" s="23"/>
      <c r="J185" s="23"/>
      <c r="K185" s="190">
        <v>0</v>
      </c>
      <c r="L185" s="23"/>
      <c r="M185" s="23"/>
      <c r="N185" s="23"/>
      <c r="O185" s="190">
        <v>0</v>
      </c>
      <c r="P185" s="23"/>
      <c r="Q185" s="23"/>
      <c r="R185" s="23"/>
      <c r="S185" s="190">
        <v>0</v>
      </c>
      <c r="T185" s="23"/>
      <c r="U185" s="23"/>
      <c r="V185" s="23"/>
      <c r="W185" s="190">
        <v>0</v>
      </c>
      <c r="X185" s="23"/>
      <c r="Y185" s="23"/>
      <c r="Z185" s="23"/>
      <c r="AA185" s="190">
        <v>0</v>
      </c>
      <c r="AB185" s="23"/>
      <c r="AC185" s="23"/>
      <c r="AD185" s="23"/>
      <c r="AE185" s="190">
        <v>0</v>
      </c>
      <c r="AF185" s="23"/>
      <c r="AG185" s="23"/>
      <c r="AH185" s="23"/>
      <c r="AI185" s="190">
        <v>0</v>
      </c>
      <c r="AJ185" s="23"/>
      <c r="AK185" s="23"/>
      <c r="AL185" s="23"/>
      <c r="AM185" s="190">
        <v>0</v>
      </c>
      <c r="AN185" s="23"/>
      <c r="AO185" s="23"/>
      <c r="AP185" s="23"/>
      <c r="AQ185" s="190">
        <v>0</v>
      </c>
      <c r="AR185" s="23"/>
      <c r="AS185" s="23"/>
      <c r="AT185" s="23"/>
      <c r="AU185" s="190">
        <v>0</v>
      </c>
      <c r="AV185" s="23"/>
      <c r="AW185" s="23"/>
      <c r="AX185" s="23"/>
      <c r="AY185" s="190">
        <v>0</v>
      </c>
      <c r="AZ185" s="23"/>
      <c r="BA185" s="23"/>
      <c r="BB185" s="23"/>
      <c r="BC185" s="190">
        <v>0</v>
      </c>
      <c r="BD185" s="23"/>
      <c r="BE185" s="23"/>
      <c r="BF185" s="23"/>
      <c r="BG185" s="190">
        <v>0</v>
      </c>
      <c r="BH185" s="23"/>
      <c r="BI185" s="23"/>
      <c r="BJ185" s="23"/>
      <c r="BK185" s="190">
        <v>0</v>
      </c>
      <c r="BL185" s="23"/>
      <c r="BM185" s="23"/>
    </row>
    <row r="186" spans="1:65" ht="15.75" customHeight="1" x14ac:dyDescent="0.2">
      <c r="A186" s="190">
        <v>471</v>
      </c>
      <c r="B186" s="23"/>
      <c r="C186" s="23" t="s">
        <v>2425</v>
      </c>
      <c r="D186" s="23"/>
      <c r="E186" s="23"/>
      <c r="F186" s="23"/>
      <c r="G186" s="190">
        <v>0</v>
      </c>
      <c r="H186" s="23"/>
      <c r="I186" s="23"/>
      <c r="J186" s="23"/>
      <c r="K186" s="190">
        <v>0</v>
      </c>
      <c r="L186" s="23"/>
      <c r="M186" s="23"/>
      <c r="N186" s="23"/>
      <c r="O186" s="190">
        <v>0</v>
      </c>
      <c r="P186" s="23"/>
      <c r="Q186" s="23"/>
      <c r="R186" s="23"/>
      <c r="S186" s="190">
        <v>0</v>
      </c>
      <c r="T186" s="23"/>
      <c r="U186" s="23"/>
      <c r="V186" s="23"/>
      <c r="W186" s="190">
        <v>0</v>
      </c>
      <c r="X186" s="23"/>
      <c r="Y186" s="23"/>
      <c r="Z186" s="23"/>
      <c r="AA186" s="190">
        <v>0</v>
      </c>
      <c r="AB186" s="23"/>
      <c r="AC186" s="23"/>
      <c r="AD186" s="23"/>
      <c r="AE186" s="190">
        <v>0</v>
      </c>
      <c r="AF186" s="23"/>
      <c r="AG186" s="23"/>
      <c r="AH186" s="23"/>
      <c r="AI186" s="190">
        <v>0</v>
      </c>
      <c r="AJ186" s="23"/>
      <c r="AK186" s="23"/>
      <c r="AL186" s="23"/>
      <c r="AM186" s="190">
        <v>0</v>
      </c>
      <c r="AN186" s="23"/>
      <c r="AO186" s="23"/>
      <c r="AP186" s="23"/>
      <c r="AQ186" s="190">
        <v>0</v>
      </c>
      <c r="AR186" s="23"/>
      <c r="AS186" s="23"/>
      <c r="AT186" s="23"/>
      <c r="AU186" s="190">
        <v>0</v>
      </c>
      <c r="AV186" s="23"/>
      <c r="AW186" s="23"/>
      <c r="AX186" s="23"/>
      <c r="AY186" s="190">
        <v>0</v>
      </c>
      <c r="AZ186" s="23"/>
      <c r="BA186" s="23"/>
      <c r="BB186" s="23"/>
      <c r="BC186" s="190">
        <v>0</v>
      </c>
      <c r="BD186" s="23"/>
      <c r="BE186" s="23"/>
      <c r="BF186" s="23"/>
      <c r="BG186" s="190">
        <v>0</v>
      </c>
      <c r="BH186" s="23"/>
      <c r="BI186" s="23"/>
      <c r="BJ186" s="23"/>
      <c r="BK186" s="190">
        <v>0</v>
      </c>
      <c r="BL186" s="23"/>
      <c r="BM186" s="23"/>
    </row>
    <row r="187" spans="1:65" ht="15.75" customHeight="1" x14ac:dyDescent="0.2">
      <c r="A187" s="190">
        <v>472</v>
      </c>
      <c r="B187" s="23"/>
      <c r="C187" s="23" t="s">
        <v>2425</v>
      </c>
      <c r="D187" s="23"/>
      <c r="E187" s="23"/>
      <c r="F187" s="23"/>
      <c r="G187" s="190">
        <v>0</v>
      </c>
      <c r="H187" s="23"/>
      <c r="I187" s="23"/>
      <c r="J187" s="23"/>
      <c r="K187" s="190">
        <v>0</v>
      </c>
      <c r="L187" s="23"/>
      <c r="M187" s="23"/>
      <c r="N187" s="23"/>
      <c r="O187" s="190">
        <v>0</v>
      </c>
      <c r="P187" s="23"/>
      <c r="Q187" s="23"/>
      <c r="R187" s="23"/>
      <c r="S187" s="190">
        <v>0</v>
      </c>
      <c r="T187" s="23"/>
      <c r="U187" s="23"/>
      <c r="V187" s="23"/>
      <c r="W187" s="190">
        <v>0</v>
      </c>
      <c r="X187" s="23"/>
      <c r="Y187" s="23"/>
      <c r="Z187" s="23"/>
      <c r="AA187" s="190">
        <v>0</v>
      </c>
      <c r="AB187" s="23"/>
      <c r="AC187" s="23"/>
      <c r="AD187" s="23"/>
      <c r="AE187" s="190">
        <v>0</v>
      </c>
      <c r="AF187" s="23"/>
      <c r="AG187" s="23"/>
      <c r="AH187" s="23"/>
      <c r="AI187" s="190">
        <v>0</v>
      </c>
      <c r="AJ187" s="23"/>
      <c r="AK187" s="23"/>
      <c r="AL187" s="23"/>
      <c r="AM187" s="190">
        <v>0</v>
      </c>
      <c r="AN187" s="23"/>
      <c r="AO187" s="23"/>
      <c r="AP187" s="23"/>
      <c r="AQ187" s="190">
        <v>0</v>
      </c>
      <c r="AR187" s="23"/>
      <c r="AS187" s="23"/>
      <c r="AT187" s="23"/>
      <c r="AU187" s="190">
        <v>0</v>
      </c>
      <c r="AV187" s="23"/>
      <c r="AW187" s="23"/>
      <c r="AX187" s="23"/>
      <c r="AY187" s="190">
        <v>0</v>
      </c>
      <c r="AZ187" s="23"/>
      <c r="BA187" s="23"/>
      <c r="BB187" s="23"/>
      <c r="BC187" s="190">
        <v>0</v>
      </c>
      <c r="BD187" s="23"/>
      <c r="BE187" s="23"/>
      <c r="BF187" s="23"/>
      <c r="BG187" s="190">
        <v>0</v>
      </c>
      <c r="BH187" s="23"/>
      <c r="BI187" s="23"/>
      <c r="BJ187" s="23"/>
      <c r="BK187" s="190">
        <v>0</v>
      </c>
      <c r="BL187" s="23"/>
      <c r="BM187" s="23"/>
    </row>
    <row r="188" spans="1:65" ht="15.75" customHeight="1" x14ac:dyDescent="0.2">
      <c r="A188" s="190">
        <v>473</v>
      </c>
      <c r="B188" s="23"/>
      <c r="C188" s="23"/>
      <c r="D188" s="23"/>
      <c r="E188" s="23"/>
      <c r="F188" s="23"/>
      <c r="G188" s="190">
        <v>0</v>
      </c>
      <c r="H188" s="23"/>
      <c r="I188" s="23"/>
      <c r="J188" s="23"/>
      <c r="K188" s="190">
        <v>0</v>
      </c>
      <c r="L188" s="23"/>
      <c r="M188" s="23"/>
      <c r="N188" s="23"/>
      <c r="O188" s="190">
        <v>0</v>
      </c>
      <c r="P188" s="23"/>
      <c r="Q188" s="23"/>
      <c r="R188" s="23"/>
      <c r="S188" s="190">
        <v>0</v>
      </c>
      <c r="T188" s="23"/>
      <c r="U188" s="23"/>
      <c r="V188" s="23"/>
      <c r="W188" s="190">
        <v>0</v>
      </c>
      <c r="X188" s="23"/>
      <c r="Y188" s="23"/>
      <c r="Z188" s="23"/>
      <c r="AA188" s="190">
        <v>0</v>
      </c>
      <c r="AB188" s="23"/>
      <c r="AC188" s="23"/>
      <c r="AD188" s="23"/>
      <c r="AE188" s="190">
        <v>0</v>
      </c>
      <c r="AF188" s="23"/>
      <c r="AG188" s="23"/>
      <c r="AH188" s="23"/>
      <c r="AI188" s="190">
        <v>0</v>
      </c>
      <c r="AJ188" s="23"/>
      <c r="AK188" s="23"/>
      <c r="AL188" s="23"/>
      <c r="AM188" s="190">
        <v>0</v>
      </c>
      <c r="AN188" s="23"/>
      <c r="AO188" s="23"/>
      <c r="AP188" s="23"/>
      <c r="AQ188" s="190">
        <v>0</v>
      </c>
      <c r="AR188" s="23"/>
      <c r="AS188" s="23"/>
      <c r="AT188" s="23"/>
      <c r="AU188" s="190">
        <v>0</v>
      </c>
      <c r="AV188" s="23"/>
      <c r="AW188" s="23"/>
      <c r="AX188" s="23"/>
      <c r="AY188" s="190">
        <v>0</v>
      </c>
      <c r="AZ188" s="23"/>
      <c r="BA188" s="23"/>
      <c r="BB188" s="23"/>
      <c r="BC188" s="190">
        <v>0</v>
      </c>
      <c r="BD188" s="23"/>
      <c r="BE188" s="23"/>
      <c r="BF188" s="23"/>
      <c r="BG188" s="190">
        <v>0</v>
      </c>
      <c r="BH188" s="23"/>
      <c r="BI188" s="23"/>
      <c r="BJ188" s="23"/>
      <c r="BK188" s="190">
        <v>0</v>
      </c>
      <c r="BL188" s="23"/>
      <c r="BM188" s="23"/>
    </row>
    <row r="189" spans="1:65" ht="15.75" customHeight="1" x14ac:dyDescent="0.2">
      <c r="A189" s="190">
        <v>477</v>
      </c>
      <c r="B189" s="23"/>
      <c r="C189" s="23" t="s">
        <v>2425</v>
      </c>
      <c r="D189" s="23"/>
      <c r="E189" s="23"/>
      <c r="F189" s="23"/>
      <c r="G189" s="190">
        <v>0</v>
      </c>
      <c r="H189" s="23"/>
      <c r="I189" s="23"/>
      <c r="J189" s="23"/>
      <c r="K189" s="190">
        <v>0</v>
      </c>
      <c r="L189" s="23"/>
      <c r="M189" s="23"/>
      <c r="N189" s="23"/>
      <c r="O189" s="190">
        <v>0</v>
      </c>
      <c r="P189" s="23"/>
      <c r="Q189" s="23"/>
      <c r="R189" s="23"/>
      <c r="S189" s="190">
        <v>0</v>
      </c>
      <c r="T189" s="23"/>
      <c r="U189" s="23"/>
      <c r="V189" s="23"/>
      <c r="W189" s="190">
        <v>0</v>
      </c>
      <c r="X189" s="23"/>
      <c r="Y189" s="23"/>
      <c r="Z189" s="23"/>
      <c r="AA189" s="190">
        <v>0</v>
      </c>
      <c r="AB189" s="23"/>
      <c r="AC189" s="23"/>
      <c r="AD189" s="23"/>
      <c r="AE189" s="190">
        <v>0</v>
      </c>
      <c r="AF189" s="23"/>
      <c r="AG189" s="23"/>
      <c r="AH189" s="23"/>
      <c r="AI189" s="190">
        <v>0</v>
      </c>
      <c r="AJ189" s="23"/>
      <c r="AK189" s="23"/>
      <c r="AL189" s="23"/>
      <c r="AM189" s="190">
        <v>0</v>
      </c>
      <c r="AN189" s="23"/>
      <c r="AO189" s="23"/>
      <c r="AP189" s="23"/>
      <c r="AQ189" s="190">
        <v>0</v>
      </c>
      <c r="AR189" s="23"/>
      <c r="AS189" s="23"/>
      <c r="AT189" s="23"/>
      <c r="AU189" s="190">
        <v>0</v>
      </c>
      <c r="AV189" s="23"/>
      <c r="AW189" s="23"/>
      <c r="AX189" s="23"/>
      <c r="AY189" s="190">
        <v>0</v>
      </c>
      <c r="AZ189" s="23"/>
      <c r="BA189" s="23"/>
      <c r="BB189" s="23"/>
      <c r="BC189" s="190">
        <v>0</v>
      </c>
      <c r="BD189" s="23"/>
      <c r="BE189" s="23"/>
      <c r="BF189" s="23"/>
      <c r="BG189" s="190">
        <v>0</v>
      </c>
      <c r="BH189" s="23"/>
      <c r="BI189" s="23"/>
      <c r="BJ189" s="23"/>
      <c r="BK189" s="190">
        <v>0</v>
      </c>
      <c r="BL189" s="23"/>
      <c r="BM189" s="23"/>
    </row>
    <row r="190" spans="1:65" ht="15.75" customHeight="1" x14ac:dyDescent="0.2">
      <c r="A190" s="190">
        <v>479</v>
      </c>
      <c r="B190" s="23"/>
      <c r="C190" s="23" t="s">
        <v>2426</v>
      </c>
      <c r="D190" s="23"/>
      <c r="E190" s="23"/>
      <c r="F190" s="23"/>
      <c r="G190" s="190">
        <v>0</v>
      </c>
      <c r="H190" s="23"/>
      <c r="I190" s="23"/>
      <c r="J190" s="23"/>
      <c r="K190" s="190">
        <v>0</v>
      </c>
      <c r="L190" s="23"/>
      <c r="M190" s="23"/>
      <c r="N190" s="23"/>
      <c r="O190" s="190">
        <v>0</v>
      </c>
      <c r="P190" s="23"/>
      <c r="Q190" s="23"/>
      <c r="R190" s="23"/>
      <c r="S190" s="190">
        <v>0</v>
      </c>
      <c r="T190" s="23"/>
      <c r="U190" s="23"/>
      <c r="V190" s="23"/>
      <c r="W190" s="190">
        <v>0</v>
      </c>
      <c r="X190" s="23"/>
      <c r="Y190" s="23"/>
      <c r="Z190" s="23"/>
      <c r="AA190" s="190">
        <v>0</v>
      </c>
      <c r="AB190" s="23"/>
      <c r="AC190" s="23"/>
      <c r="AD190" s="23"/>
      <c r="AE190" s="190">
        <v>0</v>
      </c>
      <c r="AF190" s="23"/>
      <c r="AG190" s="23"/>
      <c r="AH190" s="23"/>
      <c r="AI190" s="190">
        <v>0</v>
      </c>
      <c r="AJ190" s="23"/>
      <c r="AK190" s="23"/>
      <c r="AL190" s="23"/>
      <c r="AM190" s="190">
        <v>0</v>
      </c>
      <c r="AN190" s="23"/>
      <c r="AO190" s="23"/>
      <c r="AP190" s="23"/>
      <c r="AQ190" s="190">
        <v>0</v>
      </c>
      <c r="AR190" s="23"/>
      <c r="AS190" s="23"/>
      <c r="AT190" s="23"/>
      <c r="AU190" s="190">
        <v>0</v>
      </c>
      <c r="AV190" s="23"/>
      <c r="AW190" s="23"/>
      <c r="AX190" s="23"/>
      <c r="AY190" s="190">
        <v>0</v>
      </c>
      <c r="AZ190" s="23"/>
      <c r="BA190" s="23"/>
      <c r="BB190" s="23"/>
      <c r="BC190" s="190">
        <v>0</v>
      </c>
      <c r="BD190" s="23"/>
      <c r="BE190" s="23"/>
      <c r="BF190" s="23"/>
      <c r="BG190" s="190">
        <v>0</v>
      </c>
      <c r="BH190" s="23"/>
      <c r="BI190" s="23"/>
      <c r="BJ190" s="23"/>
      <c r="BK190" s="190">
        <v>0</v>
      </c>
      <c r="BL190" s="23"/>
      <c r="BM190" s="23"/>
    </row>
    <row r="191" spans="1:65" ht="15.75" customHeight="1" x14ac:dyDescent="0.2">
      <c r="A191" s="190">
        <v>482</v>
      </c>
      <c r="B191" s="23"/>
      <c r="C191" s="23"/>
      <c r="D191" s="23"/>
      <c r="E191" s="23"/>
      <c r="F191" s="23"/>
      <c r="G191" s="190">
        <v>0</v>
      </c>
      <c r="H191" s="23"/>
      <c r="I191" s="23"/>
      <c r="J191" s="23"/>
      <c r="K191" s="190">
        <v>0</v>
      </c>
      <c r="L191" s="23"/>
      <c r="M191" s="23"/>
      <c r="N191" s="23"/>
      <c r="O191" s="190">
        <v>0</v>
      </c>
      <c r="P191" s="23"/>
      <c r="Q191" s="23"/>
      <c r="R191" s="23"/>
      <c r="S191" s="190">
        <v>0</v>
      </c>
      <c r="T191" s="23"/>
      <c r="U191" s="23"/>
      <c r="V191" s="23"/>
      <c r="W191" s="190">
        <v>0</v>
      </c>
      <c r="X191" s="23"/>
      <c r="Y191" s="23"/>
      <c r="Z191" s="23"/>
      <c r="AA191" s="190">
        <v>0</v>
      </c>
      <c r="AB191" s="23"/>
      <c r="AC191" s="23"/>
      <c r="AD191" s="23"/>
      <c r="AE191" s="190">
        <v>0</v>
      </c>
      <c r="AF191" s="23"/>
      <c r="AG191" s="23"/>
      <c r="AH191" s="23"/>
      <c r="AI191" s="190">
        <v>0</v>
      </c>
      <c r="AJ191" s="23"/>
      <c r="AK191" s="23"/>
      <c r="AL191" s="23"/>
      <c r="AM191" s="190">
        <v>0</v>
      </c>
      <c r="AN191" s="23"/>
      <c r="AO191" s="23"/>
      <c r="AP191" s="23"/>
      <c r="AQ191" s="190">
        <v>0</v>
      </c>
      <c r="AR191" s="23"/>
      <c r="AS191" s="23"/>
      <c r="AT191" s="23"/>
      <c r="AU191" s="190">
        <v>0</v>
      </c>
      <c r="AV191" s="23"/>
      <c r="AW191" s="23"/>
      <c r="AX191" s="23"/>
      <c r="AY191" s="190">
        <v>0</v>
      </c>
      <c r="AZ191" s="23"/>
      <c r="BA191" s="23"/>
      <c r="BB191" s="23"/>
      <c r="BC191" s="190">
        <v>0</v>
      </c>
      <c r="BD191" s="23"/>
      <c r="BE191" s="23"/>
      <c r="BF191" s="23"/>
      <c r="BG191" s="190">
        <v>0</v>
      </c>
      <c r="BH191" s="23"/>
      <c r="BI191" s="23"/>
      <c r="BJ191" s="23"/>
      <c r="BK191" s="190">
        <v>0</v>
      </c>
      <c r="BL191" s="23"/>
      <c r="BM191" s="23"/>
    </row>
    <row r="192" spans="1:65" ht="15.75" customHeight="1" x14ac:dyDescent="0.2">
      <c r="A192" s="190">
        <v>486</v>
      </c>
      <c r="B192" s="23"/>
      <c r="C192" s="23"/>
      <c r="D192" s="23"/>
      <c r="E192" s="23"/>
      <c r="F192" s="23"/>
      <c r="G192" s="190">
        <v>0</v>
      </c>
      <c r="H192" s="23"/>
      <c r="I192" s="23"/>
      <c r="J192" s="23"/>
      <c r="K192" s="190">
        <v>0</v>
      </c>
      <c r="L192" s="23"/>
      <c r="M192" s="23"/>
      <c r="N192" s="23"/>
      <c r="O192" s="190">
        <v>0</v>
      </c>
      <c r="P192" s="23"/>
      <c r="Q192" s="23"/>
      <c r="R192" s="23"/>
      <c r="S192" s="190">
        <v>0</v>
      </c>
      <c r="T192" s="23"/>
      <c r="U192" s="23"/>
      <c r="V192" s="23"/>
      <c r="W192" s="190">
        <v>0</v>
      </c>
      <c r="X192" s="23"/>
      <c r="Y192" s="23"/>
      <c r="Z192" s="23"/>
      <c r="AA192" s="190">
        <v>0</v>
      </c>
      <c r="AB192" s="23"/>
      <c r="AC192" s="23"/>
      <c r="AD192" s="23"/>
      <c r="AE192" s="190">
        <v>0</v>
      </c>
      <c r="AF192" s="23"/>
      <c r="AG192" s="23"/>
      <c r="AH192" s="23"/>
      <c r="AI192" s="190">
        <v>0</v>
      </c>
      <c r="AJ192" s="23"/>
      <c r="AK192" s="23"/>
      <c r="AL192" s="23"/>
      <c r="AM192" s="190">
        <v>0</v>
      </c>
      <c r="AN192" s="23"/>
      <c r="AO192" s="23"/>
      <c r="AP192" s="23"/>
      <c r="AQ192" s="190">
        <v>0</v>
      </c>
      <c r="AR192" s="23"/>
      <c r="AS192" s="23"/>
      <c r="AT192" s="23"/>
      <c r="AU192" s="190">
        <v>0</v>
      </c>
      <c r="AV192" s="23"/>
      <c r="AW192" s="23"/>
      <c r="AX192" s="23"/>
      <c r="AY192" s="190">
        <v>0</v>
      </c>
      <c r="AZ192" s="23"/>
      <c r="BA192" s="23"/>
      <c r="BB192" s="23"/>
      <c r="BC192" s="190">
        <v>0</v>
      </c>
      <c r="BD192" s="23"/>
      <c r="BE192" s="23"/>
      <c r="BF192" s="23"/>
      <c r="BG192" s="190">
        <v>0</v>
      </c>
      <c r="BH192" s="23"/>
      <c r="BI192" s="23"/>
      <c r="BJ192" s="23"/>
      <c r="BK192" s="190">
        <v>0</v>
      </c>
      <c r="BL192" s="23"/>
      <c r="BM192" s="23"/>
    </row>
    <row r="193" spans="1:65" ht="15.75" customHeight="1" x14ac:dyDescent="0.2">
      <c r="A193" s="190">
        <v>487</v>
      </c>
      <c r="B193" s="23"/>
      <c r="C193" s="23" t="s">
        <v>2426</v>
      </c>
      <c r="D193" s="23"/>
      <c r="E193" s="23"/>
      <c r="F193" s="23"/>
      <c r="G193" s="190">
        <v>0</v>
      </c>
      <c r="H193" s="23"/>
      <c r="I193" s="23"/>
      <c r="J193" s="23"/>
      <c r="K193" s="190">
        <v>0</v>
      </c>
      <c r="L193" s="23"/>
      <c r="M193" s="23"/>
      <c r="N193" s="23"/>
      <c r="O193" s="190">
        <v>0</v>
      </c>
      <c r="P193" s="23"/>
      <c r="Q193" s="23"/>
      <c r="R193" s="23"/>
      <c r="S193" s="190">
        <v>0</v>
      </c>
      <c r="T193" s="23"/>
      <c r="U193" s="23"/>
      <c r="V193" s="23"/>
      <c r="W193" s="190">
        <v>0</v>
      </c>
      <c r="X193" s="23"/>
      <c r="Y193" s="23"/>
      <c r="Z193" s="23"/>
      <c r="AA193" s="190">
        <v>0</v>
      </c>
      <c r="AB193" s="23"/>
      <c r="AC193" s="23"/>
      <c r="AD193" s="23"/>
      <c r="AE193" s="190">
        <v>0</v>
      </c>
      <c r="AF193" s="23"/>
      <c r="AG193" s="23"/>
      <c r="AH193" s="23"/>
      <c r="AI193" s="190">
        <v>0</v>
      </c>
      <c r="AJ193" s="23"/>
      <c r="AK193" s="23"/>
      <c r="AL193" s="23"/>
      <c r="AM193" s="190">
        <v>0</v>
      </c>
      <c r="AN193" s="23"/>
      <c r="AO193" s="23"/>
      <c r="AP193" s="23"/>
      <c r="AQ193" s="190">
        <v>0</v>
      </c>
      <c r="AR193" s="23"/>
      <c r="AS193" s="23"/>
      <c r="AT193" s="23"/>
      <c r="AU193" s="190">
        <v>0</v>
      </c>
      <c r="AV193" s="23"/>
      <c r="AW193" s="23"/>
      <c r="AX193" s="23"/>
      <c r="AY193" s="190">
        <v>0</v>
      </c>
      <c r="AZ193" s="23"/>
      <c r="BA193" s="23"/>
      <c r="BB193" s="23"/>
      <c r="BC193" s="190">
        <v>0</v>
      </c>
      <c r="BD193" s="23"/>
      <c r="BE193" s="23"/>
      <c r="BF193" s="23"/>
      <c r="BG193" s="190">
        <v>0</v>
      </c>
      <c r="BH193" s="23"/>
      <c r="BI193" s="23"/>
      <c r="BJ193" s="23"/>
      <c r="BK193" s="190">
        <v>0</v>
      </c>
      <c r="BL193" s="23"/>
      <c r="BM193" s="23"/>
    </row>
    <row r="194" spans="1:65" ht="15.75" customHeight="1" x14ac:dyDescent="0.2">
      <c r="A194" s="190">
        <v>488</v>
      </c>
      <c r="B194" s="23"/>
      <c r="C194" s="23" t="s">
        <v>2426</v>
      </c>
      <c r="D194" s="23"/>
      <c r="E194" s="23"/>
      <c r="F194" s="23"/>
      <c r="G194" s="190">
        <v>0</v>
      </c>
      <c r="H194" s="23"/>
      <c r="I194" s="23"/>
      <c r="J194" s="23"/>
      <c r="K194" s="190">
        <v>0</v>
      </c>
      <c r="L194" s="23"/>
      <c r="M194" s="23"/>
      <c r="N194" s="23"/>
      <c r="O194" s="190">
        <v>0</v>
      </c>
      <c r="P194" s="23"/>
      <c r="Q194" s="23"/>
      <c r="R194" s="23"/>
      <c r="S194" s="190">
        <v>0</v>
      </c>
      <c r="T194" s="23"/>
      <c r="U194" s="23"/>
      <c r="V194" s="23"/>
      <c r="W194" s="190">
        <v>0</v>
      </c>
      <c r="X194" s="191">
        <v>0.39652777777777776</v>
      </c>
      <c r="Y194" s="191">
        <v>0.61736111111111114</v>
      </c>
      <c r="Z194" s="193">
        <v>0.15833333333333333</v>
      </c>
      <c r="AA194" s="190">
        <v>3.8</v>
      </c>
      <c r="AB194" s="191">
        <v>0.40763888888888888</v>
      </c>
      <c r="AC194" s="191">
        <v>0.64166666666666672</v>
      </c>
      <c r="AD194" s="193">
        <v>0.17152777777777778</v>
      </c>
      <c r="AE194" s="190">
        <v>4.0999999999999996</v>
      </c>
      <c r="AF194" s="191">
        <v>0.68472222222222223</v>
      </c>
      <c r="AG194" s="191">
        <v>0.68472222222222223</v>
      </c>
      <c r="AH194" s="192">
        <v>0.16666666666666666</v>
      </c>
      <c r="AI194" s="190">
        <v>4</v>
      </c>
      <c r="AJ194" s="23"/>
      <c r="AK194" s="23"/>
      <c r="AL194" s="23"/>
      <c r="AM194" s="190">
        <v>0</v>
      </c>
      <c r="AN194" s="191">
        <v>0.5756944444444444</v>
      </c>
      <c r="AO194" s="191">
        <v>0.5756944444444444</v>
      </c>
      <c r="AP194" s="192">
        <v>0.16666666666666666</v>
      </c>
      <c r="AQ194" s="190">
        <v>4</v>
      </c>
      <c r="AR194" s="23"/>
      <c r="AS194" s="23"/>
      <c r="AT194" s="23"/>
      <c r="AU194" s="190">
        <v>0</v>
      </c>
      <c r="AV194" s="23"/>
      <c r="AW194" s="23"/>
      <c r="AX194" s="23"/>
      <c r="AY194" s="190">
        <v>0</v>
      </c>
      <c r="AZ194" s="23"/>
      <c r="BA194" s="23"/>
      <c r="BB194" s="23"/>
      <c r="BC194" s="190">
        <v>0</v>
      </c>
      <c r="BD194" s="23"/>
      <c r="BE194" s="23"/>
      <c r="BF194" s="23"/>
      <c r="BG194" s="190">
        <v>0</v>
      </c>
      <c r="BH194" s="23"/>
      <c r="BI194" s="23"/>
      <c r="BJ194" s="23"/>
      <c r="BK194" s="190">
        <v>0</v>
      </c>
      <c r="BL194" s="23"/>
      <c r="BM194" s="23"/>
    </row>
    <row r="195" spans="1:65" ht="15.75" customHeight="1" x14ac:dyDescent="0.2">
      <c r="A195" s="190">
        <v>491</v>
      </c>
      <c r="B195" s="23"/>
      <c r="C195" s="23"/>
      <c r="D195" s="23"/>
      <c r="E195" s="23"/>
      <c r="F195" s="23"/>
      <c r="G195" s="190">
        <v>0</v>
      </c>
      <c r="H195" s="23"/>
      <c r="I195" s="23"/>
      <c r="J195" s="23"/>
      <c r="K195" s="190">
        <v>0</v>
      </c>
      <c r="L195" s="23"/>
      <c r="M195" s="23"/>
      <c r="N195" s="23"/>
      <c r="O195" s="190">
        <v>0</v>
      </c>
      <c r="P195" s="23"/>
      <c r="Q195" s="23"/>
      <c r="R195" s="23"/>
      <c r="S195" s="190">
        <v>0</v>
      </c>
      <c r="T195" s="23"/>
      <c r="U195" s="23"/>
      <c r="V195" s="23"/>
      <c r="W195" s="190">
        <v>0</v>
      </c>
      <c r="X195" s="23"/>
      <c r="Y195" s="23"/>
      <c r="Z195" s="23"/>
      <c r="AA195" s="190">
        <v>0</v>
      </c>
      <c r="AB195" s="23"/>
      <c r="AC195" s="23"/>
      <c r="AD195" s="23"/>
      <c r="AE195" s="190">
        <v>0</v>
      </c>
      <c r="AF195" s="23"/>
      <c r="AG195" s="23"/>
      <c r="AH195" s="23"/>
      <c r="AI195" s="190">
        <v>0</v>
      </c>
      <c r="AJ195" s="23"/>
      <c r="AK195" s="23"/>
      <c r="AL195" s="23"/>
      <c r="AM195" s="190">
        <v>0</v>
      </c>
      <c r="AN195" s="23"/>
      <c r="AO195" s="23"/>
      <c r="AP195" s="23"/>
      <c r="AQ195" s="190">
        <v>0</v>
      </c>
      <c r="AR195" s="23"/>
      <c r="AS195" s="23"/>
      <c r="AT195" s="23"/>
      <c r="AU195" s="190">
        <v>0</v>
      </c>
      <c r="AV195" s="23"/>
      <c r="AW195" s="23"/>
      <c r="AX195" s="23"/>
      <c r="AY195" s="190">
        <v>0</v>
      </c>
      <c r="AZ195" s="23"/>
      <c r="BA195" s="23"/>
      <c r="BB195" s="23"/>
      <c r="BC195" s="190">
        <v>0</v>
      </c>
      <c r="BD195" s="23"/>
      <c r="BE195" s="23"/>
      <c r="BF195" s="23"/>
      <c r="BG195" s="190">
        <v>0</v>
      </c>
      <c r="BH195" s="23"/>
      <c r="BI195" s="23"/>
      <c r="BJ195" s="23"/>
      <c r="BK195" s="190">
        <v>0</v>
      </c>
      <c r="BL195" s="23"/>
      <c r="BM195" s="23"/>
    </row>
    <row r="196" spans="1:65" ht="15.75" customHeight="1" x14ac:dyDescent="0.2">
      <c r="A196" s="190">
        <v>492</v>
      </c>
      <c r="B196" s="23"/>
      <c r="C196" s="23" t="s">
        <v>2425</v>
      </c>
      <c r="D196" s="23"/>
      <c r="E196" s="23"/>
      <c r="F196" s="23"/>
      <c r="G196" s="190">
        <v>0</v>
      </c>
      <c r="H196" s="23"/>
      <c r="I196" s="23"/>
      <c r="J196" s="23"/>
      <c r="K196" s="190">
        <v>0</v>
      </c>
      <c r="L196" s="23"/>
      <c r="M196" s="23"/>
      <c r="N196" s="23"/>
      <c r="O196" s="190">
        <v>0</v>
      </c>
      <c r="P196" s="23"/>
      <c r="Q196" s="23"/>
      <c r="R196" s="23"/>
      <c r="S196" s="190">
        <v>0</v>
      </c>
      <c r="T196" s="23"/>
      <c r="U196" s="23"/>
      <c r="V196" s="23"/>
      <c r="W196" s="190">
        <v>0</v>
      </c>
      <c r="X196" s="23"/>
      <c r="Y196" s="23"/>
      <c r="Z196" s="23"/>
      <c r="AA196" s="190">
        <v>0</v>
      </c>
      <c r="AB196" s="23"/>
      <c r="AC196" s="23"/>
      <c r="AD196" s="23"/>
      <c r="AE196" s="190">
        <v>0</v>
      </c>
      <c r="AF196" s="23"/>
      <c r="AG196" s="23"/>
      <c r="AH196" s="23"/>
      <c r="AI196" s="190">
        <v>0</v>
      </c>
      <c r="AJ196" s="23"/>
      <c r="AK196" s="23"/>
      <c r="AL196" s="23"/>
      <c r="AM196" s="190">
        <v>0</v>
      </c>
      <c r="AN196" s="23"/>
      <c r="AO196" s="23"/>
      <c r="AP196" s="23"/>
      <c r="AQ196" s="190">
        <v>0</v>
      </c>
      <c r="AR196" s="23"/>
      <c r="AS196" s="23"/>
      <c r="AT196" s="23"/>
      <c r="AU196" s="190">
        <v>0</v>
      </c>
      <c r="AV196" s="23"/>
      <c r="AW196" s="23"/>
      <c r="AX196" s="23"/>
      <c r="AY196" s="190">
        <v>0</v>
      </c>
      <c r="AZ196" s="23"/>
      <c r="BA196" s="23"/>
      <c r="BB196" s="23"/>
      <c r="BC196" s="190">
        <v>0</v>
      </c>
      <c r="BD196" s="23"/>
      <c r="BE196" s="23"/>
      <c r="BF196" s="23"/>
      <c r="BG196" s="190">
        <v>0</v>
      </c>
      <c r="BH196" s="23"/>
      <c r="BI196" s="23"/>
      <c r="BJ196" s="23"/>
      <c r="BK196" s="190">
        <v>0</v>
      </c>
      <c r="BL196" s="23"/>
      <c r="BM196" s="23"/>
    </row>
    <row r="197" spans="1:65" ht="15.75" customHeight="1" x14ac:dyDescent="0.2">
      <c r="A197" s="190">
        <v>495</v>
      </c>
      <c r="B197" s="23"/>
      <c r="C197" s="23" t="s">
        <v>2426</v>
      </c>
      <c r="D197" s="23"/>
      <c r="E197" s="23"/>
      <c r="F197" s="23"/>
      <c r="G197" s="190">
        <v>0</v>
      </c>
      <c r="H197" s="23"/>
      <c r="I197" s="23"/>
      <c r="J197" s="23"/>
      <c r="K197" s="190">
        <v>0</v>
      </c>
      <c r="L197" s="23"/>
      <c r="M197" s="23"/>
      <c r="N197" s="23"/>
      <c r="O197" s="190">
        <v>0</v>
      </c>
      <c r="P197" s="23"/>
      <c r="Q197" s="23"/>
      <c r="R197" s="23"/>
      <c r="S197" s="190">
        <v>0</v>
      </c>
      <c r="T197" s="23"/>
      <c r="U197" s="23"/>
      <c r="V197" s="23"/>
      <c r="W197" s="190">
        <v>0</v>
      </c>
      <c r="X197" s="191">
        <v>0.40347222222222223</v>
      </c>
      <c r="Y197" s="191">
        <v>0.7368055555555556</v>
      </c>
      <c r="Z197" s="193">
        <v>0.27083333333333331</v>
      </c>
      <c r="AA197" s="190">
        <v>6.5</v>
      </c>
      <c r="AB197" s="191">
        <v>0.70833333333333337</v>
      </c>
      <c r="AC197" s="191">
        <v>0.70833333333333337</v>
      </c>
      <c r="AD197" s="192">
        <v>0.16666666666666666</v>
      </c>
      <c r="AE197" s="190">
        <v>4</v>
      </c>
      <c r="AF197" s="191">
        <v>0.37361111111111112</v>
      </c>
      <c r="AG197" s="191">
        <v>0.73124999999999996</v>
      </c>
      <c r="AH197" s="193">
        <v>0.2951388888888889</v>
      </c>
      <c r="AI197" s="190">
        <v>7.1</v>
      </c>
      <c r="AJ197" s="191">
        <v>0.44930555555555557</v>
      </c>
      <c r="AK197" s="191">
        <v>0.54513888888888884</v>
      </c>
      <c r="AL197" s="192">
        <v>5.0694444444444445E-2</v>
      </c>
      <c r="AM197" s="190">
        <v>1.2</v>
      </c>
      <c r="AN197" s="191">
        <v>0.35069444444444442</v>
      </c>
      <c r="AO197" s="191">
        <v>0.35069444444444442</v>
      </c>
      <c r="AP197" s="192">
        <v>0.16666666666666666</v>
      </c>
      <c r="AQ197" s="190">
        <v>4</v>
      </c>
      <c r="AR197" s="23"/>
      <c r="AS197" s="23"/>
      <c r="AT197" s="23"/>
      <c r="AU197" s="190">
        <v>0</v>
      </c>
      <c r="AV197" s="23"/>
      <c r="AW197" s="23"/>
      <c r="AX197" s="23"/>
      <c r="AY197" s="190">
        <v>0</v>
      </c>
      <c r="AZ197" s="191">
        <v>0.42777777777777776</v>
      </c>
      <c r="BA197" s="191">
        <v>0.56527777777777777</v>
      </c>
      <c r="BB197" s="193">
        <v>7.4999999999999997E-2</v>
      </c>
      <c r="BC197" s="190">
        <v>1.8</v>
      </c>
      <c r="BD197" s="191">
        <v>0.44791666666666669</v>
      </c>
      <c r="BE197" s="191">
        <v>0.71944444444444444</v>
      </c>
      <c r="BF197" s="193">
        <v>0.20902777777777778</v>
      </c>
      <c r="BG197" s="190">
        <v>5</v>
      </c>
      <c r="BH197" s="191">
        <v>0.42916666666666664</v>
      </c>
      <c r="BI197" s="191">
        <v>0.42916666666666664</v>
      </c>
      <c r="BJ197" s="192">
        <v>0.16666666666666666</v>
      </c>
      <c r="BK197" s="190">
        <v>4</v>
      </c>
      <c r="BL197" s="23"/>
      <c r="BM197" s="23"/>
    </row>
    <row r="198" spans="1:65" ht="15.75" customHeight="1" x14ac:dyDescent="0.2">
      <c r="A198" s="190">
        <v>496</v>
      </c>
      <c r="B198" s="23"/>
      <c r="C198" s="23"/>
      <c r="D198" s="23"/>
      <c r="E198" s="23"/>
      <c r="F198" s="23"/>
      <c r="G198" s="190">
        <v>0</v>
      </c>
      <c r="H198" s="23"/>
      <c r="I198" s="23"/>
      <c r="J198" s="23"/>
      <c r="K198" s="190">
        <v>0</v>
      </c>
      <c r="L198" s="23"/>
      <c r="M198" s="23"/>
      <c r="N198" s="23"/>
      <c r="O198" s="190">
        <v>0</v>
      </c>
      <c r="P198" s="23"/>
      <c r="Q198" s="23"/>
      <c r="R198" s="23"/>
      <c r="S198" s="190">
        <v>0</v>
      </c>
      <c r="T198" s="23"/>
      <c r="U198" s="23"/>
      <c r="V198" s="23"/>
      <c r="W198" s="190">
        <v>0</v>
      </c>
      <c r="X198" s="23"/>
      <c r="Y198" s="23"/>
      <c r="Z198" s="23"/>
      <c r="AA198" s="190">
        <v>0</v>
      </c>
      <c r="AB198" s="23"/>
      <c r="AC198" s="23"/>
      <c r="AD198" s="23"/>
      <c r="AE198" s="190">
        <v>0</v>
      </c>
      <c r="AF198" s="23"/>
      <c r="AG198" s="23"/>
      <c r="AH198" s="23"/>
      <c r="AI198" s="190">
        <v>0</v>
      </c>
      <c r="AJ198" s="23"/>
      <c r="AK198" s="23"/>
      <c r="AL198" s="23"/>
      <c r="AM198" s="190">
        <v>0</v>
      </c>
      <c r="AN198" s="23"/>
      <c r="AO198" s="23"/>
      <c r="AP198" s="23"/>
      <c r="AQ198" s="190">
        <v>0</v>
      </c>
      <c r="AR198" s="23"/>
      <c r="AS198" s="23"/>
      <c r="AT198" s="23"/>
      <c r="AU198" s="190">
        <v>0</v>
      </c>
      <c r="AV198" s="23"/>
      <c r="AW198" s="23"/>
      <c r="AX198" s="23"/>
      <c r="AY198" s="190">
        <v>0</v>
      </c>
      <c r="AZ198" s="23"/>
      <c r="BA198" s="23"/>
      <c r="BB198" s="23"/>
      <c r="BC198" s="190">
        <v>0</v>
      </c>
      <c r="BD198" s="23"/>
      <c r="BE198" s="23"/>
      <c r="BF198" s="23"/>
      <c r="BG198" s="190">
        <v>0</v>
      </c>
      <c r="BH198" s="23"/>
      <c r="BI198" s="23"/>
      <c r="BJ198" s="23"/>
      <c r="BK198" s="190">
        <v>0</v>
      </c>
      <c r="BL198" s="23"/>
      <c r="BM198" s="23"/>
    </row>
    <row r="199" spans="1:65" ht="15.75" customHeight="1" x14ac:dyDescent="0.2">
      <c r="A199" s="190">
        <v>497</v>
      </c>
      <c r="B199" s="23"/>
      <c r="C199" s="23"/>
      <c r="D199" s="23"/>
      <c r="E199" s="23"/>
      <c r="F199" s="23"/>
      <c r="G199" s="190">
        <v>0</v>
      </c>
      <c r="H199" s="23"/>
      <c r="I199" s="23"/>
      <c r="J199" s="23"/>
      <c r="K199" s="190">
        <v>0</v>
      </c>
      <c r="L199" s="23"/>
      <c r="M199" s="23"/>
      <c r="N199" s="23"/>
      <c r="O199" s="190">
        <v>0</v>
      </c>
      <c r="P199" s="23"/>
      <c r="Q199" s="23"/>
      <c r="R199" s="23"/>
      <c r="S199" s="190">
        <v>0</v>
      </c>
      <c r="T199" s="23"/>
      <c r="U199" s="23"/>
      <c r="V199" s="23"/>
      <c r="W199" s="190">
        <v>0</v>
      </c>
      <c r="X199" s="23"/>
      <c r="Y199" s="23"/>
      <c r="Z199" s="23"/>
      <c r="AA199" s="190">
        <v>0</v>
      </c>
      <c r="AB199" s="23"/>
      <c r="AC199" s="23"/>
      <c r="AD199" s="23"/>
      <c r="AE199" s="190">
        <v>0</v>
      </c>
      <c r="AF199" s="23"/>
      <c r="AG199" s="23"/>
      <c r="AH199" s="23"/>
      <c r="AI199" s="190">
        <v>0</v>
      </c>
      <c r="AJ199" s="23"/>
      <c r="AK199" s="23"/>
      <c r="AL199" s="23"/>
      <c r="AM199" s="190">
        <v>0</v>
      </c>
      <c r="AN199" s="23"/>
      <c r="AO199" s="23"/>
      <c r="AP199" s="23"/>
      <c r="AQ199" s="190">
        <v>0</v>
      </c>
      <c r="AR199" s="23"/>
      <c r="AS199" s="23"/>
      <c r="AT199" s="23"/>
      <c r="AU199" s="190">
        <v>0</v>
      </c>
      <c r="AV199" s="23"/>
      <c r="AW199" s="23"/>
      <c r="AX199" s="23"/>
      <c r="AY199" s="190">
        <v>0</v>
      </c>
      <c r="AZ199" s="23"/>
      <c r="BA199" s="23"/>
      <c r="BB199" s="23"/>
      <c r="BC199" s="190">
        <v>0</v>
      </c>
      <c r="BD199" s="23"/>
      <c r="BE199" s="23"/>
      <c r="BF199" s="23"/>
      <c r="BG199" s="190">
        <v>0</v>
      </c>
      <c r="BH199" s="23"/>
      <c r="BI199" s="23"/>
      <c r="BJ199" s="23"/>
      <c r="BK199" s="190">
        <v>0</v>
      </c>
      <c r="BL199" s="23"/>
      <c r="BM199" s="23"/>
    </row>
    <row r="200" spans="1:65" ht="15.75" customHeight="1" x14ac:dyDescent="0.2">
      <c r="A200" s="190">
        <v>505</v>
      </c>
      <c r="B200" s="23"/>
      <c r="C200" s="23"/>
      <c r="D200" s="23"/>
      <c r="E200" s="23"/>
      <c r="F200" s="23"/>
      <c r="G200" s="190">
        <v>0</v>
      </c>
      <c r="H200" s="23"/>
      <c r="I200" s="23"/>
      <c r="J200" s="23"/>
      <c r="K200" s="190">
        <v>0</v>
      </c>
      <c r="L200" s="23"/>
      <c r="M200" s="23"/>
      <c r="N200" s="23"/>
      <c r="O200" s="190">
        <v>0</v>
      </c>
      <c r="P200" s="23"/>
      <c r="Q200" s="23"/>
      <c r="R200" s="23"/>
      <c r="S200" s="190">
        <v>0</v>
      </c>
      <c r="T200" s="23"/>
      <c r="U200" s="23"/>
      <c r="V200" s="23"/>
      <c r="W200" s="190">
        <v>0</v>
      </c>
      <c r="X200" s="23"/>
      <c r="Y200" s="23"/>
      <c r="Z200" s="23"/>
      <c r="AA200" s="190">
        <v>0</v>
      </c>
      <c r="AB200" s="23"/>
      <c r="AC200" s="23"/>
      <c r="AD200" s="23"/>
      <c r="AE200" s="190">
        <v>0</v>
      </c>
      <c r="AF200" s="23"/>
      <c r="AG200" s="23"/>
      <c r="AH200" s="23"/>
      <c r="AI200" s="190">
        <v>0</v>
      </c>
      <c r="AJ200" s="23"/>
      <c r="AK200" s="23"/>
      <c r="AL200" s="23"/>
      <c r="AM200" s="190">
        <v>0</v>
      </c>
      <c r="AN200" s="23"/>
      <c r="AO200" s="23"/>
      <c r="AP200" s="23"/>
      <c r="AQ200" s="190">
        <v>0</v>
      </c>
      <c r="AR200" s="23"/>
      <c r="AS200" s="23"/>
      <c r="AT200" s="23"/>
      <c r="AU200" s="190">
        <v>0</v>
      </c>
      <c r="AV200" s="23"/>
      <c r="AW200" s="23"/>
      <c r="AX200" s="23"/>
      <c r="AY200" s="190">
        <v>0</v>
      </c>
      <c r="AZ200" s="23"/>
      <c r="BA200" s="23"/>
      <c r="BB200" s="23"/>
      <c r="BC200" s="190">
        <v>0</v>
      </c>
      <c r="BD200" s="23"/>
      <c r="BE200" s="23"/>
      <c r="BF200" s="23"/>
      <c r="BG200" s="190">
        <v>0</v>
      </c>
      <c r="BH200" s="23"/>
      <c r="BI200" s="23"/>
      <c r="BJ200" s="23"/>
      <c r="BK200" s="190">
        <v>0</v>
      </c>
      <c r="BL200" s="23"/>
      <c r="BM200" s="23"/>
    </row>
    <row r="201" spans="1:65" ht="15.75" customHeight="1" x14ac:dyDescent="0.2">
      <c r="A201" s="190">
        <v>506</v>
      </c>
      <c r="B201" s="23"/>
      <c r="C201" s="23"/>
      <c r="D201" s="23"/>
      <c r="E201" s="23"/>
      <c r="F201" s="23"/>
      <c r="G201" s="190">
        <v>0</v>
      </c>
      <c r="H201" s="23"/>
      <c r="I201" s="23"/>
      <c r="J201" s="23"/>
      <c r="K201" s="190">
        <v>0</v>
      </c>
      <c r="L201" s="23"/>
      <c r="M201" s="23"/>
      <c r="N201" s="23"/>
      <c r="O201" s="190">
        <v>0</v>
      </c>
      <c r="P201" s="23"/>
      <c r="Q201" s="23"/>
      <c r="R201" s="23"/>
      <c r="S201" s="190">
        <v>0</v>
      </c>
      <c r="T201" s="23"/>
      <c r="U201" s="23"/>
      <c r="V201" s="23"/>
      <c r="W201" s="190">
        <v>0</v>
      </c>
      <c r="X201" s="23"/>
      <c r="Y201" s="23"/>
      <c r="Z201" s="23"/>
      <c r="AA201" s="190">
        <v>0</v>
      </c>
      <c r="AB201" s="23"/>
      <c r="AC201" s="23"/>
      <c r="AD201" s="23"/>
      <c r="AE201" s="190">
        <v>0</v>
      </c>
      <c r="AF201" s="23"/>
      <c r="AG201" s="23"/>
      <c r="AH201" s="23"/>
      <c r="AI201" s="190">
        <v>0</v>
      </c>
      <c r="AJ201" s="23"/>
      <c r="AK201" s="23"/>
      <c r="AL201" s="23"/>
      <c r="AM201" s="190">
        <v>0</v>
      </c>
      <c r="AN201" s="23"/>
      <c r="AO201" s="23"/>
      <c r="AP201" s="23"/>
      <c r="AQ201" s="190">
        <v>0</v>
      </c>
      <c r="AR201" s="23"/>
      <c r="AS201" s="23"/>
      <c r="AT201" s="23"/>
      <c r="AU201" s="190">
        <v>0</v>
      </c>
      <c r="AV201" s="23"/>
      <c r="AW201" s="23"/>
      <c r="AX201" s="23"/>
      <c r="AY201" s="190">
        <v>0</v>
      </c>
      <c r="AZ201" s="23"/>
      <c r="BA201" s="23"/>
      <c r="BB201" s="23"/>
      <c r="BC201" s="190">
        <v>0</v>
      </c>
      <c r="BD201" s="23"/>
      <c r="BE201" s="23"/>
      <c r="BF201" s="23"/>
      <c r="BG201" s="190">
        <v>0</v>
      </c>
      <c r="BH201" s="23"/>
      <c r="BI201" s="23"/>
      <c r="BJ201" s="23"/>
      <c r="BK201" s="190">
        <v>0</v>
      </c>
      <c r="BL201" s="23"/>
      <c r="BM201" s="23"/>
    </row>
    <row r="202" spans="1:65" ht="15.75" customHeight="1" x14ac:dyDescent="0.2">
      <c r="A202" s="190">
        <v>512</v>
      </c>
      <c r="B202" s="23"/>
      <c r="C202" s="23"/>
      <c r="D202" s="23"/>
      <c r="E202" s="23"/>
      <c r="F202" s="23"/>
      <c r="G202" s="190">
        <v>0</v>
      </c>
      <c r="H202" s="23"/>
      <c r="I202" s="23"/>
      <c r="J202" s="23"/>
      <c r="K202" s="190">
        <v>0</v>
      </c>
      <c r="L202" s="23"/>
      <c r="M202" s="23"/>
      <c r="N202" s="23"/>
      <c r="O202" s="190">
        <v>0</v>
      </c>
      <c r="P202" s="23"/>
      <c r="Q202" s="23"/>
      <c r="R202" s="23"/>
      <c r="S202" s="190">
        <v>0</v>
      </c>
      <c r="T202" s="23"/>
      <c r="U202" s="23"/>
      <c r="V202" s="23"/>
      <c r="W202" s="190">
        <v>0</v>
      </c>
      <c r="X202" s="23"/>
      <c r="Y202" s="23"/>
      <c r="Z202" s="23"/>
      <c r="AA202" s="190">
        <v>0</v>
      </c>
      <c r="AB202" s="23"/>
      <c r="AC202" s="23"/>
      <c r="AD202" s="23"/>
      <c r="AE202" s="190">
        <v>0</v>
      </c>
      <c r="AF202" s="23"/>
      <c r="AG202" s="23"/>
      <c r="AH202" s="23"/>
      <c r="AI202" s="190">
        <v>0</v>
      </c>
      <c r="AJ202" s="23"/>
      <c r="AK202" s="23"/>
      <c r="AL202" s="23"/>
      <c r="AM202" s="190">
        <v>0</v>
      </c>
      <c r="AN202" s="23"/>
      <c r="AO202" s="23"/>
      <c r="AP202" s="23"/>
      <c r="AQ202" s="190">
        <v>0</v>
      </c>
      <c r="AR202" s="23"/>
      <c r="AS202" s="23"/>
      <c r="AT202" s="23"/>
      <c r="AU202" s="190">
        <v>0</v>
      </c>
      <c r="AV202" s="23"/>
      <c r="AW202" s="23"/>
      <c r="AX202" s="23"/>
      <c r="AY202" s="190">
        <v>0</v>
      </c>
      <c r="AZ202" s="23"/>
      <c r="BA202" s="23"/>
      <c r="BB202" s="23"/>
      <c r="BC202" s="190">
        <v>0</v>
      </c>
      <c r="BD202" s="23"/>
      <c r="BE202" s="23"/>
      <c r="BF202" s="23"/>
      <c r="BG202" s="190">
        <v>0</v>
      </c>
      <c r="BH202" s="23"/>
      <c r="BI202" s="23"/>
      <c r="BJ202" s="23"/>
      <c r="BK202" s="190">
        <v>0</v>
      </c>
      <c r="BL202" s="23"/>
      <c r="BM202" s="23"/>
    </row>
    <row r="203" spans="1:65" ht="15.75" customHeight="1" x14ac:dyDescent="0.2">
      <c r="A203" s="190">
        <v>517</v>
      </c>
      <c r="B203" s="23"/>
      <c r="C203" s="23"/>
      <c r="D203" s="23"/>
      <c r="E203" s="23"/>
      <c r="F203" s="23"/>
      <c r="G203" s="190">
        <v>0</v>
      </c>
      <c r="H203" s="23"/>
      <c r="I203" s="23"/>
      <c r="J203" s="23"/>
      <c r="K203" s="190">
        <v>0</v>
      </c>
      <c r="L203" s="23"/>
      <c r="M203" s="23"/>
      <c r="N203" s="23"/>
      <c r="O203" s="190">
        <v>0</v>
      </c>
      <c r="P203" s="23"/>
      <c r="Q203" s="23"/>
      <c r="R203" s="23"/>
      <c r="S203" s="190">
        <v>0</v>
      </c>
      <c r="T203" s="23"/>
      <c r="U203" s="23"/>
      <c r="V203" s="23"/>
      <c r="W203" s="190">
        <v>0</v>
      </c>
      <c r="X203" s="23"/>
      <c r="Y203" s="23"/>
      <c r="Z203" s="23"/>
      <c r="AA203" s="190">
        <v>0</v>
      </c>
      <c r="AB203" s="23"/>
      <c r="AC203" s="23"/>
      <c r="AD203" s="23"/>
      <c r="AE203" s="190">
        <v>0</v>
      </c>
      <c r="AF203" s="23"/>
      <c r="AG203" s="23"/>
      <c r="AH203" s="23"/>
      <c r="AI203" s="190">
        <v>0</v>
      </c>
      <c r="AJ203" s="23"/>
      <c r="AK203" s="23"/>
      <c r="AL203" s="23"/>
      <c r="AM203" s="190">
        <v>0</v>
      </c>
      <c r="AN203" s="23"/>
      <c r="AO203" s="23"/>
      <c r="AP203" s="23"/>
      <c r="AQ203" s="190">
        <v>0</v>
      </c>
      <c r="AR203" s="23"/>
      <c r="AS203" s="23"/>
      <c r="AT203" s="23"/>
      <c r="AU203" s="190">
        <v>0</v>
      </c>
      <c r="AV203" s="23"/>
      <c r="AW203" s="23"/>
      <c r="AX203" s="23"/>
      <c r="AY203" s="190">
        <v>0</v>
      </c>
      <c r="AZ203" s="23"/>
      <c r="BA203" s="23"/>
      <c r="BB203" s="23"/>
      <c r="BC203" s="190">
        <v>0</v>
      </c>
      <c r="BD203" s="23"/>
      <c r="BE203" s="23"/>
      <c r="BF203" s="23"/>
      <c r="BG203" s="190">
        <v>0</v>
      </c>
      <c r="BH203" s="23"/>
      <c r="BI203" s="23"/>
      <c r="BJ203" s="23"/>
      <c r="BK203" s="190">
        <v>0</v>
      </c>
      <c r="BL203" s="23"/>
      <c r="BM203" s="23"/>
    </row>
    <row r="204" spans="1:65" ht="15.75" customHeight="1" x14ac:dyDescent="0.2">
      <c r="A204" s="190">
        <v>520</v>
      </c>
      <c r="B204" s="23"/>
      <c r="C204" s="23" t="s">
        <v>2425</v>
      </c>
      <c r="D204" s="23"/>
      <c r="E204" s="23"/>
      <c r="F204" s="23"/>
      <c r="G204" s="190">
        <v>0</v>
      </c>
      <c r="H204" s="23"/>
      <c r="I204" s="23"/>
      <c r="J204" s="23"/>
      <c r="K204" s="190">
        <v>0</v>
      </c>
      <c r="L204" s="23"/>
      <c r="M204" s="23"/>
      <c r="N204" s="23"/>
      <c r="O204" s="190">
        <v>0</v>
      </c>
      <c r="P204" s="23"/>
      <c r="Q204" s="23"/>
      <c r="R204" s="23"/>
      <c r="S204" s="190">
        <v>0</v>
      </c>
      <c r="T204" s="23"/>
      <c r="U204" s="23"/>
      <c r="V204" s="23"/>
      <c r="W204" s="190">
        <v>0</v>
      </c>
      <c r="X204" s="23"/>
      <c r="Y204" s="23"/>
      <c r="Z204" s="23"/>
      <c r="AA204" s="190">
        <v>0</v>
      </c>
      <c r="AB204" s="23"/>
      <c r="AC204" s="23"/>
      <c r="AD204" s="23"/>
      <c r="AE204" s="190">
        <v>0</v>
      </c>
      <c r="AF204" s="23"/>
      <c r="AG204" s="23"/>
      <c r="AH204" s="23"/>
      <c r="AI204" s="190">
        <v>0</v>
      </c>
      <c r="AJ204" s="23"/>
      <c r="AK204" s="23"/>
      <c r="AL204" s="23"/>
      <c r="AM204" s="190">
        <v>0</v>
      </c>
      <c r="AN204" s="23"/>
      <c r="AO204" s="23"/>
      <c r="AP204" s="23"/>
      <c r="AQ204" s="190">
        <v>0</v>
      </c>
      <c r="AR204" s="23"/>
      <c r="AS204" s="23"/>
      <c r="AT204" s="23"/>
      <c r="AU204" s="190">
        <v>0</v>
      </c>
      <c r="AV204" s="23"/>
      <c r="AW204" s="23"/>
      <c r="AX204" s="23"/>
      <c r="AY204" s="190">
        <v>0</v>
      </c>
      <c r="AZ204" s="23"/>
      <c r="BA204" s="23"/>
      <c r="BB204" s="23"/>
      <c r="BC204" s="190">
        <v>0</v>
      </c>
      <c r="BD204" s="23"/>
      <c r="BE204" s="23"/>
      <c r="BF204" s="23"/>
      <c r="BG204" s="190">
        <v>0</v>
      </c>
      <c r="BH204" s="23"/>
      <c r="BI204" s="23"/>
      <c r="BJ204" s="23"/>
      <c r="BK204" s="190">
        <v>0</v>
      </c>
      <c r="BL204" s="23"/>
      <c r="BM204" s="23"/>
    </row>
    <row r="205" spans="1:65" ht="15.75" customHeight="1" x14ac:dyDescent="0.2">
      <c r="A205" s="190">
        <v>522</v>
      </c>
      <c r="B205" s="23"/>
      <c r="C205" s="23"/>
      <c r="D205" s="23"/>
      <c r="E205" s="23"/>
      <c r="F205" s="23"/>
      <c r="G205" s="190">
        <v>0</v>
      </c>
      <c r="H205" s="23"/>
      <c r="I205" s="23"/>
      <c r="J205" s="23"/>
      <c r="K205" s="190">
        <v>0</v>
      </c>
      <c r="L205" s="23"/>
      <c r="M205" s="23"/>
      <c r="N205" s="23"/>
      <c r="O205" s="190">
        <v>0</v>
      </c>
      <c r="P205" s="23"/>
      <c r="Q205" s="23"/>
      <c r="R205" s="23"/>
      <c r="S205" s="190">
        <v>0</v>
      </c>
      <c r="T205" s="23"/>
      <c r="U205" s="23"/>
      <c r="V205" s="23"/>
      <c r="W205" s="190">
        <v>0</v>
      </c>
      <c r="X205" s="23"/>
      <c r="Y205" s="23"/>
      <c r="Z205" s="23"/>
      <c r="AA205" s="190">
        <v>0</v>
      </c>
      <c r="AB205" s="23"/>
      <c r="AC205" s="23"/>
      <c r="AD205" s="23"/>
      <c r="AE205" s="190">
        <v>0</v>
      </c>
      <c r="AF205" s="23"/>
      <c r="AG205" s="23"/>
      <c r="AH205" s="23"/>
      <c r="AI205" s="190">
        <v>0</v>
      </c>
      <c r="AJ205" s="23"/>
      <c r="AK205" s="23"/>
      <c r="AL205" s="23"/>
      <c r="AM205" s="190">
        <v>0</v>
      </c>
      <c r="AN205" s="23"/>
      <c r="AO205" s="23"/>
      <c r="AP205" s="23"/>
      <c r="AQ205" s="190">
        <v>0</v>
      </c>
      <c r="AR205" s="23"/>
      <c r="AS205" s="23"/>
      <c r="AT205" s="23"/>
      <c r="AU205" s="190">
        <v>0</v>
      </c>
      <c r="AV205" s="23"/>
      <c r="AW205" s="23"/>
      <c r="AX205" s="23"/>
      <c r="AY205" s="190">
        <v>0</v>
      </c>
      <c r="AZ205" s="23"/>
      <c r="BA205" s="23"/>
      <c r="BB205" s="23"/>
      <c r="BC205" s="190">
        <v>0</v>
      </c>
      <c r="BD205" s="23"/>
      <c r="BE205" s="23"/>
      <c r="BF205" s="23"/>
      <c r="BG205" s="190">
        <v>0</v>
      </c>
      <c r="BH205" s="23"/>
      <c r="BI205" s="23"/>
      <c r="BJ205" s="23"/>
      <c r="BK205" s="190">
        <v>0</v>
      </c>
      <c r="BL205" s="23"/>
      <c r="BM205" s="23"/>
    </row>
    <row r="206" spans="1:65" ht="15.75" customHeight="1" x14ac:dyDescent="0.2">
      <c r="A206" s="190">
        <v>526</v>
      </c>
      <c r="B206" s="23"/>
      <c r="C206" s="23"/>
      <c r="D206" s="23"/>
      <c r="E206" s="23"/>
      <c r="F206" s="23"/>
      <c r="G206" s="190">
        <v>0</v>
      </c>
      <c r="H206" s="23"/>
      <c r="I206" s="23"/>
      <c r="J206" s="23"/>
      <c r="K206" s="190">
        <v>0</v>
      </c>
      <c r="L206" s="23"/>
      <c r="M206" s="23"/>
      <c r="N206" s="23"/>
      <c r="O206" s="190">
        <v>0</v>
      </c>
      <c r="P206" s="23"/>
      <c r="Q206" s="23"/>
      <c r="R206" s="23"/>
      <c r="S206" s="190">
        <v>0</v>
      </c>
      <c r="T206" s="23"/>
      <c r="U206" s="23"/>
      <c r="V206" s="23"/>
      <c r="W206" s="190">
        <v>0</v>
      </c>
      <c r="X206" s="23"/>
      <c r="Y206" s="23"/>
      <c r="Z206" s="23"/>
      <c r="AA206" s="190">
        <v>0</v>
      </c>
      <c r="AB206" s="23"/>
      <c r="AC206" s="23"/>
      <c r="AD206" s="23"/>
      <c r="AE206" s="190">
        <v>0</v>
      </c>
      <c r="AF206" s="23"/>
      <c r="AG206" s="23"/>
      <c r="AH206" s="23"/>
      <c r="AI206" s="190">
        <v>0</v>
      </c>
      <c r="AJ206" s="23"/>
      <c r="AK206" s="23"/>
      <c r="AL206" s="23"/>
      <c r="AM206" s="190">
        <v>0</v>
      </c>
      <c r="AN206" s="23"/>
      <c r="AO206" s="23"/>
      <c r="AP206" s="23"/>
      <c r="AQ206" s="190">
        <v>0</v>
      </c>
      <c r="AR206" s="23"/>
      <c r="AS206" s="23"/>
      <c r="AT206" s="23"/>
      <c r="AU206" s="190">
        <v>0</v>
      </c>
      <c r="AV206" s="23"/>
      <c r="AW206" s="23"/>
      <c r="AX206" s="23"/>
      <c r="AY206" s="190">
        <v>0</v>
      </c>
      <c r="AZ206" s="23"/>
      <c r="BA206" s="23"/>
      <c r="BB206" s="23"/>
      <c r="BC206" s="190">
        <v>0</v>
      </c>
      <c r="BD206" s="23"/>
      <c r="BE206" s="23"/>
      <c r="BF206" s="23"/>
      <c r="BG206" s="190">
        <v>0</v>
      </c>
      <c r="BH206" s="23"/>
      <c r="BI206" s="23"/>
      <c r="BJ206" s="23"/>
      <c r="BK206" s="190">
        <v>0</v>
      </c>
      <c r="BL206" s="23"/>
      <c r="BM206" s="23"/>
    </row>
    <row r="207" spans="1:65" ht="15.75" customHeight="1" x14ac:dyDescent="0.2">
      <c r="A207" s="190">
        <v>528</v>
      </c>
      <c r="B207" s="23"/>
      <c r="C207" s="23" t="s">
        <v>2425</v>
      </c>
      <c r="D207" s="23"/>
      <c r="E207" s="23"/>
      <c r="F207" s="23"/>
      <c r="G207" s="190">
        <v>0</v>
      </c>
      <c r="H207" s="23"/>
      <c r="I207" s="23"/>
      <c r="J207" s="23"/>
      <c r="K207" s="190">
        <v>0</v>
      </c>
      <c r="L207" s="23"/>
      <c r="M207" s="23"/>
      <c r="N207" s="23"/>
      <c r="O207" s="190">
        <v>0</v>
      </c>
      <c r="P207" s="23"/>
      <c r="Q207" s="23"/>
      <c r="R207" s="23"/>
      <c r="S207" s="190">
        <v>0</v>
      </c>
      <c r="T207" s="23"/>
      <c r="U207" s="23"/>
      <c r="V207" s="23"/>
      <c r="W207" s="190">
        <v>0</v>
      </c>
      <c r="X207" s="23"/>
      <c r="Y207" s="23"/>
      <c r="Z207" s="23"/>
      <c r="AA207" s="190">
        <v>0</v>
      </c>
      <c r="AB207" s="23"/>
      <c r="AC207" s="23"/>
      <c r="AD207" s="23"/>
      <c r="AE207" s="190">
        <v>0</v>
      </c>
      <c r="AF207" s="23"/>
      <c r="AG207" s="23"/>
      <c r="AH207" s="23"/>
      <c r="AI207" s="190">
        <v>0</v>
      </c>
      <c r="AJ207" s="23"/>
      <c r="AK207" s="23"/>
      <c r="AL207" s="23"/>
      <c r="AM207" s="190">
        <v>0</v>
      </c>
      <c r="AN207" s="23"/>
      <c r="AO207" s="23"/>
      <c r="AP207" s="23"/>
      <c r="AQ207" s="190">
        <v>0</v>
      </c>
      <c r="AR207" s="23"/>
      <c r="AS207" s="23"/>
      <c r="AT207" s="23"/>
      <c r="AU207" s="190">
        <v>0</v>
      </c>
      <c r="AV207" s="23"/>
      <c r="AW207" s="23"/>
      <c r="AX207" s="23"/>
      <c r="AY207" s="190">
        <v>0</v>
      </c>
      <c r="AZ207" s="23"/>
      <c r="BA207" s="23"/>
      <c r="BB207" s="23"/>
      <c r="BC207" s="190">
        <v>0</v>
      </c>
      <c r="BD207" s="23"/>
      <c r="BE207" s="23"/>
      <c r="BF207" s="23"/>
      <c r="BG207" s="190">
        <v>0</v>
      </c>
      <c r="BH207" s="23"/>
      <c r="BI207" s="23"/>
      <c r="BJ207" s="23"/>
      <c r="BK207" s="190">
        <v>0</v>
      </c>
      <c r="BL207" s="23"/>
      <c r="BM207" s="23"/>
    </row>
    <row r="208" spans="1:65" ht="15.75" customHeight="1" x14ac:dyDescent="0.2">
      <c r="A208" s="190">
        <v>531</v>
      </c>
      <c r="B208" s="23"/>
      <c r="C208" s="23" t="s">
        <v>2425</v>
      </c>
      <c r="D208" s="23"/>
      <c r="E208" s="23"/>
      <c r="F208" s="23"/>
      <c r="G208" s="190">
        <v>0</v>
      </c>
      <c r="H208" s="23"/>
      <c r="I208" s="23"/>
      <c r="J208" s="23"/>
      <c r="K208" s="190">
        <v>0</v>
      </c>
      <c r="L208" s="23"/>
      <c r="M208" s="23"/>
      <c r="N208" s="23"/>
      <c r="O208" s="190">
        <v>0</v>
      </c>
      <c r="P208" s="23"/>
      <c r="Q208" s="23"/>
      <c r="R208" s="23"/>
      <c r="S208" s="190">
        <v>0</v>
      </c>
      <c r="T208" s="23"/>
      <c r="U208" s="23"/>
      <c r="V208" s="23"/>
      <c r="W208" s="190">
        <v>0</v>
      </c>
      <c r="X208" s="23"/>
      <c r="Y208" s="23"/>
      <c r="Z208" s="23"/>
      <c r="AA208" s="190">
        <v>0</v>
      </c>
      <c r="AB208" s="23"/>
      <c r="AC208" s="23"/>
      <c r="AD208" s="23"/>
      <c r="AE208" s="190">
        <v>0</v>
      </c>
      <c r="AF208" s="23"/>
      <c r="AG208" s="23"/>
      <c r="AH208" s="23"/>
      <c r="AI208" s="190">
        <v>0</v>
      </c>
      <c r="AJ208" s="23"/>
      <c r="AK208" s="23"/>
      <c r="AL208" s="23"/>
      <c r="AM208" s="190">
        <v>0</v>
      </c>
      <c r="AN208" s="23"/>
      <c r="AO208" s="23"/>
      <c r="AP208" s="23"/>
      <c r="AQ208" s="190">
        <v>0</v>
      </c>
      <c r="AR208" s="23"/>
      <c r="AS208" s="23"/>
      <c r="AT208" s="23"/>
      <c r="AU208" s="190">
        <v>0</v>
      </c>
      <c r="AV208" s="23"/>
      <c r="AW208" s="23"/>
      <c r="AX208" s="23"/>
      <c r="AY208" s="190">
        <v>0</v>
      </c>
      <c r="AZ208" s="23"/>
      <c r="BA208" s="23"/>
      <c r="BB208" s="23"/>
      <c r="BC208" s="190">
        <v>0</v>
      </c>
      <c r="BD208" s="23"/>
      <c r="BE208" s="23"/>
      <c r="BF208" s="23"/>
      <c r="BG208" s="190">
        <v>0</v>
      </c>
      <c r="BH208" s="23"/>
      <c r="BI208" s="23"/>
      <c r="BJ208" s="23"/>
      <c r="BK208" s="190">
        <v>0</v>
      </c>
      <c r="BL208" s="23"/>
      <c r="BM208" s="23"/>
    </row>
    <row r="209" spans="1:65" ht="15.75" customHeight="1" x14ac:dyDescent="0.2">
      <c r="A209" s="190">
        <v>533</v>
      </c>
      <c r="B209" s="23"/>
      <c r="C209" s="23"/>
      <c r="D209" s="23"/>
      <c r="E209" s="23"/>
      <c r="F209" s="23"/>
      <c r="G209" s="190">
        <v>0</v>
      </c>
      <c r="H209" s="23"/>
      <c r="I209" s="23"/>
      <c r="J209" s="23"/>
      <c r="K209" s="190">
        <v>0</v>
      </c>
      <c r="L209" s="23"/>
      <c r="M209" s="23"/>
      <c r="N209" s="23"/>
      <c r="O209" s="190">
        <v>0</v>
      </c>
      <c r="P209" s="23"/>
      <c r="Q209" s="23"/>
      <c r="R209" s="23"/>
      <c r="S209" s="190">
        <v>0</v>
      </c>
      <c r="T209" s="23"/>
      <c r="U209" s="23"/>
      <c r="V209" s="23"/>
      <c r="W209" s="190">
        <v>0</v>
      </c>
      <c r="X209" s="23"/>
      <c r="Y209" s="23"/>
      <c r="Z209" s="23"/>
      <c r="AA209" s="190">
        <v>0</v>
      </c>
      <c r="AB209" s="23"/>
      <c r="AC209" s="23"/>
      <c r="AD209" s="23"/>
      <c r="AE209" s="190">
        <v>0</v>
      </c>
      <c r="AF209" s="23"/>
      <c r="AG209" s="23"/>
      <c r="AH209" s="23"/>
      <c r="AI209" s="190">
        <v>0</v>
      </c>
      <c r="AJ209" s="23"/>
      <c r="AK209" s="23"/>
      <c r="AL209" s="23"/>
      <c r="AM209" s="190">
        <v>0</v>
      </c>
      <c r="AN209" s="23"/>
      <c r="AO209" s="23"/>
      <c r="AP209" s="23"/>
      <c r="AQ209" s="190">
        <v>0</v>
      </c>
      <c r="AR209" s="23"/>
      <c r="AS209" s="23"/>
      <c r="AT209" s="23"/>
      <c r="AU209" s="190">
        <v>0</v>
      </c>
      <c r="AV209" s="23"/>
      <c r="AW209" s="23"/>
      <c r="AX209" s="23"/>
      <c r="AY209" s="190">
        <v>0</v>
      </c>
      <c r="AZ209" s="23"/>
      <c r="BA209" s="23"/>
      <c r="BB209" s="23"/>
      <c r="BC209" s="190">
        <v>0</v>
      </c>
      <c r="BD209" s="23"/>
      <c r="BE209" s="23"/>
      <c r="BF209" s="23"/>
      <c r="BG209" s="190">
        <v>0</v>
      </c>
      <c r="BH209" s="23"/>
      <c r="BI209" s="23"/>
      <c r="BJ209" s="23"/>
      <c r="BK209" s="190">
        <v>0</v>
      </c>
      <c r="BL209" s="23"/>
      <c r="BM209" s="23"/>
    </row>
    <row r="210" spans="1:65" ht="15.75" customHeight="1" x14ac:dyDescent="0.2">
      <c r="A210" s="190">
        <v>538</v>
      </c>
      <c r="B210" s="23"/>
      <c r="C210" s="23"/>
      <c r="D210" s="23"/>
      <c r="E210" s="23"/>
      <c r="F210" s="23"/>
      <c r="G210" s="190">
        <v>0</v>
      </c>
      <c r="H210" s="23"/>
      <c r="I210" s="23"/>
      <c r="J210" s="23"/>
      <c r="K210" s="190">
        <v>0</v>
      </c>
      <c r="L210" s="23"/>
      <c r="M210" s="23"/>
      <c r="N210" s="23"/>
      <c r="O210" s="190">
        <v>0</v>
      </c>
      <c r="P210" s="23"/>
      <c r="Q210" s="23"/>
      <c r="R210" s="23"/>
      <c r="S210" s="190">
        <v>0</v>
      </c>
      <c r="T210" s="23"/>
      <c r="U210" s="23"/>
      <c r="V210" s="23"/>
      <c r="W210" s="190">
        <v>0</v>
      </c>
      <c r="X210" s="23"/>
      <c r="Y210" s="23"/>
      <c r="Z210" s="23"/>
      <c r="AA210" s="190">
        <v>0</v>
      </c>
      <c r="AB210" s="23"/>
      <c r="AC210" s="23"/>
      <c r="AD210" s="23"/>
      <c r="AE210" s="190">
        <v>0</v>
      </c>
      <c r="AF210" s="23"/>
      <c r="AG210" s="23"/>
      <c r="AH210" s="23"/>
      <c r="AI210" s="190">
        <v>0</v>
      </c>
      <c r="AJ210" s="23"/>
      <c r="AK210" s="23"/>
      <c r="AL210" s="23"/>
      <c r="AM210" s="190">
        <v>0</v>
      </c>
      <c r="AN210" s="23"/>
      <c r="AO210" s="23"/>
      <c r="AP210" s="23"/>
      <c r="AQ210" s="190">
        <v>0</v>
      </c>
      <c r="AR210" s="23"/>
      <c r="AS210" s="23"/>
      <c r="AT210" s="23"/>
      <c r="AU210" s="190">
        <v>0</v>
      </c>
      <c r="AV210" s="23"/>
      <c r="AW210" s="23"/>
      <c r="AX210" s="23"/>
      <c r="AY210" s="190">
        <v>0</v>
      </c>
      <c r="AZ210" s="23"/>
      <c r="BA210" s="23"/>
      <c r="BB210" s="23"/>
      <c r="BC210" s="190">
        <v>0</v>
      </c>
      <c r="BD210" s="23"/>
      <c r="BE210" s="23"/>
      <c r="BF210" s="23"/>
      <c r="BG210" s="190">
        <v>0</v>
      </c>
      <c r="BH210" s="23"/>
      <c r="BI210" s="23"/>
      <c r="BJ210" s="23"/>
      <c r="BK210" s="190">
        <v>0</v>
      </c>
      <c r="BL210" s="23"/>
      <c r="BM210" s="23"/>
    </row>
    <row r="211" spans="1:65" ht="15.75" customHeight="1" x14ac:dyDescent="0.2">
      <c r="A211" s="190">
        <v>539</v>
      </c>
      <c r="B211" s="23"/>
      <c r="C211" s="23"/>
      <c r="D211" s="23"/>
      <c r="E211" s="23"/>
      <c r="F211" s="23"/>
      <c r="G211" s="190">
        <v>0</v>
      </c>
      <c r="H211" s="23"/>
      <c r="I211" s="23"/>
      <c r="J211" s="23"/>
      <c r="K211" s="190">
        <v>0</v>
      </c>
      <c r="L211" s="23"/>
      <c r="M211" s="23"/>
      <c r="N211" s="23"/>
      <c r="O211" s="190">
        <v>0</v>
      </c>
      <c r="P211" s="23"/>
      <c r="Q211" s="23"/>
      <c r="R211" s="23"/>
      <c r="S211" s="190">
        <v>0</v>
      </c>
      <c r="T211" s="23"/>
      <c r="U211" s="23"/>
      <c r="V211" s="23"/>
      <c r="W211" s="190">
        <v>0</v>
      </c>
      <c r="X211" s="23"/>
      <c r="Y211" s="23"/>
      <c r="Z211" s="23"/>
      <c r="AA211" s="190">
        <v>0</v>
      </c>
      <c r="AB211" s="23"/>
      <c r="AC211" s="23"/>
      <c r="AD211" s="23"/>
      <c r="AE211" s="190">
        <v>0</v>
      </c>
      <c r="AF211" s="23"/>
      <c r="AG211" s="23"/>
      <c r="AH211" s="23"/>
      <c r="AI211" s="190">
        <v>0</v>
      </c>
      <c r="AJ211" s="23"/>
      <c r="AK211" s="23"/>
      <c r="AL211" s="23"/>
      <c r="AM211" s="190">
        <v>0</v>
      </c>
      <c r="AN211" s="23"/>
      <c r="AO211" s="23"/>
      <c r="AP211" s="23"/>
      <c r="AQ211" s="190">
        <v>0</v>
      </c>
      <c r="AR211" s="23"/>
      <c r="AS211" s="23"/>
      <c r="AT211" s="23"/>
      <c r="AU211" s="190">
        <v>0</v>
      </c>
      <c r="AV211" s="23"/>
      <c r="AW211" s="23"/>
      <c r="AX211" s="23"/>
      <c r="AY211" s="190">
        <v>0</v>
      </c>
      <c r="AZ211" s="23"/>
      <c r="BA211" s="23"/>
      <c r="BB211" s="23"/>
      <c r="BC211" s="190">
        <v>0</v>
      </c>
      <c r="BD211" s="23"/>
      <c r="BE211" s="23"/>
      <c r="BF211" s="23"/>
      <c r="BG211" s="190">
        <v>0</v>
      </c>
      <c r="BH211" s="23"/>
      <c r="BI211" s="23"/>
      <c r="BJ211" s="23"/>
      <c r="BK211" s="190">
        <v>0</v>
      </c>
      <c r="BL211" s="23"/>
      <c r="BM211" s="23"/>
    </row>
    <row r="212" spans="1:65" ht="15.75" customHeight="1" x14ac:dyDescent="0.2">
      <c r="A212" s="190">
        <v>542</v>
      </c>
      <c r="B212" s="23"/>
      <c r="C212" s="23"/>
      <c r="D212" s="23"/>
      <c r="E212" s="23"/>
      <c r="F212" s="23"/>
      <c r="G212" s="190">
        <v>0</v>
      </c>
      <c r="H212" s="23"/>
      <c r="I212" s="23"/>
      <c r="J212" s="23"/>
      <c r="K212" s="190">
        <v>0</v>
      </c>
      <c r="L212" s="23"/>
      <c r="M212" s="23"/>
      <c r="N212" s="23"/>
      <c r="O212" s="190">
        <v>0</v>
      </c>
      <c r="P212" s="23"/>
      <c r="Q212" s="23"/>
      <c r="R212" s="23"/>
      <c r="S212" s="190">
        <v>0</v>
      </c>
      <c r="T212" s="23"/>
      <c r="U212" s="23"/>
      <c r="V212" s="23"/>
      <c r="W212" s="190">
        <v>0</v>
      </c>
      <c r="X212" s="23"/>
      <c r="Y212" s="23"/>
      <c r="Z212" s="23"/>
      <c r="AA212" s="190">
        <v>0</v>
      </c>
      <c r="AB212" s="23"/>
      <c r="AC212" s="23"/>
      <c r="AD212" s="23"/>
      <c r="AE212" s="190">
        <v>0</v>
      </c>
      <c r="AF212" s="23"/>
      <c r="AG212" s="23"/>
      <c r="AH212" s="23"/>
      <c r="AI212" s="190">
        <v>0</v>
      </c>
      <c r="AJ212" s="23"/>
      <c r="AK212" s="23"/>
      <c r="AL212" s="23"/>
      <c r="AM212" s="190">
        <v>0</v>
      </c>
      <c r="AN212" s="23"/>
      <c r="AO212" s="23"/>
      <c r="AP212" s="23"/>
      <c r="AQ212" s="190">
        <v>0</v>
      </c>
      <c r="AR212" s="23"/>
      <c r="AS212" s="23"/>
      <c r="AT212" s="23"/>
      <c r="AU212" s="190">
        <v>0</v>
      </c>
      <c r="AV212" s="23"/>
      <c r="AW212" s="23"/>
      <c r="AX212" s="23"/>
      <c r="AY212" s="190">
        <v>0</v>
      </c>
      <c r="AZ212" s="23"/>
      <c r="BA212" s="23"/>
      <c r="BB212" s="23"/>
      <c r="BC212" s="190">
        <v>0</v>
      </c>
      <c r="BD212" s="23"/>
      <c r="BE212" s="23"/>
      <c r="BF212" s="23"/>
      <c r="BG212" s="190">
        <v>0</v>
      </c>
      <c r="BH212" s="23"/>
      <c r="BI212" s="23"/>
      <c r="BJ212" s="23"/>
      <c r="BK212" s="190">
        <v>0</v>
      </c>
      <c r="BL212" s="23"/>
      <c r="BM212" s="23"/>
    </row>
    <row r="213" spans="1:65" ht="15.75" customHeight="1" x14ac:dyDescent="0.2">
      <c r="A213" s="190">
        <v>554</v>
      </c>
      <c r="B213" s="23"/>
      <c r="C213" s="23" t="s">
        <v>2427</v>
      </c>
      <c r="D213" s="23"/>
      <c r="E213" s="23"/>
      <c r="F213" s="23"/>
      <c r="G213" s="190">
        <v>0</v>
      </c>
      <c r="H213" s="23"/>
      <c r="I213" s="23"/>
      <c r="J213" s="23"/>
      <c r="K213" s="190">
        <v>0</v>
      </c>
      <c r="L213" s="23"/>
      <c r="M213" s="23"/>
      <c r="N213" s="23"/>
      <c r="O213" s="190">
        <v>0</v>
      </c>
      <c r="P213" s="23"/>
      <c r="Q213" s="23"/>
      <c r="R213" s="23"/>
      <c r="S213" s="190">
        <v>0</v>
      </c>
      <c r="T213" s="23"/>
      <c r="U213" s="23"/>
      <c r="V213" s="23"/>
      <c r="W213" s="190">
        <v>0</v>
      </c>
      <c r="X213" s="23"/>
      <c r="Y213" s="23"/>
      <c r="Z213" s="23"/>
      <c r="AA213" s="190">
        <v>0</v>
      </c>
      <c r="AB213" s="23"/>
      <c r="AC213" s="23"/>
      <c r="AD213" s="23"/>
      <c r="AE213" s="190">
        <v>0</v>
      </c>
      <c r="AF213" s="23"/>
      <c r="AG213" s="23"/>
      <c r="AH213" s="23"/>
      <c r="AI213" s="190">
        <v>0</v>
      </c>
      <c r="AJ213" s="23"/>
      <c r="AK213" s="23"/>
      <c r="AL213" s="23"/>
      <c r="AM213" s="190">
        <v>0</v>
      </c>
      <c r="AN213" s="23"/>
      <c r="AO213" s="23"/>
      <c r="AP213" s="23"/>
      <c r="AQ213" s="190">
        <v>0</v>
      </c>
      <c r="AR213" s="23"/>
      <c r="AS213" s="23"/>
      <c r="AT213" s="23"/>
      <c r="AU213" s="190">
        <v>0</v>
      </c>
      <c r="AV213" s="23"/>
      <c r="AW213" s="23"/>
      <c r="AX213" s="23"/>
      <c r="AY213" s="190">
        <v>0</v>
      </c>
      <c r="AZ213" s="23"/>
      <c r="BA213" s="23"/>
      <c r="BB213" s="23"/>
      <c r="BC213" s="190">
        <v>0</v>
      </c>
      <c r="BD213" s="23"/>
      <c r="BE213" s="23"/>
      <c r="BF213" s="23"/>
      <c r="BG213" s="190">
        <v>0</v>
      </c>
      <c r="BH213" s="23"/>
      <c r="BI213" s="23"/>
      <c r="BJ213" s="23"/>
      <c r="BK213" s="190">
        <v>0</v>
      </c>
      <c r="BL213" s="23"/>
      <c r="BM213" s="23"/>
    </row>
    <row r="214" spans="1:65" ht="15.75" customHeight="1" x14ac:dyDescent="0.2">
      <c r="A214" s="190">
        <v>558</v>
      </c>
      <c r="B214" s="23"/>
      <c r="C214" s="23"/>
      <c r="D214" s="23"/>
      <c r="E214" s="23"/>
      <c r="F214" s="23"/>
      <c r="G214" s="190">
        <v>0</v>
      </c>
      <c r="H214" s="23"/>
      <c r="I214" s="23"/>
      <c r="J214" s="23"/>
      <c r="K214" s="190">
        <v>0</v>
      </c>
      <c r="L214" s="23"/>
      <c r="M214" s="23"/>
      <c r="N214" s="23"/>
      <c r="O214" s="190">
        <v>0</v>
      </c>
      <c r="P214" s="23"/>
      <c r="Q214" s="23"/>
      <c r="R214" s="23"/>
      <c r="S214" s="190">
        <v>0</v>
      </c>
      <c r="T214" s="23"/>
      <c r="U214" s="23"/>
      <c r="V214" s="23"/>
      <c r="W214" s="190">
        <v>0</v>
      </c>
      <c r="X214" s="23"/>
      <c r="Y214" s="23"/>
      <c r="Z214" s="23"/>
      <c r="AA214" s="190">
        <v>0</v>
      </c>
      <c r="AB214" s="23"/>
      <c r="AC214" s="23"/>
      <c r="AD214" s="23"/>
      <c r="AE214" s="190">
        <v>0</v>
      </c>
      <c r="AF214" s="23"/>
      <c r="AG214" s="23"/>
      <c r="AH214" s="23"/>
      <c r="AI214" s="190">
        <v>0</v>
      </c>
      <c r="AJ214" s="23"/>
      <c r="AK214" s="23"/>
      <c r="AL214" s="23"/>
      <c r="AM214" s="190">
        <v>0</v>
      </c>
      <c r="AN214" s="23"/>
      <c r="AO214" s="23"/>
      <c r="AP214" s="23"/>
      <c r="AQ214" s="190">
        <v>0</v>
      </c>
      <c r="AR214" s="23"/>
      <c r="AS214" s="23"/>
      <c r="AT214" s="23"/>
      <c r="AU214" s="190">
        <v>0</v>
      </c>
      <c r="AV214" s="23"/>
      <c r="AW214" s="23"/>
      <c r="AX214" s="23"/>
      <c r="AY214" s="190">
        <v>0</v>
      </c>
      <c r="AZ214" s="23"/>
      <c r="BA214" s="23"/>
      <c r="BB214" s="23"/>
      <c r="BC214" s="190">
        <v>0</v>
      </c>
      <c r="BD214" s="23"/>
      <c r="BE214" s="23"/>
      <c r="BF214" s="23"/>
      <c r="BG214" s="190">
        <v>0</v>
      </c>
      <c r="BH214" s="23"/>
      <c r="BI214" s="23"/>
      <c r="BJ214" s="23"/>
      <c r="BK214" s="190">
        <v>0</v>
      </c>
      <c r="BL214" s="23"/>
      <c r="BM214" s="23"/>
    </row>
    <row r="215" spans="1:65" ht="15.75" customHeight="1" x14ac:dyDescent="0.2">
      <c r="A215" s="190">
        <v>570</v>
      </c>
      <c r="B215" s="23"/>
      <c r="C215" s="23" t="s">
        <v>2425</v>
      </c>
      <c r="D215" s="23"/>
      <c r="E215" s="23"/>
      <c r="F215" s="23"/>
      <c r="G215" s="190">
        <v>0</v>
      </c>
      <c r="H215" s="23"/>
      <c r="I215" s="23"/>
      <c r="J215" s="23"/>
      <c r="K215" s="190">
        <v>0</v>
      </c>
      <c r="L215" s="23"/>
      <c r="M215" s="23"/>
      <c r="N215" s="23"/>
      <c r="O215" s="190">
        <v>0</v>
      </c>
      <c r="P215" s="23"/>
      <c r="Q215" s="23"/>
      <c r="R215" s="23"/>
      <c r="S215" s="190">
        <v>0</v>
      </c>
      <c r="T215" s="23"/>
      <c r="U215" s="23"/>
      <c r="V215" s="23"/>
      <c r="W215" s="190">
        <v>0</v>
      </c>
      <c r="X215" s="23"/>
      <c r="Y215" s="23"/>
      <c r="Z215" s="23"/>
      <c r="AA215" s="190">
        <v>0</v>
      </c>
      <c r="AB215" s="23"/>
      <c r="AC215" s="23"/>
      <c r="AD215" s="23"/>
      <c r="AE215" s="190">
        <v>0</v>
      </c>
      <c r="AF215" s="23"/>
      <c r="AG215" s="23"/>
      <c r="AH215" s="23"/>
      <c r="AI215" s="190">
        <v>0</v>
      </c>
      <c r="AJ215" s="23"/>
      <c r="AK215" s="23"/>
      <c r="AL215" s="23"/>
      <c r="AM215" s="190">
        <v>0</v>
      </c>
      <c r="AN215" s="23"/>
      <c r="AO215" s="23"/>
      <c r="AP215" s="23"/>
      <c r="AQ215" s="190">
        <v>0</v>
      </c>
      <c r="AR215" s="23"/>
      <c r="AS215" s="23"/>
      <c r="AT215" s="23"/>
      <c r="AU215" s="190">
        <v>0</v>
      </c>
      <c r="AV215" s="23"/>
      <c r="AW215" s="23"/>
      <c r="AX215" s="23"/>
      <c r="AY215" s="190">
        <v>0</v>
      </c>
      <c r="AZ215" s="23"/>
      <c r="BA215" s="23"/>
      <c r="BB215" s="23"/>
      <c r="BC215" s="190">
        <v>0</v>
      </c>
      <c r="BD215" s="23"/>
      <c r="BE215" s="23"/>
      <c r="BF215" s="23"/>
      <c r="BG215" s="190">
        <v>0</v>
      </c>
      <c r="BH215" s="23"/>
      <c r="BI215" s="23"/>
      <c r="BJ215" s="23"/>
      <c r="BK215" s="190">
        <v>0</v>
      </c>
      <c r="BL215" s="23"/>
      <c r="BM215" s="23"/>
    </row>
    <row r="216" spans="1:65" ht="15.75" customHeight="1" x14ac:dyDescent="0.2">
      <c r="A216" s="190">
        <v>573</v>
      </c>
      <c r="B216" s="23"/>
      <c r="C216" s="23"/>
      <c r="D216" s="23"/>
      <c r="E216" s="23"/>
      <c r="F216" s="23"/>
      <c r="G216" s="190">
        <v>0</v>
      </c>
      <c r="H216" s="23"/>
      <c r="I216" s="23"/>
      <c r="J216" s="23"/>
      <c r="K216" s="190">
        <v>0</v>
      </c>
      <c r="L216" s="23"/>
      <c r="M216" s="23"/>
      <c r="N216" s="23"/>
      <c r="O216" s="190">
        <v>0</v>
      </c>
      <c r="P216" s="23"/>
      <c r="Q216" s="23"/>
      <c r="R216" s="23"/>
      <c r="S216" s="190">
        <v>0</v>
      </c>
      <c r="T216" s="23"/>
      <c r="U216" s="23"/>
      <c r="V216" s="23"/>
      <c r="W216" s="190">
        <v>0</v>
      </c>
      <c r="X216" s="23"/>
      <c r="Y216" s="23"/>
      <c r="Z216" s="23"/>
      <c r="AA216" s="190">
        <v>0</v>
      </c>
      <c r="AB216" s="23"/>
      <c r="AC216" s="23"/>
      <c r="AD216" s="23"/>
      <c r="AE216" s="190">
        <v>0</v>
      </c>
      <c r="AF216" s="23"/>
      <c r="AG216" s="23"/>
      <c r="AH216" s="23"/>
      <c r="AI216" s="190">
        <v>0</v>
      </c>
      <c r="AJ216" s="23"/>
      <c r="AK216" s="23"/>
      <c r="AL216" s="23"/>
      <c r="AM216" s="190">
        <v>0</v>
      </c>
      <c r="AN216" s="23"/>
      <c r="AO216" s="23"/>
      <c r="AP216" s="23"/>
      <c r="AQ216" s="190">
        <v>0</v>
      </c>
      <c r="AR216" s="23"/>
      <c r="AS216" s="23"/>
      <c r="AT216" s="23"/>
      <c r="AU216" s="190">
        <v>0</v>
      </c>
      <c r="AV216" s="23"/>
      <c r="AW216" s="23"/>
      <c r="AX216" s="23"/>
      <c r="AY216" s="190">
        <v>0</v>
      </c>
      <c r="AZ216" s="23"/>
      <c r="BA216" s="23"/>
      <c r="BB216" s="23"/>
      <c r="BC216" s="190">
        <v>0</v>
      </c>
      <c r="BD216" s="23"/>
      <c r="BE216" s="23"/>
      <c r="BF216" s="23"/>
      <c r="BG216" s="190">
        <v>0</v>
      </c>
      <c r="BH216" s="23"/>
      <c r="BI216" s="23"/>
      <c r="BJ216" s="23"/>
      <c r="BK216" s="190">
        <v>0</v>
      </c>
      <c r="BL216" s="23"/>
      <c r="BM216" s="23"/>
    </row>
    <row r="217" spans="1:65" ht="15.75" customHeight="1" x14ac:dyDescent="0.2">
      <c r="A217" s="190">
        <v>590</v>
      </c>
      <c r="B217" s="23"/>
      <c r="C217" s="23" t="s">
        <v>2426</v>
      </c>
      <c r="D217" s="23"/>
      <c r="E217" s="23"/>
      <c r="F217" s="23"/>
      <c r="G217" s="190">
        <v>0</v>
      </c>
      <c r="H217" s="23"/>
      <c r="I217" s="23"/>
      <c r="J217" s="23"/>
      <c r="K217" s="190">
        <v>0</v>
      </c>
      <c r="L217" s="23"/>
      <c r="M217" s="23"/>
      <c r="N217" s="23"/>
      <c r="O217" s="190">
        <v>0</v>
      </c>
      <c r="P217" s="23"/>
      <c r="Q217" s="23"/>
      <c r="R217" s="23"/>
      <c r="S217" s="190">
        <v>0</v>
      </c>
      <c r="T217" s="23"/>
      <c r="U217" s="23"/>
      <c r="V217" s="23"/>
      <c r="W217" s="190">
        <v>0</v>
      </c>
      <c r="X217" s="23"/>
      <c r="Y217" s="23"/>
      <c r="Z217" s="23"/>
      <c r="AA217" s="190">
        <v>0</v>
      </c>
      <c r="AB217" s="23"/>
      <c r="AC217" s="23"/>
      <c r="AD217" s="23"/>
      <c r="AE217" s="190">
        <v>0</v>
      </c>
      <c r="AF217" s="23"/>
      <c r="AG217" s="23"/>
      <c r="AH217" s="23"/>
      <c r="AI217" s="190">
        <v>0</v>
      </c>
      <c r="AJ217" s="23"/>
      <c r="AK217" s="23"/>
      <c r="AL217" s="23"/>
      <c r="AM217" s="190">
        <v>0</v>
      </c>
      <c r="AN217" s="23"/>
      <c r="AO217" s="23"/>
      <c r="AP217" s="23"/>
      <c r="AQ217" s="190">
        <v>0</v>
      </c>
      <c r="AR217" s="23"/>
      <c r="AS217" s="23"/>
      <c r="AT217" s="23"/>
      <c r="AU217" s="190">
        <v>0</v>
      </c>
      <c r="AV217" s="23"/>
      <c r="AW217" s="23"/>
      <c r="AX217" s="23"/>
      <c r="AY217" s="190">
        <v>0</v>
      </c>
      <c r="AZ217" s="23"/>
      <c r="BA217" s="23"/>
      <c r="BB217" s="23"/>
      <c r="BC217" s="190">
        <v>0</v>
      </c>
      <c r="BD217" s="23"/>
      <c r="BE217" s="23"/>
      <c r="BF217" s="23"/>
      <c r="BG217" s="190">
        <v>0</v>
      </c>
      <c r="BH217" s="23"/>
      <c r="BI217" s="23"/>
      <c r="BJ217" s="23"/>
      <c r="BK217" s="190">
        <v>0</v>
      </c>
      <c r="BL217" s="23"/>
      <c r="BM217" s="23"/>
    </row>
    <row r="218" spans="1:65" ht="15.75" customHeight="1" x14ac:dyDescent="0.2">
      <c r="A218" s="190">
        <v>591</v>
      </c>
      <c r="B218" s="23"/>
      <c r="C218" s="23" t="s">
        <v>2426</v>
      </c>
      <c r="D218" s="191">
        <v>0.38472222222222224</v>
      </c>
      <c r="E218" s="191">
        <v>0.76875000000000004</v>
      </c>
      <c r="F218" s="193">
        <v>0.3215277777777778</v>
      </c>
      <c r="G218" s="190">
        <v>7.7</v>
      </c>
      <c r="H218" s="191">
        <v>0.39166666666666666</v>
      </c>
      <c r="I218" s="191">
        <v>0.78055555555555556</v>
      </c>
      <c r="J218" s="192">
        <v>0.31666666666666665</v>
      </c>
      <c r="K218" s="190">
        <v>7.6</v>
      </c>
      <c r="L218" s="23"/>
      <c r="M218" s="23"/>
      <c r="N218" s="23"/>
      <c r="O218" s="190">
        <v>0</v>
      </c>
      <c r="P218" s="23"/>
      <c r="Q218" s="23"/>
      <c r="R218" s="23"/>
      <c r="S218" s="190">
        <v>0</v>
      </c>
      <c r="T218" s="23"/>
      <c r="U218" s="23"/>
      <c r="V218" s="23"/>
      <c r="W218" s="190">
        <v>0</v>
      </c>
      <c r="X218" s="23"/>
      <c r="Y218" s="23"/>
      <c r="Z218" s="23"/>
      <c r="AA218" s="190">
        <v>0</v>
      </c>
      <c r="AB218" s="23"/>
      <c r="AC218" s="23"/>
      <c r="AD218" s="23"/>
      <c r="AE218" s="190">
        <v>0</v>
      </c>
      <c r="AF218" s="23"/>
      <c r="AG218" s="23"/>
      <c r="AH218" s="23"/>
      <c r="AI218" s="190">
        <v>0</v>
      </c>
      <c r="AJ218" s="23"/>
      <c r="AK218" s="23"/>
      <c r="AL218" s="23"/>
      <c r="AM218" s="190">
        <v>0</v>
      </c>
      <c r="AN218" s="23"/>
      <c r="AO218" s="23"/>
      <c r="AP218" s="23"/>
      <c r="AQ218" s="190">
        <v>0</v>
      </c>
      <c r="AR218" s="23"/>
      <c r="AS218" s="23"/>
      <c r="AT218" s="23"/>
      <c r="AU218" s="190">
        <v>0</v>
      </c>
      <c r="AV218" s="23"/>
      <c r="AW218" s="23"/>
      <c r="AX218" s="23"/>
      <c r="AY218" s="190">
        <v>0</v>
      </c>
      <c r="AZ218" s="23"/>
      <c r="BA218" s="23"/>
      <c r="BB218" s="23"/>
      <c r="BC218" s="190">
        <v>0</v>
      </c>
      <c r="BD218" s="23"/>
      <c r="BE218" s="23"/>
      <c r="BF218" s="23"/>
      <c r="BG218" s="190">
        <v>0</v>
      </c>
      <c r="BH218" s="23"/>
      <c r="BI218" s="23"/>
      <c r="BJ218" s="23"/>
      <c r="BK218" s="190">
        <v>0</v>
      </c>
      <c r="BL218" s="23"/>
      <c r="BM218" s="23"/>
    </row>
    <row r="219" spans="1:65" ht="15.75" customHeight="1" x14ac:dyDescent="0.2">
      <c r="A219" s="190">
        <v>592</v>
      </c>
      <c r="B219" s="23"/>
      <c r="C219" s="23"/>
      <c r="D219" s="23"/>
      <c r="E219" s="23"/>
      <c r="F219" s="23"/>
      <c r="G219" s="190">
        <v>0</v>
      </c>
      <c r="H219" s="23"/>
      <c r="I219" s="23"/>
      <c r="J219" s="23"/>
      <c r="K219" s="190">
        <v>0</v>
      </c>
      <c r="L219" s="23"/>
      <c r="M219" s="23"/>
      <c r="N219" s="23"/>
      <c r="O219" s="190">
        <v>0</v>
      </c>
      <c r="P219" s="23"/>
      <c r="Q219" s="23"/>
      <c r="R219" s="23"/>
      <c r="S219" s="190">
        <v>0</v>
      </c>
      <c r="T219" s="23"/>
      <c r="U219" s="23"/>
      <c r="V219" s="23"/>
      <c r="W219" s="190">
        <v>0</v>
      </c>
      <c r="X219" s="23"/>
      <c r="Y219" s="23"/>
      <c r="Z219" s="23"/>
      <c r="AA219" s="190">
        <v>0</v>
      </c>
      <c r="AB219" s="23"/>
      <c r="AC219" s="23"/>
      <c r="AD219" s="23"/>
      <c r="AE219" s="190">
        <v>0</v>
      </c>
      <c r="AF219" s="23"/>
      <c r="AG219" s="23"/>
      <c r="AH219" s="23"/>
      <c r="AI219" s="190">
        <v>0</v>
      </c>
      <c r="AJ219" s="23"/>
      <c r="AK219" s="23"/>
      <c r="AL219" s="23"/>
      <c r="AM219" s="190">
        <v>0</v>
      </c>
      <c r="AN219" s="23"/>
      <c r="AO219" s="23"/>
      <c r="AP219" s="23"/>
      <c r="AQ219" s="190">
        <v>0</v>
      </c>
      <c r="AR219" s="23"/>
      <c r="AS219" s="23"/>
      <c r="AT219" s="23"/>
      <c r="AU219" s="190">
        <v>0</v>
      </c>
      <c r="AV219" s="23"/>
      <c r="AW219" s="23"/>
      <c r="AX219" s="23"/>
      <c r="AY219" s="190">
        <v>0</v>
      </c>
      <c r="AZ219" s="23"/>
      <c r="BA219" s="23"/>
      <c r="BB219" s="23"/>
      <c r="BC219" s="190">
        <v>0</v>
      </c>
      <c r="BD219" s="23"/>
      <c r="BE219" s="23"/>
      <c r="BF219" s="23"/>
      <c r="BG219" s="190">
        <v>0</v>
      </c>
      <c r="BH219" s="23"/>
      <c r="BI219" s="23"/>
      <c r="BJ219" s="23"/>
      <c r="BK219" s="190">
        <v>0</v>
      </c>
      <c r="BL219" s="23"/>
      <c r="BM219" s="23"/>
    </row>
    <row r="220" spans="1:65" ht="15.75" customHeight="1" x14ac:dyDescent="0.2">
      <c r="A220" s="190">
        <v>593</v>
      </c>
      <c r="B220" s="23"/>
      <c r="C220" s="23" t="s">
        <v>2425</v>
      </c>
      <c r="D220" s="23"/>
      <c r="E220" s="23"/>
      <c r="F220" s="23"/>
      <c r="G220" s="190">
        <v>0</v>
      </c>
      <c r="H220" s="23"/>
      <c r="I220" s="23"/>
      <c r="J220" s="23"/>
      <c r="K220" s="190">
        <v>0</v>
      </c>
      <c r="L220" s="23"/>
      <c r="M220" s="23"/>
      <c r="N220" s="23"/>
      <c r="O220" s="190">
        <v>0</v>
      </c>
      <c r="P220" s="23"/>
      <c r="Q220" s="23"/>
      <c r="R220" s="23"/>
      <c r="S220" s="190">
        <v>0</v>
      </c>
      <c r="T220" s="23"/>
      <c r="U220" s="23"/>
      <c r="V220" s="23"/>
      <c r="W220" s="190">
        <v>0</v>
      </c>
      <c r="X220" s="23"/>
      <c r="Y220" s="23"/>
      <c r="Z220" s="23"/>
      <c r="AA220" s="190">
        <v>0</v>
      </c>
      <c r="AB220" s="23"/>
      <c r="AC220" s="23"/>
      <c r="AD220" s="23"/>
      <c r="AE220" s="190">
        <v>0</v>
      </c>
      <c r="AF220" s="23"/>
      <c r="AG220" s="23"/>
      <c r="AH220" s="23"/>
      <c r="AI220" s="190">
        <v>0</v>
      </c>
      <c r="AJ220" s="23"/>
      <c r="AK220" s="23"/>
      <c r="AL220" s="23"/>
      <c r="AM220" s="190">
        <v>0</v>
      </c>
      <c r="AN220" s="23"/>
      <c r="AO220" s="23"/>
      <c r="AP220" s="23"/>
      <c r="AQ220" s="190">
        <v>0</v>
      </c>
      <c r="AR220" s="23"/>
      <c r="AS220" s="23"/>
      <c r="AT220" s="23"/>
      <c r="AU220" s="190">
        <v>0</v>
      </c>
      <c r="AV220" s="23"/>
      <c r="AW220" s="23"/>
      <c r="AX220" s="23"/>
      <c r="AY220" s="190">
        <v>0</v>
      </c>
      <c r="AZ220" s="23"/>
      <c r="BA220" s="23"/>
      <c r="BB220" s="23"/>
      <c r="BC220" s="190">
        <v>0</v>
      </c>
      <c r="BD220" s="23"/>
      <c r="BE220" s="23"/>
      <c r="BF220" s="23"/>
      <c r="BG220" s="190">
        <v>0</v>
      </c>
      <c r="BH220" s="23"/>
      <c r="BI220" s="23"/>
      <c r="BJ220" s="23"/>
      <c r="BK220" s="190">
        <v>0</v>
      </c>
      <c r="BL220" s="23"/>
      <c r="BM220" s="23"/>
    </row>
    <row r="221" spans="1:65" ht="15.75" customHeight="1" x14ac:dyDescent="0.2">
      <c r="A221" s="190">
        <v>594</v>
      </c>
      <c r="B221" s="23"/>
      <c r="C221" s="23" t="s">
        <v>2426</v>
      </c>
      <c r="D221" s="23"/>
      <c r="E221" s="23"/>
      <c r="F221" s="23"/>
      <c r="G221" s="190">
        <v>0</v>
      </c>
      <c r="H221" s="23"/>
      <c r="I221" s="23"/>
      <c r="J221" s="23"/>
      <c r="K221" s="190">
        <v>0</v>
      </c>
      <c r="L221" s="23"/>
      <c r="M221" s="23"/>
      <c r="N221" s="23"/>
      <c r="O221" s="190">
        <v>0</v>
      </c>
      <c r="P221" s="23"/>
      <c r="Q221" s="23"/>
      <c r="R221" s="23"/>
      <c r="S221" s="190">
        <v>0</v>
      </c>
      <c r="T221" s="23"/>
      <c r="U221" s="23"/>
      <c r="V221" s="23"/>
      <c r="W221" s="190">
        <v>0</v>
      </c>
      <c r="X221" s="23"/>
      <c r="Y221" s="23"/>
      <c r="Z221" s="23"/>
      <c r="AA221" s="190">
        <v>0</v>
      </c>
      <c r="AB221" s="23"/>
      <c r="AC221" s="23"/>
      <c r="AD221" s="23"/>
      <c r="AE221" s="190">
        <v>0</v>
      </c>
      <c r="AF221" s="23"/>
      <c r="AG221" s="23"/>
      <c r="AH221" s="23"/>
      <c r="AI221" s="190">
        <v>0</v>
      </c>
      <c r="AJ221" s="23"/>
      <c r="AK221" s="23"/>
      <c r="AL221" s="23"/>
      <c r="AM221" s="190">
        <v>0</v>
      </c>
      <c r="AN221" s="23"/>
      <c r="AO221" s="23"/>
      <c r="AP221" s="23"/>
      <c r="AQ221" s="190">
        <v>0</v>
      </c>
      <c r="AR221" s="23"/>
      <c r="AS221" s="23"/>
      <c r="AT221" s="23"/>
      <c r="AU221" s="190">
        <v>0</v>
      </c>
      <c r="AV221" s="23"/>
      <c r="AW221" s="23"/>
      <c r="AX221" s="23"/>
      <c r="AY221" s="190">
        <v>0</v>
      </c>
      <c r="AZ221" s="23"/>
      <c r="BA221" s="23"/>
      <c r="BB221" s="23"/>
      <c r="BC221" s="190">
        <v>0</v>
      </c>
      <c r="BD221" s="23"/>
      <c r="BE221" s="23"/>
      <c r="BF221" s="23"/>
      <c r="BG221" s="190">
        <v>0</v>
      </c>
      <c r="BH221" s="23"/>
      <c r="BI221" s="23"/>
      <c r="BJ221" s="23"/>
      <c r="BK221" s="190">
        <v>0</v>
      </c>
      <c r="BL221" s="23"/>
      <c r="BM221" s="23"/>
    </row>
    <row r="222" spans="1:65" ht="15.75" customHeight="1" x14ac:dyDescent="0.2">
      <c r="A222" s="190">
        <v>595</v>
      </c>
      <c r="B222" s="23"/>
      <c r="C222" s="23" t="s">
        <v>2425</v>
      </c>
      <c r="D222" s="23"/>
      <c r="E222" s="23"/>
      <c r="F222" s="23"/>
      <c r="G222" s="190">
        <v>0</v>
      </c>
      <c r="H222" s="23"/>
      <c r="I222" s="23"/>
      <c r="J222" s="23"/>
      <c r="K222" s="190">
        <v>0</v>
      </c>
      <c r="L222" s="23"/>
      <c r="M222" s="23"/>
      <c r="N222" s="23"/>
      <c r="O222" s="190">
        <v>0</v>
      </c>
      <c r="P222" s="23"/>
      <c r="Q222" s="23"/>
      <c r="R222" s="23"/>
      <c r="S222" s="190">
        <v>0</v>
      </c>
      <c r="T222" s="23"/>
      <c r="U222" s="23"/>
      <c r="V222" s="23"/>
      <c r="W222" s="190">
        <v>0</v>
      </c>
      <c r="X222" s="23"/>
      <c r="Y222" s="23"/>
      <c r="Z222" s="23"/>
      <c r="AA222" s="190">
        <v>0</v>
      </c>
      <c r="AB222" s="23"/>
      <c r="AC222" s="23"/>
      <c r="AD222" s="23"/>
      <c r="AE222" s="190">
        <v>0</v>
      </c>
      <c r="AF222" s="23"/>
      <c r="AG222" s="23"/>
      <c r="AH222" s="23"/>
      <c r="AI222" s="190">
        <v>0</v>
      </c>
      <c r="AJ222" s="23"/>
      <c r="AK222" s="23"/>
      <c r="AL222" s="23"/>
      <c r="AM222" s="190">
        <v>0</v>
      </c>
      <c r="AN222" s="23"/>
      <c r="AO222" s="23"/>
      <c r="AP222" s="23"/>
      <c r="AQ222" s="190">
        <v>0</v>
      </c>
      <c r="AR222" s="23"/>
      <c r="AS222" s="23"/>
      <c r="AT222" s="23"/>
      <c r="AU222" s="190">
        <v>0</v>
      </c>
      <c r="AV222" s="23"/>
      <c r="AW222" s="23"/>
      <c r="AX222" s="23"/>
      <c r="AY222" s="190">
        <v>0</v>
      </c>
      <c r="AZ222" s="23"/>
      <c r="BA222" s="23"/>
      <c r="BB222" s="23"/>
      <c r="BC222" s="190">
        <v>0</v>
      </c>
      <c r="BD222" s="23"/>
      <c r="BE222" s="23"/>
      <c r="BF222" s="23"/>
      <c r="BG222" s="190">
        <v>0</v>
      </c>
      <c r="BH222" s="23"/>
      <c r="BI222" s="23"/>
      <c r="BJ222" s="23"/>
      <c r="BK222" s="190">
        <v>0</v>
      </c>
      <c r="BL222" s="23"/>
      <c r="BM222" s="23"/>
    </row>
    <row r="223" spans="1:65" ht="15.75" customHeight="1" x14ac:dyDescent="0.2">
      <c r="A223" s="190">
        <v>596</v>
      </c>
      <c r="B223" s="23"/>
      <c r="C223" s="23" t="s">
        <v>2426</v>
      </c>
      <c r="D223" s="23"/>
      <c r="E223" s="23"/>
      <c r="F223" s="23"/>
      <c r="G223" s="190">
        <v>0</v>
      </c>
      <c r="H223" s="23"/>
      <c r="I223" s="23"/>
      <c r="J223" s="23"/>
      <c r="K223" s="190">
        <v>0</v>
      </c>
      <c r="L223" s="23"/>
      <c r="M223" s="23"/>
      <c r="N223" s="23"/>
      <c r="O223" s="190">
        <v>0</v>
      </c>
      <c r="P223" s="23"/>
      <c r="Q223" s="23"/>
      <c r="R223" s="23"/>
      <c r="S223" s="190">
        <v>0</v>
      </c>
      <c r="T223" s="23"/>
      <c r="U223" s="23"/>
      <c r="V223" s="23"/>
      <c r="W223" s="190">
        <v>0</v>
      </c>
      <c r="X223" s="23"/>
      <c r="Y223" s="23"/>
      <c r="Z223" s="23"/>
      <c r="AA223" s="190">
        <v>0</v>
      </c>
      <c r="AB223" s="23"/>
      <c r="AC223" s="23"/>
      <c r="AD223" s="23"/>
      <c r="AE223" s="190">
        <v>0</v>
      </c>
      <c r="AF223" s="23"/>
      <c r="AG223" s="23"/>
      <c r="AH223" s="23"/>
      <c r="AI223" s="190">
        <v>0</v>
      </c>
      <c r="AJ223" s="23"/>
      <c r="AK223" s="23"/>
      <c r="AL223" s="23"/>
      <c r="AM223" s="190">
        <v>0</v>
      </c>
      <c r="AN223" s="23"/>
      <c r="AO223" s="23"/>
      <c r="AP223" s="23"/>
      <c r="AQ223" s="190">
        <v>0</v>
      </c>
      <c r="AR223" s="23"/>
      <c r="AS223" s="23"/>
      <c r="AT223" s="23"/>
      <c r="AU223" s="190">
        <v>0</v>
      </c>
      <c r="AV223" s="23"/>
      <c r="AW223" s="23"/>
      <c r="AX223" s="23"/>
      <c r="AY223" s="190">
        <v>0</v>
      </c>
      <c r="AZ223" s="23"/>
      <c r="BA223" s="23"/>
      <c r="BB223" s="23"/>
      <c r="BC223" s="190">
        <v>0</v>
      </c>
      <c r="BD223" s="23"/>
      <c r="BE223" s="23"/>
      <c r="BF223" s="23"/>
      <c r="BG223" s="190">
        <v>0</v>
      </c>
      <c r="BH223" s="23"/>
      <c r="BI223" s="23"/>
      <c r="BJ223" s="23"/>
      <c r="BK223" s="190">
        <v>0</v>
      </c>
      <c r="BL223" s="23"/>
      <c r="BM223" s="23"/>
    </row>
    <row r="224" spans="1:65" ht="15.75" customHeight="1" x14ac:dyDescent="0.2">
      <c r="A224" s="190">
        <v>598</v>
      </c>
      <c r="B224" s="23"/>
      <c r="C224" s="23"/>
      <c r="D224" s="23"/>
      <c r="E224" s="23"/>
      <c r="F224" s="23"/>
      <c r="G224" s="190">
        <v>0</v>
      </c>
      <c r="H224" s="23"/>
      <c r="I224" s="23"/>
      <c r="J224" s="23"/>
      <c r="K224" s="190">
        <v>0</v>
      </c>
      <c r="L224" s="23"/>
      <c r="M224" s="23"/>
      <c r="N224" s="23"/>
      <c r="O224" s="190">
        <v>0</v>
      </c>
      <c r="P224" s="23"/>
      <c r="Q224" s="23"/>
      <c r="R224" s="23"/>
      <c r="S224" s="190">
        <v>0</v>
      </c>
      <c r="T224" s="23"/>
      <c r="U224" s="23"/>
      <c r="V224" s="23"/>
      <c r="W224" s="190">
        <v>0</v>
      </c>
      <c r="X224" s="23"/>
      <c r="Y224" s="23"/>
      <c r="Z224" s="23"/>
      <c r="AA224" s="190">
        <v>0</v>
      </c>
      <c r="AB224" s="23"/>
      <c r="AC224" s="23"/>
      <c r="AD224" s="23"/>
      <c r="AE224" s="190">
        <v>0</v>
      </c>
      <c r="AF224" s="23"/>
      <c r="AG224" s="23"/>
      <c r="AH224" s="23"/>
      <c r="AI224" s="190">
        <v>0</v>
      </c>
      <c r="AJ224" s="23"/>
      <c r="AK224" s="23"/>
      <c r="AL224" s="23"/>
      <c r="AM224" s="190">
        <v>0</v>
      </c>
      <c r="AN224" s="23"/>
      <c r="AO224" s="23"/>
      <c r="AP224" s="23"/>
      <c r="AQ224" s="190">
        <v>0</v>
      </c>
      <c r="AR224" s="23"/>
      <c r="AS224" s="23"/>
      <c r="AT224" s="23"/>
      <c r="AU224" s="190">
        <v>0</v>
      </c>
      <c r="AV224" s="23"/>
      <c r="AW224" s="23"/>
      <c r="AX224" s="23"/>
      <c r="AY224" s="190">
        <v>0</v>
      </c>
      <c r="AZ224" s="23"/>
      <c r="BA224" s="23"/>
      <c r="BB224" s="23"/>
      <c r="BC224" s="190">
        <v>0</v>
      </c>
      <c r="BD224" s="23"/>
      <c r="BE224" s="23"/>
      <c r="BF224" s="23"/>
      <c r="BG224" s="190">
        <v>0</v>
      </c>
      <c r="BH224" s="23"/>
      <c r="BI224" s="23"/>
      <c r="BJ224" s="23"/>
      <c r="BK224" s="190">
        <v>0</v>
      </c>
      <c r="BL224" s="23"/>
      <c r="BM224" s="23"/>
    </row>
    <row r="225" spans="1:65" ht="15.75" customHeight="1" x14ac:dyDescent="0.2">
      <c r="A225" s="190">
        <v>602</v>
      </c>
      <c r="B225" s="23"/>
      <c r="C225" s="23" t="s">
        <v>2426</v>
      </c>
      <c r="D225" s="23"/>
      <c r="E225" s="23"/>
      <c r="F225" s="23"/>
      <c r="G225" s="190">
        <v>0</v>
      </c>
      <c r="H225" s="23"/>
      <c r="I225" s="23"/>
      <c r="J225" s="23"/>
      <c r="K225" s="190">
        <v>0</v>
      </c>
      <c r="L225" s="23"/>
      <c r="M225" s="23"/>
      <c r="N225" s="23"/>
      <c r="O225" s="190">
        <v>0</v>
      </c>
      <c r="P225" s="23"/>
      <c r="Q225" s="23"/>
      <c r="R225" s="23"/>
      <c r="S225" s="190">
        <v>0</v>
      </c>
      <c r="T225" s="23"/>
      <c r="U225" s="23"/>
      <c r="V225" s="23"/>
      <c r="W225" s="190">
        <v>0</v>
      </c>
      <c r="X225" s="23"/>
      <c r="Y225" s="23"/>
      <c r="Z225" s="23"/>
      <c r="AA225" s="190">
        <v>0</v>
      </c>
      <c r="AB225" s="23"/>
      <c r="AC225" s="23"/>
      <c r="AD225" s="23"/>
      <c r="AE225" s="190">
        <v>0</v>
      </c>
      <c r="AF225" s="23"/>
      <c r="AG225" s="23"/>
      <c r="AH225" s="23"/>
      <c r="AI225" s="190">
        <v>0</v>
      </c>
      <c r="AJ225" s="23"/>
      <c r="AK225" s="23"/>
      <c r="AL225" s="23"/>
      <c r="AM225" s="190">
        <v>0</v>
      </c>
      <c r="AN225" s="23"/>
      <c r="AO225" s="23"/>
      <c r="AP225" s="23"/>
      <c r="AQ225" s="190">
        <v>0</v>
      </c>
      <c r="AR225" s="23"/>
      <c r="AS225" s="23"/>
      <c r="AT225" s="23"/>
      <c r="AU225" s="190">
        <v>0</v>
      </c>
      <c r="AV225" s="23"/>
      <c r="AW225" s="23"/>
      <c r="AX225" s="23"/>
      <c r="AY225" s="190">
        <v>0</v>
      </c>
      <c r="AZ225" s="23"/>
      <c r="BA225" s="23"/>
      <c r="BB225" s="23"/>
      <c r="BC225" s="190">
        <v>0</v>
      </c>
      <c r="BD225" s="23"/>
      <c r="BE225" s="23"/>
      <c r="BF225" s="23"/>
      <c r="BG225" s="190">
        <v>0</v>
      </c>
      <c r="BH225" s="23"/>
      <c r="BI225" s="23"/>
      <c r="BJ225" s="23"/>
      <c r="BK225" s="190">
        <v>0</v>
      </c>
      <c r="BL225" s="23"/>
      <c r="BM225" s="23"/>
    </row>
    <row r="226" spans="1:65" ht="15.75" customHeight="1" x14ac:dyDescent="0.2">
      <c r="A226" s="190">
        <v>603</v>
      </c>
      <c r="B226" s="23"/>
      <c r="C226" s="23" t="s">
        <v>2426</v>
      </c>
      <c r="D226" s="23"/>
      <c r="E226" s="23"/>
      <c r="F226" s="23"/>
      <c r="G226" s="190">
        <v>0</v>
      </c>
      <c r="H226" s="23"/>
      <c r="I226" s="23"/>
      <c r="J226" s="23"/>
      <c r="K226" s="190">
        <v>0</v>
      </c>
      <c r="L226" s="23"/>
      <c r="M226" s="23"/>
      <c r="N226" s="23"/>
      <c r="O226" s="190">
        <v>0</v>
      </c>
      <c r="P226" s="23"/>
      <c r="Q226" s="23"/>
      <c r="R226" s="23"/>
      <c r="S226" s="190">
        <v>0</v>
      </c>
      <c r="T226" s="23"/>
      <c r="U226" s="23"/>
      <c r="V226" s="23"/>
      <c r="W226" s="190">
        <v>0</v>
      </c>
      <c r="X226" s="191">
        <v>0.71527777777777779</v>
      </c>
      <c r="Y226" s="191">
        <v>0.71527777777777779</v>
      </c>
      <c r="Z226" s="192">
        <v>0.16666666666666666</v>
      </c>
      <c r="AA226" s="190">
        <v>4</v>
      </c>
      <c r="AB226" s="23"/>
      <c r="AC226" s="23"/>
      <c r="AD226" s="23"/>
      <c r="AE226" s="190">
        <v>0</v>
      </c>
      <c r="AF226" s="23"/>
      <c r="AG226" s="23"/>
      <c r="AH226" s="23"/>
      <c r="AI226" s="190">
        <v>0</v>
      </c>
      <c r="AJ226" s="23"/>
      <c r="AK226" s="23"/>
      <c r="AL226" s="23"/>
      <c r="AM226" s="190">
        <v>0</v>
      </c>
      <c r="AN226" s="23"/>
      <c r="AO226" s="23"/>
      <c r="AP226" s="23"/>
      <c r="AQ226" s="190">
        <v>0</v>
      </c>
      <c r="AR226" s="23"/>
      <c r="AS226" s="23"/>
      <c r="AT226" s="23"/>
      <c r="AU226" s="190">
        <v>0</v>
      </c>
      <c r="AV226" s="23"/>
      <c r="AW226" s="23"/>
      <c r="AX226" s="23"/>
      <c r="AY226" s="190">
        <v>0</v>
      </c>
      <c r="AZ226" s="23"/>
      <c r="BA226" s="23"/>
      <c r="BB226" s="23"/>
      <c r="BC226" s="190">
        <v>0</v>
      </c>
      <c r="BD226" s="23"/>
      <c r="BE226" s="23"/>
      <c r="BF226" s="23"/>
      <c r="BG226" s="190">
        <v>0</v>
      </c>
      <c r="BH226" s="23"/>
      <c r="BI226" s="23"/>
      <c r="BJ226" s="23"/>
      <c r="BK226" s="190">
        <v>0</v>
      </c>
      <c r="BL226" s="23"/>
      <c r="BM226" s="23"/>
    </row>
    <row r="227" spans="1:65" ht="15.75" customHeight="1" x14ac:dyDescent="0.2">
      <c r="A227" s="190">
        <v>604</v>
      </c>
      <c r="B227" s="23"/>
      <c r="C227" s="23" t="s">
        <v>2426</v>
      </c>
      <c r="D227" s="23"/>
      <c r="E227" s="23"/>
      <c r="F227" s="23"/>
      <c r="G227" s="190">
        <v>0</v>
      </c>
      <c r="H227" s="23"/>
      <c r="I227" s="23"/>
      <c r="J227" s="23"/>
      <c r="K227" s="190">
        <v>0</v>
      </c>
      <c r="L227" s="23"/>
      <c r="M227" s="23"/>
      <c r="N227" s="23"/>
      <c r="O227" s="190">
        <v>0</v>
      </c>
      <c r="P227" s="23"/>
      <c r="Q227" s="23"/>
      <c r="R227" s="23"/>
      <c r="S227" s="190">
        <v>0</v>
      </c>
      <c r="T227" s="23"/>
      <c r="U227" s="23"/>
      <c r="V227" s="23"/>
      <c r="W227" s="190">
        <v>0</v>
      </c>
      <c r="X227" s="23"/>
      <c r="Y227" s="23"/>
      <c r="Z227" s="23"/>
      <c r="AA227" s="190">
        <v>0</v>
      </c>
      <c r="AB227" s="23"/>
      <c r="AC227" s="23"/>
      <c r="AD227" s="23"/>
      <c r="AE227" s="190">
        <v>0</v>
      </c>
      <c r="AF227" s="23"/>
      <c r="AG227" s="23"/>
      <c r="AH227" s="23"/>
      <c r="AI227" s="190">
        <v>0</v>
      </c>
      <c r="AJ227" s="23"/>
      <c r="AK227" s="23"/>
      <c r="AL227" s="23"/>
      <c r="AM227" s="190">
        <v>0</v>
      </c>
      <c r="AN227" s="23"/>
      <c r="AO227" s="23"/>
      <c r="AP227" s="23"/>
      <c r="AQ227" s="190">
        <v>0</v>
      </c>
      <c r="AR227" s="23"/>
      <c r="AS227" s="23"/>
      <c r="AT227" s="23"/>
      <c r="AU227" s="190">
        <v>0</v>
      </c>
      <c r="AV227" s="23"/>
      <c r="AW227" s="23"/>
      <c r="AX227" s="23"/>
      <c r="AY227" s="190">
        <v>0</v>
      </c>
      <c r="AZ227" s="23"/>
      <c r="BA227" s="23"/>
      <c r="BB227" s="23"/>
      <c r="BC227" s="190">
        <v>0</v>
      </c>
      <c r="BD227" s="23"/>
      <c r="BE227" s="23"/>
      <c r="BF227" s="23"/>
      <c r="BG227" s="190">
        <v>0</v>
      </c>
      <c r="BH227" s="23"/>
      <c r="BI227" s="23"/>
      <c r="BJ227" s="23"/>
      <c r="BK227" s="190">
        <v>0</v>
      </c>
      <c r="BL227" s="23"/>
      <c r="BM227" s="23"/>
    </row>
    <row r="228" spans="1:65" ht="15.75" customHeight="1" x14ac:dyDescent="0.2">
      <c r="A228" s="190">
        <v>605</v>
      </c>
      <c r="B228" s="23"/>
      <c r="C228" s="23" t="s">
        <v>2426</v>
      </c>
      <c r="D228" s="23"/>
      <c r="E228" s="23"/>
      <c r="F228" s="23"/>
      <c r="G228" s="190">
        <v>0</v>
      </c>
      <c r="H228" s="23"/>
      <c r="I228" s="23"/>
      <c r="J228" s="23"/>
      <c r="K228" s="190">
        <v>0</v>
      </c>
      <c r="L228" s="23"/>
      <c r="M228" s="23"/>
      <c r="N228" s="23"/>
      <c r="O228" s="190">
        <v>0</v>
      </c>
      <c r="P228" s="23"/>
      <c r="Q228" s="23"/>
      <c r="R228" s="23"/>
      <c r="S228" s="190">
        <v>0</v>
      </c>
      <c r="T228" s="23"/>
      <c r="U228" s="23"/>
      <c r="V228" s="23"/>
      <c r="W228" s="190">
        <v>0</v>
      </c>
      <c r="X228" s="23"/>
      <c r="Y228" s="23"/>
      <c r="Z228" s="23"/>
      <c r="AA228" s="190">
        <v>0</v>
      </c>
      <c r="AB228" s="23"/>
      <c r="AC228" s="23"/>
      <c r="AD228" s="23"/>
      <c r="AE228" s="190">
        <v>0</v>
      </c>
      <c r="AF228" s="23"/>
      <c r="AG228" s="23"/>
      <c r="AH228" s="23"/>
      <c r="AI228" s="190">
        <v>0</v>
      </c>
      <c r="AJ228" s="23"/>
      <c r="AK228" s="23"/>
      <c r="AL228" s="23"/>
      <c r="AM228" s="190">
        <v>0</v>
      </c>
      <c r="AN228" s="23"/>
      <c r="AO228" s="23"/>
      <c r="AP228" s="23"/>
      <c r="AQ228" s="190">
        <v>0</v>
      </c>
      <c r="AR228" s="23"/>
      <c r="AS228" s="23"/>
      <c r="AT228" s="23"/>
      <c r="AU228" s="190">
        <v>0</v>
      </c>
      <c r="AV228" s="23"/>
      <c r="AW228" s="23"/>
      <c r="AX228" s="23"/>
      <c r="AY228" s="190">
        <v>0</v>
      </c>
      <c r="AZ228" s="23"/>
      <c r="BA228" s="23"/>
      <c r="BB228" s="23"/>
      <c r="BC228" s="190">
        <v>0</v>
      </c>
      <c r="BD228" s="23"/>
      <c r="BE228" s="23"/>
      <c r="BF228" s="23"/>
      <c r="BG228" s="190">
        <v>0</v>
      </c>
      <c r="BH228" s="23"/>
      <c r="BI228" s="23"/>
      <c r="BJ228" s="23"/>
      <c r="BK228" s="190">
        <v>0</v>
      </c>
      <c r="BL228" s="23"/>
      <c r="BM228" s="23"/>
    </row>
    <row r="229" spans="1:65" ht="15.75" customHeight="1" x14ac:dyDescent="0.2">
      <c r="A229" s="190">
        <v>606</v>
      </c>
      <c r="B229" s="23"/>
      <c r="C229" s="23"/>
      <c r="D229" s="23"/>
      <c r="E229" s="23"/>
      <c r="F229" s="23"/>
      <c r="G229" s="190">
        <v>0</v>
      </c>
      <c r="H229" s="23"/>
      <c r="I229" s="23"/>
      <c r="J229" s="23"/>
      <c r="K229" s="190">
        <v>0</v>
      </c>
      <c r="L229" s="23"/>
      <c r="M229" s="23"/>
      <c r="N229" s="23"/>
      <c r="O229" s="190">
        <v>0</v>
      </c>
      <c r="P229" s="23"/>
      <c r="Q229" s="23"/>
      <c r="R229" s="23"/>
      <c r="S229" s="190">
        <v>0</v>
      </c>
      <c r="T229" s="23"/>
      <c r="U229" s="23"/>
      <c r="V229" s="23"/>
      <c r="W229" s="190">
        <v>0</v>
      </c>
      <c r="X229" s="23"/>
      <c r="Y229" s="23"/>
      <c r="Z229" s="23"/>
      <c r="AA229" s="190">
        <v>0</v>
      </c>
      <c r="AB229" s="23"/>
      <c r="AC229" s="23"/>
      <c r="AD229" s="23"/>
      <c r="AE229" s="190">
        <v>0</v>
      </c>
      <c r="AF229" s="23"/>
      <c r="AG229" s="23"/>
      <c r="AH229" s="23"/>
      <c r="AI229" s="190">
        <v>0</v>
      </c>
      <c r="AJ229" s="23"/>
      <c r="AK229" s="23"/>
      <c r="AL229" s="23"/>
      <c r="AM229" s="190">
        <v>0</v>
      </c>
      <c r="AN229" s="23"/>
      <c r="AO229" s="23"/>
      <c r="AP229" s="23"/>
      <c r="AQ229" s="190">
        <v>0</v>
      </c>
      <c r="AR229" s="23"/>
      <c r="AS229" s="23"/>
      <c r="AT229" s="23"/>
      <c r="AU229" s="190">
        <v>0</v>
      </c>
      <c r="AV229" s="23"/>
      <c r="AW229" s="23"/>
      <c r="AX229" s="23"/>
      <c r="AY229" s="190">
        <v>0</v>
      </c>
      <c r="AZ229" s="23"/>
      <c r="BA229" s="23"/>
      <c r="BB229" s="23"/>
      <c r="BC229" s="190">
        <v>0</v>
      </c>
      <c r="BD229" s="23"/>
      <c r="BE229" s="23"/>
      <c r="BF229" s="23"/>
      <c r="BG229" s="190">
        <v>0</v>
      </c>
      <c r="BH229" s="23"/>
      <c r="BI229" s="23"/>
      <c r="BJ229" s="23"/>
      <c r="BK229" s="190">
        <v>0</v>
      </c>
      <c r="BL229" s="23"/>
      <c r="BM229" s="23"/>
    </row>
    <row r="230" spans="1:65" ht="15.75" customHeight="1" x14ac:dyDescent="0.2">
      <c r="A230" s="190">
        <v>607</v>
      </c>
      <c r="B230" s="23"/>
      <c r="C230" s="23"/>
      <c r="D230" s="23"/>
      <c r="E230" s="23"/>
      <c r="F230" s="23"/>
      <c r="G230" s="190">
        <v>0</v>
      </c>
      <c r="H230" s="23"/>
      <c r="I230" s="23"/>
      <c r="J230" s="23"/>
      <c r="K230" s="190">
        <v>0</v>
      </c>
      <c r="L230" s="23"/>
      <c r="M230" s="23"/>
      <c r="N230" s="23"/>
      <c r="O230" s="190">
        <v>0</v>
      </c>
      <c r="P230" s="23"/>
      <c r="Q230" s="23"/>
      <c r="R230" s="23"/>
      <c r="S230" s="190">
        <v>0</v>
      </c>
      <c r="T230" s="23"/>
      <c r="U230" s="23"/>
      <c r="V230" s="23"/>
      <c r="W230" s="190">
        <v>0</v>
      </c>
      <c r="X230" s="23"/>
      <c r="Y230" s="23"/>
      <c r="Z230" s="23"/>
      <c r="AA230" s="190">
        <v>0</v>
      </c>
      <c r="AB230" s="23"/>
      <c r="AC230" s="23"/>
      <c r="AD230" s="23"/>
      <c r="AE230" s="190">
        <v>0</v>
      </c>
      <c r="AF230" s="23"/>
      <c r="AG230" s="23"/>
      <c r="AH230" s="23"/>
      <c r="AI230" s="190">
        <v>0</v>
      </c>
      <c r="AJ230" s="23"/>
      <c r="AK230" s="23"/>
      <c r="AL230" s="23"/>
      <c r="AM230" s="190">
        <v>0</v>
      </c>
      <c r="AN230" s="23"/>
      <c r="AO230" s="23"/>
      <c r="AP230" s="23"/>
      <c r="AQ230" s="190">
        <v>0</v>
      </c>
      <c r="AR230" s="23"/>
      <c r="AS230" s="23"/>
      <c r="AT230" s="23"/>
      <c r="AU230" s="190">
        <v>0</v>
      </c>
      <c r="AV230" s="23"/>
      <c r="AW230" s="23"/>
      <c r="AX230" s="23"/>
      <c r="AY230" s="190">
        <v>0</v>
      </c>
      <c r="AZ230" s="23"/>
      <c r="BA230" s="23"/>
      <c r="BB230" s="23"/>
      <c r="BC230" s="190">
        <v>0</v>
      </c>
      <c r="BD230" s="23"/>
      <c r="BE230" s="23"/>
      <c r="BF230" s="23"/>
      <c r="BG230" s="190">
        <v>0</v>
      </c>
      <c r="BH230" s="23"/>
      <c r="BI230" s="23"/>
      <c r="BJ230" s="23"/>
      <c r="BK230" s="190">
        <v>0</v>
      </c>
      <c r="BL230" s="23"/>
      <c r="BM230" s="23"/>
    </row>
    <row r="231" spans="1:65" ht="15.75" customHeight="1" x14ac:dyDescent="0.2">
      <c r="A231" s="190">
        <v>608</v>
      </c>
      <c r="B231" s="23"/>
      <c r="C231" s="23" t="s">
        <v>2426</v>
      </c>
      <c r="D231" s="191">
        <v>0.47708333333333336</v>
      </c>
      <c r="E231" s="191">
        <v>0.47708333333333336</v>
      </c>
      <c r="F231" s="192">
        <v>0.16666666666666666</v>
      </c>
      <c r="G231" s="190">
        <v>4</v>
      </c>
      <c r="H231" s="191">
        <v>0.50763888888888886</v>
      </c>
      <c r="I231" s="191">
        <v>0.81319444444444444</v>
      </c>
      <c r="J231" s="192">
        <v>0.20833333333333334</v>
      </c>
      <c r="K231" s="190">
        <v>5</v>
      </c>
      <c r="L231" s="191">
        <v>0.38263888888888886</v>
      </c>
      <c r="M231" s="191">
        <v>0.8208333333333333</v>
      </c>
      <c r="N231" s="192">
        <v>0.32569444444444445</v>
      </c>
      <c r="O231" s="190">
        <v>7.8</v>
      </c>
      <c r="P231" s="23"/>
      <c r="Q231" s="23"/>
      <c r="R231" s="23"/>
      <c r="S231" s="190">
        <v>0</v>
      </c>
      <c r="T231" s="191">
        <v>0.72777777777777775</v>
      </c>
      <c r="U231" s="191">
        <v>0.72777777777777775</v>
      </c>
      <c r="V231" s="192">
        <v>0.16666666666666666</v>
      </c>
      <c r="W231" s="190">
        <v>4</v>
      </c>
      <c r="X231" s="23"/>
      <c r="Y231" s="23"/>
      <c r="Z231" s="23"/>
      <c r="AA231" s="190">
        <v>0</v>
      </c>
      <c r="AB231" s="23"/>
      <c r="AC231" s="23"/>
      <c r="AD231" s="23"/>
      <c r="AE231" s="190">
        <v>0</v>
      </c>
      <c r="AF231" s="23"/>
      <c r="AG231" s="23"/>
      <c r="AH231" s="23"/>
      <c r="AI231" s="190">
        <v>0</v>
      </c>
      <c r="AJ231" s="23"/>
      <c r="AK231" s="23"/>
      <c r="AL231" s="23"/>
      <c r="AM231" s="190">
        <v>0</v>
      </c>
      <c r="AN231" s="23"/>
      <c r="AO231" s="23"/>
      <c r="AP231" s="23"/>
      <c r="AQ231" s="190">
        <v>0</v>
      </c>
      <c r="AR231" s="23"/>
      <c r="AS231" s="23"/>
      <c r="AT231" s="23"/>
      <c r="AU231" s="190">
        <v>0</v>
      </c>
      <c r="AV231" s="23"/>
      <c r="AW231" s="23"/>
      <c r="AX231" s="23"/>
      <c r="AY231" s="190">
        <v>0</v>
      </c>
      <c r="AZ231" s="23"/>
      <c r="BA231" s="23"/>
      <c r="BB231" s="23"/>
      <c r="BC231" s="190">
        <v>0</v>
      </c>
      <c r="BD231" s="23"/>
      <c r="BE231" s="23"/>
      <c r="BF231" s="23"/>
      <c r="BG231" s="190">
        <v>0</v>
      </c>
      <c r="BH231" s="23"/>
      <c r="BI231" s="23"/>
      <c r="BJ231" s="23"/>
      <c r="BK231" s="190">
        <v>0</v>
      </c>
      <c r="BL231" s="23"/>
      <c r="BM231" s="23"/>
    </row>
    <row r="232" spans="1:65" ht="15.75" customHeight="1" x14ac:dyDescent="0.2">
      <c r="A232" s="190">
        <v>618</v>
      </c>
      <c r="B232" s="23"/>
      <c r="C232" s="23" t="s">
        <v>2426</v>
      </c>
      <c r="D232" s="23"/>
      <c r="E232" s="23"/>
      <c r="F232" s="23"/>
      <c r="G232" s="190">
        <v>0</v>
      </c>
      <c r="H232" s="23"/>
      <c r="I232" s="23"/>
      <c r="J232" s="23"/>
      <c r="K232" s="190">
        <v>0</v>
      </c>
      <c r="L232" s="23"/>
      <c r="M232" s="23"/>
      <c r="N232" s="23"/>
      <c r="O232" s="190">
        <v>0</v>
      </c>
      <c r="P232" s="23"/>
      <c r="Q232" s="23"/>
      <c r="R232" s="23"/>
      <c r="S232" s="190">
        <v>0</v>
      </c>
      <c r="T232" s="23"/>
      <c r="U232" s="23"/>
      <c r="V232" s="23"/>
      <c r="W232" s="190">
        <v>0</v>
      </c>
      <c r="X232" s="23"/>
      <c r="Y232" s="23"/>
      <c r="Z232" s="23"/>
      <c r="AA232" s="190">
        <v>0</v>
      </c>
      <c r="AB232" s="23"/>
      <c r="AC232" s="23"/>
      <c r="AD232" s="23"/>
      <c r="AE232" s="190">
        <v>0</v>
      </c>
      <c r="AF232" s="23"/>
      <c r="AG232" s="23"/>
      <c r="AH232" s="23"/>
      <c r="AI232" s="190">
        <v>0</v>
      </c>
      <c r="AJ232" s="23"/>
      <c r="AK232" s="23"/>
      <c r="AL232" s="23"/>
      <c r="AM232" s="190">
        <v>0</v>
      </c>
      <c r="AN232" s="23"/>
      <c r="AO232" s="23"/>
      <c r="AP232" s="23"/>
      <c r="AQ232" s="190">
        <v>0</v>
      </c>
      <c r="AR232" s="23"/>
      <c r="AS232" s="23"/>
      <c r="AT232" s="23"/>
      <c r="AU232" s="190">
        <v>0</v>
      </c>
      <c r="AV232" s="23"/>
      <c r="AW232" s="23"/>
      <c r="AX232" s="23"/>
      <c r="AY232" s="190">
        <v>0</v>
      </c>
      <c r="AZ232" s="23"/>
      <c r="BA232" s="23"/>
      <c r="BB232" s="23"/>
      <c r="BC232" s="190">
        <v>0</v>
      </c>
      <c r="BD232" s="23"/>
      <c r="BE232" s="23"/>
      <c r="BF232" s="23"/>
      <c r="BG232" s="190">
        <v>0</v>
      </c>
      <c r="BH232" s="23"/>
      <c r="BI232" s="23"/>
      <c r="BJ232" s="23"/>
      <c r="BK232" s="190">
        <v>0</v>
      </c>
      <c r="BL232" s="23"/>
      <c r="BM232" s="23"/>
    </row>
    <row r="233" spans="1:65" ht="15.75" customHeight="1" x14ac:dyDescent="0.2">
      <c r="A233" s="190">
        <v>619</v>
      </c>
      <c r="B233" s="23"/>
      <c r="C233" s="23"/>
      <c r="D233" s="23"/>
      <c r="E233" s="23"/>
      <c r="F233" s="23"/>
      <c r="G233" s="190">
        <v>0</v>
      </c>
      <c r="H233" s="23"/>
      <c r="I233" s="23"/>
      <c r="J233" s="23"/>
      <c r="K233" s="190">
        <v>0</v>
      </c>
      <c r="L233" s="23"/>
      <c r="M233" s="23"/>
      <c r="N233" s="23"/>
      <c r="O233" s="190">
        <v>0</v>
      </c>
      <c r="P233" s="23"/>
      <c r="Q233" s="23"/>
      <c r="R233" s="23"/>
      <c r="S233" s="190">
        <v>0</v>
      </c>
      <c r="T233" s="23"/>
      <c r="U233" s="23"/>
      <c r="V233" s="23"/>
      <c r="W233" s="190">
        <v>0</v>
      </c>
      <c r="X233" s="23"/>
      <c r="Y233" s="23"/>
      <c r="Z233" s="23"/>
      <c r="AA233" s="190">
        <v>0</v>
      </c>
      <c r="AB233" s="23"/>
      <c r="AC233" s="23"/>
      <c r="AD233" s="23"/>
      <c r="AE233" s="190">
        <v>0</v>
      </c>
      <c r="AF233" s="23"/>
      <c r="AG233" s="23"/>
      <c r="AH233" s="23"/>
      <c r="AI233" s="190">
        <v>0</v>
      </c>
      <c r="AJ233" s="23"/>
      <c r="AK233" s="23"/>
      <c r="AL233" s="23"/>
      <c r="AM233" s="190">
        <v>0</v>
      </c>
      <c r="AN233" s="23"/>
      <c r="AO233" s="23"/>
      <c r="AP233" s="23"/>
      <c r="AQ233" s="190">
        <v>0</v>
      </c>
      <c r="AR233" s="23"/>
      <c r="AS233" s="23"/>
      <c r="AT233" s="23"/>
      <c r="AU233" s="190">
        <v>0</v>
      </c>
      <c r="AV233" s="23"/>
      <c r="AW233" s="23"/>
      <c r="AX233" s="23"/>
      <c r="AY233" s="190">
        <v>0</v>
      </c>
      <c r="AZ233" s="23"/>
      <c r="BA233" s="23"/>
      <c r="BB233" s="23"/>
      <c r="BC233" s="190">
        <v>0</v>
      </c>
      <c r="BD233" s="23"/>
      <c r="BE233" s="23"/>
      <c r="BF233" s="23"/>
      <c r="BG233" s="190">
        <v>0</v>
      </c>
      <c r="BH233" s="23"/>
      <c r="BI233" s="23"/>
      <c r="BJ233" s="23"/>
      <c r="BK233" s="190">
        <v>0</v>
      </c>
      <c r="BL233" s="23"/>
      <c r="BM233" s="23"/>
    </row>
    <row r="234" spans="1:65" ht="15.75" customHeight="1" x14ac:dyDescent="0.2">
      <c r="A234" s="190">
        <v>620</v>
      </c>
      <c r="B234" s="23"/>
      <c r="C234" s="23" t="s">
        <v>2426</v>
      </c>
      <c r="D234" s="191">
        <v>0.37361111111111112</v>
      </c>
      <c r="E234" s="191">
        <v>0.77083333333333337</v>
      </c>
      <c r="F234" s="192">
        <v>0.33333333333333331</v>
      </c>
      <c r="G234" s="190">
        <v>8</v>
      </c>
      <c r="H234" s="191">
        <v>0.37361111111111112</v>
      </c>
      <c r="I234" s="191">
        <v>0.77430555555555558</v>
      </c>
      <c r="J234" s="192">
        <v>0.33333333333333331</v>
      </c>
      <c r="K234" s="190">
        <v>8</v>
      </c>
      <c r="L234" s="191">
        <v>0.36388888888888887</v>
      </c>
      <c r="M234" s="191">
        <v>0.57708333333333328</v>
      </c>
      <c r="N234" s="193">
        <v>0.15069444444444444</v>
      </c>
      <c r="O234" s="190">
        <v>3.6</v>
      </c>
      <c r="P234" s="23"/>
      <c r="Q234" s="23"/>
      <c r="R234" s="23"/>
      <c r="S234" s="190">
        <v>0</v>
      </c>
      <c r="T234" s="23"/>
      <c r="U234" s="23"/>
      <c r="V234" s="23"/>
      <c r="W234" s="190">
        <v>0</v>
      </c>
      <c r="X234" s="23"/>
      <c r="Y234" s="23"/>
      <c r="Z234" s="23"/>
      <c r="AA234" s="190">
        <v>0</v>
      </c>
      <c r="AB234" s="23"/>
      <c r="AC234" s="23"/>
      <c r="AD234" s="23"/>
      <c r="AE234" s="190">
        <v>0</v>
      </c>
      <c r="AF234" s="191">
        <v>0.36736111111111114</v>
      </c>
      <c r="AG234" s="191">
        <v>0.77013888888888893</v>
      </c>
      <c r="AH234" s="192">
        <v>0.33333333333333331</v>
      </c>
      <c r="AI234" s="190">
        <v>8</v>
      </c>
      <c r="AJ234" s="191">
        <v>0.37083333333333335</v>
      </c>
      <c r="AK234" s="191">
        <v>0.74791666666666667</v>
      </c>
      <c r="AL234" s="193">
        <v>0.31458333333333333</v>
      </c>
      <c r="AM234" s="190">
        <v>7.6</v>
      </c>
      <c r="AN234" s="191">
        <v>0.37222222222222223</v>
      </c>
      <c r="AO234" s="191">
        <v>0.7729166666666667</v>
      </c>
      <c r="AP234" s="192">
        <v>0.33333333333333331</v>
      </c>
      <c r="AQ234" s="190">
        <v>8</v>
      </c>
      <c r="AR234" s="23"/>
      <c r="AS234" s="23"/>
      <c r="AT234" s="23"/>
      <c r="AU234" s="190">
        <v>0</v>
      </c>
      <c r="AV234" s="23"/>
      <c r="AW234" s="23"/>
      <c r="AX234" s="23"/>
      <c r="AY234" s="190">
        <v>0</v>
      </c>
      <c r="AZ234" s="191">
        <v>0.37222222222222223</v>
      </c>
      <c r="BA234" s="191">
        <v>0.77708333333333335</v>
      </c>
      <c r="BB234" s="192">
        <v>0.33333333333333331</v>
      </c>
      <c r="BC234" s="190">
        <v>8</v>
      </c>
      <c r="BD234" s="191">
        <v>0.35972222222222222</v>
      </c>
      <c r="BE234" s="191">
        <v>0.76388888888888884</v>
      </c>
      <c r="BF234" s="192">
        <v>0.33333333333333331</v>
      </c>
      <c r="BG234" s="190">
        <v>8</v>
      </c>
      <c r="BH234" s="191">
        <v>0.38333333333333336</v>
      </c>
      <c r="BI234" s="191">
        <v>0.38333333333333336</v>
      </c>
      <c r="BJ234" s="192">
        <v>0.16666666666666666</v>
      </c>
      <c r="BK234" s="190">
        <v>4</v>
      </c>
      <c r="BL234" s="23"/>
      <c r="BM234" s="23"/>
    </row>
    <row r="235" spans="1:65" ht="15.75" customHeight="1" x14ac:dyDescent="0.2">
      <c r="A235" s="190">
        <v>621</v>
      </c>
      <c r="B235" s="23"/>
      <c r="C235" s="23" t="s">
        <v>2425</v>
      </c>
      <c r="D235" s="23"/>
      <c r="E235" s="23"/>
      <c r="F235" s="23"/>
      <c r="G235" s="190">
        <v>0</v>
      </c>
      <c r="H235" s="23"/>
      <c r="I235" s="23"/>
      <c r="J235" s="23"/>
      <c r="K235" s="190">
        <v>0</v>
      </c>
      <c r="L235" s="23"/>
      <c r="M235" s="23"/>
      <c r="N235" s="23"/>
      <c r="O235" s="190">
        <v>0</v>
      </c>
      <c r="P235" s="23"/>
      <c r="Q235" s="23"/>
      <c r="R235" s="23"/>
      <c r="S235" s="190">
        <v>0</v>
      </c>
      <c r="T235" s="23"/>
      <c r="U235" s="23"/>
      <c r="V235" s="23"/>
      <c r="W235" s="190">
        <v>0</v>
      </c>
      <c r="X235" s="23"/>
      <c r="Y235" s="23"/>
      <c r="Z235" s="23"/>
      <c r="AA235" s="190">
        <v>0</v>
      </c>
      <c r="AB235" s="23"/>
      <c r="AC235" s="23"/>
      <c r="AD235" s="23"/>
      <c r="AE235" s="190">
        <v>0</v>
      </c>
      <c r="AF235" s="23"/>
      <c r="AG235" s="23"/>
      <c r="AH235" s="23"/>
      <c r="AI235" s="190">
        <v>0</v>
      </c>
      <c r="AJ235" s="23"/>
      <c r="AK235" s="23"/>
      <c r="AL235" s="23"/>
      <c r="AM235" s="190">
        <v>0</v>
      </c>
      <c r="AN235" s="23"/>
      <c r="AO235" s="23"/>
      <c r="AP235" s="23"/>
      <c r="AQ235" s="190">
        <v>0</v>
      </c>
      <c r="AR235" s="23"/>
      <c r="AS235" s="23"/>
      <c r="AT235" s="23"/>
      <c r="AU235" s="190">
        <v>0</v>
      </c>
      <c r="AV235" s="23"/>
      <c r="AW235" s="23"/>
      <c r="AX235" s="23"/>
      <c r="AY235" s="190">
        <v>0</v>
      </c>
      <c r="AZ235" s="23"/>
      <c r="BA235" s="23"/>
      <c r="BB235" s="23"/>
      <c r="BC235" s="190">
        <v>0</v>
      </c>
      <c r="BD235" s="23"/>
      <c r="BE235" s="23"/>
      <c r="BF235" s="23"/>
      <c r="BG235" s="190">
        <v>0</v>
      </c>
      <c r="BH235" s="23"/>
      <c r="BI235" s="23"/>
      <c r="BJ235" s="23"/>
      <c r="BK235" s="190">
        <v>0</v>
      </c>
      <c r="BL235" s="23"/>
      <c r="BM235" s="23"/>
    </row>
    <row r="236" spans="1:65" ht="15.75" customHeight="1" x14ac:dyDescent="0.2">
      <c r="A236" s="190">
        <v>622</v>
      </c>
      <c r="B236" s="23"/>
      <c r="C236" s="23" t="s">
        <v>2426</v>
      </c>
      <c r="D236" s="191">
        <v>0.36458333333333331</v>
      </c>
      <c r="E236" s="191">
        <v>0.7680555555555556</v>
      </c>
      <c r="F236" s="192">
        <v>0.33333333333333331</v>
      </c>
      <c r="G236" s="190">
        <v>8</v>
      </c>
      <c r="H236" s="191">
        <v>0.37361111111111112</v>
      </c>
      <c r="I236" s="191">
        <v>0.77430555555555558</v>
      </c>
      <c r="J236" s="192">
        <v>0.33333333333333331</v>
      </c>
      <c r="K236" s="190">
        <v>8</v>
      </c>
      <c r="L236" s="23"/>
      <c r="M236" s="23"/>
      <c r="N236" s="23"/>
      <c r="O236" s="190">
        <v>0</v>
      </c>
      <c r="P236" s="23"/>
      <c r="Q236" s="23"/>
      <c r="R236" s="23"/>
      <c r="S236" s="190">
        <v>0</v>
      </c>
      <c r="T236" s="23"/>
      <c r="U236" s="23"/>
      <c r="V236" s="23"/>
      <c r="W236" s="190">
        <v>0</v>
      </c>
      <c r="X236" s="23"/>
      <c r="Y236" s="23"/>
      <c r="Z236" s="23"/>
      <c r="AA236" s="190">
        <v>0</v>
      </c>
      <c r="AB236" s="23"/>
      <c r="AC236" s="23"/>
      <c r="AD236" s="23"/>
      <c r="AE236" s="190">
        <v>0</v>
      </c>
      <c r="AF236" s="23"/>
      <c r="AG236" s="23"/>
      <c r="AH236" s="23"/>
      <c r="AI236" s="190">
        <v>0</v>
      </c>
      <c r="AJ236" s="23"/>
      <c r="AK236" s="23"/>
      <c r="AL236" s="23"/>
      <c r="AM236" s="190">
        <v>0</v>
      </c>
      <c r="AN236" s="191">
        <v>0.76180555555555551</v>
      </c>
      <c r="AO236" s="191">
        <v>0.76180555555555551</v>
      </c>
      <c r="AP236" s="192">
        <v>0.16666666666666666</v>
      </c>
      <c r="AQ236" s="190">
        <v>4</v>
      </c>
      <c r="AR236" s="23"/>
      <c r="AS236" s="23"/>
      <c r="AT236" s="23"/>
      <c r="AU236" s="190">
        <v>0</v>
      </c>
      <c r="AV236" s="23"/>
      <c r="AW236" s="23"/>
      <c r="AX236" s="23"/>
      <c r="AY236" s="190">
        <v>0</v>
      </c>
      <c r="AZ236" s="191">
        <v>0.79097222222222219</v>
      </c>
      <c r="BA236" s="191">
        <v>0.79097222222222219</v>
      </c>
      <c r="BB236" s="192">
        <v>0.16666666666666666</v>
      </c>
      <c r="BC236" s="190">
        <v>4</v>
      </c>
      <c r="BD236" s="191">
        <v>0.38055555555555554</v>
      </c>
      <c r="BE236" s="191">
        <v>0.77430555555555558</v>
      </c>
      <c r="BF236" s="192">
        <v>0.32777777777777778</v>
      </c>
      <c r="BG236" s="190">
        <v>7.9</v>
      </c>
      <c r="BH236" s="191">
        <v>0.38333333333333336</v>
      </c>
      <c r="BI236" s="191">
        <v>0.38333333333333336</v>
      </c>
      <c r="BJ236" s="192">
        <v>0.16666666666666666</v>
      </c>
      <c r="BK236" s="190">
        <v>4</v>
      </c>
      <c r="BL236" s="23"/>
      <c r="BM236" s="23"/>
    </row>
    <row r="237" spans="1:65" ht="15.75" customHeight="1" x14ac:dyDescent="0.2">
      <c r="A237" s="190">
        <v>623</v>
      </c>
      <c r="B237" s="23"/>
      <c r="C237" s="23" t="s">
        <v>2426</v>
      </c>
      <c r="D237" s="23"/>
      <c r="E237" s="23"/>
      <c r="F237" s="23"/>
      <c r="G237" s="190">
        <v>0</v>
      </c>
      <c r="H237" s="23"/>
      <c r="I237" s="23"/>
      <c r="J237" s="23"/>
      <c r="K237" s="190">
        <v>0</v>
      </c>
      <c r="L237" s="23"/>
      <c r="M237" s="23"/>
      <c r="N237" s="23"/>
      <c r="O237" s="190">
        <v>0</v>
      </c>
      <c r="P237" s="23"/>
      <c r="Q237" s="23"/>
      <c r="R237" s="23"/>
      <c r="S237" s="190">
        <v>0</v>
      </c>
      <c r="T237" s="23"/>
      <c r="U237" s="23"/>
      <c r="V237" s="23"/>
      <c r="W237" s="190">
        <v>0</v>
      </c>
      <c r="X237" s="23"/>
      <c r="Y237" s="23"/>
      <c r="Z237" s="23"/>
      <c r="AA237" s="190">
        <v>0</v>
      </c>
      <c r="AB237" s="23"/>
      <c r="AC237" s="23"/>
      <c r="AD237" s="23"/>
      <c r="AE237" s="190">
        <v>0</v>
      </c>
      <c r="AF237" s="23"/>
      <c r="AG237" s="23"/>
      <c r="AH237" s="23"/>
      <c r="AI237" s="190">
        <v>0</v>
      </c>
      <c r="AJ237" s="23"/>
      <c r="AK237" s="23"/>
      <c r="AL237" s="23"/>
      <c r="AM237" s="190">
        <v>0</v>
      </c>
      <c r="AN237" s="23"/>
      <c r="AO237" s="23"/>
      <c r="AP237" s="23"/>
      <c r="AQ237" s="190">
        <v>0</v>
      </c>
      <c r="AR237" s="23"/>
      <c r="AS237" s="23"/>
      <c r="AT237" s="23"/>
      <c r="AU237" s="190">
        <v>0</v>
      </c>
      <c r="AV237" s="23"/>
      <c r="AW237" s="23"/>
      <c r="AX237" s="23"/>
      <c r="AY237" s="190">
        <v>0</v>
      </c>
      <c r="AZ237" s="23"/>
      <c r="BA237" s="23"/>
      <c r="BB237" s="23"/>
      <c r="BC237" s="190">
        <v>0</v>
      </c>
      <c r="BD237" s="23"/>
      <c r="BE237" s="23"/>
      <c r="BF237" s="23"/>
      <c r="BG237" s="190">
        <v>0</v>
      </c>
      <c r="BH237" s="23"/>
      <c r="BI237" s="23"/>
      <c r="BJ237" s="23"/>
      <c r="BK237" s="190">
        <v>0</v>
      </c>
      <c r="BL237" s="23"/>
      <c r="BM237" s="23"/>
    </row>
    <row r="238" spans="1:65" ht="15.75" customHeight="1" x14ac:dyDescent="0.2">
      <c r="A238" s="190">
        <v>624</v>
      </c>
      <c r="B238" s="23"/>
      <c r="C238" s="23"/>
      <c r="D238" s="23"/>
      <c r="E238" s="23"/>
      <c r="F238" s="23"/>
      <c r="G238" s="190">
        <v>0</v>
      </c>
      <c r="H238" s="23"/>
      <c r="I238" s="23"/>
      <c r="J238" s="23"/>
      <c r="K238" s="190">
        <v>0</v>
      </c>
      <c r="L238" s="23"/>
      <c r="M238" s="23"/>
      <c r="N238" s="23"/>
      <c r="O238" s="190">
        <v>0</v>
      </c>
      <c r="P238" s="23"/>
      <c r="Q238" s="23"/>
      <c r="R238" s="23"/>
      <c r="S238" s="190">
        <v>0</v>
      </c>
      <c r="T238" s="23"/>
      <c r="U238" s="23"/>
      <c r="V238" s="23"/>
      <c r="W238" s="190">
        <v>0</v>
      </c>
      <c r="X238" s="23"/>
      <c r="Y238" s="23"/>
      <c r="Z238" s="23"/>
      <c r="AA238" s="190">
        <v>0</v>
      </c>
      <c r="AB238" s="23"/>
      <c r="AC238" s="23"/>
      <c r="AD238" s="23"/>
      <c r="AE238" s="190">
        <v>0</v>
      </c>
      <c r="AF238" s="23"/>
      <c r="AG238" s="23"/>
      <c r="AH238" s="23"/>
      <c r="AI238" s="190">
        <v>0</v>
      </c>
      <c r="AJ238" s="23"/>
      <c r="AK238" s="23"/>
      <c r="AL238" s="23"/>
      <c r="AM238" s="190">
        <v>0</v>
      </c>
      <c r="AN238" s="23"/>
      <c r="AO238" s="23"/>
      <c r="AP238" s="23"/>
      <c r="AQ238" s="190">
        <v>0</v>
      </c>
      <c r="AR238" s="23"/>
      <c r="AS238" s="23"/>
      <c r="AT238" s="23"/>
      <c r="AU238" s="190">
        <v>0</v>
      </c>
      <c r="AV238" s="23"/>
      <c r="AW238" s="23"/>
      <c r="AX238" s="23"/>
      <c r="AY238" s="190">
        <v>0</v>
      </c>
      <c r="AZ238" s="23"/>
      <c r="BA238" s="23"/>
      <c r="BB238" s="23"/>
      <c r="BC238" s="190">
        <v>0</v>
      </c>
      <c r="BD238" s="23"/>
      <c r="BE238" s="23"/>
      <c r="BF238" s="23"/>
      <c r="BG238" s="190">
        <v>0</v>
      </c>
      <c r="BH238" s="23"/>
      <c r="BI238" s="23"/>
      <c r="BJ238" s="23"/>
      <c r="BK238" s="190">
        <v>0</v>
      </c>
      <c r="BL238" s="23"/>
      <c r="BM238" s="23"/>
    </row>
    <row r="239" spans="1:65" ht="15.75" customHeight="1" x14ac:dyDescent="0.2">
      <c r="A239" s="190">
        <v>625</v>
      </c>
      <c r="B239" s="23"/>
      <c r="C239" s="23"/>
      <c r="D239" s="23"/>
      <c r="E239" s="23"/>
      <c r="F239" s="23"/>
      <c r="G239" s="190">
        <v>0</v>
      </c>
      <c r="H239" s="23"/>
      <c r="I239" s="23"/>
      <c r="J239" s="23"/>
      <c r="K239" s="190">
        <v>0</v>
      </c>
      <c r="L239" s="23"/>
      <c r="M239" s="23"/>
      <c r="N239" s="23"/>
      <c r="O239" s="190">
        <v>0</v>
      </c>
      <c r="P239" s="23"/>
      <c r="Q239" s="23"/>
      <c r="R239" s="23"/>
      <c r="S239" s="190">
        <v>0</v>
      </c>
      <c r="T239" s="23"/>
      <c r="U239" s="23"/>
      <c r="V239" s="23"/>
      <c r="W239" s="190">
        <v>0</v>
      </c>
      <c r="X239" s="23"/>
      <c r="Y239" s="23"/>
      <c r="Z239" s="23"/>
      <c r="AA239" s="190">
        <v>0</v>
      </c>
      <c r="AB239" s="23"/>
      <c r="AC239" s="23"/>
      <c r="AD239" s="23"/>
      <c r="AE239" s="190">
        <v>0</v>
      </c>
      <c r="AF239" s="23"/>
      <c r="AG239" s="23"/>
      <c r="AH239" s="23"/>
      <c r="AI239" s="190">
        <v>0</v>
      </c>
      <c r="AJ239" s="23"/>
      <c r="AK239" s="23"/>
      <c r="AL239" s="23"/>
      <c r="AM239" s="190">
        <v>0</v>
      </c>
      <c r="AN239" s="23"/>
      <c r="AO239" s="23"/>
      <c r="AP239" s="23"/>
      <c r="AQ239" s="190">
        <v>0</v>
      </c>
      <c r="AR239" s="23"/>
      <c r="AS239" s="23"/>
      <c r="AT239" s="23"/>
      <c r="AU239" s="190">
        <v>0</v>
      </c>
      <c r="AV239" s="23"/>
      <c r="AW239" s="23"/>
      <c r="AX239" s="23"/>
      <c r="AY239" s="190">
        <v>0</v>
      </c>
      <c r="AZ239" s="23"/>
      <c r="BA239" s="23"/>
      <c r="BB239" s="23"/>
      <c r="BC239" s="190">
        <v>0</v>
      </c>
      <c r="BD239" s="23"/>
      <c r="BE239" s="23"/>
      <c r="BF239" s="23"/>
      <c r="BG239" s="190">
        <v>0</v>
      </c>
      <c r="BH239" s="23"/>
      <c r="BI239" s="23"/>
      <c r="BJ239" s="23"/>
      <c r="BK239" s="190">
        <v>0</v>
      </c>
      <c r="BL239" s="23"/>
      <c r="BM239" s="23"/>
    </row>
    <row r="240" spans="1:65" ht="15.75" customHeight="1" x14ac:dyDescent="0.2">
      <c r="A240" s="190">
        <v>626</v>
      </c>
      <c r="B240" s="23"/>
      <c r="C240" s="23"/>
      <c r="D240" s="23"/>
      <c r="E240" s="23"/>
      <c r="F240" s="23"/>
      <c r="G240" s="190">
        <v>0</v>
      </c>
      <c r="H240" s="23"/>
      <c r="I240" s="23"/>
      <c r="J240" s="23"/>
      <c r="K240" s="190">
        <v>0</v>
      </c>
      <c r="L240" s="23"/>
      <c r="M240" s="23"/>
      <c r="N240" s="23"/>
      <c r="O240" s="190">
        <v>0</v>
      </c>
      <c r="P240" s="23"/>
      <c r="Q240" s="23"/>
      <c r="R240" s="23"/>
      <c r="S240" s="190">
        <v>0</v>
      </c>
      <c r="T240" s="23"/>
      <c r="U240" s="23"/>
      <c r="V240" s="23"/>
      <c r="W240" s="190">
        <v>0</v>
      </c>
      <c r="X240" s="23"/>
      <c r="Y240" s="23"/>
      <c r="Z240" s="23"/>
      <c r="AA240" s="190">
        <v>0</v>
      </c>
      <c r="AB240" s="23"/>
      <c r="AC240" s="23"/>
      <c r="AD240" s="23"/>
      <c r="AE240" s="190">
        <v>0</v>
      </c>
      <c r="AF240" s="23"/>
      <c r="AG240" s="23"/>
      <c r="AH240" s="23"/>
      <c r="AI240" s="190">
        <v>0</v>
      </c>
      <c r="AJ240" s="23"/>
      <c r="AK240" s="23"/>
      <c r="AL240" s="23"/>
      <c r="AM240" s="190">
        <v>0</v>
      </c>
      <c r="AN240" s="23"/>
      <c r="AO240" s="23"/>
      <c r="AP240" s="23"/>
      <c r="AQ240" s="190">
        <v>0</v>
      </c>
      <c r="AR240" s="23"/>
      <c r="AS240" s="23"/>
      <c r="AT240" s="23"/>
      <c r="AU240" s="190">
        <v>0</v>
      </c>
      <c r="AV240" s="23"/>
      <c r="AW240" s="23"/>
      <c r="AX240" s="23"/>
      <c r="AY240" s="190">
        <v>0</v>
      </c>
      <c r="AZ240" s="23"/>
      <c r="BA240" s="23"/>
      <c r="BB240" s="23"/>
      <c r="BC240" s="190">
        <v>0</v>
      </c>
      <c r="BD240" s="23"/>
      <c r="BE240" s="23"/>
      <c r="BF240" s="23"/>
      <c r="BG240" s="190">
        <v>0</v>
      </c>
      <c r="BH240" s="23"/>
      <c r="BI240" s="23"/>
      <c r="BJ240" s="23"/>
      <c r="BK240" s="190">
        <v>0</v>
      </c>
      <c r="BL240" s="23"/>
      <c r="BM240" s="23"/>
    </row>
    <row r="241" spans="1:65" ht="15.75" customHeight="1" x14ac:dyDescent="0.2">
      <c r="A241" s="190">
        <v>627</v>
      </c>
      <c r="B241" s="23"/>
      <c r="C241" s="23" t="s">
        <v>2426</v>
      </c>
      <c r="D241" s="23"/>
      <c r="E241" s="23"/>
      <c r="F241" s="23"/>
      <c r="G241" s="190">
        <v>0</v>
      </c>
      <c r="H241" s="191">
        <v>0.39652777777777776</v>
      </c>
      <c r="I241" s="191">
        <v>0.39652777777777776</v>
      </c>
      <c r="J241" s="192">
        <v>0.16666666666666666</v>
      </c>
      <c r="K241" s="190">
        <v>4</v>
      </c>
      <c r="L241" s="191">
        <v>0.49583333333333335</v>
      </c>
      <c r="M241" s="191">
        <v>0.49583333333333335</v>
      </c>
      <c r="N241" s="192">
        <v>0.16666666666666666</v>
      </c>
      <c r="O241" s="190">
        <v>4</v>
      </c>
      <c r="P241" s="23"/>
      <c r="Q241" s="23"/>
      <c r="R241" s="23"/>
      <c r="S241" s="190">
        <v>0</v>
      </c>
      <c r="T241" s="23"/>
      <c r="U241" s="23"/>
      <c r="V241" s="23"/>
      <c r="W241" s="190">
        <v>0</v>
      </c>
      <c r="X241" s="23"/>
      <c r="Y241" s="23"/>
      <c r="Z241" s="23"/>
      <c r="AA241" s="190">
        <v>0</v>
      </c>
      <c r="AB241" s="23"/>
      <c r="AC241" s="23"/>
      <c r="AD241" s="23"/>
      <c r="AE241" s="190">
        <v>0</v>
      </c>
      <c r="AF241" s="23"/>
      <c r="AG241" s="23"/>
      <c r="AH241" s="23"/>
      <c r="AI241" s="190">
        <v>0</v>
      </c>
      <c r="AJ241" s="23"/>
      <c r="AK241" s="23"/>
      <c r="AL241" s="23"/>
      <c r="AM241" s="190">
        <v>0</v>
      </c>
      <c r="AN241" s="23"/>
      <c r="AO241" s="23"/>
      <c r="AP241" s="23"/>
      <c r="AQ241" s="190">
        <v>0</v>
      </c>
      <c r="AR241" s="23"/>
      <c r="AS241" s="23"/>
      <c r="AT241" s="23"/>
      <c r="AU241" s="190">
        <v>0</v>
      </c>
      <c r="AV241" s="23"/>
      <c r="AW241" s="23"/>
      <c r="AX241" s="23"/>
      <c r="AY241" s="190">
        <v>0</v>
      </c>
      <c r="AZ241" s="23"/>
      <c r="BA241" s="23"/>
      <c r="BB241" s="23"/>
      <c r="BC241" s="190">
        <v>0</v>
      </c>
      <c r="BD241" s="23"/>
      <c r="BE241" s="23"/>
      <c r="BF241" s="23"/>
      <c r="BG241" s="190">
        <v>0</v>
      </c>
      <c r="BH241" s="23"/>
      <c r="BI241" s="23"/>
      <c r="BJ241" s="23"/>
      <c r="BK241" s="190">
        <v>0</v>
      </c>
      <c r="BL241" s="23"/>
      <c r="BM241" s="23"/>
    </row>
    <row r="242" spans="1:65" ht="15.75" customHeight="1" x14ac:dyDescent="0.2">
      <c r="A242" s="190">
        <v>628</v>
      </c>
      <c r="B242" s="23"/>
      <c r="C242" s="23"/>
      <c r="D242" s="23"/>
      <c r="E242" s="23"/>
      <c r="F242" s="23"/>
      <c r="G242" s="190">
        <v>0</v>
      </c>
      <c r="H242" s="23"/>
      <c r="I242" s="23"/>
      <c r="J242" s="23"/>
      <c r="K242" s="190">
        <v>0</v>
      </c>
      <c r="L242" s="23"/>
      <c r="M242" s="23"/>
      <c r="N242" s="23"/>
      <c r="O242" s="190">
        <v>0</v>
      </c>
      <c r="P242" s="23"/>
      <c r="Q242" s="23"/>
      <c r="R242" s="23"/>
      <c r="S242" s="190">
        <v>0</v>
      </c>
      <c r="T242" s="23"/>
      <c r="U242" s="23"/>
      <c r="V242" s="23"/>
      <c r="W242" s="190">
        <v>0</v>
      </c>
      <c r="X242" s="23"/>
      <c r="Y242" s="23"/>
      <c r="Z242" s="23"/>
      <c r="AA242" s="190">
        <v>0</v>
      </c>
      <c r="AB242" s="23"/>
      <c r="AC242" s="23"/>
      <c r="AD242" s="23"/>
      <c r="AE242" s="190">
        <v>0</v>
      </c>
      <c r="AF242" s="23"/>
      <c r="AG242" s="23"/>
      <c r="AH242" s="23"/>
      <c r="AI242" s="190">
        <v>0</v>
      </c>
      <c r="AJ242" s="23"/>
      <c r="AK242" s="23"/>
      <c r="AL242" s="23"/>
      <c r="AM242" s="190">
        <v>0</v>
      </c>
      <c r="AN242" s="23"/>
      <c r="AO242" s="23"/>
      <c r="AP242" s="23"/>
      <c r="AQ242" s="190">
        <v>0</v>
      </c>
      <c r="AR242" s="23"/>
      <c r="AS242" s="23"/>
      <c r="AT242" s="23"/>
      <c r="AU242" s="190">
        <v>0</v>
      </c>
      <c r="AV242" s="23"/>
      <c r="AW242" s="23"/>
      <c r="AX242" s="23"/>
      <c r="AY242" s="190">
        <v>0</v>
      </c>
      <c r="AZ242" s="23"/>
      <c r="BA242" s="23"/>
      <c r="BB242" s="23"/>
      <c r="BC242" s="190">
        <v>0</v>
      </c>
      <c r="BD242" s="23"/>
      <c r="BE242" s="23"/>
      <c r="BF242" s="23"/>
      <c r="BG242" s="190">
        <v>0</v>
      </c>
      <c r="BH242" s="23"/>
      <c r="BI242" s="23"/>
      <c r="BJ242" s="23"/>
      <c r="BK242" s="190">
        <v>0</v>
      </c>
      <c r="BL242" s="23"/>
      <c r="BM242" s="23"/>
    </row>
    <row r="243" spans="1:65" ht="15.75" customHeight="1" x14ac:dyDescent="0.2">
      <c r="A243" s="190">
        <v>629</v>
      </c>
      <c r="B243" s="23"/>
      <c r="C243" s="23"/>
      <c r="D243" s="191">
        <v>0.41111111111111109</v>
      </c>
      <c r="E243" s="191">
        <v>0.61597222222222225</v>
      </c>
      <c r="F243" s="193">
        <v>0.1423611111111111</v>
      </c>
      <c r="G243" s="190">
        <v>3.4</v>
      </c>
      <c r="H243" s="23"/>
      <c r="I243" s="23"/>
      <c r="J243" s="23"/>
      <c r="K243" s="190">
        <v>0</v>
      </c>
      <c r="L243" s="23"/>
      <c r="M243" s="23"/>
      <c r="N243" s="23"/>
      <c r="O243" s="190">
        <v>0</v>
      </c>
      <c r="P243" s="23"/>
      <c r="Q243" s="23"/>
      <c r="R243" s="23"/>
      <c r="S243" s="190">
        <v>0</v>
      </c>
      <c r="T243" s="23"/>
      <c r="U243" s="23"/>
      <c r="V243" s="23"/>
      <c r="W243" s="190">
        <v>0</v>
      </c>
      <c r="X243" s="191">
        <v>0.39652777777777776</v>
      </c>
      <c r="Y243" s="191">
        <v>0.39652777777777776</v>
      </c>
      <c r="Z243" s="192">
        <v>0.16666666666666666</v>
      </c>
      <c r="AA243" s="190">
        <v>4</v>
      </c>
      <c r="AB243" s="23"/>
      <c r="AC243" s="23"/>
      <c r="AD243" s="23"/>
      <c r="AE243" s="190">
        <v>0</v>
      </c>
      <c r="AF243" s="23"/>
      <c r="AG243" s="23"/>
      <c r="AH243" s="23"/>
      <c r="AI243" s="190">
        <v>0</v>
      </c>
      <c r="AJ243" s="23"/>
      <c r="AK243" s="23"/>
      <c r="AL243" s="23"/>
      <c r="AM243" s="190">
        <v>0</v>
      </c>
      <c r="AN243" s="23"/>
      <c r="AO243" s="23"/>
      <c r="AP243" s="23"/>
      <c r="AQ243" s="190">
        <v>0</v>
      </c>
      <c r="AR243" s="23"/>
      <c r="AS243" s="23"/>
      <c r="AT243" s="23"/>
      <c r="AU243" s="190">
        <v>0</v>
      </c>
      <c r="AV243" s="23"/>
      <c r="AW243" s="23"/>
      <c r="AX243" s="23"/>
      <c r="AY243" s="190">
        <v>0</v>
      </c>
      <c r="AZ243" s="23"/>
      <c r="BA243" s="23"/>
      <c r="BB243" s="23"/>
      <c r="BC243" s="190">
        <v>0</v>
      </c>
      <c r="BD243" s="23"/>
      <c r="BE243" s="23"/>
      <c r="BF243" s="23"/>
      <c r="BG243" s="190">
        <v>0</v>
      </c>
      <c r="BH243" s="23"/>
      <c r="BI243" s="23"/>
      <c r="BJ243" s="23"/>
      <c r="BK243" s="190">
        <v>0</v>
      </c>
      <c r="BL243" s="23"/>
      <c r="BM243" s="23"/>
    </row>
    <row r="244" spans="1:65" ht="15.75" customHeight="1" x14ac:dyDescent="0.2">
      <c r="A244" s="190">
        <v>638</v>
      </c>
      <c r="B244" s="23"/>
      <c r="C244" s="23"/>
      <c r="D244" s="23"/>
      <c r="E244" s="23"/>
      <c r="F244" s="23"/>
      <c r="G244" s="190">
        <v>0</v>
      </c>
      <c r="H244" s="23"/>
      <c r="I244" s="23"/>
      <c r="J244" s="23"/>
      <c r="K244" s="190">
        <v>0</v>
      </c>
      <c r="L244" s="23"/>
      <c r="M244" s="23"/>
      <c r="N244" s="23"/>
      <c r="O244" s="190">
        <v>0</v>
      </c>
      <c r="P244" s="23"/>
      <c r="Q244" s="23"/>
      <c r="R244" s="23"/>
      <c r="S244" s="190">
        <v>0</v>
      </c>
      <c r="T244" s="23"/>
      <c r="U244" s="23"/>
      <c r="V244" s="23"/>
      <c r="W244" s="190">
        <v>0</v>
      </c>
      <c r="X244" s="23"/>
      <c r="Y244" s="23"/>
      <c r="Z244" s="23"/>
      <c r="AA244" s="190">
        <v>0</v>
      </c>
      <c r="AB244" s="23"/>
      <c r="AC244" s="23"/>
      <c r="AD244" s="23"/>
      <c r="AE244" s="190">
        <v>0</v>
      </c>
      <c r="AF244" s="23"/>
      <c r="AG244" s="23"/>
      <c r="AH244" s="23"/>
      <c r="AI244" s="190">
        <v>0</v>
      </c>
      <c r="AJ244" s="23"/>
      <c r="AK244" s="23"/>
      <c r="AL244" s="23"/>
      <c r="AM244" s="190">
        <v>0</v>
      </c>
      <c r="AN244" s="23"/>
      <c r="AO244" s="23"/>
      <c r="AP244" s="23"/>
      <c r="AQ244" s="190">
        <v>0</v>
      </c>
      <c r="AR244" s="23"/>
      <c r="AS244" s="23"/>
      <c r="AT244" s="23"/>
      <c r="AU244" s="190">
        <v>0</v>
      </c>
      <c r="AV244" s="23"/>
      <c r="AW244" s="23"/>
      <c r="AX244" s="23"/>
      <c r="AY244" s="190">
        <v>0</v>
      </c>
      <c r="AZ244" s="23"/>
      <c r="BA244" s="23"/>
      <c r="BB244" s="23"/>
      <c r="BC244" s="190">
        <v>0</v>
      </c>
      <c r="BD244" s="23"/>
      <c r="BE244" s="23"/>
      <c r="BF244" s="23"/>
      <c r="BG244" s="190">
        <v>0</v>
      </c>
      <c r="BH244" s="23"/>
      <c r="BI244" s="23"/>
      <c r="BJ244" s="23"/>
      <c r="BK244" s="190">
        <v>0</v>
      </c>
      <c r="BL244" s="23"/>
      <c r="BM244" s="23"/>
    </row>
    <row r="245" spans="1:65" ht="15.75" customHeight="1" x14ac:dyDescent="0.2">
      <c r="A245" s="190">
        <v>655</v>
      </c>
      <c r="B245" s="23"/>
      <c r="C245" s="23"/>
      <c r="D245" s="23"/>
      <c r="E245" s="23"/>
      <c r="F245" s="23"/>
      <c r="G245" s="190">
        <v>0</v>
      </c>
      <c r="H245" s="23"/>
      <c r="I245" s="23"/>
      <c r="J245" s="23"/>
      <c r="K245" s="190">
        <v>0</v>
      </c>
      <c r="L245" s="23"/>
      <c r="M245" s="23"/>
      <c r="N245" s="23"/>
      <c r="O245" s="190">
        <v>0</v>
      </c>
      <c r="P245" s="23"/>
      <c r="Q245" s="23"/>
      <c r="R245" s="23"/>
      <c r="S245" s="190">
        <v>0</v>
      </c>
      <c r="T245" s="23"/>
      <c r="U245" s="23"/>
      <c r="V245" s="23"/>
      <c r="W245" s="190">
        <v>0</v>
      </c>
      <c r="X245" s="23"/>
      <c r="Y245" s="23"/>
      <c r="Z245" s="23"/>
      <c r="AA245" s="190">
        <v>0</v>
      </c>
      <c r="AB245" s="23"/>
      <c r="AC245" s="23"/>
      <c r="AD245" s="23"/>
      <c r="AE245" s="190">
        <v>0</v>
      </c>
      <c r="AF245" s="23"/>
      <c r="AG245" s="23"/>
      <c r="AH245" s="23"/>
      <c r="AI245" s="190">
        <v>0</v>
      </c>
      <c r="AJ245" s="23"/>
      <c r="AK245" s="23"/>
      <c r="AL245" s="23"/>
      <c r="AM245" s="190">
        <v>0</v>
      </c>
      <c r="AN245" s="23"/>
      <c r="AO245" s="23"/>
      <c r="AP245" s="23"/>
      <c r="AQ245" s="190">
        <v>0</v>
      </c>
      <c r="AR245" s="23"/>
      <c r="AS245" s="23"/>
      <c r="AT245" s="23"/>
      <c r="AU245" s="190">
        <v>0</v>
      </c>
      <c r="AV245" s="23"/>
      <c r="AW245" s="23"/>
      <c r="AX245" s="23"/>
      <c r="AY245" s="190">
        <v>0</v>
      </c>
      <c r="AZ245" s="23"/>
      <c r="BA245" s="23"/>
      <c r="BB245" s="23"/>
      <c r="BC245" s="190">
        <v>0</v>
      </c>
      <c r="BD245" s="23"/>
      <c r="BE245" s="23"/>
      <c r="BF245" s="23"/>
      <c r="BG245" s="190">
        <v>0</v>
      </c>
      <c r="BH245" s="23"/>
      <c r="BI245" s="23"/>
      <c r="BJ245" s="23"/>
      <c r="BK245" s="190">
        <v>0</v>
      </c>
      <c r="BL245" s="23"/>
      <c r="BM245" s="23"/>
    </row>
    <row r="246" spans="1:65" ht="15.75" customHeight="1" x14ac:dyDescent="0.2">
      <c r="A246" s="190">
        <v>656</v>
      </c>
      <c r="B246" s="23"/>
      <c r="C246" s="23" t="s">
        <v>2426</v>
      </c>
      <c r="D246" s="23"/>
      <c r="E246" s="23"/>
      <c r="F246" s="23"/>
      <c r="G246" s="190">
        <v>0</v>
      </c>
      <c r="H246" s="23"/>
      <c r="I246" s="23"/>
      <c r="J246" s="23"/>
      <c r="K246" s="190">
        <v>0</v>
      </c>
      <c r="L246" s="23"/>
      <c r="M246" s="23"/>
      <c r="N246" s="23"/>
      <c r="O246" s="190">
        <v>0</v>
      </c>
      <c r="P246" s="23"/>
      <c r="Q246" s="23"/>
      <c r="R246" s="23"/>
      <c r="S246" s="190">
        <v>0</v>
      </c>
      <c r="T246" s="23"/>
      <c r="U246" s="23"/>
      <c r="V246" s="23"/>
      <c r="W246" s="190">
        <v>0</v>
      </c>
      <c r="X246" s="191">
        <v>0.35833333333333334</v>
      </c>
      <c r="Y246" s="191">
        <v>0.35833333333333334</v>
      </c>
      <c r="Z246" s="192">
        <v>0.16666666666666666</v>
      </c>
      <c r="AA246" s="190">
        <v>4</v>
      </c>
      <c r="AB246" s="23"/>
      <c r="AC246" s="23"/>
      <c r="AD246" s="23"/>
      <c r="AE246" s="190">
        <v>0</v>
      </c>
      <c r="AF246" s="191">
        <v>0.36388888888888887</v>
      </c>
      <c r="AG246" s="191">
        <v>0.36388888888888887</v>
      </c>
      <c r="AH246" s="192">
        <v>0.16666666666666666</v>
      </c>
      <c r="AI246" s="190">
        <v>4</v>
      </c>
      <c r="AJ246" s="23"/>
      <c r="AK246" s="23"/>
      <c r="AL246" s="23"/>
      <c r="AM246" s="190">
        <v>0</v>
      </c>
      <c r="AN246" s="191">
        <v>0.35625000000000001</v>
      </c>
      <c r="AO246" s="191">
        <v>0.35625000000000001</v>
      </c>
      <c r="AP246" s="192">
        <v>0.16666666666666666</v>
      </c>
      <c r="AQ246" s="190">
        <v>4</v>
      </c>
      <c r="AR246" s="23"/>
      <c r="AS246" s="23"/>
      <c r="AT246" s="23"/>
      <c r="AU246" s="190">
        <v>0</v>
      </c>
      <c r="AV246" s="23"/>
      <c r="AW246" s="23"/>
      <c r="AX246" s="23"/>
      <c r="AY246" s="190">
        <v>0</v>
      </c>
      <c r="AZ246" s="23"/>
      <c r="BA246" s="23"/>
      <c r="BB246" s="23"/>
      <c r="BC246" s="190">
        <v>0</v>
      </c>
      <c r="BD246" s="23"/>
      <c r="BE246" s="23"/>
      <c r="BF246" s="23"/>
      <c r="BG246" s="190">
        <v>0</v>
      </c>
      <c r="BH246" s="23"/>
      <c r="BI246" s="23"/>
      <c r="BJ246" s="23"/>
      <c r="BK246" s="190">
        <v>0</v>
      </c>
      <c r="BL246" s="23"/>
      <c r="BM246" s="23"/>
    </row>
    <row r="247" spans="1:65" ht="15.75" customHeight="1" x14ac:dyDescent="0.2">
      <c r="A247" s="190">
        <v>657</v>
      </c>
      <c r="B247" s="23"/>
      <c r="C247" s="23"/>
      <c r="D247" s="23"/>
      <c r="E247" s="23"/>
      <c r="F247" s="23"/>
      <c r="G247" s="190">
        <v>0</v>
      </c>
      <c r="H247" s="23"/>
      <c r="I247" s="23"/>
      <c r="J247" s="23"/>
      <c r="K247" s="190">
        <v>0</v>
      </c>
      <c r="L247" s="23"/>
      <c r="M247" s="23"/>
      <c r="N247" s="23"/>
      <c r="O247" s="190">
        <v>0</v>
      </c>
      <c r="P247" s="23"/>
      <c r="Q247" s="23"/>
      <c r="R247" s="23"/>
      <c r="S247" s="190">
        <v>0</v>
      </c>
      <c r="T247" s="23"/>
      <c r="U247" s="23"/>
      <c r="V247" s="23"/>
      <c r="W247" s="190">
        <v>0</v>
      </c>
      <c r="X247" s="23"/>
      <c r="Y247" s="23"/>
      <c r="Z247" s="23"/>
      <c r="AA247" s="190">
        <v>0</v>
      </c>
      <c r="AB247" s="23"/>
      <c r="AC247" s="23"/>
      <c r="AD247" s="23"/>
      <c r="AE247" s="190">
        <v>0</v>
      </c>
      <c r="AF247" s="23"/>
      <c r="AG247" s="23"/>
      <c r="AH247" s="23"/>
      <c r="AI247" s="190">
        <v>0</v>
      </c>
      <c r="AJ247" s="23"/>
      <c r="AK247" s="23"/>
      <c r="AL247" s="23"/>
      <c r="AM247" s="190">
        <v>0</v>
      </c>
      <c r="AN247" s="23"/>
      <c r="AO247" s="23"/>
      <c r="AP247" s="23"/>
      <c r="AQ247" s="190">
        <v>0</v>
      </c>
      <c r="AR247" s="23"/>
      <c r="AS247" s="23"/>
      <c r="AT247" s="23"/>
      <c r="AU247" s="190">
        <v>0</v>
      </c>
      <c r="AV247" s="23"/>
      <c r="AW247" s="23"/>
      <c r="AX247" s="23"/>
      <c r="AY247" s="190">
        <v>0</v>
      </c>
      <c r="AZ247" s="23"/>
      <c r="BA247" s="23"/>
      <c r="BB247" s="23"/>
      <c r="BC247" s="190">
        <v>0</v>
      </c>
      <c r="BD247" s="23"/>
      <c r="BE247" s="23"/>
      <c r="BF247" s="23"/>
      <c r="BG247" s="190">
        <v>0</v>
      </c>
      <c r="BH247" s="23"/>
      <c r="BI247" s="23"/>
      <c r="BJ247" s="23"/>
      <c r="BK247" s="190">
        <v>0</v>
      </c>
      <c r="BL247" s="23"/>
      <c r="BM247" s="23"/>
    </row>
    <row r="248" spans="1:65" ht="15.75" customHeight="1" x14ac:dyDescent="0.2">
      <c r="A248" s="190">
        <v>659</v>
      </c>
      <c r="B248" s="23"/>
      <c r="C248" s="23"/>
      <c r="D248" s="23"/>
      <c r="E248" s="23"/>
      <c r="F248" s="23"/>
      <c r="G248" s="190">
        <v>0</v>
      </c>
      <c r="H248" s="23"/>
      <c r="I248" s="23"/>
      <c r="J248" s="23"/>
      <c r="K248" s="190">
        <v>0</v>
      </c>
      <c r="L248" s="23"/>
      <c r="M248" s="23"/>
      <c r="N248" s="23"/>
      <c r="O248" s="190">
        <v>0</v>
      </c>
      <c r="P248" s="23"/>
      <c r="Q248" s="23"/>
      <c r="R248" s="23"/>
      <c r="S248" s="190">
        <v>0</v>
      </c>
      <c r="T248" s="23"/>
      <c r="U248" s="23"/>
      <c r="V248" s="23"/>
      <c r="W248" s="190">
        <v>0</v>
      </c>
      <c r="X248" s="23"/>
      <c r="Y248" s="23"/>
      <c r="Z248" s="23"/>
      <c r="AA248" s="190">
        <v>0</v>
      </c>
      <c r="AB248" s="23"/>
      <c r="AC248" s="23"/>
      <c r="AD248" s="23"/>
      <c r="AE248" s="190">
        <v>0</v>
      </c>
      <c r="AF248" s="23"/>
      <c r="AG248" s="23"/>
      <c r="AH248" s="23"/>
      <c r="AI248" s="190">
        <v>0</v>
      </c>
      <c r="AJ248" s="23"/>
      <c r="AK248" s="23"/>
      <c r="AL248" s="23"/>
      <c r="AM248" s="190">
        <v>0</v>
      </c>
      <c r="AN248" s="23"/>
      <c r="AO248" s="23"/>
      <c r="AP248" s="23"/>
      <c r="AQ248" s="190">
        <v>0</v>
      </c>
      <c r="AR248" s="23"/>
      <c r="AS248" s="23"/>
      <c r="AT248" s="23"/>
      <c r="AU248" s="190">
        <v>0</v>
      </c>
      <c r="AV248" s="23"/>
      <c r="AW248" s="23"/>
      <c r="AX248" s="23"/>
      <c r="AY248" s="190">
        <v>0</v>
      </c>
      <c r="AZ248" s="23"/>
      <c r="BA248" s="23"/>
      <c r="BB248" s="23"/>
      <c r="BC248" s="190">
        <v>0</v>
      </c>
      <c r="BD248" s="23"/>
      <c r="BE248" s="23"/>
      <c r="BF248" s="23"/>
      <c r="BG248" s="190">
        <v>0</v>
      </c>
      <c r="BH248" s="23"/>
      <c r="BI248" s="23"/>
      <c r="BJ248" s="23"/>
      <c r="BK248" s="190">
        <v>0</v>
      </c>
      <c r="BL248" s="23"/>
      <c r="BM248" s="23"/>
    </row>
    <row r="249" spans="1:65" ht="15.75" customHeight="1" x14ac:dyDescent="0.2">
      <c r="A249" s="190">
        <v>660</v>
      </c>
      <c r="B249" s="23"/>
      <c r="C249" s="23"/>
      <c r="D249" s="23"/>
      <c r="E249" s="23"/>
      <c r="F249" s="23"/>
      <c r="G249" s="190">
        <v>0</v>
      </c>
      <c r="H249" s="23"/>
      <c r="I249" s="23"/>
      <c r="J249" s="23"/>
      <c r="K249" s="190">
        <v>0</v>
      </c>
      <c r="L249" s="23"/>
      <c r="M249" s="23"/>
      <c r="N249" s="23"/>
      <c r="O249" s="190">
        <v>0</v>
      </c>
      <c r="P249" s="23"/>
      <c r="Q249" s="23"/>
      <c r="R249" s="23"/>
      <c r="S249" s="190">
        <v>0</v>
      </c>
      <c r="T249" s="23"/>
      <c r="U249" s="23"/>
      <c r="V249" s="23"/>
      <c r="W249" s="190">
        <v>0</v>
      </c>
      <c r="X249" s="23"/>
      <c r="Y249" s="23"/>
      <c r="Z249" s="23"/>
      <c r="AA249" s="190">
        <v>0</v>
      </c>
      <c r="AB249" s="23"/>
      <c r="AC249" s="23"/>
      <c r="AD249" s="23"/>
      <c r="AE249" s="190">
        <v>0</v>
      </c>
      <c r="AF249" s="23"/>
      <c r="AG249" s="23"/>
      <c r="AH249" s="23"/>
      <c r="AI249" s="190">
        <v>0</v>
      </c>
      <c r="AJ249" s="23"/>
      <c r="AK249" s="23"/>
      <c r="AL249" s="23"/>
      <c r="AM249" s="190">
        <v>0</v>
      </c>
      <c r="AN249" s="23"/>
      <c r="AO249" s="23"/>
      <c r="AP249" s="23"/>
      <c r="AQ249" s="190">
        <v>0</v>
      </c>
      <c r="AR249" s="23"/>
      <c r="AS249" s="23"/>
      <c r="AT249" s="23"/>
      <c r="AU249" s="190">
        <v>0</v>
      </c>
      <c r="AV249" s="23"/>
      <c r="AW249" s="23"/>
      <c r="AX249" s="23"/>
      <c r="AY249" s="190">
        <v>0</v>
      </c>
      <c r="AZ249" s="23"/>
      <c r="BA249" s="23"/>
      <c r="BB249" s="23"/>
      <c r="BC249" s="190">
        <v>0</v>
      </c>
      <c r="BD249" s="23"/>
      <c r="BE249" s="23"/>
      <c r="BF249" s="23"/>
      <c r="BG249" s="190">
        <v>0</v>
      </c>
      <c r="BH249" s="23"/>
      <c r="BI249" s="23"/>
      <c r="BJ249" s="23"/>
      <c r="BK249" s="190">
        <v>0</v>
      </c>
      <c r="BL249" s="23"/>
      <c r="BM249" s="23"/>
    </row>
    <row r="250" spans="1:65" ht="15.75" customHeight="1" x14ac:dyDescent="0.2">
      <c r="A250" s="190">
        <v>661</v>
      </c>
      <c r="B250" s="23"/>
      <c r="C250" s="23"/>
      <c r="D250" s="23"/>
      <c r="E250" s="23"/>
      <c r="F250" s="23"/>
      <c r="G250" s="190">
        <v>0</v>
      </c>
      <c r="H250" s="23"/>
      <c r="I250" s="23"/>
      <c r="J250" s="23"/>
      <c r="K250" s="190">
        <v>0</v>
      </c>
      <c r="L250" s="23"/>
      <c r="M250" s="23"/>
      <c r="N250" s="23"/>
      <c r="O250" s="190">
        <v>0</v>
      </c>
      <c r="P250" s="23"/>
      <c r="Q250" s="23"/>
      <c r="R250" s="23"/>
      <c r="S250" s="190">
        <v>0</v>
      </c>
      <c r="T250" s="23"/>
      <c r="U250" s="23"/>
      <c r="V250" s="23"/>
      <c r="W250" s="190">
        <v>0</v>
      </c>
      <c r="X250" s="23"/>
      <c r="Y250" s="23"/>
      <c r="Z250" s="23"/>
      <c r="AA250" s="190">
        <v>0</v>
      </c>
      <c r="AB250" s="23"/>
      <c r="AC250" s="23"/>
      <c r="AD250" s="23"/>
      <c r="AE250" s="190">
        <v>0</v>
      </c>
      <c r="AF250" s="23"/>
      <c r="AG250" s="23"/>
      <c r="AH250" s="23"/>
      <c r="AI250" s="190">
        <v>0</v>
      </c>
      <c r="AJ250" s="23"/>
      <c r="AK250" s="23"/>
      <c r="AL250" s="23"/>
      <c r="AM250" s="190">
        <v>0</v>
      </c>
      <c r="AN250" s="23"/>
      <c r="AO250" s="23"/>
      <c r="AP250" s="23"/>
      <c r="AQ250" s="190">
        <v>0</v>
      </c>
      <c r="AR250" s="23"/>
      <c r="AS250" s="23"/>
      <c r="AT250" s="23"/>
      <c r="AU250" s="190">
        <v>0</v>
      </c>
      <c r="AV250" s="23"/>
      <c r="AW250" s="23"/>
      <c r="AX250" s="23"/>
      <c r="AY250" s="190">
        <v>0</v>
      </c>
      <c r="AZ250" s="23"/>
      <c r="BA250" s="23"/>
      <c r="BB250" s="23"/>
      <c r="BC250" s="190">
        <v>0</v>
      </c>
      <c r="BD250" s="23"/>
      <c r="BE250" s="23"/>
      <c r="BF250" s="23"/>
      <c r="BG250" s="190">
        <v>0</v>
      </c>
      <c r="BH250" s="23"/>
      <c r="BI250" s="23"/>
      <c r="BJ250" s="23"/>
      <c r="BK250" s="190">
        <v>0</v>
      </c>
      <c r="BL250" s="23"/>
      <c r="BM250" s="23"/>
    </row>
    <row r="251" spans="1:65" ht="15.75" customHeight="1" x14ac:dyDescent="0.2">
      <c r="A251" s="190">
        <v>662</v>
      </c>
      <c r="B251" s="23"/>
      <c r="C251" s="23" t="s">
        <v>2427</v>
      </c>
      <c r="D251" s="191">
        <v>0.37986111111111109</v>
      </c>
      <c r="E251" s="191">
        <v>0.58194444444444449</v>
      </c>
      <c r="F251" s="193">
        <v>0.13958333333333334</v>
      </c>
      <c r="G251" s="190">
        <v>3.4</v>
      </c>
      <c r="H251" s="23"/>
      <c r="I251" s="23"/>
      <c r="J251" s="23"/>
      <c r="K251" s="190">
        <v>0</v>
      </c>
      <c r="L251" s="23"/>
      <c r="M251" s="23"/>
      <c r="N251" s="23"/>
      <c r="O251" s="190">
        <v>0</v>
      </c>
      <c r="P251" s="23"/>
      <c r="Q251" s="23"/>
      <c r="R251" s="23"/>
      <c r="S251" s="190">
        <v>0</v>
      </c>
      <c r="T251" s="23"/>
      <c r="U251" s="23"/>
      <c r="V251" s="23"/>
      <c r="W251" s="190">
        <v>0</v>
      </c>
      <c r="X251" s="23"/>
      <c r="Y251" s="23"/>
      <c r="Z251" s="23"/>
      <c r="AA251" s="190">
        <v>0</v>
      </c>
      <c r="AB251" s="23"/>
      <c r="AC251" s="23"/>
      <c r="AD251" s="23"/>
      <c r="AE251" s="190">
        <v>0</v>
      </c>
      <c r="AF251" s="23"/>
      <c r="AG251" s="23"/>
      <c r="AH251" s="23"/>
      <c r="AI251" s="190">
        <v>0</v>
      </c>
      <c r="AJ251" s="23"/>
      <c r="AK251" s="23"/>
      <c r="AL251" s="23"/>
      <c r="AM251" s="190">
        <v>0</v>
      </c>
      <c r="AN251" s="23"/>
      <c r="AO251" s="23"/>
      <c r="AP251" s="23"/>
      <c r="AQ251" s="190">
        <v>0</v>
      </c>
      <c r="AR251" s="23"/>
      <c r="AS251" s="23"/>
      <c r="AT251" s="23"/>
      <c r="AU251" s="190">
        <v>0</v>
      </c>
      <c r="AV251" s="23"/>
      <c r="AW251" s="23"/>
      <c r="AX251" s="23"/>
      <c r="AY251" s="190">
        <v>0</v>
      </c>
      <c r="AZ251" s="23"/>
      <c r="BA251" s="23"/>
      <c r="BB251" s="23"/>
      <c r="BC251" s="190">
        <v>0</v>
      </c>
      <c r="BD251" s="23"/>
      <c r="BE251" s="23"/>
      <c r="BF251" s="23"/>
      <c r="BG251" s="190">
        <v>0</v>
      </c>
      <c r="BH251" s="23"/>
      <c r="BI251" s="23"/>
      <c r="BJ251" s="23"/>
      <c r="BK251" s="190">
        <v>0</v>
      </c>
      <c r="BL251" s="23"/>
      <c r="BM251" s="23"/>
    </row>
    <row r="252" spans="1:65" ht="15.75" customHeight="1" x14ac:dyDescent="0.2">
      <c r="A252" s="190">
        <v>663</v>
      </c>
      <c r="B252" s="23"/>
      <c r="C252" s="23"/>
      <c r="D252" s="23"/>
      <c r="E252" s="23"/>
      <c r="F252" s="23"/>
      <c r="G252" s="190">
        <v>0</v>
      </c>
      <c r="H252" s="23"/>
      <c r="I252" s="23"/>
      <c r="J252" s="23"/>
      <c r="K252" s="190">
        <v>0</v>
      </c>
      <c r="L252" s="23"/>
      <c r="M252" s="23"/>
      <c r="N252" s="23"/>
      <c r="O252" s="190">
        <v>0</v>
      </c>
      <c r="P252" s="23"/>
      <c r="Q252" s="23"/>
      <c r="R252" s="23"/>
      <c r="S252" s="190">
        <v>0</v>
      </c>
      <c r="T252" s="23"/>
      <c r="U252" s="23"/>
      <c r="V252" s="23"/>
      <c r="W252" s="190">
        <v>0</v>
      </c>
      <c r="X252" s="23"/>
      <c r="Y252" s="23"/>
      <c r="Z252" s="23"/>
      <c r="AA252" s="190">
        <v>0</v>
      </c>
      <c r="AB252" s="23"/>
      <c r="AC252" s="23"/>
      <c r="AD252" s="23"/>
      <c r="AE252" s="190">
        <v>0</v>
      </c>
      <c r="AF252" s="23"/>
      <c r="AG252" s="23"/>
      <c r="AH252" s="23"/>
      <c r="AI252" s="190">
        <v>0</v>
      </c>
      <c r="AJ252" s="23"/>
      <c r="AK252" s="23"/>
      <c r="AL252" s="23"/>
      <c r="AM252" s="190">
        <v>0</v>
      </c>
      <c r="AN252" s="23"/>
      <c r="AO252" s="23"/>
      <c r="AP252" s="23"/>
      <c r="AQ252" s="190">
        <v>0</v>
      </c>
      <c r="AR252" s="23"/>
      <c r="AS252" s="23"/>
      <c r="AT252" s="23"/>
      <c r="AU252" s="190">
        <v>0</v>
      </c>
      <c r="AV252" s="23"/>
      <c r="AW252" s="23"/>
      <c r="AX252" s="23"/>
      <c r="AY252" s="190">
        <v>0</v>
      </c>
      <c r="AZ252" s="23"/>
      <c r="BA252" s="23"/>
      <c r="BB252" s="23"/>
      <c r="BC252" s="190">
        <v>0</v>
      </c>
      <c r="BD252" s="23"/>
      <c r="BE252" s="23"/>
      <c r="BF252" s="23"/>
      <c r="BG252" s="190">
        <v>0</v>
      </c>
      <c r="BH252" s="23"/>
      <c r="BI252" s="23"/>
      <c r="BJ252" s="23"/>
      <c r="BK252" s="190">
        <v>0</v>
      </c>
      <c r="BL252" s="23"/>
      <c r="BM252" s="23"/>
    </row>
    <row r="253" spans="1:65" ht="15.75" customHeight="1" x14ac:dyDescent="0.2">
      <c r="A253" s="190">
        <v>664</v>
      </c>
      <c r="B253" s="23"/>
      <c r="C253" s="23"/>
      <c r="D253" s="23"/>
      <c r="E253" s="23"/>
      <c r="F253" s="23"/>
      <c r="G253" s="190">
        <v>0</v>
      </c>
      <c r="H253" s="23"/>
      <c r="I253" s="23"/>
      <c r="J253" s="23"/>
      <c r="K253" s="190">
        <v>0</v>
      </c>
      <c r="L253" s="23"/>
      <c r="M253" s="23"/>
      <c r="N253" s="23"/>
      <c r="O253" s="190">
        <v>0</v>
      </c>
      <c r="P253" s="23"/>
      <c r="Q253" s="23"/>
      <c r="R253" s="23"/>
      <c r="S253" s="190">
        <v>0</v>
      </c>
      <c r="T253" s="23"/>
      <c r="U253" s="23"/>
      <c r="V253" s="23"/>
      <c r="W253" s="190">
        <v>0</v>
      </c>
      <c r="X253" s="23"/>
      <c r="Y253" s="23"/>
      <c r="Z253" s="23"/>
      <c r="AA253" s="190">
        <v>0</v>
      </c>
      <c r="AB253" s="23"/>
      <c r="AC253" s="23"/>
      <c r="AD253" s="23"/>
      <c r="AE253" s="190">
        <v>0</v>
      </c>
      <c r="AF253" s="23"/>
      <c r="AG253" s="23"/>
      <c r="AH253" s="23"/>
      <c r="AI253" s="190">
        <v>0</v>
      </c>
      <c r="AJ253" s="23"/>
      <c r="AK253" s="23"/>
      <c r="AL253" s="23"/>
      <c r="AM253" s="190">
        <v>0</v>
      </c>
      <c r="AN253" s="23"/>
      <c r="AO253" s="23"/>
      <c r="AP253" s="23"/>
      <c r="AQ253" s="190">
        <v>0</v>
      </c>
      <c r="AR253" s="23"/>
      <c r="AS253" s="23"/>
      <c r="AT253" s="23"/>
      <c r="AU253" s="190">
        <v>0</v>
      </c>
      <c r="AV253" s="23"/>
      <c r="AW253" s="23"/>
      <c r="AX253" s="23"/>
      <c r="AY253" s="190">
        <v>0</v>
      </c>
      <c r="AZ253" s="23"/>
      <c r="BA253" s="23"/>
      <c r="BB253" s="23"/>
      <c r="BC253" s="190">
        <v>0</v>
      </c>
      <c r="BD253" s="23"/>
      <c r="BE253" s="23"/>
      <c r="BF253" s="23"/>
      <c r="BG253" s="190">
        <v>0</v>
      </c>
      <c r="BH253" s="23"/>
      <c r="BI253" s="23"/>
      <c r="BJ253" s="23"/>
      <c r="BK253" s="190">
        <v>0</v>
      </c>
      <c r="BL253" s="23"/>
      <c r="BM253" s="23"/>
    </row>
    <row r="254" spans="1:65" ht="15.75" customHeight="1" x14ac:dyDescent="0.2">
      <c r="A254" s="190">
        <v>665</v>
      </c>
      <c r="B254" s="23"/>
      <c r="C254" s="23" t="s">
        <v>2426</v>
      </c>
      <c r="D254" s="191">
        <v>0.37152777777777779</v>
      </c>
      <c r="E254" s="191">
        <v>0.7729166666666667</v>
      </c>
      <c r="F254" s="192">
        <v>0.33333333333333331</v>
      </c>
      <c r="G254" s="190">
        <v>8</v>
      </c>
      <c r="H254" s="191">
        <v>0.37152777777777779</v>
      </c>
      <c r="I254" s="191">
        <v>0.77638888888888891</v>
      </c>
      <c r="J254" s="192">
        <v>0.33333333333333331</v>
      </c>
      <c r="K254" s="190">
        <v>8</v>
      </c>
      <c r="L254" s="191">
        <v>0.36736111111111114</v>
      </c>
      <c r="M254" s="191">
        <v>0.77152777777777781</v>
      </c>
      <c r="N254" s="192">
        <v>0.33333333333333331</v>
      </c>
      <c r="O254" s="190">
        <v>8</v>
      </c>
      <c r="P254" s="23"/>
      <c r="Q254" s="23"/>
      <c r="R254" s="23"/>
      <c r="S254" s="190">
        <v>0</v>
      </c>
      <c r="T254" s="23"/>
      <c r="U254" s="23"/>
      <c r="V254" s="23"/>
      <c r="W254" s="190">
        <v>0</v>
      </c>
      <c r="X254" s="191">
        <v>0.36944444444444446</v>
      </c>
      <c r="Y254" s="191">
        <v>0.36944444444444446</v>
      </c>
      <c r="Z254" s="192">
        <v>0.16666666666666666</v>
      </c>
      <c r="AA254" s="190">
        <v>4</v>
      </c>
      <c r="AB254" s="191">
        <v>0.35833333333333334</v>
      </c>
      <c r="AC254" s="191">
        <v>0.75902777777777775</v>
      </c>
      <c r="AD254" s="192">
        <v>0.33333333333333331</v>
      </c>
      <c r="AE254" s="190">
        <v>8</v>
      </c>
      <c r="AF254" s="191">
        <v>0.37152777777777779</v>
      </c>
      <c r="AG254" s="191">
        <v>0.77083333333333337</v>
      </c>
      <c r="AH254" s="192">
        <v>0.33333333333333331</v>
      </c>
      <c r="AI254" s="190">
        <v>8</v>
      </c>
      <c r="AJ254" s="191">
        <v>0.37291666666666667</v>
      </c>
      <c r="AK254" s="191">
        <v>0.7631944444444444</v>
      </c>
      <c r="AL254" s="193">
        <v>0.32777777777777778</v>
      </c>
      <c r="AM254" s="190">
        <v>7.9</v>
      </c>
      <c r="AN254" s="191">
        <v>0.36805555555555558</v>
      </c>
      <c r="AO254" s="191">
        <v>0.78125</v>
      </c>
      <c r="AP254" s="192">
        <v>0.33333333333333331</v>
      </c>
      <c r="AQ254" s="190">
        <v>8</v>
      </c>
      <c r="AR254" s="23"/>
      <c r="AS254" s="23"/>
      <c r="AT254" s="23"/>
      <c r="AU254" s="190">
        <v>0</v>
      </c>
      <c r="AV254" s="23"/>
      <c r="AW254" s="23"/>
      <c r="AX254" s="23"/>
      <c r="AY254" s="190">
        <v>0</v>
      </c>
      <c r="AZ254" s="23"/>
      <c r="BA254" s="23"/>
      <c r="BB254" s="23"/>
      <c r="BC254" s="190">
        <v>0</v>
      </c>
      <c r="BD254" s="23"/>
      <c r="BE254" s="23"/>
      <c r="BF254" s="23"/>
      <c r="BG254" s="190">
        <v>0</v>
      </c>
      <c r="BH254" s="23"/>
      <c r="BI254" s="23"/>
      <c r="BJ254" s="23"/>
      <c r="BK254" s="190">
        <v>0</v>
      </c>
      <c r="BL254" s="23"/>
      <c r="BM254" s="23"/>
    </row>
    <row r="255" spans="1:65" ht="15.75" customHeight="1" x14ac:dyDescent="0.2">
      <c r="A255" s="190">
        <v>666</v>
      </c>
      <c r="B255" s="23"/>
      <c r="C255" s="23" t="s">
        <v>2426</v>
      </c>
      <c r="D255" s="191">
        <v>0.38055555555555554</v>
      </c>
      <c r="E255" s="191">
        <v>0.38055555555555554</v>
      </c>
      <c r="F255" s="192">
        <v>0.16666666666666666</v>
      </c>
      <c r="G255" s="190">
        <v>4</v>
      </c>
      <c r="H255" s="23"/>
      <c r="I255" s="23"/>
      <c r="J255" s="23"/>
      <c r="K255" s="190">
        <v>0</v>
      </c>
      <c r="L255" s="191">
        <v>0.38611111111111113</v>
      </c>
      <c r="M255" s="191">
        <v>0.38611111111111113</v>
      </c>
      <c r="N255" s="192">
        <v>0.16666666666666666</v>
      </c>
      <c r="O255" s="190">
        <v>4</v>
      </c>
      <c r="P255" s="23"/>
      <c r="Q255" s="23"/>
      <c r="R255" s="23"/>
      <c r="S255" s="190">
        <v>0</v>
      </c>
      <c r="T255" s="23"/>
      <c r="U255" s="23"/>
      <c r="V255" s="23"/>
      <c r="W255" s="190">
        <v>0</v>
      </c>
      <c r="X255" s="23"/>
      <c r="Y255" s="23"/>
      <c r="Z255" s="23"/>
      <c r="AA255" s="190">
        <v>0</v>
      </c>
      <c r="AB255" s="23"/>
      <c r="AC255" s="23"/>
      <c r="AD255" s="23"/>
      <c r="AE255" s="190">
        <v>0</v>
      </c>
      <c r="AF255" s="23"/>
      <c r="AG255" s="23"/>
      <c r="AH255" s="23"/>
      <c r="AI255" s="190">
        <v>0</v>
      </c>
      <c r="AJ255" s="23"/>
      <c r="AK255" s="23"/>
      <c r="AL255" s="23"/>
      <c r="AM255" s="190">
        <v>0</v>
      </c>
      <c r="AN255" s="23"/>
      <c r="AO255" s="23"/>
      <c r="AP255" s="23"/>
      <c r="AQ255" s="190">
        <v>0</v>
      </c>
      <c r="AR255" s="23"/>
      <c r="AS255" s="23"/>
      <c r="AT255" s="23"/>
      <c r="AU255" s="190">
        <v>0</v>
      </c>
      <c r="AV255" s="23"/>
      <c r="AW255" s="23"/>
      <c r="AX255" s="23"/>
      <c r="AY255" s="190">
        <v>0</v>
      </c>
      <c r="AZ255" s="23"/>
      <c r="BA255" s="23"/>
      <c r="BB255" s="23"/>
      <c r="BC255" s="190">
        <v>0</v>
      </c>
      <c r="BD255" s="23"/>
      <c r="BE255" s="23"/>
      <c r="BF255" s="23"/>
      <c r="BG255" s="190">
        <v>0</v>
      </c>
      <c r="BH255" s="23"/>
      <c r="BI255" s="23"/>
      <c r="BJ255" s="23"/>
      <c r="BK255" s="190">
        <v>0</v>
      </c>
      <c r="BL255" s="23"/>
      <c r="BM255" s="23"/>
    </row>
    <row r="256" spans="1:65" ht="15.75" customHeight="1" x14ac:dyDescent="0.2">
      <c r="A256" s="190">
        <v>667</v>
      </c>
      <c r="B256" s="23"/>
      <c r="C256" s="23" t="s">
        <v>2427</v>
      </c>
      <c r="D256" s="23"/>
      <c r="E256" s="23"/>
      <c r="F256" s="23"/>
      <c r="G256" s="190">
        <v>0</v>
      </c>
      <c r="H256" s="23"/>
      <c r="I256" s="23"/>
      <c r="J256" s="23"/>
      <c r="K256" s="190">
        <v>0</v>
      </c>
      <c r="L256" s="23"/>
      <c r="M256" s="23"/>
      <c r="N256" s="23"/>
      <c r="O256" s="190">
        <v>0</v>
      </c>
      <c r="P256" s="23"/>
      <c r="Q256" s="23"/>
      <c r="R256" s="23"/>
      <c r="S256" s="190">
        <v>0</v>
      </c>
      <c r="T256" s="23"/>
      <c r="U256" s="23"/>
      <c r="V256" s="23"/>
      <c r="W256" s="190">
        <v>0</v>
      </c>
      <c r="X256" s="23"/>
      <c r="Y256" s="23"/>
      <c r="Z256" s="23"/>
      <c r="AA256" s="190">
        <v>0</v>
      </c>
      <c r="AB256" s="23"/>
      <c r="AC256" s="23"/>
      <c r="AD256" s="23"/>
      <c r="AE256" s="190">
        <v>0</v>
      </c>
      <c r="AF256" s="23"/>
      <c r="AG256" s="23"/>
      <c r="AH256" s="23"/>
      <c r="AI256" s="190">
        <v>0</v>
      </c>
      <c r="AJ256" s="23"/>
      <c r="AK256" s="23"/>
      <c r="AL256" s="23"/>
      <c r="AM256" s="190">
        <v>0</v>
      </c>
      <c r="AN256" s="23"/>
      <c r="AO256" s="23"/>
      <c r="AP256" s="23"/>
      <c r="AQ256" s="190">
        <v>0</v>
      </c>
      <c r="AR256" s="23"/>
      <c r="AS256" s="23"/>
      <c r="AT256" s="23"/>
      <c r="AU256" s="190">
        <v>0</v>
      </c>
      <c r="AV256" s="23"/>
      <c r="AW256" s="23"/>
      <c r="AX256" s="23"/>
      <c r="AY256" s="190">
        <v>0</v>
      </c>
      <c r="AZ256" s="23"/>
      <c r="BA256" s="23"/>
      <c r="BB256" s="23"/>
      <c r="BC256" s="190">
        <v>0</v>
      </c>
      <c r="BD256" s="23"/>
      <c r="BE256" s="23"/>
      <c r="BF256" s="23"/>
      <c r="BG256" s="190">
        <v>0</v>
      </c>
      <c r="BH256" s="23"/>
      <c r="BI256" s="23"/>
      <c r="BJ256" s="23"/>
      <c r="BK256" s="190">
        <v>0</v>
      </c>
      <c r="BL256" s="23"/>
      <c r="BM256" s="23"/>
    </row>
    <row r="257" spans="1:65" ht="15.75" customHeight="1" x14ac:dyDescent="0.2">
      <c r="A257" s="190">
        <v>668</v>
      </c>
      <c r="B257" s="23"/>
      <c r="C257" s="23"/>
      <c r="D257" s="23"/>
      <c r="E257" s="23"/>
      <c r="F257" s="23"/>
      <c r="G257" s="190">
        <v>0</v>
      </c>
      <c r="H257" s="23"/>
      <c r="I257" s="23"/>
      <c r="J257" s="23"/>
      <c r="K257" s="190">
        <v>0</v>
      </c>
      <c r="L257" s="23"/>
      <c r="M257" s="23"/>
      <c r="N257" s="23"/>
      <c r="O257" s="190">
        <v>0</v>
      </c>
      <c r="P257" s="23"/>
      <c r="Q257" s="23"/>
      <c r="R257" s="23"/>
      <c r="S257" s="190">
        <v>0</v>
      </c>
      <c r="T257" s="23"/>
      <c r="U257" s="23"/>
      <c r="V257" s="23"/>
      <c r="W257" s="190">
        <v>0</v>
      </c>
      <c r="X257" s="23"/>
      <c r="Y257" s="23"/>
      <c r="Z257" s="23"/>
      <c r="AA257" s="190">
        <v>0</v>
      </c>
      <c r="AB257" s="23"/>
      <c r="AC257" s="23"/>
      <c r="AD257" s="23"/>
      <c r="AE257" s="190">
        <v>0</v>
      </c>
      <c r="AF257" s="23"/>
      <c r="AG257" s="23"/>
      <c r="AH257" s="23"/>
      <c r="AI257" s="190">
        <v>0</v>
      </c>
      <c r="AJ257" s="23"/>
      <c r="AK257" s="23"/>
      <c r="AL257" s="23"/>
      <c r="AM257" s="190">
        <v>0</v>
      </c>
      <c r="AN257" s="23"/>
      <c r="AO257" s="23"/>
      <c r="AP257" s="23"/>
      <c r="AQ257" s="190">
        <v>0</v>
      </c>
      <c r="AR257" s="23"/>
      <c r="AS257" s="23"/>
      <c r="AT257" s="23"/>
      <c r="AU257" s="190">
        <v>0</v>
      </c>
      <c r="AV257" s="23"/>
      <c r="AW257" s="23"/>
      <c r="AX257" s="23"/>
      <c r="AY257" s="190">
        <v>0</v>
      </c>
      <c r="AZ257" s="23"/>
      <c r="BA257" s="23"/>
      <c r="BB257" s="23"/>
      <c r="BC257" s="190">
        <v>0</v>
      </c>
      <c r="BD257" s="23"/>
      <c r="BE257" s="23"/>
      <c r="BF257" s="23"/>
      <c r="BG257" s="190">
        <v>0</v>
      </c>
      <c r="BH257" s="23"/>
      <c r="BI257" s="23"/>
      <c r="BJ257" s="23"/>
      <c r="BK257" s="190">
        <v>0</v>
      </c>
      <c r="BL257" s="23"/>
      <c r="BM257" s="23"/>
    </row>
    <row r="258" spans="1:65" ht="15.75" customHeight="1" x14ac:dyDescent="0.2">
      <c r="A258" s="190">
        <v>669</v>
      </c>
      <c r="B258" s="23"/>
      <c r="C258" s="23" t="s">
        <v>2426</v>
      </c>
      <c r="D258" s="23"/>
      <c r="E258" s="23"/>
      <c r="F258" s="23"/>
      <c r="G258" s="190">
        <v>0</v>
      </c>
      <c r="H258" s="23"/>
      <c r="I258" s="23"/>
      <c r="J258" s="23"/>
      <c r="K258" s="190">
        <v>0</v>
      </c>
      <c r="L258" s="23"/>
      <c r="M258" s="23"/>
      <c r="N258" s="23"/>
      <c r="O258" s="190">
        <v>0</v>
      </c>
      <c r="P258" s="23"/>
      <c r="Q258" s="23"/>
      <c r="R258" s="23"/>
      <c r="S258" s="190">
        <v>0</v>
      </c>
      <c r="T258" s="23"/>
      <c r="U258" s="23"/>
      <c r="V258" s="23"/>
      <c r="W258" s="190">
        <v>0</v>
      </c>
      <c r="X258" s="23"/>
      <c r="Y258" s="23"/>
      <c r="Z258" s="23"/>
      <c r="AA258" s="190">
        <v>0</v>
      </c>
      <c r="AB258" s="23"/>
      <c r="AC258" s="23"/>
      <c r="AD258" s="23"/>
      <c r="AE258" s="190">
        <v>0</v>
      </c>
      <c r="AF258" s="23"/>
      <c r="AG258" s="23"/>
      <c r="AH258" s="23"/>
      <c r="AI258" s="190">
        <v>0</v>
      </c>
      <c r="AJ258" s="23"/>
      <c r="AK258" s="23"/>
      <c r="AL258" s="23"/>
      <c r="AM258" s="190">
        <v>0</v>
      </c>
      <c r="AN258" s="23"/>
      <c r="AO258" s="23"/>
      <c r="AP258" s="23"/>
      <c r="AQ258" s="190">
        <v>0</v>
      </c>
      <c r="AR258" s="23"/>
      <c r="AS258" s="23"/>
      <c r="AT258" s="23"/>
      <c r="AU258" s="190">
        <v>0</v>
      </c>
      <c r="AV258" s="23"/>
      <c r="AW258" s="23"/>
      <c r="AX258" s="23"/>
      <c r="AY258" s="190">
        <v>0</v>
      </c>
      <c r="AZ258" s="23"/>
      <c r="BA258" s="23"/>
      <c r="BB258" s="23"/>
      <c r="BC258" s="190">
        <v>0</v>
      </c>
      <c r="BD258" s="23"/>
      <c r="BE258" s="23"/>
      <c r="BF258" s="23"/>
      <c r="BG258" s="190">
        <v>0</v>
      </c>
      <c r="BH258" s="23"/>
      <c r="BI258" s="23"/>
      <c r="BJ258" s="23"/>
      <c r="BK258" s="190">
        <v>0</v>
      </c>
      <c r="BL258" s="23"/>
      <c r="BM258" s="23"/>
    </row>
    <row r="259" spans="1:65" ht="15.75" customHeight="1" x14ac:dyDescent="0.2">
      <c r="A259" s="190">
        <v>670</v>
      </c>
      <c r="B259" s="23"/>
      <c r="C259" s="23"/>
      <c r="D259" s="23"/>
      <c r="E259" s="23"/>
      <c r="F259" s="23"/>
      <c r="G259" s="190">
        <v>0</v>
      </c>
      <c r="H259" s="23"/>
      <c r="I259" s="23"/>
      <c r="J259" s="23"/>
      <c r="K259" s="190">
        <v>0</v>
      </c>
      <c r="L259" s="23"/>
      <c r="M259" s="23"/>
      <c r="N259" s="23"/>
      <c r="O259" s="190">
        <v>0</v>
      </c>
      <c r="P259" s="23"/>
      <c r="Q259" s="23"/>
      <c r="R259" s="23"/>
      <c r="S259" s="190">
        <v>0</v>
      </c>
      <c r="T259" s="23"/>
      <c r="U259" s="23"/>
      <c r="V259" s="23"/>
      <c r="W259" s="190">
        <v>0</v>
      </c>
      <c r="X259" s="23"/>
      <c r="Y259" s="23"/>
      <c r="Z259" s="23"/>
      <c r="AA259" s="190">
        <v>0</v>
      </c>
      <c r="AB259" s="23"/>
      <c r="AC259" s="23"/>
      <c r="AD259" s="23"/>
      <c r="AE259" s="190">
        <v>0</v>
      </c>
      <c r="AF259" s="23"/>
      <c r="AG259" s="23"/>
      <c r="AH259" s="23"/>
      <c r="AI259" s="190">
        <v>0</v>
      </c>
      <c r="AJ259" s="23"/>
      <c r="AK259" s="23"/>
      <c r="AL259" s="23"/>
      <c r="AM259" s="190">
        <v>0</v>
      </c>
      <c r="AN259" s="23"/>
      <c r="AO259" s="23"/>
      <c r="AP259" s="23"/>
      <c r="AQ259" s="190">
        <v>0</v>
      </c>
      <c r="AR259" s="23"/>
      <c r="AS259" s="23"/>
      <c r="AT259" s="23"/>
      <c r="AU259" s="190">
        <v>0</v>
      </c>
      <c r="AV259" s="23"/>
      <c r="AW259" s="23"/>
      <c r="AX259" s="23"/>
      <c r="AY259" s="190">
        <v>0</v>
      </c>
      <c r="AZ259" s="23"/>
      <c r="BA259" s="23"/>
      <c r="BB259" s="23"/>
      <c r="BC259" s="190">
        <v>0</v>
      </c>
      <c r="BD259" s="23"/>
      <c r="BE259" s="23"/>
      <c r="BF259" s="23"/>
      <c r="BG259" s="190">
        <v>0</v>
      </c>
      <c r="BH259" s="23"/>
      <c r="BI259" s="23"/>
      <c r="BJ259" s="23"/>
      <c r="BK259" s="190">
        <v>0</v>
      </c>
      <c r="BL259" s="23"/>
      <c r="BM259" s="23"/>
    </row>
    <row r="260" spans="1:65" ht="15.75" customHeight="1" x14ac:dyDescent="0.2">
      <c r="A260" s="190">
        <v>671</v>
      </c>
      <c r="B260" s="23"/>
      <c r="C260" s="23"/>
      <c r="D260" s="23"/>
      <c r="E260" s="23"/>
      <c r="F260" s="23"/>
      <c r="G260" s="190">
        <v>0</v>
      </c>
      <c r="H260" s="23"/>
      <c r="I260" s="23"/>
      <c r="J260" s="23"/>
      <c r="K260" s="190">
        <v>0</v>
      </c>
      <c r="L260" s="23"/>
      <c r="M260" s="23"/>
      <c r="N260" s="23"/>
      <c r="O260" s="190">
        <v>0</v>
      </c>
      <c r="P260" s="23"/>
      <c r="Q260" s="23"/>
      <c r="R260" s="23"/>
      <c r="S260" s="190">
        <v>0</v>
      </c>
      <c r="T260" s="23"/>
      <c r="U260" s="23"/>
      <c r="V260" s="23"/>
      <c r="W260" s="190">
        <v>0</v>
      </c>
      <c r="X260" s="23"/>
      <c r="Y260" s="23"/>
      <c r="Z260" s="23"/>
      <c r="AA260" s="190">
        <v>0</v>
      </c>
      <c r="AB260" s="23"/>
      <c r="AC260" s="23"/>
      <c r="AD260" s="23"/>
      <c r="AE260" s="190">
        <v>0</v>
      </c>
      <c r="AF260" s="23"/>
      <c r="AG260" s="23"/>
      <c r="AH260" s="23"/>
      <c r="AI260" s="190">
        <v>0</v>
      </c>
      <c r="AJ260" s="23"/>
      <c r="AK260" s="23"/>
      <c r="AL260" s="23"/>
      <c r="AM260" s="190">
        <v>0</v>
      </c>
      <c r="AN260" s="23"/>
      <c r="AO260" s="23"/>
      <c r="AP260" s="23"/>
      <c r="AQ260" s="190">
        <v>0</v>
      </c>
      <c r="AR260" s="23"/>
      <c r="AS260" s="23"/>
      <c r="AT260" s="23"/>
      <c r="AU260" s="190">
        <v>0</v>
      </c>
      <c r="AV260" s="23"/>
      <c r="AW260" s="23"/>
      <c r="AX260" s="23"/>
      <c r="AY260" s="190">
        <v>0</v>
      </c>
      <c r="AZ260" s="23"/>
      <c r="BA260" s="23"/>
      <c r="BB260" s="23"/>
      <c r="BC260" s="190">
        <v>0</v>
      </c>
      <c r="BD260" s="23"/>
      <c r="BE260" s="23"/>
      <c r="BF260" s="23"/>
      <c r="BG260" s="190">
        <v>0</v>
      </c>
      <c r="BH260" s="23"/>
      <c r="BI260" s="23"/>
      <c r="BJ260" s="23"/>
      <c r="BK260" s="190">
        <v>0</v>
      </c>
      <c r="BL260" s="23"/>
      <c r="BM260" s="23"/>
    </row>
    <row r="261" spans="1:65" ht="15.75" customHeight="1" x14ac:dyDescent="0.2">
      <c r="A261" s="190">
        <v>672</v>
      </c>
      <c r="B261" s="23"/>
      <c r="C261" s="23"/>
      <c r="D261" s="23"/>
      <c r="E261" s="23"/>
      <c r="F261" s="23"/>
      <c r="G261" s="190">
        <v>0</v>
      </c>
      <c r="H261" s="23"/>
      <c r="I261" s="23"/>
      <c r="J261" s="23"/>
      <c r="K261" s="190">
        <v>0</v>
      </c>
      <c r="L261" s="23"/>
      <c r="M261" s="23"/>
      <c r="N261" s="23"/>
      <c r="O261" s="190">
        <v>0</v>
      </c>
      <c r="P261" s="23"/>
      <c r="Q261" s="23"/>
      <c r="R261" s="23"/>
      <c r="S261" s="190">
        <v>0</v>
      </c>
      <c r="T261" s="23"/>
      <c r="U261" s="23"/>
      <c r="V261" s="23"/>
      <c r="W261" s="190">
        <v>0</v>
      </c>
      <c r="X261" s="23"/>
      <c r="Y261" s="23"/>
      <c r="Z261" s="23"/>
      <c r="AA261" s="190">
        <v>0</v>
      </c>
      <c r="AB261" s="23"/>
      <c r="AC261" s="23"/>
      <c r="AD261" s="23"/>
      <c r="AE261" s="190">
        <v>0</v>
      </c>
      <c r="AF261" s="23"/>
      <c r="AG261" s="23"/>
      <c r="AH261" s="23"/>
      <c r="AI261" s="190">
        <v>0</v>
      </c>
      <c r="AJ261" s="23"/>
      <c r="AK261" s="23"/>
      <c r="AL261" s="23"/>
      <c r="AM261" s="190">
        <v>0</v>
      </c>
      <c r="AN261" s="23"/>
      <c r="AO261" s="23"/>
      <c r="AP261" s="23"/>
      <c r="AQ261" s="190">
        <v>0</v>
      </c>
      <c r="AR261" s="23"/>
      <c r="AS261" s="23"/>
      <c r="AT261" s="23"/>
      <c r="AU261" s="190">
        <v>0</v>
      </c>
      <c r="AV261" s="23"/>
      <c r="AW261" s="23"/>
      <c r="AX261" s="23"/>
      <c r="AY261" s="190">
        <v>0</v>
      </c>
      <c r="AZ261" s="23"/>
      <c r="BA261" s="23"/>
      <c r="BB261" s="23"/>
      <c r="BC261" s="190">
        <v>0</v>
      </c>
      <c r="BD261" s="23"/>
      <c r="BE261" s="23"/>
      <c r="BF261" s="23"/>
      <c r="BG261" s="190">
        <v>0</v>
      </c>
      <c r="BH261" s="23"/>
      <c r="BI261" s="23"/>
      <c r="BJ261" s="23"/>
      <c r="BK261" s="190">
        <v>0</v>
      </c>
      <c r="BL261" s="23"/>
      <c r="BM261" s="23"/>
    </row>
    <row r="262" spans="1:65" ht="15.75" customHeight="1" x14ac:dyDescent="0.2">
      <c r="A262" s="190">
        <v>673</v>
      </c>
      <c r="B262" s="23"/>
      <c r="C262" s="23" t="s">
        <v>2425</v>
      </c>
      <c r="D262" s="23"/>
      <c r="E262" s="23"/>
      <c r="F262" s="23"/>
      <c r="G262" s="190">
        <v>0</v>
      </c>
      <c r="H262" s="23"/>
      <c r="I262" s="23"/>
      <c r="J262" s="23"/>
      <c r="K262" s="190">
        <v>0</v>
      </c>
      <c r="L262" s="23"/>
      <c r="M262" s="23"/>
      <c r="N262" s="23"/>
      <c r="O262" s="190">
        <v>0</v>
      </c>
      <c r="P262" s="23"/>
      <c r="Q262" s="23"/>
      <c r="R262" s="23"/>
      <c r="S262" s="190">
        <v>0</v>
      </c>
      <c r="T262" s="23"/>
      <c r="U262" s="23"/>
      <c r="V262" s="23"/>
      <c r="W262" s="190">
        <v>0</v>
      </c>
      <c r="X262" s="23"/>
      <c r="Y262" s="23"/>
      <c r="Z262" s="23"/>
      <c r="AA262" s="190">
        <v>0</v>
      </c>
      <c r="AB262" s="23"/>
      <c r="AC262" s="23"/>
      <c r="AD262" s="23"/>
      <c r="AE262" s="190">
        <v>0</v>
      </c>
      <c r="AF262" s="23"/>
      <c r="AG262" s="23"/>
      <c r="AH262" s="23"/>
      <c r="AI262" s="190">
        <v>0</v>
      </c>
      <c r="AJ262" s="23"/>
      <c r="AK262" s="23"/>
      <c r="AL262" s="23"/>
      <c r="AM262" s="190">
        <v>0</v>
      </c>
      <c r="AN262" s="23"/>
      <c r="AO262" s="23"/>
      <c r="AP262" s="23"/>
      <c r="AQ262" s="190">
        <v>0</v>
      </c>
      <c r="AR262" s="23"/>
      <c r="AS262" s="23"/>
      <c r="AT262" s="23"/>
      <c r="AU262" s="190">
        <v>0</v>
      </c>
      <c r="AV262" s="23"/>
      <c r="AW262" s="23"/>
      <c r="AX262" s="23"/>
      <c r="AY262" s="190">
        <v>0</v>
      </c>
      <c r="AZ262" s="23"/>
      <c r="BA262" s="23"/>
      <c r="BB262" s="23"/>
      <c r="BC262" s="190">
        <v>0</v>
      </c>
      <c r="BD262" s="23"/>
      <c r="BE262" s="23"/>
      <c r="BF262" s="23"/>
      <c r="BG262" s="190">
        <v>0</v>
      </c>
      <c r="BH262" s="23"/>
      <c r="BI262" s="23"/>
      <c r="BJ262" s="23"/>
      <c r="BK262" s="190">
        <v>0</v>
      </c>
      <c r="BL262" s="23"/>
      <c r="BM262" s="23"/>
    </row>
    <row r="263" spans="1:65" ht="15.75" customHeight="1" x14ac:dyDescent="0.2">
      <c r="A263" s="190">
        <v>674</v>
      </c>
      <c r="B263" s="23"/>
      <c r="C263" s="23"/>
      <c r="D263" s="23"/>
      <c r="E263" s="23"/>
      <c r="F263" s="23"/>
      <c r="G263" s="190">
        <v>0</v>
      </c>
      <c r="H263" s="23"/>
      <c r="I263" s="23"/>
      <c r="J263" s="23"/>
      <c r="K263" s="190">
        <v>0</v>
      </c>
      <c r="L263" s="23"/>
      <c r="M263" s="23"/>
      <c r="N263" s="23"/>
      <c r="O263" s="190">
        <v>0</v>
      </c>
      <c r="P263" s="23"/>
      <c r="Q263" s="23"/>
      <c r="R263" s="23"/>
      <c r="S263" s="190">
        <v>0</v>
      </c>
      <c r="T263" s="23"/>
      <c r="U263" s="23"/>
      <c r="V263" s="23"/>
      <c r="W263" s="190">
        <v>0</v>
      </c>
      <c r="X263" s="23"/>
      <c r="Y263" s="23"/>
      <c r="Z263" s="23"/>
      <c r="AA263" s="190">
        <v>0</v>
      </c>
      <c r="AB263" s="23"/>
      <c r="AC263" s="23"/>
      <c r="AD263" s="23"/>
      <c r="AE263" s="190">
        <v>0</v>
      </c>
      <c r="AF263" s="23"/>
      <c r="AG263" s="23"/>
      <c r="AH263" s="23"/>
      <c r="AI263" s="190">
        <v>0</v>
      </c>
      <c r="AJ263" s="23"/>
      <c r="AK263" s="23"/>
      <c r="AL263" s="23"/>
      <c r="AM263" s="190">
        <v>0</v>
      </c>
      <c r="AN263" s="23"/>
      <c r="AO263" s="23"/>
      <c r="AP263" s="23"/>
      <c r="AQ263" s="190">
        <v>0</v>
      </c>
      <c r="AR263" s="23"/>
      <c r="AS263" s="23"/>
      <c r="AT263" s="23"/>
      <c r="AU263" s="190">
        <v>0</v>
      </c>
      <c r="AV263" s="23"/>
      <c r="AW263" s="23"/>
      <c r="AX263" s="23"/>
      <c r="AY263" s="190">
        <v>0</v>
      </c>
      <c r="AZ263" s="23"/>
      <c r="BA263" s="23"/>
      <c r="BB263" s="23"/>
      <c r="BC263" s="190">
        <v>0</v>
      </c>
      <c r="BD263" s="23"/>
      <c r="BE263" s="23"/>
      <c r="BF263" s="23"/>
      <c r="BG263" s="190">
        <v>0</v>
      </c>
      <c r="BH263" s="23"/>
      <c r="BI263" s="23"/>
      <c r="BJ263" s="23"/>
      <c r="BK263" s="190">
        <v>0</v>
      </c>
      <c r="BL263" s="23"/>
      <c r="BM263" s="23"/>
    </row>
    <row r="264" spans="1:65" ht="15.75" customHeight="1" x14ac:dyDescent="0.2">
      <c r="A264" s="190">
        <v>675</v>
      </c>
      <c r="B264" s="23"/>
      <c r="C264" s="23" t="s">
        <v>2427</v>
      </c>
      <c r="D264" s="23"/>
      <c r="E264" s="23"/>
      <c r="F264" s="23"/>
      <c r="G264" s="190">
        <v>0</v>
      </c>
      <c r="H264" s="23"/>
      <c r="I264" s="23"/>
      <c r="J264" s="23"/>
      <c r="K264" s="190">
        <v>0</v>
      </c>
      <c r="L264" s="23"/>
      <c r="M264" s="23"/>
      <c r="N264" s="23"/>
      <c r="O264" s="190">
        <v>0</v>
      </c>
      <c r="P264" s="23"/>
      <c r="Q264" s="23"/>
      <c r="R264" s="23"/>
      <c r="S264" s="190">
        <v>0</v>
      </c>
      <c r="T264" s="23"/>
      <c r="U264" s="23"/>
      <c r="V264" s="23"/>
      <c r="W264" s="190">
        <v>0</v>
      </c>
      <c r="X264" s="23"/>
      <c r="Y264" s="23"/>
      <c r="Z264" s="23"/>
      <c r="AA264" s="190">
        <v>0</v>
      </c>
      <c r="AB264" s="23"/>
      <c r="AC264" s="23"/>
      <c r="AD264" s="23"/>
      <c r="AE264" s="190">
        <v>0</v>
      </c>
      <c r="AF264" s="23"/>
      <c r="AG264" s="23"/>
      <c r="AH264" s="23"/>
      <c r="AI264" s="190">
        <v>0</v>
      </c>
      <c r="AJ264" s="23"/>
      <c r="AK264" s="23"/>
      <c r="AL264" s="23"/>
      <c r="AM264" s="190">
        <v>0</v>
      </c>
      <c r="AN264" s="23"/>
      <c r="AO264" s="23"/>
      <c r="AP264" s="23"/>
      <c r="AQ264" s="190">
        <v>0</v>
      </c>
      <c r="AR264" s="23"/>
      <c r="AS264" s="23"/>
      <c r="AT264" s="23"/>
      <c r="AU264" s="190">
        <v>0</v>
      </c>
      <c r="AV264" s="23"/>
      <c r="AW264" s="23"/>
      <c r="AX264" s="23"/>
      <c r="AY264" s="190">
        <v>0</v>
      </c>
      <c r="AZ264" s="23"/>
      <c r="BA264" s="23"/>
      <c r="BB264" s="23"/>
      <c r="BC264" s="190">
        <v>0</v>
      </c>
      <c r="BD264" s="23"/>
      <c r="BE264" s="23"/>
      <c r="BF264" s="23"/>
      <c r="BG264" s="190">
        <v>0</v>
      </c>
      <c r="BH264" s="23"/>
      <c r="BI264" s="23"/>
      <c r="BJ264" s="23"/>
      <c r="BK264" s="190">
        <v>0</v>
      </c>
      <c r="BL264" s="23"/>
      <c r="BM264" s="23"/>
    </row>
    <row r="265" spans="1:65" ht="15.75" customHeight="1" x14ac:dyDescent="0.2">
      <c r="A265" s="190">
        <v>676</v>
      </c>
      <c r="B265" s="23"/>
      <c r="C265" s="23" t="s">
        <v>2427</v>
      </c>
      <c r="D265" s="23"/>
      <c r="E265" s="23"/>
      <c r="F265" s="23"/>
      <c r="G265" s="190">
        <v>0</v>
      </c>
      <c r="H265" s="23"/>
      <c r="I265" s="23"/>
      <c r="J265" s="23"/>
      <c r="K265" s="190">
        <v>0</v>
      </c>
      <c r="L265" s="23"/>
      <c r="M265" s="23"/>
      <c r="N265" s="23"/>
      <c r="O265" s="190">
        <v>0</v>
      </c>
      <c r="P265" s="23"/>
      <c r="Q265" s="23"/>
      <c r="R265" s="23"/>
      <c r="S265" s="190">
        <v>0</v>
      </c>
      <c r="T265" s="23"/>
      <c r="U265" s="23"/>
      <c r="V265" s="23"/>
      <c r="W265" s="190">
        <v>0</v>
      </c>
      <c r="X265" s="23"/>
      <c r="Y265" s="23"/>
      <c r="Z265" s="23"/>
      <c r="AA265" s="190">
        <v>0</v>
      </c>
      <c r="AB265" s="23"/>
      <c r="AC265" s="23"/>
      <c r="AD265" s="23"/>
      <c r="AE265" s="190">
        <v>0</v>
      </c>
      <c r="AF265" s="23"/>
      <c r="AG265" s="23"/>
      <c r="AH265" s="23"/>
      <c r="AI265" s="190">
        <v>0</v>
      </c>
      <c r="AJ265" s="23"/>
      <c r="AK265" s="23"/>
      <c r="AL265" s="23"/>
      <c r="AM265" s="190">
        <v>0</v>
      </c>
      <c r="AN265" s="23"/>
      <c r="AO265" s="23"/>
      <c r="AP265" s="23"/>
      <c r="AQ265" s="190">
        <v>0</v>
      </c>
      <c r="AR265" s="23"/>
      <c r="AS265" s="23"/>
      <c r="AT265" s="23"/>
      <c r="AU265" s="190">
        <v>0</v>
      </c>
      <c r="AV265" s="23"/>
      <c r="AW265" s="23"/>
      <c r="AX265" s="23"/>
      <c r="AY265" s="190">
        <v>0</v>
      </c>
      <c r="AZ265" s="23"/>
      <c r="BA265" s="23"/>
      <c r="BB265" s="23"/>
      <c r="BC265" s="190">
        <v>0</v>
      </c>
      <c r="BD265" s="23"/>
      <c r="BE265" s="23"/>
      <c r="BF265" s="23"/>
      <c r="BG265" s="190">
        <v>0</v>
      </c>
      <c r="BH265" s="23"/>
      <c r="BI265" s="23"/>
      <c r="BJ265" s="23"/>
      <c r="BK265" s="190">
        <v>0</v>
      </c>
      <c r="BL265" s="23"/>
      <c r="BM265" s="23"/>
    </row>
    <row r="266" spans="1:65" ht="15.75" customHeight="1" x14ac:dyDescent="0.2">
      <c r="A266" s="190">
        <v>677</v>
      </c>
      <c r="B266" s="23"/>
      <c r="C266" s="23"/>
      <c r="D266" s="23"/>
      <c r="E266" s="23"/>
      <c r="F266" s="23"/>
      <c r="G266" s="190">
        <v>0</v>
      </c>
      <c r="H266" s="23"/>
      <c r="I266" s="23"/>
      <c r="J266" s="23"/>
      <c r="K266" s="190">
        <v>0</v>
      </c>
      <c r="L266" s="23"/>
      <c r="M266" s="23"/>
      <c r="N266" s="23"/>
      <c r="O266" s="190">
        <v>0</v>
      </c>
      <c r="P266" s="23"/>
      <c r="Q266" s="23"/>
      <c r="R266" s="23"/>
      <c r="S266" s="190">
        <v>0</v>
      </c>
      <c r="T266" s="23"/>
      <c r="U266" s="23"/>
      <c r="V266" s="23"/>
      <c r="W266" s="190">
        <v>0</v>
      </c>
      <c r="X266" s="23"/>
      <c r="Y266" s="23"/>
      <c r="Z266" s="23"/>
      <c r="AA266" s="190">
        <v>0</v>
      </c>
      <c r="AB266" s="23"/>
      <c r="AC266" s="23"/>
      <c r="AD266" s="23"/>
      <c r="AE266" s="190">
        <v>0</v>
      </c>
      <c r="AF266" s="23"/>
      <c r="AG266" s="23"/>
      <c r="AH266" s="23"/>
      <c r="AI266" s="190">
        <v>0</v>
      </c>
      <c r="AJ266" s="23"/>
      <c r="AK266" s="23"/>
      <c r="AL266" s="23"/>
      <c r="AM266" s="190">
        <v>0</v>
      </c>
      <c r="AN266" s="23"/>
      <c r="AO266" s="23"/>
      <c r="AP266" s="23"/>
      <c r="AQ266" s="190">
        <v>0</v>
      </c>
      <c r="AR266" s="23"/>
      <c r="AS266" s="23"/>
      <c r="AT266" s="23"/>
      <c r="AU266" s="190">
        <v>0</v>
      </c>
      <c r="AV266" s="23"/>
      <c r="AW266" s="23"/>
      <c r="AX266" s="23"/>
      <c r="AY266" s="190">
        <v>0</v>
      </c>
      <c r="AZ266" s="23"/>
      <c r="BA266" s="23"/>
      <c r="BB266" s="23"/>
      <c r="BC266" s="190">
        <v>0</v>
      </c>
      <c r="BD266" s="23"/>
      <c r="BE266" s="23"/>
      <c r="BF266" s="23"/>
      <c r="BG266" s="190">
        <v>0</v>
      </c>
      <c r="BH266" s="23"/>
      <c r="BI266" s="23"/>
      <c r="BJ266" s="23"/>
      <c r="BK266" s="190">
        <v>0</v>
      </c>
      <c r="BL266" s="23"/>
      <c r="BM266" s="23"/>
    </row>
    <row r="267" spans="1:65" ht="15.75" customHeight="1" x14ac:dyDescent="0.2">
      <c r="A267" s="190">
        <v>678</v>
      </c>
      <c r="B267" s="23"/>
      <c r="C267" s="23"/>
      <c r="D267" s="23"/>
      <c r="E267" s="23"/>
      <c r="F267" s="23"/>
      <c r="G267" s="190">
        <v>0</v>
      </c>
      <c r="H267" s="23"/>
      <c r="I267" s="23"/>
      <c r="J267" s="23"/>
      <c r="K267" s="190">
        <v>0</v>
      </c>
      <c r="L267" s="23"/>
      <c r="M267" s="23"/>
      <c r="N267" s="23"/>
      <c r="O267" s="190">
        <v>0</v>
      </c>
      <c r="P267" s="23"/>
      <c r="Q267" s="23"/>
      <c r="R267" s="23"/>
      <c r="S267" s="190">
        <v>0</v>
      </c>
      <c r="T267" s="23"/>
      <c r="U267" s="23"/>
      <c r="V267" s="23"/>
      <c r="W267" s="190">
        <v>0</v>
      </c>
      <c r="X267" s="23"/>
      <c r="Y267" s="23"/>
      <c r="Z267" s="23"/>
      <c r="AA267" s="190">
        <v>0</v>
      </c>
      <c r="AB267" s="23"/>
      <c r="AC267" s="23"/>
      <c r="AD267" s="23"/>
      <c r="AE267" s="190">
        <v>0</v>
      </c>
      <c r="AF267" s="23"/>
      <c r="AG267" s="23"/>
      <c r="AH267" s="23"/>
      <c r="AI267" s="190">
        <v>0</v>
      </c>
      <c r="AJ267" s="23"/>
      <c r="AK267" s="23"/>
      <c r="AL267" s="23"/>
      <c r="AM267" s="190">
        <v>0</v>
      </c>
      <c r="AN267" s="23"/>
      <c r="AO267" s="23"/>
      <c r="AP267" s="23"/>
      <c r="AQ267" s="190">
        <v>0</v>
      </c>
      <c r="AR267" s="23"/>
      <c r="AS267" s="23"/>
      <c r="AT267" s="23"/>
      <c r="AU267" s="190">
        <v>0</v>
      </c>
      <c r="AV267" s="23"/>
      <c r="AW267" s="23"/>
      <c r="AX267" s="23"/>
      <c r="AY267" s="190">
        <v>0</v>
      </c>
      <c r="AZ267" s="23"/>
      <c r="BA267" s="23"/>
      <c r="BB267" s="23"/>
      <c r="BC267" s="190">
        <v>0</v>
      </c>
      <c r="BD267" s="23"/>
      <c r="BE267" s="23"/>
      <c r="BF267" s="23"/>
      <c r="BG267" s="190">
        <v>0</v>
      </c>
      <c r="BH267" s="23"/>
      <c r="BI267" s="23"/>
      <c r="BJ267" s="23"/>
      <c r="BK267" s="190">
        <v>0</v>
      </c>
      <c r="BL267" s="23"/>
      <c r="BM267" s="23"/>
    </row>
    <row r="268" spans="1:65" ht="15.75" customHeight="1" x14ac:dyDescent="0.2">
      <c r="A268" s="190">
        <v>679</v>
      </c>
      <c r="B268" s="23"/>
      <c r="C268" s="23" t="s">
        <v>2426</v>
      </c>
      <c r="D268" s="23"/>
      <c r="E268" s="23"/>
      <c r="F268" s="23"/>
      <c r="G268" s="190">
        <v>0</v>
      </c>
      <c r="H268" s="23"/>
      <c r="I268" s="23"/>
      <c r="J268" s="23"/>
      <c r="K268" s="190">
        <v>0</v>
      </c>
      <c r="L268" s="23"/>
      <c r="M268" s="23"/>
      <c r="N268" s="23"/>
      <c r="O268" s="190">
        <v>0</v>
      </c>
      <c r="P268" s="23"/>
      <c r="Q268" s="23"/>
      <c r="R268" s="23"/>
      <c r="S268" s="190">
        <v>0</v>
      </c>
      <c r="T268" s="23"/>
      <c r="U268" s="23"/>
      <c r="V268" s="23"/>
      <c r="W268" s="190">
        <v>0</v>
      </c>
      <c r="X268" s="23"/>
      <c r="Y268" s="23"/>
      <c r="Z268" s="23"/>
      <c r="AA268" s="190">
        <v>0</v>
      </c>
      <c r="AB268" s="23"/>
      <c r="AC268" s="23"/>
      <c r="AD268" s="23"/>
      <c r="AE268" s="190">
        <v>0</v>
      </c>
      <c r="AF268" s="23"/>
      <c r="AG268" s="23"/>
      <c r="AH268" s="23"/>
      <c r="AI268" s="190">
        <v>0</v>
      </c>
      <c r="AJ268" s="23"/>
      <c r="AK268" s="23"/>
      <c r="AL268" s="23"/>
      <c r="AM268" s="190">
        <v>0</v>
      </c>
      <c r="AN268" s="23"/>
      <c r="AO268" s="23"/>
      <c r="AP268" s="23"/>
      <c r="AQ268" s="190">
        <v>0</v>
      </c>
      <c r="AR268" s="23"/>
      <c r="AS268" s="23"/>
      <c r="AT268" s="23"/>
      <c r="AU268" s="190">
        <v>0</v>
      </c>
      <c r="AV268" s="23"/>
      <c r="AW268" s="23"/>
      <c r="AX268" s="23"/>
      <c r="AY268" s="190">
        <v>0</v>
      </c>
      <c r="AZ268" s="191">
        <v>0.80277777777777781</v>
      </c>
      <c r="BA268" s="191">
        <v>0.80277777777777781</v>
      </c>
      <c r="BB268" s="192">
        <v>0.16666666666666666</v>
      </c>
      <c r="BC268" s="190">
        <v>4</v>
      </c>
      <c r="BD268" s="191">
        <v>0.82430555555555551</v>
      </c>
      <c r="BE268" s="191">
        <v>0.82430555555555551</v>
      </c>
      <c r="BF268" s="192">
        <v>0.16666666666666666</v>
      </c>
      <c r="BG268" s="190">
        <v>4</v>
      </c>
      <c r="BH268" s="23"/>
      <c r="BI268" s="23"/>
      <c r="BJ268" s="23"/>
      <c r="BK268" s="190">
        <v>0</v>
      </c>
      <c r="BL268" s="23"/>
      <c r="BM268" s="23"/>
    </row>
    <row r="269" spans="1:65" ht="15.75" customHeight="1" x14ac:dyDescent="0.2">
      <c r="A269" s="190">
        <v>680</v>
      </c>
      <c r="B269" s="23"/>
      <c r="C269" s="23"/>
      <c r="D269" s="23"/>
      <c r="E269" s="23"/>
      <c r="F269" s="23"/>
      <c r="G269" s="190">
        <v>0</v>
      </c>
      <c r="H269" s="23"/>
      <c r="I269" s="23"/>
      <c r="J269" s="23"/>
      <c r="K269" s="190">
        <v>0</v>
      </c>
      <c r="L269" s="23"/>
      <c r="M269" s="23"/>
      <c r="N269" s="23"/>
      <c r="O269" s="190">
        <v>0</v>
      </c>
      <c r="P269" s="23"/>
      <c r="Q269" s="23"/>
      <c r="R269" s="23"/>
      <c r="S269" s="190">
        <v>0</v>
      </c>
      <c r="T269" s="23"/>
      <c r="U269" s="23"/>
      <c r="V269" s="23"/>
      <c r="W269" s="190">
        <v>0</v>
      </c>
      <c r="X269" s="23"/>
      <c r="Y269" s="23"/>
      <c r="Z269" s="23"/>
      <c r="AA269" s="190">
        <v>0</v>
      </c>
      <c r="AB269" s="23"/>
      <c r="AC269" s="23"/>
      <c r="AD269" s="23"/>
      <c r="AE269" s="190">
        <v>0</v>
      </c>
      <c r="AF269" s="23"/>
      <c r="AG269" s="23"/>
      <c r="AH269" s="23"/>
      <c r="AI269" s="190">
        <v>0</v>
      </c>
      <c r="AJ269" s="23"/>
      <c r="AK269" s="23"/>
      <c r="AL269" s="23"/>
      <c r="AM269" s="190">
        <v>0</v>
      </c>
      <c r="AN269" s="23"/>
      <c r="AO269" s="23"/>
      <c r="AP269" s="23"/>
      <c r="AQ269" s="190">
        <v>0</v>
      </c>
      <c r="AR269" s="23"/>
      <c r="AS269" s="23"/>
      <c r="AT269" s="23"/>
      <c r="AU269" s="190">
        <v>0</v>
      </c>
      <c r="AV269" s="23"/>
      <c r="AW269" s="23"/>
      <c r="AX269" s="23"/>
      <c r="AY269" s="190">
        <v>0</v>
      </c>
      <c r="AZ269" s="23"/>
      <c r="BA269" s="23"/>
      <c r="BB269" s="23"/>
      <c r="BC269" s="190">
        <v>0</v>
      </c>
      <c r="BD269" s="23"/>
      <c r="BE269" s="23"/>
      <c r="BF269" s="23"/>
      <c r="BG269" s="190">
        <v>0</v>
      </c>
      <c r="BH269" s="23"/>
      <c r="BI269" s="23"/>
      <c r="BJ269" s="23"/>
      <c r="BK269" s="190">
        <v>0</v>
      </c>
      <c r="BL269" s="23"/>
      <c r="BM269" s="23"/>
    </row>
    <row r="270" spans="1:65" ht="15.75" customHeight="1" x14ac:dyDescent="0.2">
      <c r="A270" s="190">
        <v>681</v>
      </c>
      <c r="B270" s="23"/>
      <c r="C270" s="23" t="s">
        <v>2425</v>
      </c>
      <c r="D270" s="23"/>
      <c r="E270" s="23"/>
      <c r="F270" s="23"/>
      <c r="G270" s="190">
        <v>0</v>
      </c>
      <c r="H270" s="23"/>
      <c r="I270" s="23"/>
      <c r="J270" s="23"/>
      <c r="K270" s="190">
        <v>0</v>
      </c>
      <c r="L270" s="23"/>
      <c r="M270" s="23"/>
      <c r="N270" s="23"/>
      <c r="O270" s="190">
        <v>0</v>
      </c>
      <c r="P270" s="23"/>
      <c r="Q270" s="23"/>
      <c r="R270" s="23"/>
      <c r="S270" s="190">
        <v>0</v>
      </c>
      <c r="T270" s="23"/>
      <c r="U270" s="23"/>
      <c r="V270" s="23"/>
      <c r="W270" s="190">
        <v>0</v>
      </c>
      <c r="X270" s="23"/>
      <c r="Y270" s="23"/>
      <c r="Z270" s="23"/>
      <c r="AA270" s="190">
        <v>0</v>
      </c>
      <c r="AB270" s="23"/>
      <c r="AC270" s="23"/>
      <c r="AD270" s="23"/>
      <c r="AE270" s="190">
        <v>0</v>
      </c>
      <c r="AF270" s="23"/>
      <c r="AG270" s="23"/>
      <c r="AH270" s="23"/>
      <c r="AI270" s="190">
        <v>0</v>
      </c>
      <c r="AJ270" s="23"/>
      <c r="AK270" s="23"/>
      <c r="AL270" s="23"/>
      <c r="AM270" s="190">
        <v>0</v>
      </c>
      <c r="AN270" s="23"/>
      <c r="AO270" s="23"/>
      <c r="AP270" s="23"/>
      <c r="AQ270" s="190">
        <v>0</v>
      </c>
      <c r="AR270" s="23"/>
      <c r="AS270" s="23"/>
      <c r="AT270" s="23"/>
      <c r="AU270" s="190">
        <v>0</v>
      </c>
      <c r="AV270" s="23"/>
      <c r="AW270" s="23"/>
      <c r="AX270" s="23"/>
      <c r="AY270" s="190">
        <v>0</v>
      </c>
      <c r="AZ270" s="23"/>
      <c r="BA270" s="23"/>
      <c r="BB270" s="23"/>
      <c r="BC270" s="190">
        <v>0</v>
      </c>
      <c r="BD270" s="23"/>
      <c r="BE270" s="23"/>
      <c r="BF270" s="23"/>
      <c r="BG270" s="190">
        <v>0</v>
      </c>
      <c r="BH270" s="23"/>
      <c r="BI270" s="23"/>
      <c r="BJ270" s="23"/>
      <c r="BK270" s="190">
        <v>0</v>
      </c>
      <c r="BL270" s="23"/>
      <c r="BM270" s="23"/>
    </row>
    <row r="271" spans="1:65" ht="15.75" customHeight="1" x14ac:dyDescent="0.2">
      <c r="A271" s="190">
        <v>682</v>
      </c>
      <c r="B271" s="23"/>
      <c r="C271" s="23"/>
      <c r="D271" s="23"/>
      <c r="E271" s="23"/>
      <c r="F271" s="23"/>
      <c r="G271" s="190">
        <v>0</v>
      </c>
      <c r="H271" s="23"/>
      <c r="I271" s="23"/>
      <c r="J271" s="23"/>
      <c r="K271" s="190">
        <v>0</v>
      </c>
      <c r="L271" s="23"/>
      <c r="M271" s="23"/>
      <c r="N271" s="23"/>
      <c r="O271" s="190">
        <v>0</v>
      </c>
      <c r="P271" s="23"/>
      <c r="Q271" s="23"/>
      <c r="R271" s="23"/>
      <c r="S271" s="190">
        <v>0</v>
      </c>
      <c r="T271" s="23"/>
      <c r="U271" s="23"/>
      <c r="V271" s="23"/>
      <c r="W271" s="190">
        <v>0</v>
      </c>
      <c r="X271" s="23"/>
      <c r="Y271" s="23"/>
      <c r="Z271" s="23"/>
      <c r="AA271" s="190">
        <v>0</v>
      </c>
      <c r="AB271" s="23"/>
      <c r="AC271" s="23"/>
      <c r="AD271" s="23"/>
      <c r="AE271" s="190">
        <v>0</v>
      </c>
      <c r="AF271" s="23"/>
      <c r="AG271" s="23"/>
      <c r="AH271" s="23"/>
      <c r="AI271" s="190">
        <v>0</v>
      </c>
      <c r="AJ271" s="23"/>
      <c r="AK271" s="23"/>
      <c r="AL271" s="23"/>
      <c r="AM271" s="190">
        <v>0</v>
      </c>
      <c r="AN271" s="23"/>
      <c r="AO271" s="23"/>
      <c r="AP271" s="23"/>
      <c r="AQ271" s="190">
        <v>0</v>
      </c>
      <c r="AR271" s="23"/>
      <c r="AS271" s="23"/>
      <c r="AT271" s="23"/>
      <c r="AU271" s="190">
        <v>0</v>
      </c>
      <c r="AV271" s="23"/>
      <c r="AW271" s="23"/>
      <c r="AX271" s="23"/>
      <c r="AY271" s="190">
        <v>0</v>
      </c>
      <c r="AZ271" s="23"/>
      <c r="BA271" s="23"/>
      <c r="BB271" s="23"/>
      <c r="BC271" s="190">
        <v>0</v>
      </c>
      <c r="BD271" s="23"/>
      <c r="BE271" s="23"/>
      <c r="BF271" s="23"/>
      <c r="BG271" s="190">
        <v>0</v>
      </c>
      <c r="BH271" s="23"/>
      <c r="BI271" s="23"/>
      <c r="BJ271" s="23"/>
      <c r="BK271" s="190">
        <v>0</v>
      </c>
      <c r="BL271" s="23"/>
      <c r="BM271" s="23"/>
    </row>
    <row r="272" spans="1:65" ht="15.75" customHeight="1" x14ac:dyDescent="0.2">
      <c r="A272" s="190">
        <v>683</v>
      </c>
      <c r="B272" s="23"/>
      <c r="C272" s="23" t="s">
        <v>2426</v>
      </c>
      <c r="D272" s="191">
        <v>0.35069444444444442</v>
      </c>
      <c r="E272" s="191">
        <v>0.76111111111111107</v>
      </c>
      <c r="F272" s="192">
        <v>0.33333333333333331</v>
      </c>
      <c r="G272" s="190">
        <v>8</v>
      </c>
      <c r="H272" s="23"/>
      <c r="I272" s="23"/>
      <c r="J272" s="23"/>
      <c r="K272" s="190">
        <v>0</v>
      </c>
      <c r="L272" s="191">
        <v>0.76041666666666663</v>
      </c>
      <c r="M272" s="191">
        <v>0.76041666666666663</v>
      </c>
      <c r="N272" s="192">
        <v>0.16666666666666666</v>
      </c>
      <c r="O272" s="190">
        <v>4</v>
      </c>
      <c r="P272" s="23"/>
      <c r="Q272" s="23"/>
      <c r="R272" s="23"/>
      <c r="S272" s="190">
        <v>0</v>
      </c>
      <c r="T272" s="23"/>
      <c r="U272" s="23"/>
      <c r="V272" s="23"/>
      <c r="W272" s="190">
        <v>0</v>
      </c>
      <c r="X272" s="23"/>
      <c r="Y272" s="23"/>
      <c r="Z272" s="23"/>
      <c r="AA272" s="190">
        <v>0</v>
      </c>
      <c r="AB272" s="23"/>
      <c r="AC272" s="23"/>
      <c r="AD272" s="23"/>
      <c r="AE272" s="190">
        <v>0</v>
      </c>
      <c r="AF272" s="23"/>
      <c r="AG272" s="23"/>
      <c r="AH272" s="23"/>
      <c r="AI272" s="190">
        <v>0</v>
      </c>
      <c r="AJ272" s="23"/>
      <c r="AK272" s="23"/>
      <c r="AL272" s="23"/>
      <c r="AM272" s="190">
        <v>0</v>
      </c>
      <c r="AN272" s="23"/>
      <c r="AO272" s="23"/>
      <c r="AP272" s="23"/>
      <c r="AQ272" s="190">
        <v>0</v>
      </c>
      <c r="AR272" s="23"/>
      <c r="AS272" s="23"/>
      <c r="AT272" s="23"/>
      <c r="AU272" s="190">
        <v>0</v>
      </c>
      <c r="AV272" s="23"/>
      <c r="AW272" s="23"/>
      <c r="AX272" s="23"/>
      <c r="AY272" s="190">
        <v>0</v>
      </c>
      <c r="AZ272" s="23"/>
      <c r="BA272" s="23"/>
      <c r="BB272" s="23"/>
      <c r="BC272" s="190">
        <v>0</v>
      </c>
      <c r="BD272" s="23"/>
      <c r="BE272" s="23"/>
      <c r="BF272" s="23"/>
      <c r="BG272" s="190">
        <v>0</v>
      </c>
      <c r="BH272" s="23"/>
      <c r="BI272" s="23"/>
      <c r="BJ272" s="23"/>
      <c r="BK272" s="190">
        <v>0</v>
      </c>
      <c r="BL272" s="23"/>
      <c r="BM272" s="23"/>
    </row>
    <row r="273" spans="1:65" ht="15.75" customHeight="1" x14ac:dyDescent="0.2">
      <c r="A273" s="190">
        <v>684</v>
      </c>
      <c r="B273" s="23"/>
      <c r="C273" s="23" t="s">
        <v>2426</v>
      </c>
      <c r="D273" s="23"/>
      <c r="E273" s="23"/>
      <c r="F273" s="23"/>
      <c r="G273" s="190">
        <v>0</v>
      </c>
      <c r="H273" s="23"/>
      <c r="I273" s="23"/>
      <c r="J273" s="23"/>
      <c r="K273" s="190">
        <v>0</v>
      </c>
      <c r="L273" s="23"/>
      <c r="M273" s="23"/>
      <c r="N273" s="23"/>
      <c r="O273" s="190">
        <v>0</v>
      </c>
      <c r="P273" s="23"/>
      <c r="Q273" s="23"/>
      <c r="R273" s="23"/>
      <c r="S273" s="190">
        <v>0</v>
      </c>
      <c r="T273" s="23"/>
      <c r="U273" s="23"/>
      <c r="V273" s="23"/>
      <c r="W273" s="190">
        <v>0</v>
      </c>
      <c r="X273" s="23"/>
      <c r="Y273" s="23"/>
      <c r="Z273" s="23"/>
      <c r="AA273" s="190">
        <v>0</v>
      </c>
      <c r="AB273" s="23"/>
      <c r="AC273" s="23"/>
      <c r="AD273" s="23"/>
      <c r="AE273" s="190">
        <v>0</v>
      </c>
      <c r="AF273" s="23"/>
      <c r="AG273" s="23"/>
      <c r="AH273" s="23"/>
      <c r="AI273" s="190">
        <v>0</v>
      </c>
      <c r="AJ273" s="23"/>
      <c r="AK273" s="23"/>
      <c r="AL273" s="23"/>
      <c r="AM273" s="190">
        <v>0</v>
      </c>
      <c r="AN273" s="23"/>
      <c r="AO273" s="23"/>
      <c r="AP273" s="23"/>
      <c r="AQ273" s="190">
        <v>0</v>
      </c>
      <c r="AR273" s="23"/>
      <c r="AS273" s="23"/>
      <c r="AT273" s="23"/>
      <c r="AU273" s="190">
        <v>0</v>
      </c>
      <c r="AV273" s="23"/>
      <c r="AW273" s="23"/>
      <c r="AX273" s="23"/>
      <c r="AY273" s="190">
        <v>0</v>
      </c>
      <c r="AZ273" s="23"/>
      <c r="BA273" s="23"/>
      <c r="BB273" s="23"/>
      <c r="BC273" s="190">
        <v>0</v>
      </c>
      <c r="BD273" s="23"/>
      <c r="BE273" s="23"/>
      <c r="BF273" s="23"/>
      <c r="BG273" s="190">
        <v>0</v>
      </c>
      <c r="BH273" s="23"/>
      <c r="BI273" s="23"/>
      <c r="BJ273" s="23"/>
      <c r="BK273" s="190">
        <v>0</v>
      </c>
      <c r="BL273" s="23"/>
      <c r="BM273" s="23"/>
    </row>
    <row r="274" spans="1:65" ht="15.75" customHeight="1" x14ac:dyDescent="0.2">
      <c r="A274" s="190">
        <v>685</v>
      </c>
      <c r="B274" s="23"/>
      <c r="C274" s="23"/>
      <c r="D274" s="23"/>
      <c r="E274" s="23"/>
      <c r="F274" s="23"/>
      <c r="G274" s="190">
        <v>0</v>
      </c>
      <c r="H274" s="23"/>
      <c r="I274" s="23"/>
      <c r="J274" s="23"/>
      <c r="K274" s="190">
        <v>0</v>
      </c>
      <c r="L274" s="23"/>
      <c r="M274" s="23"/>
      <c r="N274" s="23"/>
      <c r="O274" s="190">
        <v>0</v>
      </c>
      <c r="P274" s="23"/>
      <c r="Q274" s="23"/>
      <c r="R274" s="23"/>
      <c r="S274" s="190">
        <v>0</v>
      </c>
      <c r="T274" s="23"/>
      <c r="U274" s="23"/>
      <c r="V274" s="23"/>
      <c r="W274" s="190">
        <v>0</v>
      </c>
      <c r="X274" s="23"/>
      <c r="Y274" s="23"/>
      <c r="Z274" s="23"/>
      <c r="AA274" s="190">
        <v>0</v>
      </c>
      <c r="AB274" s="23"/>
      <c r="AC274" s="23"/>
      <c r="AD274" s="23"/>
      <c r="AE274" s="190">
        <v>0</v>
      </c>
      <c r="AF274" s="23"/>
      <c r="AG274" s="23"/>
      <c r="AH274" s="23"/>
      <c r="AI274" s="190">
        <v>0</v>
      </c>
      <c r="AJ274" s="23"/>
      <c r="AK274" s="23"/>
      <c r="AL274" s="23"/>
      <c r="AM274" s="190">
        <v>0</v>
      </c>
      <c r="AN274" s="23"/>
      <c r="AO274" s="23"/>
      <c r="AP274" s="23"/>
      <c r="AQ274" s="190">
        <v>0</v>
      </c>
      <c r="AR274" s="23"/>
      <c r="AS274" s="23"/>
      <c r="AT274" s="23"/>
      <c r="AU274" s="190">
        <v>0</v>
      </c>
      <c r="AV274" s="23"/>
      <c r="AW274" s="23"/>
      <c r="AX274" s="23"/>
      <c r="AY274" s="190">
        <v>0</v>
      </c>
      <c r="AZ274" s="23"/>
      <c r="BA274" s="23"/>
      <c r="BB274" s="23"/>
      <c r="BC274" s="190">
        <v>0</v>
      </c>
      <c r="BD274" s="23"/>
      <c r="BE274" s="23"/>
      <c r="BF274" s="23"/>
      <c r="BG274" s="190">
        <v>0</v>
      </c>
      <c r="BH274" s="23"/>
      <c r="BI274" s="23"/>
      <c r="BJ274" s="23"/>
      <c r="BK274" s="190">
        <v>0</v>
      </c>
      <c r="BL274" s="23"/>
      <c r="BM274" s="23"/>
    </row>
    <row r="275" spans="1:65" ht="15.75" customHeight="1" x14ac:dyDescent="0.2">
      <c r="A275" s="190">
        <v>686</v>
      </c>
      <c r="B275" s="23"/>
      <c r="C275" s="23" t="s">
        <v>2426</v>
      </c>
      <c r="D275" s="23"/>
      <c r="E275" s="23"/>
      <c r="F275" s="23"/>
      <c r="G275" s="190">
        <v>0</v>
      </c>
      <c r="H275" s="23"/>
      <c r="I275" s="23"/>
      <c r="J275" s="23"/>
      <c r="K275" s="190">
        <v>0</v>
      </c>
      <c r="L275" s="23"/>
      <c r="M275" s="23"/>
      <c r="N275" s="23"/>
      <c r="O275" s="190">
        <v>0</v>
      </c>
      <c r="P275" s="23"/>
      <c r="Q275" s="23"/>
      <c r="R275" s="23"/>
      <c r="S275" s="190">
        <v>0</v>
      </c>
      <c r="T275" s="23"/>
      <c r="U275" s="23"/>
      <c r="V275" s="23"/>
      <c r="W275" s="190">
        <v>0</v>
      </c>
      <c r="X275" s="23"/>
      <c r="Y275" s="23"/>
      <c r="Z275" s="23"/>
      <c r="AA275" s="190">
        <v>0</v>
      </c>
      <c r="AB275" s="23"/>
      <c r="AC275" s="23"/>
      <c r="AD275" s="23"/>
      <c r="AE275" s="190">
        <v>0</v>
      </c>
      <c r="AF275" s="23"/>
      <c r="AG275" s="23"/>
      <c r="AH275" s="23"/>
      <c r="AI275" s="190">
        <v>0</v>
      </c>
      <c r="AJ275" s="23"/>
      <c r="AK275" s="23"/>
      <c r="AL275" s="23"/>
      <c r="AM275" s="190">
        <v>0</v>
      </c>
      <c r="AN275" s="23"/>
      <c r="AO275" s="23"/>
      <c r="AP275" s="23"/>
      <c r="AQ275" s="190">
        <v>0</v>
      </c>
      <c r="AR275" s="23"/>
      <c r="AS275" s="23"/>
      <c r="AT275" s="23"/>
      <c r="AU275" s="190">
        <v>0</v>
      </c>
      <c r="AV275" s="23"/>
      <c r="AW275" s="23"/>
      <c r="AX275" s="23"/>
      <c r="AY275" s="190">
        <v>0</v>
      </c>
      <c r="AZ275" s="23"/>
      <c r="BA275" s="23"/>
      <c r="BB275" s="23"/>
      <c r="BC275" s="190">
        <v>0</v>
      </c>
      <c r="BD275" s="23"/>
      <c r="BE275" s="23"/>
      <c r="BF275" s="23"/>
      <c r="BG275" s="190">
        <v>0</v>
      </c>
      <c r="BH275" s="23"/>
      <c r="BI275" s="23"/>
      <c r="BJ275" s="23"/>
      <c r="BK275" s="190">
        <v>0</v>
      </c>
      <c r="BL275" s="23"/>
      <c r="BM275" s="23"/>
    </row>
    <row r="276" spans="1:65" ht="15.75" customHeight="1" x14ac:dyDescent="0.2">
      <c r="A276" s="190">
        <v>687</v>
      </c>
      <c r="B276" s="23"/>
      <c r="C276" s="23" t="s">
        <v>2426</v>
      </c>
      <c r="D276" s="23"/>
      <c r="E276" s="23"/>
      <c r="F276" s="23"/>
      <c r="G276" s="190">
        <v>0</v>
      </c>
      <c r="H276" s="23"/>
      <c r="I276" s="23"/>
      <c r="J276" s="23"/>
      <c r="K276" s="190">
        <v>0</v>
      </c>
      <c r="L276" s="23"/>
      <c r="M276" s="23"/>
      <c r="N276" s="23"/>
      <c r="O276" s="190">
        <v>0</v>
      </c>
      <c r="P276" s="23"/>
      <c r="Q276" s="23"/>
      <c r="R276" s="23"/>
      <c r="S276" s="190">
        <v>0</v>
      </c>
      <c r="T276" s="23"/>
      <c r="U276" s="23"/>
      <c r="V276" s="23"/>
      <c r="W276" s="190">
        <v>0</v>
      </c>
      <c r="X276" s="23"/>
      <c r="Y276" s="23"/>
      <c r="Z276" s="23"/>
      <c r="AA276" s="190">
        <v>0</v>
      </c>
      <c r="AB276" s="23"/>
      <c r="AC276" s="23"/>
      <c r="AD276" s="23"/>
      <c r="AE276" s="190">
        <v>0</v>
      </c>
      <c r="AF276" s="23"/>
      <c r="AG276" s="23"/>
      <c r="AH276" s="23"/>
      <c r="AI276" s="190">
        <v>0</v>
      </c>
      <c r="AJ276" s="23"/>
      <c r="AK276" s="23"/>
      <c r="AL276" s="23"/>
      <c r="AM276" s="190">
        <v>0</v>
      </c>
      <c r="AN276" s="23"/>
      <c r="AO276" s="23"/>
      <c r="AP276" s="23"/>
      <c r="AQ276" s="190">
        <v>0</v>
      </c>
      <c r="AR276" s="23"/>
      <c r="AS276" s="23"/>
      <c r="AT276" s="23"/>
      <c r="AU276" s="190">
        <v>0</v>
      </c>
      <c r="AV276" s="23"/>
      <c r="AW276" s="23"/>
      <c r="AX276" s="23"/>
      <c r="AY276" s="190">
        <v>0</v>
      </c>
      <c r="AZ276" s="23"/>
      <c r="BA276" s="23"/>
      <c r="BB276" s="23"/>
      <c r="BC276" s="190">
        <v>0</v>
      </c>
      <c r="BD276" s="23"/>
      <c r="BE276" s="23"/>
      <c r="BF276" s="23"/>
      <c r="BG276" s="190">
        <v>0</v>
      </c>
      <c r="BH276" s="23"/>
      <c r="BI276" s="23"/>
      <c r="BJ276" s="23"/>
      <c r="BK276" s="190">
        <v>0</v>
      </c>
      <c r="BL276" s="23"/>
      <c r="BM276" s="23"/>
    </row>
    <row r="277" spans="1:65" ht="15.75" customHeight="1" x14ac:dyDescent="0.2">
      <c r="A277" s="190">
        <v>688</v>
      </c>
      <c r="B277" s="23"/>
      <c r="C277" s="23" t="s">
        <v>2426</v>
      </c>
      <c r="D277" s="23"/>
      <c r="E277" s="23"/>
      <c r="F277" s="23"/>
      <c r="G277" s="190">
        <v>0</v>
      </c>
      <c r="H277" s="23"/>
      <c r="I277" s="23"/>
      <c r="J277" s="23"/>
      <c r="K277" s="190">
        <v>0</v>
      </c>
      <c r="L277" s="23"/>
      <c r="M277" s="23"/>
      <c r="N277" s="23"/>
      <c r="O277" s="190">
        <v>0</v>
      </c>
      <c r="P277" s="23"/>
      <c r="Q277" s="23"/>
      <c r="R277" s="23"/>
      <c r="S277" s="190">
        <v>0</v>
      </c>
      <c r="T277" s="23"/>
      <c r="U277" s="23"/>
      <c r="V277" s="23"/>
      <c r="W277" s="190">
        <v>0</v>
      </c>
      <c r="X277" s="23"/>
      <c r="Y277" s="23"/>
      <c r="Z277" s="23"/>
      <c r="AA277" s="190">
        <v>0</v>
      </c>
      <c r="AB277" s="23"/>
      <c r="AC277" s="23"/>
      <c r="AD277" s="23"/>
      <c r="AE277" s="190">
        <v>0</v>
      </c>
      <c r="AF277" s="23"/>
      <c r="AG277" s="23"/>
      <c r="AH277" s="23"/>
      <c r="AI277" s="190">
        <v>0</v>
      </c>
      <c r="AJ277" s="23"/>
      <c r="AK277" s="23"/>
      <c r="AL277" s="23"/>
      <c r="AM277" s="190">
        <v>0</v>
      </c>
      <c r="AN277" s="23"/>
      <c r="AO277" s="23"/>
      <c r="AP277" s="23"/>
      <c r="AQ277" s="190">
        <v>0</v>
      </c>
      <c r="AR277" s="23"/>
      <c r="AS277" s="23"/>
      <c r="AT277" s="23"/>
      <c r="AU277" s="190">
        <v>0</v>
      </c>
      <c r="AV277" s="23"/>
      <c r="AW277" s="23"/>
      <c r="AX277" s="23"/>
      <c r="AY277" s="190">
        <v>0</v>
      </c>
      <c r="AZ277" s="23"/>
      <c r="BA277" s="23"/>
      <c r="BB277" s="23"/>
      <c r="BC277" s="190">
        <v>0</v>
      </c>
      <c r="BD277" s="23"/>
      <c r="BE277" s="23"/>
      <c r="BF277" s="23"/>
      <c r="BG277" s="190">
        <v>0</v>
      </c>
      <c r="BH277" s="23"/>
      <c r="BI277" s="23"/>
      <c r="BJ277" s="23"/>
      <c r="BK277" s="190">
        <v>0</v>
      </c>
      <c r="BL277" s="23"/>
      <c r="BM277" s="23"/>
    </row>
    <row r="278" spans="1:65" ht="15.75" customHeight="1" x14ac:dyDescent="0.2">
      <c r="A278" s="190">
        <v>689</v>
      </c>
      <c r="B278" s="23"/>
      <c r="C278" s="23" t="s">
        <v>2425</v>
      </c>
      <c r="D278" s="23"/>
      <c r="E278" s="23"/>
      <c r="F278" s="23"/>
      <c r="G278" s="190">
        <v>0</v>
      </c>
      <c r="H278" s="23"/>
      <c r="I278" s="23"/>
      <c r="J278" s="23"/>
      <c r="K278" s="190">
        <v>0</v>
      </c>
      <c r="L278" s="23"/>
      <c r="M278" s="23"/>
      <c r="N278" s="23"/>
      <c r="O278" s="190">
        <v>0</v>
      </c>
      <c r="P278" s="23"/>
      <c r="Q278" s="23"/>
      <c r="R278" s="23"/>
      <c r="S278" s="190">
        <v>0</v>
      </c>
      <c r="T278" s="23"/>
      <c r="U278" s="23"/>
      <c r="V278" s="23"/>
      <c r="W278" s="190">
        <v>0</v>
      </c>
      <c r="X278" s="23"/>
      <c r="Y278" s="23"/>
      <c r="Z278" s="23"/>
      <c r="AA278" s="190">
        <v>0</v>
      </c>
      <c r="AB278" s="23"/>
      <c r="AC278" s="23"/>
      <c r="AD278" s="23"/>
      <c r="AE278" s="190">
        <v>0</v>
      </c>
      <c r="AF278" s="23"/>
      <c r="AG278" s="23"/>
      <c r="AH278" s="23"/>
      <c r="AI278" s="190">
        <v>0</v>
      </c>
      <c r="AJ278" s="23"/>
      <c r="AK278" s="23"/>
      <c r="AL278" s="23"/>
      <c r="AM278" s="190">
        <v>0</v>
      </c>
      <c r="AN278" s="23"/>
      <c r="AO278" s="23"/>
      <c r="AP278" s="23"/>
      <c r="AQ278" s="190">
        <v>0</v>
      </c>
      <c r="AR278" s="23"/>
      <c r="AS278" s="23"/>
      <c r="AT278" s="23"/>
      <c r="AU278" s="190">
        <v>0</v>
      </c>
      <c r="AV278" s="23"/>
      <c r="AW278" s="23"/>
      <c r="AX278" s="23"/>
      <c r="AY278" s="190">
        <v>0</v>
      </c>
      <c r="AZ278" s="23"/>
      <c r="BA278" s="23"/>
      <c r="BB278" s="23"/>
      <c r="BC278" s="190">
        <v>0</v>
      </c>
      <c r="BD278" s="23"/>
      <c r="BE278" s="23"/>
      <c r="BF278" s="23"/>
      <c r="BG278" s="190">
        <v>0</v>
      </c>
      <c r="BH278" s="23"/>
      <c r="BI278" s="23"/>
      <c r="BJ278" s="23"/>
      <c r="BK278" s="190">
        <v>0</v>
      </c>
      <c r="BL278" s="23"/>
      <c r="BM278" s="23"/>
    </row>
    <row r="279" spans="1:65" ht="15.75" customHeight="1" x14ac:dyDescent="0.2">
      <c r="A279" s="190">
        <v>690</v>
      </c>
      <c r="B279" s="23"/>
      <c r="C279" s="23"/>
      <c r="D279" s="23"/>
      <c r="E279" s="23"/>
      <c r="F279" s="23"/>
      <c r="G279" s="190">
        <v>0</v>
      </c>
      <c r="H279" s="23"/>
      <c r="I279" s="23"/>
      <c r="J279" s="23"/>
      <c r="K279" s="190">
        <v>0</v>
      </c>
      <c r="L279" s="23"/>
      <c r="M279" s="23"/>
      <c r="N279" s="23"/>
      <c r="O279" s="190">
        <v>0</v>
      </c>
      <c r="P279" s="23"/>
      <c r="Q279" s="23"/>
      <c r="R279" s="23"/>
      <c r="S279" s="190">
        <v>0</v>
      </c>
      <c r="T279" s="23"/>
      <c r="U279" s="23"/>
      <c r="V279" s="23"/>
      <c r="W279" s="190">
        <v>0</v>
      </c>
      <c r="X279" s="23"/>
      <c r="Y279" s="23"/>
      <c r="Z279" s="23"/>
      <c r="AA279" s="190">
        <v>0</v>
      </c>
      <c r="AB279" s="23"/>
      <c r="AC279" s="23"/>
      <c r="AD279" s="23"/>
      <c r="AE279" s="190">
        <v>0</v>
      </c>
      <c r="AF279" s="23"/>
      <c r="AG279" s="23"/>
      <c r="AH279" s="23"/>
      <c r="AI279" s="190">
        <v>0</v>
      </c>
      <c r="AJ279" s="23"/>
      <c r="AK279" s="23"/>
      <c r="AL279" s="23"/>
      <c r="AM279" s="190">
        <v>0</v>
      </c>
      <c r="AN279" s="23"/>
      <c r="AO279" s="23"/>
      <c r="AP279" s="23"/>
      <c r="AQ279" s="190">
        <v>0</v>
      </c>
      <c r="AR279" s="23"/>
      <c r="AS279" s="23"/>
      <c r="AT279" s="23"/>
      <c r="AU279" s="190">
        <v>0</v>
      </c>
      <c r="AV279" s="23"/>
      <c r="AW279" s="23"/>
      <c r="AX279" s="23"/>
      <c r="AY279" s="190">
        <v>0</v>
      </c>
      <c r="AZ279" s="23"/>
      <c r="BA279" s="23"/>
      <c r="BB279" s="23"/>
      <c r="BC279" s="190">
        <v>0</v>
      </c>
      <c r="BD279" s="23"/>
      <c r="BE279" s="23"/>
      <c r="BF279" s="23"/>
      <c r="BG279" s="190">
        <v>0</v>
      </c>
      <c r="BH279" s="23"/>
      <c r="BI279" s="23"/>
      <c r="BJ279" s="23"/>
      <c r="BK279" s="190">
        <v>0</v>
      </c>
      <c r="BL279" s="23"/>
      <c r="BM279" s="23"/>
    </row>
    <row r="280" spans="1:65" ht="15.75" customHeight="1" x14ac:dyDescent="0.2">
      <c r="A280" s="190">
        <v>691</v>
      </c>
      <c r="B280" s="23"/>
      <c r="C280" s="23"/>
      <c r="D280" s="23"/>
      <c r="E280" s="23"/>
      <c r="F280" s="23"/>
      <c r="G280" s="190">
        <v>0</v>
      </c>
      <c r="H280" s="23"/>
      <c r="I280" s="23"/>
      <c r="J280" s="23"/>
      <c r="K280" s="190">
        <v>0</v>
      </c>
      <c r="L280" s="23"/>
      <c r="M280" s="23"/>
      <c r="N280" s="23"/>
      <c r="O280" s="190">
        <v>0</v>
      </c>
      <c r="P280" s="23"/>
      <c r="Q280" s="23"/>
      <c r="R280" s="23"/>
      <c r="S280" s="190">
        <v>0</v>
      </c>
      <c r="T280" s="23"/>
      <c r="U280" s="23"/>
      <c r="V280" s="23"/>
      <c r="W280" s="190">
        <v>0</v>
      </c>
      <c r="X280" s="23"/>
      <c r="Y280" s="23"/>
      <c r="Z280" s="23"/>
      <c r="AA280" s="190">
        <v>0</v>
      </c>
      <c r="AB280" s="23"/>
      <c r="AC280" s="23"/>
      <c r="AD280" s="23"/>
      <c r="AE280" s="190">
        <v>0</v>
      </c>
      <c r="AF280" s="23"/>
      <c r="AG280" s="23"/>
      <c r="AH280" s="23"/>
      <c r="AI280" s="190">
        <v>0</v>
      </c>
      <c r="AJ280" s="23"/>
      <c r="AK280" s="23"/>
      <c r="AL280" s="23"/>
      <c r="AM280" s="190">
        <v>0</v>
      </c>
      <c r="AN280" s="23"/>
      <c r="AO280" s="23"/>
      <c r="AP280" s="23"/>
      <c r="AQ280" s="190">
        <v>0</v>
      </c>
      <c r="AR280" s="23"/>
      <c r="AS280" s="23"/>
      <c r="AT280" s="23"/>
      <c r="AU280" s="190">
        <v>0</v>
      </c>
      <c r="AV280" s="23"/>
      <c r="AW280" s="23"/>
      <c r="AX280" s="23"/>
      <c r="AY280" s="190">
        <v>0</v>
      </c>
      <c r="AZ280" s="23"/>
      <c r="BA280" s="23"/>
      <c r="BB280" s="23"/>
      <c r="BC280" s="190">
        <v>0</v>
      </c>
      <c r="BD280" s="23"/>
      <c r="BE280" s="23"/>
      <c r="BF280" s="23"/>
      <c r="BG280" s="190">
        <v>0</v>
      </c>
      <c r="BH280" s="23"/>
      <c r="BI280" s="23"/>
      <c r="BJ280" s="23"/>
      <c r="BK280" s="190">
        <v>0</v>
      </c>
      <c r="BL280" s="23"/>
      <c r="BM280" s="23"/>
    </row>
    <row r="281" spans="1:65" ht="15.75" customHeight="1" x14ac:dyDescent="0.2">
      <c r="A281" s="190">
        <v>692</v>
      </c>
      <c r="B281" s="23"/>
      <c r="C281" s="23" t="s">
        <v>2426</v>
      </c>
      <c r="D281" s="23"/>
      <c r="E281" s="23"/>
      <c r="F281" s="23"/>
      <c r="G281" s="190">
        <v>0</v>
      </c>
      <c r="H281" s="23"/>
      <c r="I281" s="23"/>
      <c r="J281" s="23"/>
      <c r="K281" s="190">
        <v>0</v>
      </c>
      <c r="L281" s="23"/>
      <c r="M281" s="23"/>
      <c r="N281" s="23"/>
      <c r="O281" s="190">
        <v>0</v>
      </c>
      <c r="P281" s="23"/>
      <c r="Q281" s="23"/>
      <c r="R281" s="23"/>
      <c r="S281" s="190">
        <v>0</v>
      </c>
      <c r="T281" s="23"/>
      <c r="U281" s="23"/>
      <c r="V281" s="23"/>
      <c r="W281" s="190">
        <v>0</v>
      </c>
      <c r="X281" s="23"/>
      <c r="Y281" s="23"/>
      <c r="Z281" s="23"/>
      <c r="AA281" s="190">
        <v>0</v>
      </c>
      <c r="AB281" s="23"/>
      <c r="AC281" s="23"/>
      <c r="AD281" s="23"/>
      <c r="AE281" s="190">
        <v>0</v>
      </c>
      <c r="AF281" s="23"/>
      <c r="AG281" s="23"/>
      <c r="AH281" s="23"/>
      <c r="AI281" s="190">
        <v>0</v>
      </c>
      <c r="AJ281" s="23"/>
      <c r="AK281" s="23"/>
      <c r="AL281" s="23"/>
      <c r="AM281" s="190">
        <v>0</v>
      </c>
      <c r="AN281" s="23"/>
      <c r="AO281" s="23"/>
      <c r="AP281" s="23"/>
      <c r="AQ281" s="190">
        <v>0</v>
      </c>
      <c r="AR281" s="23"/>
      <c r="AS281" s="23"/>
      <c r="AT281" s="23"/>
      <c r="AU281" s="190">
        <v>0</v>
      </c>
      <c r="AV281" s="23"/>
      <c r="AW281" s="23"/>
      <c r="AX281" s="23"/>
      <c r="AY281" s="190">
        <v>0</v>
      </c>
      <c r="AZ281" s="23"/>
      <c r="BA281" s="23"/>
      <c r="BB281" s="23"/>
      <c r="BC281" s="190">
        <v>0</v>
      </c>
      <c r="BD281" s="23"/>
      <c r="BE281" s="23"/>
      <c r="BF281" s="23"/>
      <c r="BG281" s="190">
        <v>0</v>
      </c>
      <c r="BH281" s="23"/>
      <c r="BI281" s="23"/>
      <c r="BJ281" s="23"/>
      <c r="BK281" s="190">
        <v>0</v>
      </c>
      <c r="BL281" s="23"/>
      <c r="BM281" s="23"/>
    </row>
    <row r="282" spans="1:65" ht="15.75" customHeight="1" x14ac:dyDescent="0.2">
      <c r="A282" s="190">
        <v>693</v>
      </c>
      <c r="B282" s="23"/>
      <c r="C282" s="23" t="s">
        <v>2425</v>
      </c>
      <c r="D282" s="23"/>
      <c r="E282" s="23"/>
      <c r="F282" s="23"/>
      <c r="G282" s="190">
        <v>0</v>
      </c>
      <c r="H282" s="23"/>
      <c r="I282" s="23"/>
      <c r="J282" s="23"/>
      <c r="K282" s="190">
        <v>0</v>
      </c>
      <c r="L282" s="23"/>
      <c r="M282" s="23"/>
      <c r="N282" s="23"/>
      <c r="O282" s="190">
        <v>0</v>
      </c>
      <c r="P282" s="23"/>
      <c r="Q282" s="23"/>
      <c r="R282" s="23"/>
      <c r="S282" s="190">
        <v>0</v>
      </c>
      <c r="T282" s="23"/>
      <c r="U282" s="23"/>
      <c r="V282" s="23"/>
      <c r="W282" s="190">
        <v>0</v>
      </c>
      <c r="X282" s="23"/>
      <c r="Y282" s="23"/>
      <c r="Z282" s="23"/>
      <c r="AA282" s="190">
        <v>0</v>
      </c>
      <c r="AB282" s="23"/>
      <c r="AC282" s="23"/>
      <c r="AD282" s="23"/>
      <c r="AE282" s="190">
        <v>0</v>
      </c>
      <c r="AF282" s="23"/>
      <c r="AG282" s="23"/>
      <c r="AH282" s="23"/>
      <c r="AI282" s="190">
        <v>0</v>
      </c>
      <c r="AJ282" s="23"/>
      <c r="AK282" s="23"/>
      <c r="AL282" s="23"/>
      <c r="AM282" s="190">
        <v>0</v>
      </c>
      <c r="AN282" s="23"/>
      <c r="AO282" s="23"/>
      <c r="AP282" s="23"/>
      <c r="AQ282" s="190">
        <v>0</v>
      </c>
      <c r="AR282" s="23"/>
      <c r="AS282" s="23"/>
      <c r="AT282" s="23"/>
      <c r="AU282" s="190">
        <v>0</v>
      </c>
      <c r="AV282" s="23"/>
      <c r="AW282" s="23"/>
      <c r="AX282" s="23"/>
      <c r="AY282" s="190">
        <v>0</v>
      </c>
      <c r="AZ282" s="23"/>
      <c r="BA282" s="23"/>
      <c r="BB282" s="23"/>
      <c r="BC282" s="190">
        <v>0</v>
      </c>
      <c r="BD282" s="23"/>
      <c r="BE282" s="23"/>
      <c r="BF282" s="23"/>
      <c r="BG282" s="190">
        <v>0</v>
      </c>
      <c r="BH282" s="23"/>
      <c r="BI282" s="23"/>
      <c r="BJ282" s="23"/>
      <c r="BK282" s="190">
        <v>0</v>
      </c>
      <c r="BL282" s="23"/>
      <c r="BM282" s="23"/>
    </row>
    <row r="283" spans="1:65" ht="15.75" customHeight="1" x14ac:dyDescent="0.2">
      <c r="A283" s="190">
        <v>694</v>
      </c>
      <c r="B283" s="23"/>
      <c r="C283" s="23"/>
      <c r="D283" s="23"/>
      <c r="E283" s="23"/>
      <c r="F283" s="23"/>
      <c r="G283" s="190">
        <v>0</v>
      </c>
      <c r="H283" s="23"/>
      <c r="I283" s="23"/>
      <c r="J283" s="23"/>
      <c r="K283" s="190">
        <v>0</v>
      </c>
      <c r="L283" s="23"/>
      <c r="M283" s="23"/>
      <c r="N283" s="23"/>
      <c r="O283" s="190">
        <v>0</v>
      </c>
      <c r="P283" s="23"/>
      <c r="Q283" s="23"/>
      <c r="R283" s="23"/>
      <c r="S283" s="190">
        <v>0</v>
      </c>
      <c r="T283" s="23"/>
      <c r="U283" s="23"/>
      <c r="V283" s="23"/>
      <c r="W283" s="190">
        <v>0</v>
      </c>
      <c r="X283" s="23"/>
      <c r="Y283" s="23"/>
      <c r="Z283" s="23"/>
      <c r="AA283" s="190">
        <v>0</v>
      </c>
      <c r="AB283" s="23"/>
      <c r="AC283" s="23"/>
      <c r="AD283" s="23"/>
      <c r="AE283" s="190">
        <v>0</v>
      </c>
      <c r="AF283" s="23"/>
      <c r="AG283" s="23"/>
      <c r="AH283" s="23"/>
      <c r="AI283" s="190">
        <v>0</v>
      </c>
      <c r="AJ283" s="23"/>
      <c r="AK283" s="23"/>
      <c r="AL283" s="23"/>
      <c r="AM283" s="190">
        <v>0</v>
      </c>
      <c r="AN283" s="23"/>
      <c r="AO283" s="23"/>
      <c r="AP283" s="23"/>
      <c r="AQ283" s="190">
        <v>0</v>
      </c>
      <c r="AR283" s="23"/>
      <c r="AS283" s="23"/>
      <c r="AT283" s="23"/>
      <c r="AU283" s="190">
        <v>0</v>
      </c>
      <c r="AV283" s="23"/>
      <c r="AW283" s="23"/>
      <c r="AX283" s="23"/>
      <c r="AY283" s="190">
        <v>0</v>
      </c>
      <c r="AZ283" s="23"/>
      <c r="BA283" s="23"/>
      <c r="BB283" s="23"/>
      <c r="BC283" s="190">
        <v>0</v>
      </c>
      <c r="BD283" s="23"/>
      <c r="BE283" s="23"/>
      <c r="BF283" s="23"/>
      <c r="BG283" s="190">
        <v>0</v>
      </c>
      <c r="BH283" s="23"/>
      <c r="BI283" s="23"/>
      <c r="BJ283" s="23"/>
      <c r="BK283" s="190">
        <v>0</v>
      </c>
      <c r="BL283" s="23"/>
      <c r="BM283" s="23"/>
    </row>
    <row r="284" spans="1:65" ht="15.75" customHeight="1" x14ac:dyDescent="0.2">
      <c r="A284" s="190">
        <v>695</v>
      </c>
      <c r="B284" s="23"/>
      <c r="C284" s="23" t="s">
        <v>2426</v>
      </c>
      <c r="D284" s="191">
        <v>0.37430555555555556</v>
      </c>
      <c r="E284" s="191">
        <v>0.65347222222222223</v>
      </c>
      <c r="F284" s="193">
        <v>0.21666666666666667</v>
      </c>
      <c r="G284" s="190">
        <v>5.2</v>
      </c>
      <c r="H284" s="191">
        <v>0.52152777777777781</v>
      </c>
      <c r="I284" s="191">
        <v>0.52152777777777781</v>
      </c>
      <c r="J284" s="192">
        <v>0.16666666666666666</v>
      </c>
      <c r="K284" s="190">
        <v>4</v>
      </c>
      <c r="L284" s="191">
        <v>0.38958333333333334</v>
      </c>
      <c r="M284" s="191">
        <v>0.77500000000000002</v>
      </c>
      <c r="N284" s="192">
        <v>0.31874999999999998</v>
      </c>
      <c r="O284" s="190">
        <v>7.7</v>
      </c>
      <c r="P284" s="23"/>
      <c r="Q284" s="23"/>
      <c r="R284" s="23"/>
      <c r="S284" s="190">
        <v>0</v>
      </c>
      <c r="T284" s="23"/>
      <c r="U284" s="23"/>
      <c r="V284" s="23"/>
      <c r="W284" s="190">
        <v>0</v>
      </c>
      <c r="X284" s="191">
        <v>0.76736111111111116</v>
      </c>
      <c r="Y284" s="191">
        <v>0.76736111111111116</v>
      </c>
      <c r="Z284" s="192">
        <v>0.16666666666666666</v>
      </c>
      <c r="AA284" s="190">
        <v>4</v>
      </c>
      <c r="AB284" s="191">
        <v>0.36458333333333331</v>
      </c>
      <c r="AC284" s="191">
        <v>0.78263888888888888</v>
      </c>
      <c r="AD284" s="192">
        <v>0.33333333333333331</v>
      </c>
      <c r="AE284" s="190">
        <v>8</v>
      </c>
      <c r="AF284" s="191">
        <v>0.36805555555555558</v>
      </c>
      <c r="AG284" s="191">
        <v>0.76666666666666672</v>
      </c>
      <c r="AH284" s="192">
        <v>0.33333333333333331</v>
      </c>
      <c r="AI284" s="190">
        <v>8</v>
      </c>
      <c r="AJ284" s="191">
        <v>0.36527777777777776</v>
      </c>
      <c r="AK284" s="191">
        <v>0.77777777777777779</v>
      </c>
      <c r="AL284" s="192">
        <v>0.33333333333333331</v>
      </c>
      <c r="AM284" s="190">
        <v>8</v>
      </c>
      <c r="AN284" s="191">
        <v>0.36249999999999999</v>
      </c>
      <c r="AO284" s="191">
        <v>0.76388888888888884</v>
      </c>
      <c r="AP284" s="192">
        <v>0.33333333333333331</v>
      </c>
      <c r="AQ284" s="190">
        <v>8</v>
      </c>
      <c r="AR284" s="23"/>
      <c r="AS284" s="23"/>
      <c r="AT284" s="23"/>
      <c r="AU284" s="190">
        <v>0</v>
      </c>
      <c r="AV284" s="23"/>
      <c r="AW284" s="23"/>
      <c r="AX284" s="23"/>
      <c r="AY284" s="190">
        <v>0</v>
      </c>
      <c r="AZ284" s="191">
        <v>0.36319444444444443</v>
      </c>
      <c r="BA284" s="191">
        <v>0.77986111111111112</v>
      </c>
      <c r="BB284" s="192">
        <v>0.33333333333333331</v>
      </c>
      <c r="BC284" s="190">
        <v>8</v>
      </c>
      <c r="BD284" s="191">
        <v>0.37152777777777779</v>
      </c>
      <c r="BE284" s="191">
        <v>0.71736111111111112</v>
      </c>
      <c r="BF284" s="193">
        <v>0.28333333333333333</v>
      </c>
      <c r="BG284" s="190">
        <v>6.8</v>
      </c>
      <c r="BH284" s="191">
        <v>0.36875000000000002</v>
      </c>
      <c r="BI284" s="191">
        <v>0.36875000000000002</v>
      </c>
      <c r="BJ284" s="192">
        <v>0.16666666666666666</v>
      </c>
      <c r="BK284" s="190">
        <v>4</v>
      </c>
      <c r="BL284" s="23"/>
      <c r="BM284" s="23"/>
    </row>
    <row r="285" spans="1:65" ht="15.75" customHeight="1" x14ac:dyDescent="0.2">
      <c r="A285" s="190">
        <v>696</v>
      </c>
      <c r="B285" s="23"/>
      <c r="C285" s="23" t="s">
        <v>2426</v>
      </c>
      <c r="D285" s="23"/>
      <c r="E285" s="23"/>
      <c r="F285" s="23"/>
      <c r="G285" s="190">
        <v>0</v>
      </c>
      <c r="H285" s="23"/>
      <c r="I285" s="23"/>
      <c r="J285" s="23"/>
      <c r="K285" s="190">
        <v>0</v>
      </c>
      <c r="L285" s="23"/>
      <c r="M285" s="23"/>
      <c r="N285" s="23"/>
      <c r="O285" s="190">
        <v>0</v>
      </c>
      <c r="P285" s="23"/>
      <c r="Q285" s="23"/>
      <c r="R285" s="23"/>
      <c r="S285" s="190">
        <v>0</v>
      </c>
      <c r="T285" s="23"/>
      <c r="U285" s="23"/>
      <c r="V285" s="23"/>
      <c r="W285" s="190">
        <v>0</v>
      </c>
      <c r="X285" s="23"/>
      <c r="Y285" s="23"/>
      <c r="Z285" s="23"/>
      <c r="AA285" s="190">
        <v>0</v>
      </c>
      <c r="AB285" s="23"/>
      <c r="AC285" s="23"/>
      <c r="AD285" s="23"/>
      <c r="AE285" s="190">
        <v>0</v>
      </c>
      <c r="AF285" s="23"/>
      <c r="AG285" s="23"/>
      <c r="AH285" s="23"/>
      <c r="AI285" s="190">
        <v>0</v>
      </c>
      <c r="AJ285" s="23"/>
      <c r="AK285" s="23"/>
      <c r="AL285" s="23"/>
      <c r="AM285" s="190">
        <v>0</v>
      </c>
      <c r="AN285" s="23"/>
      <c r="AO285" s="23"/>
      <c r="AP285" s="23"/>
      <c r="AQ285" s="190">
        <v>0</v>
      </c>
      <c r="AR285" s="23"/>
      <c r="AS285" s="23"/>
      <c r="AT285" s="23"/>
      <c r="AU285" s="190">
        <v>0</v>
      </c>
      <c r="AV285" s="23"/>
      <c r="AW285" s="23"/>
      <c r="AX285" s="23"/>
      <c r="AY285" s="190">
        <v>0</v>
      </c>
      <c r="AZ285" s="23"/>
      <c r="BA285" s="23"/>
      <c r="BB285" s="23"/>
      <c r="BC285" s="190">
        <v>0</v>
      </c>
      <c r="BD285" s="23"/>
      <c r="BE285" s="23"/>
      <c r="BF285" s="23"/>
      <c r="BG285" s="190">
        <v>0</v>
      </c>
      <c r="BH285" s="23"/>
      <c r="BI285" s="23"/>
      <c r="BJ285" s="23"/>
      <c r="BK285" s="190">
        <v>0</v>
      </c>
      <c r="BL285" s="23"/>
      <c r="BM285" s="23"/>
    </row>
    <row r="286" spans="1:65" ht="15.75" customHeight="1" x14ac:dyDescent="0.2">
      <c r="A286" s="190">
        <v>697</v>
      </c>
      <c r="B286" s="23"/>
      <c r="C286" s="23"/>
      <c r="D286" s="23"/>
      <c r="E286" s="23"/>
      <c r="F286" s="23"/>
      <c r="G286" s="190">
        <v>0</v>
      </c>
      <c r="H286" s="23"/>
      <c r="I286" s="23"/>
      <c r="J286" s="23"/>
      <c r="K286" s="190">
        <v>0</v>
      </c>
      <c r="L286" s="23"/>
      <c r="M286" s="23"/>
      <c r="N286" s="23"/>
      <c r="O286" s="190">
        <v>0</v>
      </c>
      <c r="P286" s="23"/>
      <c r="Q286" s="23"/>
      <c r="R286" s="23"/>
      <c r="S286" s="190">
        <v>0</v>
      </c>
      <c r="T286" s="23"/>
      <c r="U286" s="23"/>
      <c r="V286" s="23"/>
      <c r="W286" s="190">
        <v>0</v>
      </c>
      <c r="X286" s="23"/>
      <c r="Y286" s="23"/>
      <c r="Z286" s="23"/>
      <c r="AA286" s="190">
        <v>0</v>
      </c>
      <c r="AB286" s="23"/>
      <c r="AC286" s="23"/>
      <c r="AD286" s="23"/>
      <c r="AE286" s="190">
        <v>0</v>
      </c>
      <c r="AF286" s="23"/>
      <c r="AG286" s="23"/>
      <c r="AH286" s="23"/>
      <c r="AI286" s="190">
        <v>0</v>
      </c>
      <c r="AJ286" s="23"/>
      <c r="AK286" s="23"/>
      <c r="AL286" s="23"/>
      <c r="AM286" s="190">
        <v>0</v>
      </c>
      <c r="AN286" s="23"/>
      <c r="AO286" s="23"/>
      <c r="AP286" s="23"/>
      <c r="AQ286" s="190">
        <v>0</v>
      </c>
      <c r="AR286" s="23"/>
      <c r="AS286" s="23"/>
      <c r="AT286" s="23"/>
      <c r="AU286" s="190">
        <v>0</v>
      </c>
      <c r="AV286" s="23"/>
      <c r="AW286" s="23"/>
      <c r="AX286" s="23"/>
      <c r="AY286" s="190">
        <v>0</v>
      </c>
      <c r="AZ286" s="23"/>
      <c r="BA286" s="23"/>
      <c r="BB286" s="23"/>
      <c r="BC286" s="190">
        <v>0</v>
      </c>
      <c r="BD286" s="23"/>
      <c r="BE286" s="23"/>
      <c r="BF286" s="23"/>
      <c r="BG286" s="190">
        <v>0</v>
      </c>
      <c r="BH286" s="23"/>
      <c r="BI286" s="23"/>
      <c r="BJ286" s="23"/>
      <c r="BK286" s="190">
        <v>0</v>
      </c>
      <c r="BL286" s="23"/>
      <c r="BM286" s="23"/>
    </row>
    <row r="287" spans="1:65" ht="15.75" customHeight="1" x14ac:dyDescent="0.2">
      <c r="A287" s="190">
        <v>698</v>
      </c>
      <c r="B287" s="23"/>
      <c r="C287" s="23" t="s">
        <v>2426</v>
      </c>
      <c r="D287" s="23"/>
      <c r="E287" s="23"/>
      <c r="F287" s="23"/>
      <c r="G287" s="190">
        <v>0</v>
      </c>
      <c r="H287" s="23"/>
      <c r="I287" s="23"/>
      <c r="J287" s="23"/>
      <c r="K287" s="190">
        <v>0</v>
      </c>
      <c r="L287" s="23"/>
      <c r="M287" s="23"/>
      <c r="N287" s="23"/>
      <c r="O287" s="190">
        <v>0</v>
      </c>
      <c r="P287" s="23"/>
      <c r="Q287" s="23"/>
      <c r="R287" s="23"/>
      <c r="S287" s="190">
        <v>0</v>
      </c>
      <c r="T287" s="23"/>
      <c r="U287" s="23"/>
      <c r="V287" s="23"/>
      <c r="W287" s="190">
        <v>0</v>
      </c>
      <c r="X287" s="23"/>
      <c r="Y287" s="23"/>
      <c r="Z287" s="23"/>
      <c r="AA287" s="190">
        <v>0</v>
      </c>
      <c r="AB287" s="23"/>
      <c r="AC287" s="23"/>
      <c r="AD287" s="23"/>
      <c r="AE287" s="190">
        <v>0</v>
      </c>
      <c r="AF287" s="23"/>
      <c r="AG287" s="23"/>
      <c r="AH287" s="23"/>
      <c r="AI287" s="190">
        <v>0</v>
      </c>
      <c r="AJ287" s="23"/>
      <c r="AK287" s="23"/>
      <c r="AL287" s="23"/>
      <c r="AM287" s="190">
        <v>0</v>
      </c>
      <c r="AN287" s="23"/>
      <c r="AO287" s="23"/>
      <c r="AP287" s="23"/>
      <c r="AQ287" s="190">
        <v>0</v>
      </c>
      <c r="AR287" s="23"/>
      <c r="AS287" s="23"/>
      <c r="AT287" s="23"/>
      <c r="AU287" s="190">
        <v>0</v>
      </c>
      <c r="AV287" s="23"/>
      <c r="AW287" s="23"/>
      <c r="AX287" s="23"/>
      <c r="AY287" s="190">
        <v>0</v>
      </c>
      <c r="AZ287" s="23"/>
      <c r="BA287" s="23"/>
      <c r="BB287" s="23"/>
      <c r="BC287" s="190">
        <v>0</v>
      </c>
      <c r="BD287" s="23"/>
      <c r="BE287" s="23"/>
      <c r="BF287" s="23"/>
      <c r="BG287" s="190">
        <v>0</v>
      </c>
      <c r="BH287" s="23"/>
      <c r="BI287" s="23"/>
      <c r="BJ287" s="23"/>
      <c r="BK287" s="190">
        <v>0</v>
      </c>
      <c r="BL287" s="23"/>
      <c r="BM287" s="23"/>
    </row>
    <row r="288" spans="1:65" ht="15.75" customHeight="1" x14ac:dyDescent="0.2">
      <c r="A288" s="190">
        <v>699</v>
      </c>
      <c r="B288" s="23"/>
      <c r="C288" s="23"/>
      <c r="D288" s="23"/>
      <c r="E288" s="23"/>
      <c r="F288" s="23"/>
      <c r="G288" s="190">
        <v>0</v>
      </c>
      <c r="H288" s="23"/>
      <c r="I288" s="23"/>
      <c r="J288" s="23"/>
      <c r="K288" s="190">
        <v>0</v>
      </c>
      <c r="L288" s="23"/>
      <c r="M288" s="23"/>
      <c r="N288" s="23"/>
      <c r="O288" s="190">
        <v>0</v>
      </c>
      <c r="P288" s="23"/>
      <c r="Q288" s="23"/>
      <c r="R288" s="23"/>
      <c r="S288" s="190">
        <v>0</v>
      </c>
      <c r="T288" s="23"/>
      <c r="U288" s="23"/>
      <c r="V288" s="23"/>
      <c r="W288" s="190">
        <v>0</v>
      </c>
      <c r="X288" s="23"/>
      <c r="Y288" s="23"/>
      <c r="Z288" s="23"/>
      <c r="AA288" s="190">
        <v>0</v>
      </c>
      <c r="AB288" s="23"/>
      <c r="AC288" s="23"/>
      <c r="AD288" s="23"/>
      <c r="AE288" s="190">
        <v>0</v>
      </c>
      <c r="AF288" s="23"/>
      <c r="AG288" s="23"/>
      <c r="AH288" s="23"/>
      <c r="AI288" s="190">
        <v>0</v>
      </c>
      <c r="AJ288" s="23"/>
      <c r="AK288" s="23"/>
      <c r="AL288" s="23"/>
      <c r="AM288" s="190">
        <v>0</v>
      </c>
      <c r="AN288" s="23"/>
      <c r="AO288" s="23"/>
      <c r="AP288" s="23"/>
      <c r="AQ288" s="190">
        <v>0</v>
      </c>
      <c r="AR288" s="23"/>
      <c r="AS288" s="23"/>
      <c r="AT288" s="23"/>
      <c r="AU288" s="190">
        <v>0</v>
      </c>
      <c r="AV288" s="23"/>
      <c r="AW288" s="23"/>
      <c r="AX288" s="23"/>
      <c r="AY288" s="190">
        <v>0</v>
      </c>
      <c r="AZ288" s="23"/>
      <c r="BA288" s="23"/>
      <c r="BB288" s="23"/>
      <c r="BC288" s="190">
        <v>0</v>
      </c>
      <c r="BD288" s="23"/>
      <c r="BE288" s="23"/>
      <c r="BF288" s="23"/>
      <c r="BG288" s="190">
        <v>0</v>
      </c>
      <c r="BH288" s="23"/>
      <c r="BI288" s="23"/>
      <c r="BJ288" s="23"/>
      <c r="BK288" s="190">
        <v>0</v>
      </c>
      <c r="BL288" s="23"/>
      <c r="BM288" s="23"/>
    </row>
    <row r="289" spans="1:65" ht="15.75" customHeight="1" x14ac:dyDescent="0.2">
      <c r="A289" s="190">
        <v>700</v>
      </c>
      <c r="B289" s="23"/>
      <c r="C289" s="23" t="s">
        <v>2426</v>
      </c>
      <c r="D289" s="23"/>
      <c r="E289" s="23"/>
      <c r="F289" s="23"/>
      <c r="G289" s="190">
        <v>0</v>
      </c>
      <c r="H289" s="23"/>
      <c r="I289" s="23"/>
      <c r="J289" s="23"/>
      <c r="K289" s="190">
        <v>0</v>
      </c>
      <c r="L289" s="23"/>
      <c r="M289" s="23"/>
      <c r="N289" s="23"/>
      <c r="O289" s="190">
        <v>0</v>
      </c>
      <c r="P289" s="23"/>
      <c r="Q289" s="23"/>
      <c r="R289" s="23"/>
      <c r="S289" s="190">
        <v>0</v>
      </c>
      <c r="T289" s="23"/>
      <c r="U289" s="23"/>
      <c r="V289" s="23"/>
      <c r="W289" s="190">
        <v>0</v>
      </c>
      <c r="X289" s="23"/>
      <c r="Y289" s="23"/>
      <c r="Z289" s="23"/>
      <c r="AA289" s="190">
        <v>0</v>
      </c>
      <c r="AB289" s="23"/>
      <c r="AC289" s="23"/>
      <c r="AD289" s="23"/>
      <c r="AE289" s="190">
        <v>0</v>
      </c>
      <c r="AF289" s="23"/>
      <c r="AG289" s="23"/>
      <c r="AH289" s="23"/>
      <c r="AI289" s="190">
        <v>0</v>
      </c>
      <c r="AJ289" s="23"/>
      <c r="AK289" s="23"/>
      <c r="AL289" s="23"/>
      <c r="AM289" s="190">
        <v>0</v>
      </c>
      <c r="AN289" s="23"/>
      <c r="AO289" s="23"/>
      <c r="AP289" s="23"/>
      <c r="AQ289" s="190">
        <v>0</v>
      </c>
      <c r="AR289" s="23"/>
      <c r="AS289" s="23"/>
      <c r="AT289" s="23"/>
      <c r="AU289" s="190">
        <v>0</v>
      </c>
      <c r="AV289" s="23"/>
      <c r="AW289" s="23"/>
      <c r="AX289" s="23"/>
      <c r="AY289" s="190">
        <v>0</v>
      </c>
      <c r="AZ289" s="23"/>
      <c r="BA289" s="23"/>
      <c r="BB289" s="23"/>
      <c r="BC289" s="190">
        <v>0</v>
      </c>
      <c r="BD289" s="23"/>
      <c r="BE289" s="23"/>
      <c r="BF289" s="23"/>
      <c r="BG289" s="190">
        <v>0</v>
      </c>
      <c r="BH289" s="23"/>
      <c r="BI289" s="23"/>
      <c r="BJ289" s="23"/>
      <c r="BK289" s="190">
        <v>0</v>
      </c>
      <c r="BL289" s="23"/>
      <c r="BM289" s="23"/>
    </row>
    <row r="290" spans="1:65" ht="15.75" customHeight="1" x14ac:dyDescent="0.2">
      <c r="A290" s="190">
        <v>701</v>
      </c>
      <c r="B290" s="23"/>
      <c r="C290" s="23"/>
      <c r="D290" s="23"/>
      <c r="E290" s="23"/>
      <c r="F290" s="23"/>
      <c r="G290" s="190">
        <v>0</v>
      </c>
      <c r="H290" s="23"/>
      <c r="I290" s="23"/>
      <c r="J290" s="23"/>
      <c r="K290" s="190">
        <v>0</v>
      </c>
      <c r="L290" s="23"/>
      <c r="M290" s="23"/>
      <c r="N290" s="23"/>
      <c r="O290" s="190">
        <v>0</v>
      </c>
      <c r="P290" s="23"/>
      <c r="Q290" s="23"/>
      <c r="R290" s="23"/>
      <c r="S290" s="190">
        <v>0</v>
      </c>
      <c r="T290" s="23"/>
      <c r="U290" s="23"/>
      <c r="V290" s="23"/>
      <c r="W290" s="190">
        <v>0</v>
      </c>
      <c r="X290" s="23"/>
      <c r="Y290" s="23"/>
      <c r="Z290" s="23"/>
      <c r="AA290" s="190">
        <v>0</v>
      </c>
      <c r="AB290" s="23"/>
      <c r="AC290" s="23"/>
      <c r="AD290" s="23"/>
      <c r="AE290" s="190">
        <v>0</v>
      </c>
      <c r="AF290" s="23"/>
      <c r="AG290" s="23"/>
      <c r="AH290" s="23"/>
      <c r="AI290" s="190">
        <v>0</v>
      </c>
      <c r="AJ290" s="23"/>
      <c r="AK290" s="23"/>
      <c r="AL290" s="23"/>
      <c r="AM290" s="190">
        <v>0</v>
      </c>
      <c r="AN290" s="23"/>
      <c r="AO290" s="23"/>
      <c r="AP290" s="23"/>
      <c r="AQ290" s="190">
        <v>0</v>
      </c>
      <c r="AR290" s="23"/>
      <c r="AS290" s="23"/>
      <c r="AT290" s="23"/>
      <c r="AU290" s="190">
        <v>0</v>
      </c>
      <c r="AV290" s="23"/>
      <c r="AW290" s="23"/>
      <c r="AX290" s="23"/>
      <c r="AY290" s="190">
        <v>0</v>
      </c>
      <c r="AZ290" s="23"/>
      <c r="BA290" s="23"/>
      <c r="BB290" s="23"/>
      <c r="BC290" s="190">
        <v>0</v>
      </c>
      <c r="BD290" s="23"/>
      <c r="BE290" s="23"/>
      <c r="BF290" s="23"/>
      <c r="BG290" s="190">
        <v>0</v>
      </c>
      <c r="BH290" s="23"/>
      <c r="BI290" s="23"/>
      <c r="BJ290" s="23"/>
      <c r="BK290" s="190">
        <v>0</v>
      </c>
      <c r="BL290" s="23"/>
      <c r="BM290" s="23"/>
    </row>
    <row r="291" spans="1:65" ht="15.75" customHeight="1" x14ac:dyDescent="0.2">
      <c r="A291" s="190">
        <v>702</v>
      </c>
      <c r="B291" s="23"/>
      <c r="C291" s="23"/>
      <c r="D291" s="23"/>
      <c r="E291" s="23"/>
      <c r="F291" s="23"/>
      <c r="G291" s="190">
        <v>0</v>
      </c>
      <c r="H291" s="23"/>
      <c r="I291" s="23"/>
      <c r="J291" s="23"/>
      <c r="K291" s="190">
        <v>0</v>
      </c>
      <c r="L291" s="23"/>
      <c r="M291" s="23"/>
      <c r="N291" s="23"/>
      <c r="O291" s="190">
        <v>0</v>
      </c>
      <c r="P291" s="23"/>
      <c r="Q291" s="23"/>
      <c r="R291" s="23"/>
      <c r="S291" s="190">
        <v>0</v>
      </c>
      <c r="T291" s="23"/>
      <c r="U291" s="23"/>
      <c r="V291" s="23"/>
      <c r="W291" s="190">
        <v>0</v>
      </c>
      <c r="X291" s="23"/>
      <c r="Y291" s="23"/>
      <c r="Z291" s="23"/>
      <c r="AA291" s="190">
        <v>0</v>
      </c>
      <c r="AB291" s="23"/>
      <c r="AC291" s="23"/>
      <c r="AD291" s="23"/>
      <c r="AE291" s="190">
        <v>0</v>
      </c>
      <c r="AF291" s="23"/>
      <c r="AG291" s="23"/>
      <c r="AH291" s="23"/>
      <c r="AI291" s="190">
        <v>0</v>
      </c>
      <c r="AJ291" s="23"/>
      <c r="AK291" s="23"/>
      <c r="AL291" s="23"/>
      <c r="AM291" s="190">
        <v>0</v>
      </c>
      <c r="AN291" s="23"/>
      <c r="AO291" s="23"/>
      <c r="AP291" s="23"/>
      <c r="AQ291" s="190">
        <v>0</v>
      </c>
      <c r="AR291" s="23"/>
      <c r="AS291" s="23"/>
      <c r="AT291" s="23"/>
      <c r="AU291" s="190">
        <v>0</v>
      </c>
      <c r="AV291" s="23"/>
      <c r="AW291" s="23"/>
      <c r="AX291" s="23"/>
      <c r="AY291" s="190">
        <v>0</v>
      </c>
      <c r="AZ291" s="23"/>
      <c r="BA291" s="23"/>
      <c r="BB291" s="23"/>
      <c r="BC291" s="190">
        <v>0</v>
      </c>
      <c r="BD291" s="23"/>
      <c r="BE291" s="23"/>
      <c r="BF291" s="23"/>
      <c r="BG291" s="190">
        <v>0</v>
      </c>
      <c r="BH291" s="23"/>
      <c r="BI291" s="23"/>
      <c r="BJ291" s="23"/>
      <c r="BK291" s="190">
        <v>0</v>
      </c>
      <c r="BL291" s="23"/>
      <c r="BM291" s="23"/>
    </row>
    <row r="292" spans="1:65" ht="15.75" customHeight="1" x14ac:dyDescent="0.2">
      <c r="A292" s="190">
        <v>703</v>
      </c>
      <c r="B292" s="23"/>
      <c r="C292" s="23" t="s">
        <v>2426</v>
      </c>
      <c r="D292" s="23"/>
      <c r="E292" s="23"/>
      <c r="F292" s="23"/>
      <c r="G292" s="190">
        <v>0</v>
      </c>
      <c r="H292" s="23"/>
      <c r="I292" s="23"/>
      <c r="J292" s="23"/>
      <c r="K292" s="190">
        <v>0</v>
      </c>
      <c r="L292" s="23"/>
      <c r="M292" s="23"/>
      <c r="N292" s="23"/>
      <c r="O292" s="190">
        <v>0</v>
      </c>
      <c r="P292" s="23"/>
      <c r="Q292" s="23"/>
      <c r="R292" s="23"/>
      <c r="S292" s="190">
        <v>0</v>
      </c>
      <c r="T292" s="23"/>
      <c r="U292" s="23"/>
      <c r="V292" s="23"/>
      <c r="W292" s="190">
        <v>0</v>
      </c>
      <c r="X292" s="23"/>
      <c r="Y292" s="23"/>
      <c r="Z292" s="23"/>
      <c r="AA292" s="190">
        <v>0</v>
      </c>
      <c r="AB292" s="23"/>
      <c r="AC292" s="23"/>
      <c r="AD292" s="23"/>
      <c r="AE292" s="190">
        <v>0</v>
      </c>
      <c r="AF292" s="23"/>
      <c r="AG292" s="23"/>
      <c r="AH292" s="23"/>
      <c r="AI292" s="190">
        <v>0</v>
      </c>
      <c r="AJ292" s="23"/>
      <c r="AK292" s="23"/>
      <c r="AL292" s="23"/>
      <c r="AM292" s="190">
        <v>0</v>
      </c>
      <c r="AN292" s="23"/>
      <c r="AO292" s="23"/>
      <c r="AP292" s="23"/>
      <c r="AQ292" s="190">
        <v>0</v>
      </c>
      <c r="AR292" s="23"/>
      <c r="AS292" s="23"/>
      <c r="AT292" s="23"/>
      <c r="AU292" s="190">
        <v>0</v>
      </c>
      <c r="AV292" s="23"/>
      <c r="AW292" s="23"/>
      <c r="AX292" s="23"/>
      <c r="AY292" s="190">
        <v>0</v>
      </c>
      <c r="AZ292" s="23"/>
      <c r="BA292" s="23"/>
      <c r="BB292" s="23"/>
      <c r="BC292" s="190">
        <v>0</v>
      </c>
      <c r="BD292" s="23"/>
      <c r="BE292" s="23"/>
      <c r="BF292" s="23"/>
      <c r="BG292" s="190">
        <v>0</v>
      </c>
      <c r="BH292" s="23"/>
      <c r="BI292" s="23"/>
      <c r="BJ292" s="23"/>
      <c r="BK292" s="190">
        <v>0</v>
      </c>
      <c r="BL292" s="23"/>
      <c r="BM292" s="23"/>
    </row>
    <row r="293" spans="1:65" ht="15.75" customHeight="1" x14ac:dyDescent="0.2">
      <c r="A293" s="190">
        <v>704</v>
      </c>
      <c r="B293" s="23"/>
      <c r="C293" s="23" t="s">
        <v>2426</v>
      </c>
      <c r="D293" s="23"/>
      <c r="E293" s="23"/>
      <c r="F293" s="23"/>
      <c r="G293" s="190">
        <v>0</v>
      </c>
      <c r="H293" s="23"/>
      <c r="I293" s="23"/>
      <c r="J293" s="23"/>
      <c r="K293" s="190">
        <v>0</v>
      </c>
      <c r="L293" s="23"/>
      <c r="M293" s="23"/>
      <c r="N293" s="23"/>
      <c r="O293" s="190">
        <v>0</v>
      </c>
      <c r="P293" s="23"/>
      <c r="Q293" s="23"/>
      <c r="R293" s="23"/>
      <c r="S293" s="190">
        <v>0</v>
      </c>
      <c r="T293" s="23"/>
      <c r="U293" s="23"/>
      <c r="V293" s="23"/>
      <c r="W293" s="190">
        <v>0</v>
      </c>
      <c r="X293" s="23"/>
      <c r="Y293" s="23"/>
      <c r="Z293" s="23"/>
      <c r="AA293" s="190">
        <v>0</v>
      </c>
      <c r="AB293" s="23"/>
      <c r="AC293" s="23"/>
      <c r="AD293" s="23"/>
      <c r="AE293" s="190">
        <v>0</v>
      </c>
      <c r="AF293" s="23"/>
      <c r="AG293" s="23"/>
      <c r="AH293" s="23"/>
      <c r="AI293" s="190">
        <v>0</v>
      </c>
      <c r="AJ293" s="23"/>
      <c r="AK293" s="23"/>
      <c r="AL293" s="23"/>
      <c r="AM293" s="190">
        <v>0</v>
      </c>
      <c r="AN293" s="23"/>
      <c r="AO293" s="23"/>
      <c r="AP293" s="23"/>
      <c r="AQ293" s="190">
        <v>0</v>
      </c>
      <c r="AR293" s="23"/>
      <c r="AS293" s="23"/>
      <c r="AT293" s="23"/>
      <c r="AU293" s="190">
        <v>0</v>
      </c>
      <c r="AV293" s="23"/>
      <c r="AW293" s="23"/>
      <c r="AX293" s="23"/>
      <c r="AY293" s="190">
        <v>0</v>
      </c>
      <c r="AZ293" s="23"/>
      <c r="BA293" s="23"/>
      <c r="BB293" s="23"/>
      <c r="BC293" s="190">
        <v>0</v>
      </c>
      <c r="BD293" s="23"/>
      <c r="BE293" s="23"/>
      <c r="BF293" s="23"/>
      <c r="BG293" s="190">
        <v>0</v>
      </c>
      <c r="BH293" s="23"/>
      <c r="BI293" s="23"/>
      <c r="BJ293" s="23"/>
      <c r="BK293" s="190">
        <v>0</v>
      </c>
      <c r="BL293" s="23"/>
      <c r="BM293" s="23"/>
    </row>
    <row r="294" spans="1:65" ht="15.75" customHeight="1" x14ac:dyDescent="0.2">
      <c r="A294" s="190">
        <v>705</v>
      </c>
      <c r="B294" s="23"/>
      <c r="C294" s="23"/>
      <c r="D294" s="23"/>
      <c r="E294" s="23"/>
      <c r="F294" s="23"/>
      <c r="G294" s="190">
        <v>0</v>
      </c>
      <c r="H294" s="23"/>
      <c r="I294" s="23"/>
      <c r="J294" s="23"/>
      <c r="K294" s="190">
        <v>0</v>
      </c>
      <c r="L294" s="23"/>
      <c r="M294" s="23"/>
      <c r="N294" s="23"/>
      <c r="O294" s="190">
        <v>0</v>
      </c>
      <c r="P294" s="23"/>
      <c r="Q294" s="23"/>
      <c r="R294" s="23"/>
      <c r="S294" s="190">
        <v>0</v>
      </c>
      <c r="T294" s="23"/>
      <c r="U294" s="23"/>
      <c r="V294" s="23"/>
      <c r="W294" s="190">
        <v>0</v>
      </c>
      <c r="X294" s="23"/>
      <c r="Y294" s="23"/>
      <c r="Z294" s="23"/>
      <c r="AA294" s="190">
        <v>0</v>
      </c>
      <c r="AB294" s="23"/>
      <c r="AC294" s="23"/>
      <c r="AD294" s="23"/>
      <c r="AE294" s="190">
        <v>0</v>
      </c>
      <c r="AF294" s="23"/>
      <c r="AG294" s="23"/>
      <c r="AH294" s="23"/>
      <c r="AI294" s="190">
        <v>0</v>
      </c>
      <c r="AJ294" s="23"/>
      <c r="AK294" s="23"/>
      <c r="AL294" s="23"/>
      <c r="AM294" s="190">
        <v>0</v>
      </c>
      <c r="AN294" s="23"/>
      <c r="AO294" s="23"/>
      <c r="AP294" s="23"/>
      <c r="AQ294" s="190">
        <v>0</v>
      </c>
      <c r="AR294" s="23"/>
      <c r="AS294" s="23"/>
      <c r="AT294" s="23"/>
      <c r="AU294" s="190">
        <v>0</v>
      </c>
      <c r="AV294" s="23"/>
      <c r="AW294" s="23"/>
      <c r="AX294" s="23"/>
      <c r="AY294" s="190">
        <v>0</v>
      </c>
      <c r="AZ294" s="23"/>
      <c r="BA294" s="23"/>
      <c r="BB294" s="23"/>
      <c r="BC294" s="190">
        <v>0</v>
      </c>
      <c r="BD294" s="23"/>
      <c r="BE294" s="23"/>
      <c r="BF294" s="23"/>
      <c r="BG294" s="190">
        <v>0</v>
      </c>
      <c r="BH294" s="23"/>
      <c r="BI294" s="23"/>
      <c r="BJ294" s="23"/>
      <c r="BK294" s="190">
        <v>0</v>
      </c>
      <c r="BL294" s="23"/>
      <c r="BM294" s="23"/>
    </row>
    <row r="295" spans="1:65" ht="15.75" customHeight="1" x14ac:dyDescent="0.2">
      <c r="A295" s="190">
        <v>706</v>
      </c>
      <c r="B295" s="23"/>
      <c r="C295" s="23"/>
      <c r="D295" s="23"/>
      <c r="E295" s="23"/>
      <c r="F295" s="23"/>
      <c r="G295" s="190">
        <v>0</v>
      </c>
      <c r="H295" s="23"/>
      <c r="I295" s="23"/>
      <c r="J295" s="23"/>
      <c r="K295" s="190">
        <v>0</v>
      </c>
      <c r="L295" s="23"/>
      <c r="M295" s="23"/>
      <c r="N295" s="23"/>
      <c r="O295" s="190">
        <v>0</v>
      </c>
      <c r="P295" s="23"/>
      <c r="Q295" s="23"/>
      <c r="R295" s="23"/>
      <c r="S295" s="190">
        <v>0</v>
      </c>
      <c r="T295" s="23"/>
      <c r="U295" s="23"/>
      <c r="V295" s="23"/>
      <c r="W295" s="190">
        <v>0</v>
      </c>
      <c r="X295" s="23"/>
      <c r="Y295" s="23"/>
      <c r="Z295" s="23"/>
      <c r="AA295" s="190">
        <v>0</v>
      </c>
      <c r="AB295" s="23"/>
      <c r="AC295" s="23"/>
      <c r="AD295" s="23"/>
      <c r="AE295" s="190">
        <v>0</v>
      </c>
      <c r="AF295" s="23"/>
      <c r="AG295" s="23"/>
      <c r="AH295" s="23"/>
      <c r="AI295" s="190">
        <v>0</v>
      </c>
      <c r="AJ295" s="23"/>
      <c r="AK295" s="23"/>
      <c r="AL295" s="23"/>
      <c r="AM295" s="190">
        <v>0</v>
      </c>
      <c r="AN295" s="23"/>
      <c r="AO295" s="23"/>
      <c r="AP295" s="23"/>
      <c r="AQ295" s="190">
        <v>0</v>
      </c>
      <c r="AR295" s="23"/>
      <c r="AS295" s="23"/>
      <c r="AT295" s="23"/>
      <c r="AU295" s="190">
        <v>0</v>
      </c>
      <c r="AV295" s="23"/>
      <c r="AW295" s="23"/>
      <c r="AX295" s="23"/>
      <c r="AY295" s="190">
        <v>0</v>
      </c>
      <c r="AZ295" s="23"/>
      <c r="BA295" s="23"/>
      <c r="BB295" s="23"/>
      <c r="BC295" s="190">
        <v>0</v>
      </c>
      <c r="BD295" s="23"/>
      <c r="BE295" s="23"/>
      <c r="BF295" s="23"/>
      <c r="BG295" s="190">
        <v>0</v>
      </c>
      <c r="BH295" s="23"/>
      <c r="BI295" s="23"/>
      <c r="BJ295" s="23"/>
      <c r="BK295" s="190">
        <v>0</v>
      </c>
      <c r="BL295" s="23"/>
      <c r="BM295" s="23"/>
    </row>
    <row r="296" spans="1:65" ht="15.75" customHeight="1" x14ac:dyDescent="0.2">
      <c r="A296" s="190">
        <v>707</v>
      </c>
      <c r="B296" s="23"/>
      <c r="C296" s="23" t="s">
        <v>2425</v>
      </c>
      <c r="D296" s="23"/>
      <c r="E296" s="23"/>
      <c r="F296" s="23"/>
      <c r="G296" s="190">
        <v>0</v>
      </c>
      <c r="H296" s="23"/>
      <c r="I296" s="23"/>
      <c r="J296" s="23"/>
      <c r="K296" s="190">
        <v>0</v>
      </c>
      <c r="L296" s="23"/>
      <c r="M296" s="23"/>
      <c r="N296" s="23"/>
      <c r="O296" s="190">
        <v>0</v>
      </c>
      <c r="P296" s="23"/>
      <c r="Q296" s="23"/>
      <c r="R296" s="23"/>
      <c r="S296" s="190">
        <v>0</v>
      </c>
      <c r="T296" s="23"/>
      <c r="U296" s="23"/>
      <c r="V296" s="23"/>
      <c r="W296" s="190">
        <v>0</v>
      </c>
      <c r="X296" s="23"/>
      <c r="Y296" s="23"/>
      <c r="Z296" s="23"/>
      <c r="AA296" s="190">
        <v>0</v>
      </c>
      <c r="AB296" s="23"/>
      <c r="AC296" s="23"/>
      <c r="AD296" s="23"/>
      <c r="AE296" s="190">
        <v>0</v>
      </c>
      <c r="AF296" s="23"/>
      <c r="AG296" s="23"/>
      <c r="AH296" s="23"/>
      <c r="AI296" s="190">
        <v>0</v>
      </c>
      <c r="AJ296" s="23"/>
      <c r="AK296" s="23"/>
      <c r="AL296" s="23"/>
      <c r="AM296" s="190">
        <v>0</v>
      </c>
      <c r="AN296" s="23"/>
      <c r="AO296" s="23"/>
      <c r="AP296" s="23"/>
      <c r="AQ296" s="190">
        <v>0</v>
      </c>
      <c r="AR296" s="23"/>
      <c r="AS296" s="23"/>
      <c r="AT296" s="23"/>
      <c r="AU296" s="190">
        <v>0</v>
      </c>
      <c r="AV296" s="23"/>
      <c r="AW296" s="23"/>
      <c r="AX296" s="23"/>
      <c r="AY296" s="190">
        <v>0</v>
      </c>
      <c r="AZ296" s="23"/>
      <c r="BA296" s="23"/>
      <c r="BB296" s="23"/>
      <c r="BC296" s="190">
        <v>0</v>
      </c>
      <c r="BD296" s="23"/>
      <c r="BE296" s="23"/>
      <c r="BF296" s="23"/>
      <c r="BG296" s="190">
        <v>0</v>
      </c>
      <c r="BH296" s="23"/>
      <c r="BI296" s="23"/>
      <c r="BJ296" s="23"/>
      <c r="BK296" s="190">
        <v>0</v>
      </c>
      <c r="BL296" s="23"/>
      <c r="BM296" s="23"/>
    </row>
    <row r="297" spans="1:65" ht="15.75" customHeight="1" x14ac:dyDescent="0.2">
      <c r="A297" s="190">
        <v>708</v>
      </c>
      <c r="B297" s="23"/>
      <c r="C297" s="23" t="s">
        <v>2425</v>
      </c>
      <c r="D297" s="23"/>
      <c r="E297" s="23"/>
      <c r="F297" s="23"/>
      <c r="G297" s="190">
        <v>0</v>
      </c>
      <c r="H297" s="23"/>
      <c r="I297" s="23"/>
      <c r="J297" s="23"/>
      <c r="K297" s="190">
        <v>0</v>
      </c>
      <c r="L297" s="23"/>
      <c r="M297" s="23"/>
      <c r="N297" s="23"/>
      <c r="O297" s="190">
        <v>0</v>
      </c>
      <c r="P297" s="23"/>
      <c r="Q297" s="23"/>
      <c r="R297" s="23"/>
      <c r="S297" s="190">
        <v>0</v>
      </c>
      <c r="T297" s="23"/>
      <c r="U297" s="23"/>
      <c r="V297" s="23"/>
      <c r="W297" s="190">
        <v>0</v>
      </c>
      <c r="X297" s="23"/>
      <c r="Y297" s="23"/>
      <c r="Z297" s="23"/>
      <c r="AA297" s="190">
        <v>0</v>
      </c>
      <c r="AB297" s="23"/>
      <c r="AC297" s="23"/>
      <c r="AD297" s="23"/>
      <c r="AE297" s="190">
        <v>0</v>
      </c>
      <c r="AF297" s="23"/>
      <c r="AG297" s="23"/>
      <c r="AH297" s="23"/>
      <c r="AI297" s="190">
        <v>0</v>
      </c>
      <c r="AJ297" s="23"/>
      <c r="AK297" s="23"/>
      <c r="AL297" s="23"/>
      <c r="AM297" s="190">
        <v>0</v>
      </c>
      <c r="AN297" s="23"/>
      <c r="AO297" s="23"/>
      <c r="AP297" s="23"/>
      <c r="AQ297" s="190">
        <v>0</v>
      </c>
      <c r="AR297" s="23"/>
      <c r="AS297" s="23"/>
      <c r="AT297" s="23"/>
      <c r="AU297" s="190">
        <v>0</v>
      </c>
      <c r="AV297" s="23"/>
      <c r="AW297" s="23"/>
      <c r="AX297" s="23"/>
      <c r="AY297" s="190">
        <v>0</v>
      </c>
      <c r="AZ297" s="23"/>
      <c r="BA297" s="23"/>
      <c r="BB297" s="23"/>
      <c r="BC297" s="190">
        <v>0</v>
      </c>
      <c r="BD297" s="23"/>
      <c r="BE297" s="23"/>
      <c r="BF297" s="23"/>
      <c r="BG297" s="190">
        <v>0</v>
      </c>
      <c r="BH297" s="23"/>
      <c r="BI297" s="23"/>
      <c r="BJ297" s="23"/>
      <c r="BK297" s="190">
        <v>0</v>
      </c>
      <c r="BL297" s="23"/>
      <c r="BM297" s="23"/>
    </row>
    <row r="298" spans="1:65" ht="15.75" customHeight="1" x14ac:dyDescent="0.2">
      <c r="A298" s="190">
        <v>710</v>
      </c>
      <c r="B298" s="23"/>
      <c r="C298" s="23" t="s">
        <v>2426</v>
      </c>
      <c r="D298" s="23"/>
      <c r="E298" s="23"/>
      <c r="F298" s="23"/>
      <c r="G298" s="190">
        <v>0</v>
      </c>
      <c r="H298" s="23"/>
      <c r="I298" s="23"/>
      <c r="J298" s="23"/>
      <c r="K298" s="190">
        <v>0</v>
      </c>
      <c r="L298" s="23"/>
      <c r="M298" s="23"/>
      <c r="N298" s="23"/>
      <c r="O298" s="190">
        <v>0</v>
      </c>
      <c r="P298" s="23"/>
      <c r="Q298" s="23"/>
      <c r="R298" s="23"/>
      <c r="S298" s="190">
        <v>0</v>
      </c>
      <c r="T298" s="23"/>
      <c r="U298" s="23"/>
      <c r="V298" s="23"/>
      <c r="W298" s="190">
        <v>0</v>
      </c>
      <c r="X298" s="23"/>
      <c r="Y298" s="23"/>
      <c r="Z298" s="23"/>
      <c r="AA298" s="190">
        <v>0</v>
      </c>
      <c r="AB298" s="23"/>
      <c r="AC298" s="23"/>
      <c r="AD298" s="23"/>
      <c r="AE298" s="190">
        <v>0</v>
      </c>
      <c r="AF298" s="23"/>
      <c r="AG298" s="23"/>
      <c r="AH298" s="23"/>
      <c r="AI298" s="190">
        <v>0</v>
      </c>
      <c r="AJ298" s="23"/>
      <c r="AK298" s="23"/>
      <c r="AL298" s="23"/>
      <c r="AM298" s="190">
        <v>0</v>
      </c>
      <c r="AN298" s="23"/>
      <c r="AO298" s="23"/>
      <c r="AP298" s="23"/>
      <c r="AQ298" s="190">
        <v>0</v>
      </c>
      <c r="AR298" s="23"/>
      <c r="AS298" s="23"/>
      <c r="AT298" s="23"/>
      <c r="AU298" s="190">
        <v>0</v>
      </c>
      <c r="AV298" s="23"/>
      <c r="AW298" s="23"/>
      <c r="AX298" s="23"/>
      <c r="AY298" s="190">
        <v>0</v>
      </c>
      <c r="AZ298" s="23"/>
      <c r="BA298" s="23"/>
      <c r="BB298" s="23"/>
      <c r="BC298" s="190">
        <v>0</v>
      </c>
      <c r="BD298" s="23"/>
      <c r="BE298" s="23"/>
      <c r="BF298" s="23"/>
      <c r="BG298" s="190">
        <v>0</v>
      </c>
      <c r="BH298" s="23"/>
      <c r="BI298" s="23"/>
      <c r="BJ298" s="23"/>
      <c r="BK298" s="190">
        <v>0</v>
      </c>
      <c r="BL298" s="23"/>
      <c r="BM298" s="23"/>
    </row>
    <row r="299" spans="1:65" ht="15.75" customHeight="1" x14ac:dyDescent="0.2">
      <c r="A299" s="190">
        <v>711</v>
      </c>
      <c r="B299" s="23"/>
      <c r="C299" s="23" t="s">
        <v>2426</v>
      </c>
      <c r="D299" s="23"/>
      <c r="E299" s="23"/>
      <c r="F299" s="23"/>
      <c r="G299" s="190">
        <v>0</v>
      </c>
      <c r="H299" s="23"/>
      <c r="I299" s="23"/>
      <c r="J299" s="23"/>
      <c r="K299" s="190">
        <v>0</v>
      </c>
      <c r="L299" s="23"/>
      <c r="M299" s="23"/>
      <c r="N299" s="23"/>
      <c r="O299" s="190">
        <v>0</v>
      </c>
      <c r="P299" s="23"/>
      <c r="Q299" s="23"/>
      <c r="R299" s="23"/>
      <c r="S299" s="190">
        <v>0</v>
      </c>
      <c r="T299" s="23"/>
      <c r="U299" s="23"/>
      <c r="V299" s="23"/>
      <c r="W299" s="190">
        <v>0</v>
      </c>
      <c r="X299" s="23"/>
      <c r="Y299" s="23"/>
      <c r="Z299" s="23"/>
      <c r="AA299" s="190">
        <v>0</v>
      </c>
      <c r="AB299" s="23"/>
      <c r="AC299" s="23"/>
      <c r="AD299" s="23"/>
      <c r="AE299" s="190">
        <v>0</v>
      </c>
      <c r="AF299" s="23"/>
      <c r="AG299" s="23"/>
      <c r="AH299" s="23"/>
      <c r="AI299" s="190">
        <v>0</v>
      </c>
      <c r="AJ299" s="23"/>
      <c r="AK299" s="23"/>
      <c r="AL299" s="23"/>
      <c r="AM299" s="190">
        <v>0</v>
      </c>
      <c r="AN299" s="23"/>
      <c r="AO299" s="23"/>
      <c r="AP299" s="23"/>
      <c r="AQ299" s="190">
        <v>0</v>
      </c>
      <c r="AR299" s="23"/>
      <c r="AS299" s="23"/>
      <c r="AT299" s="23"/>
      <c r="AU299" s="190">
        <v>0</v>
      </c>
      <c r="AV299" s="23"/>
      <c r="AW299" s="23"/>
      <c r="AX299" s="23"/>
      <c r="AY299" s="190">
        <v>0</v>
      </c>
      <c r="AZ299" s="23"/>
      <c r="BA299" s="23"/>
      <c r="BB299" s="23"/>
      <c r="BC299" s="190">
        <v>0</v>
      </c>
      <c r="BD299" s="23"/>
      <c r="BE299" s="23"/>
      <c r="BF299" s="23"/>
      <c r="BG299" s="190">
        <v>0</v>
      </c>
      <c r="BH299" s="23"/>
      <c r="BI299" s="23"/>
      <c r="BJ299" s="23"/>
      <c r="BK299" s="190">
        <v>0</v>
      </c>
      <c r="BL299" s="23"/>
      <c r="BM299" s="23"/>
    </row>
    <row r="300" spans="1:65" ht="15.75" customHeight="1" x14ac:dyDescent="0.2">
      <c r="A300" s="190">
        <v>712</v>
      </c>
      <c r="B300" s="23"/>
      <c r="C300" s="23" t="s">
        <v>2426</v>
      </c>
      <c r="D300" s="23"/>
      <c r="E300" s="23"/>
      <c r="F300" s="23"/>
      <c r="G300" s="190">
        <v>0</v>
      </c>
      <c r="H300" s="23"/>
      <c r="I300" s="23"/>
      <c r="J300" s="23"/>
      <c r="K300" s="190">
        <v>0</v>
      </c>
      <c r="L300" s="23"/>
      <c r="M300" s="23"/>
      <c r="N300" s="23"/>
      <c r="O300" s="190">
        <v>0</v>
      </c>
      <c r="P300" s="23"/>
      <c r="Q300" s="23"/>
      <c r="R300" s="23"/>
      <c r="S300" s="190">
        <v>0</v>
      </c>
      <c r="T300" s="23"/>
      <c r="U300" s="23"/>
      <c r="V300" s="23"/>
      <c r="W300" s="190">
        <v>0</v>
      </c>
      <c r="X300" s="23"/>
      <c r="Y300" s="23"/>
      <c r="Z300" s="23"/>
      <c r="AA300" s="190">
        <v>0</v>
      </c>
      <c r="AB300" s="23"/>
      <c r="AC300" s="23"/>
      <c r="AD300" s="23"/>
      <c r="AE300" s="190">
        <v>0</v>
      </c>
      <c r="AF300" s="23"/>
      <c r="AG300" s="23"/>
      <c r="AH300" s="23"/>
      <c r="AI300" s="190">
        <v>0</v>
      </c>
      <c r="AJ300" s="23"/>
      <c r="AK300" s="23"/>
      <c r="AL300" s="23"/>
      <c r="AM300" s="190">
        <v>0</v>
      </c>
      <c r="AN300" s="23"/>
      <c r="AO300" s="23"/>
      <c r="AP300" s="23"/>
      <c r="AQ300" s="190">
        <v>0</v>
      </c>
      <c r="AR300" s="23"/>
      <c r="AS300" s="23"/>
      <c r="AT300" s="23"/>
      <c r="AU300" s="190">
        <v>0</v>
      </c>
      <c r="AV300" s="23"/>
      <c r="AW300" s="23"/>
      <c r="AX300" s="23"/>
      <c r="AY300" s="190">
        <v>0</v>
      </c>
      <c r="AZ300" s="23"/>
      <c r="BA300" s="23"/>
      <c r="BB300" s="23"/>
      <c r="BC300" s="190">
        <v>0</v>
      </c>
      <c r="BD300" s="23"/>
      <c r="BE300" s="23"/>
      <c r="BF300" s="23"/>
      <c r="BG300" s="190">
        <v>0</v>
      </c>
      <c r="BH300" s="23"/>
      <c r="BI300" s="23"/>
      <c r="BJ300" s="23"/>
      <c r="BK300" s="190">
        <v>0</v>
      </c>
      <c r="BL300" s="23"/>
      <c r="BM300" s="23"/>
    </row>
    <row r="301" spans="1:65" ht="15.75" customHeight="1" x14ac:dyDescent="0.2">
      <c r="A301" s="190">
        <v>713</v>
      </c>
      <c r="B301" s="23"/>
      <c r="C301" s="23" t="s">
        <v>2426</v>
      </c>
      <c r="D301" s="23"/>
      <c r="E301" s="23"/>
      <c r="F301" s="23"/>
      <c r="G301" s="190">
        <v>0</v>
      </c>
      <c r="H301" s="23"/>
      <c r="I301" s="23"/>
      <c r="J301" s="23"/>
      <c r="K301" s="190">
        <v>0</v>
      </c>
      <c r="L301" s="23"/>
      <c r="M301" s="23"/>
      <c r="N301" s="23"/>
      <c r="O301" s="190">
        <v>0</v>
      </c>
      <c r="P301" s="23"/>
      <c r="Q301" s="23"/>
      <c r="R301" s="23"/>
      <c r="S301" s="190">
        <v>0</v>
      </c>
      <c r="T301" s="23"/>
      <c r="U301" s="23"/>
      <c r="V301" s="23"/>
      <c r="W301" s="190">
        <v>0</v>
      </c>
      <c r="X301" s="23"/>
      <c r="Y301" s="23"/>
      <c r="Z301" s="23"/>
      <c r="AA301" s="190">
        <v>0</v>
      </c>
      <c r="AB301" s="23"/>
      <c r="AC301" s="23"/>
      <c r="AD301" s="23"/>
      <c r="AE301" s="190">
        <v>0</v>
      </c>
      <c r="AF301" s="23"/>
      <c r="AG301" s="23"/>
      <c r="AH301" s="23"/>
      <c r="AI301" s="190">
        <v>0</v>
      </c>
      <c r="AJ301" s="23"/>
      <c r="AK301" s="23"/>
      <c r="AL301" s="23"/>
      <c r="AM301" s="190">
        <v>0</v>
      </c>
      <c r="AN301" s="23"/>
      <c r="AO301" s="23"/>
      <c r="AP301" s="23"/>
      <c r="AQ301" s="190">
        <v>0</v>
      </c>
      <c r="AR301" s="23"/>
      <c r="AS301" s="23"/>
      <c r="AT301" s="23"/>
      <c r="AU301" s="190">
        <v>0</v>
      </c>
      <c r="AV301" s="23"/>
      <c r="AW301" s="23"/>
      <c r="AX301" s="23"/>
      <c r="AY301" s="190">
        <v>0</v>
      </c>
      <c r="AZ301" s="23"/>
      <c r="BA301" s="23"/>
      <c r="BB301" s="23"/>
      <c r="BC301" s="190">
        <v>0</v>
      </c>
      <c r="BD301" s="23"/>
      <c r="BE301" s="23"/>
      <c r="BF301" s="23"/>
      <c r="BG301" s="190">
        <v>0</v>
      </c>
      <c r="BH301" s="23"/>
      <c r="BI301" s="23"/>
      <c r="BJ301" s="23"/>
      <c r="BK301" s="190">
        <v>0</v>
      </c>
      <c r="BL301" s="23"/>
      <c r="BM301" s="23"/>
    </row>
    <row r="302" spans="1:65" ht="15.75" customHeight="1" x14ac:dyDescent="0.2">
      <c r="A302" s="190">
        <v>714</v>
      </c>
      <c r="B302" s="23"/>
      <c r="C302" s="23" t="s">
        <v>2426</v>
      </c>
      <c r="D302" s="23"/>
      <c r="E302" s="23"/>
      <c r="F302" s="23"/>
      <c r="G302" s="190">
        <v>0</v>
      </c>
      <c r="H302" s="23"/>
      <c r="I302" s="23"/>
      <c r="J302" s="23"/>
      <c r="K302" s="190">
        <v>0</v>
      </c>
      <c r="L302" s="23"/>
      <c r="M302" s="23"/>
      <c r="N302" s="23"/>
      <c r="O302" s="190">
        <v>0</v>
      </c>
      <c r="P302" s="23"/>
      <c r="Q302" s="23"/>
      <c r="R302" s="23"/>
      <c r="S302" s="190">
        <v>0</v>
      </c>
      <c r="T302" s="23"/>
      <c r="U302" s="23"/>
      <c r="V302" s="23"/>
      <c r="W302" s="190">
        <v>0</v>
      </c>
      <c r="X302" s="23"/>
      <c r="Y302" s="23"/>
      <c r="Z302" s="23"/>
      <c r="AA302" s="190">
        <v>0</v>
      </c>
      <c r="AB302" s="23"/>
      <c r="AC302" s="23"/>
      <c r="AD302" s="23"/>
      <c r="AE302" s="190">
        <v>0</v>
      </c>
      <c r="AF302" s="23"/>
      <c r="AG302" s="23"/>
      <c r="AH302" s="23"/>
      <c r="AI302" s="190">
        <v>0</v>
      </c>
      <c r="AJ302" s="23"/>
      <c r="AK302" s="23"/>
      <c r="AL302" s="23"/>
      <c r="AM302" s="190">
        <v>0</v>
      </c>
      <c r="AN302" s="23"/>
      <c r="AO302" s="23"/>
      <c r="AP302" s="23"/>
      <c r="AQ302" s="190">
        <v>0</v>
      </c>
      <c r="AR302" s="23"/>
      <c r="AS302" s="23"/>
      <c r="AT302" s="23"/>
      <c r="AU302" s="190">
        <v>0</v>
      </c>
      <c r="AV302" s="23"/>
      <c r="AW302" s="23"/>
      <c r="AX302" s="23"/>
      <c r="AY302" s="190">
        <v>0</v>
      </c>
      <c r="AZ302" s="23"/>
      <c r="BA302" s="23"/>
      <c r="BB302" s="23"/>
      <c r="BC302" s="190">
        <v>0</v>
      </c>
      <c r="BD302" s="23"/>
      <c r="BE302" s="23"/>
      <c r="BF302" s="23"/>
      <c r="BG302" s="190">
        <v>0</v>
      </c>
      <c r="BH302" s="23"/>
      <c r="BI302" s="23"/>
      <c r="BJ302" s="23"/>
      <c r="BK302" s="190">
        <v>0</v>
      </c>
      <c r="BL302" s="23"/>
      <c r="BM302" s="23"/>
    </row>
    <row r="303" spans="1:65" ht="15.75" customHeight="1" x14ac:dyDescent="0.2">
      <c r="A303" s="190">
        <v>715</v>
      </c>
      <c r="B303" s="23"/>
      <c r="C303" s="23" t="s">
        <v>2426</v>
      </c>
      <c r="D303" s="23"/>
      <c r="E303" s="23"/>
      <c r="F303" s="23"/>
      <c r="G303" s="190">
        <v>0</v>
      </c>
      <c r="H303" s="23"/>
      <c r="I303" s="23"/>
      <c r="J303" s="23"/>
      <c r="K303" s="190">
        <v>0</v>
      </c>
      <c r="L303" s="23"/>
      <c r="M303" s="23"/>
      <c r="N303" s="23"/>
      <c r="O303" s="190">
        <v>0</v>
      </c>
      <c r="P303" s="23"/>
      <c r="Q303" s="23"/>
      <c r="R303" s="23"/>
      <c r="S303" s="190">
        <v>0</v>
      </c>
      <c r="T303" s="23"/>
      <c r="U303" s="23"/>
      <c r="V303" s="23"/>
      <c r="W303" s="190">
        <v>0</v>
      </c>
      <c r="X303" s="23"/>
      <c r="Y303" s="23"/>
      <c r="Z303" s="23"/>
      <c r="AA303" s="190">
        <v>0</v>
      </c>
      <c r="AB303" s="23"/>
      <c r="AC303" s="23"/>
      <c r="AD303" s="23"/>
      <c r="AE303" s="190">
        <v>0</v>
      </c>
      <c r="AF303" s="23"/>
      <c r="AG303" s="23"/>
      <c r="AH303" s="23"/>
      <c r="AI303" s="190">
        <v>0</v>
      </c>
      <c r="AJ303" s="23"/>
      <c r="AK303" s="23"/>
      <c r="AL303" s="23"/>
      <c r="AM303" s="190">
        <v>0</v>
      </c>
      <c r="AN303" s="23"/>
      <c r="AO303" s="23"/>
      <c r="AP303" s="23"/>
      <c r="AQ303" s="190">
        <v>0</v>
      </c>
      <c r="AR303" s="23"/>
      <c r="AS303" s="23"/>
      <c r="AT303" s="23"/>
      <c r="AU303" s="190">
        <v>0</v>
      </c>
      <c r="AV303" s="23"/>
      <c r="AW303" s="23"/>
      <c r="AX303" s="23"/>
      <c r="AY303" s="190">
        <v>0</v>
      </c>
      <c r="AZ303" s="23"/>
      <c r="BA303" s="23"/>
      <c r="BB303" s="23"/>
      <c r="BC303" s="190">
        <v>0</v>
      </c>
      <c r="BD303" s="23"/>
      <c r="BE303" s="23"/>
      <c r="BF303" s="23"/>
      <c r="BG303" s="190">
        <v>0</v>
      </c>
      <c r="BH303" s="23"/>
      <c r="BI303" s="23"/>
      <c r="BJ303" s="23"/>
      <c r="BK303" s="190">
        <v>0</v>
      </c>
      <c r="BL303" s="23"/>
      <c r="BM303" s="23"/>
    </row>
    <row r="304" spans="1:65" ht="15.75" customHeight="1" x14ac:dyDescent="0.2">
      <c r="A304" s="190">
        <v>716</v>
      </c>
      <c r="B304" s="23"/>
      <c r="C304" s="23"/>
      <c r="D304" s="23"/>
      <c r="E304" s="23"/>
      <c r="F304" s="23"/>
      <c r="G304" s="190">
        <v>0</v>
      </c>
      <c r="H304" s="23"/>
      <c r="I304" s="23"/>
      <c r="J304" s="23"/>
      <c r="K304" s="190">
        <v>0</v>
      </c>
      <c r="L304" s="23"/>
      <c r="M304" s="23"/>
      <c r="N304" s="23"/>
      <c r="O304" s="190">
        <v>0</v>
      </c>
      <c r="P304" s="23"/>
      <c r="Q304" s="23"/>
      <c r="R304" s="23"/>
      <c r="S304" s="190">
        <v>0</v>
      </c>
      <c r="T304" s="23"/>
      <c r="U304" s="23"/>
      <c r="V304" s="23"/>
      <c r="W304" s="190">
        <v>0</v>
      </c>
      <c r="X304" s="23"/>
      <c r="Y304" s="23"/>
      <c r="Z304" s="23"/>
      <c r="AA304" s="190">
        <v>0</v>
      </c>
      <c r="AB304" s="23"/>
      <c r="AC304" s="23"/>
      <c r="AD304" s="23"/>
      <c r="AE304" s="190">
        <v>0</v>
      </c>
      <c r="AF304" s="23"/>
      <c r="AG304" s="23"/>
      <c r="AH304" s="23"/>
      <c r="AI304" s="190">
        <v>0</v>
      </c>
      <c r="AJ304" s="23"/>
      <c r="AK304" s="23"/>
      <c r="AL304" s="23"/>
      <c r="AM304" s="190">
        <v>0</v>
      </c>
      <c r="AN304" s="23"/>
      <c r="AO304" s="23"/>
      <c r="AP304" s="23"/>
      <c r="AQ304" s="190">
        <v>0</v>
      </c>
      <c r="AR304" s="23"/>
      <c r="AS304" s="23"/>
      <c r="AT304" s="23"/>
      <c r="AU304" s="190">
        <v>0</v>
      </c>
      <c r="AV304" s="23"/>
      <c r="AW304" s="23"/>
      <c r="AX304" s="23"/>
      <c r="AY304" s="190">
        <v>0</v>
      </c>
      <c r="AZ304" s="23"/>
      <c r="BA304" s="23"/>
      <c r="BB304" s="23"/>
      <c r="BC304" s="190">
        <v>0</v>
      </c>
      <c r="BD304" s="23"/>
      <c r="BE304" s="23"/>
      <c r="BF304" s="23"/>
      <c r="BG304" s="190">
        <v>0</v>
      </c>
      <c r="BH304" s="23"/>
      <c r="BI304" s="23"/>
      <c r="BJ304" s="23"/>
      <c r="BK304" s="190">
        <v>0</v>
      </c>
      <c r="BL304" s="23"/>
      <c r="BM304" s="23"/>
    </row>
    <row r="305" spans="1:65" ht="15.75" customHeight="1" x14ac:dyDescent="0.2">
      <c r="A305" s="190">
        <v>717</v>
      </c>
      <c r="B305" s="23"/>
      <c r="C305" s="23" t="s">
        <v>2426</v>
      </c>
      <c r="D305" s="23"/>
      <c r="E305" s="23"/>
      <c r="F305" s="23"/>
      <c r="G305" s="190">
        <v>0</v>
      </c>
      <c r="H305" s="23"/>
      <c r="I305" s="23"/>
      <c r="J305" s="23"/>
      <c r="K305" s="190">
        <v>0</v>
      </c>
      <c r="L305" s="23"/>
      <c r="M305" s="23"/>
      <c r="N305" s="23"/>
      <c r="O305" s="190">
        <v>0</v>
      </c>
      <c r="P305" s="23"/>
      <c r="Q305" s="23"/>
      <c r="R305" s="23"/>
      <c r="S305" s="190">
        <v>0</v>
      </c>
      <c r="T305" s="23"/>
      <c r="U305" s="23"/>
      <c r="V305" s="23"/>
      <c r="W305" s="190">
        <v>0</v>
      </c>
      <c r="X305" s="191">
        <v>0.71597222222222223</v>
      </c>
      <c r="Y305" s="191">
        <v>0.71597222222222223</v>
      </c>
      <c r="Z305" s="192">
        <v>0.16666666666666666</v>
      </c>
      <c r="AA305" s="190">
        <v>4</v>
      </c>
      <c r="AB305" s="23"/>
      <c r="AC305" s="23"/>
      <c r="AD305" s="23"/>
      <c r="AE305" s="190">
        <v>0</v>
      </c>
      <c r="AF305" s="191">
        <v>0.39305555555555555</v>
      </c>
      <c r="AG305" s="191">
        <v>0.81388888888888888</v>
      </c>
      <c r="AH305" s="192">
        <v>0.31527777777777777</v>
      </c>
      <c r="AI305" s="190">
        <v>7.6</v>
      </c>
      <c r="AJ305" s="191">
        <v>0.83819444444444446</v>
      </c>
      <c r="AK305" s="191">
        <v>0.83819444444444446</v>
      </c>
      <c r="AL305" s="192">
        <v>0.16666666666666666</v>
      </c>
      <c r="AM305" s="190">
        <v>4</v>
      </c>
      <c r="AN305" s="23"/>
      <c r="AO305" s="23"/>
      <c r="AP305" s="23"/>
      <c r="AQ305" s="190">
        <v>0</v>
      </c>
      <c r="AR305" s="23"/>
      <c r="AS305" s="23"/>
      <c r="AT305" s="23"/>
      <c r="AU305" s="190">
        <v>0</v>
      </c>
      <c r="AV305" s="23"/>
      <c r="AW305" s="23"/>
      <c r="AX305" s="23"/>
      <c r="AY305" s="190">
        <v>0</v>
      </c>
      <c r="AZ305" s="23"/>
      <c r="BA305" s="23"/>
      <c r="BB305" s="23"/>
      <c r="BC305" s="190">
        <v>0</v>
      </c>
      <c r="BD305" s="23"/>
      <c r="BE305" s="23"/>
      <c r="BF305" s="23"/>
      <c r="BG305" s="190">
        <v>0</v>
      </c>
      <c r="BH305" s="23"/>
      <c r="BI305" s="23"/>
      <c r="BJ305" s="23"/>
      <c r="BK305" s="190">
        <v>0</v>
      </c>
      <c r="BL305" s="23"/>
      <c r="BM305" s="23"/>
    </row>
    <row r="306" spans="1:65" ht="15.75" customHeight="1" x14ac:dyDescent="0.2">
      <c r="A306" s="190">
        <v>718</v>
      </c>
      <c r="B306" s="23"/>
      <c r="C306" s="23" t="s">
        <v>2426</v>
      </c>
      <c r="D306" s="23"/>
      <c r="E306" s="23"/>
      <c r="F306" s="23"/>
      <c r="G306" s="190">
        <v>0</v>
      </c>
      <c r="H306" s="23"/>
      <c r="I306" s="23"/>
      <c r="J306" s="23"/>
      <c r="K306" s="190">
        <v>0</v>
      </c>
      <c r="L306" s="23"/>
      <c r="M306" s="23"/>
      <c r="N306" s="23"/>
      <c r="O306" s="190">
        <v>0</v>
      </c>
      <c r="P306" s="23"/>
      <c r="Q306" s="23"/>
      <c r="R306" s="23"/>
      <c r="S306" s="190">
        <v>0</v>
      </c>
      <c r="T306" s="23"/>
      <c r="U306" s="23"/>
      <c r="V306" s="23"/>
      <c r="W306" s="190">
        <v>0</v>
      </c>
      <c r="X306" s="23"/>
      <c r="Y306" s="23"/>
      <c r="Z306" s="23"/>
      <c r="AA306" s="190">
        <v>0</v>
      </c>
      <c r="AB306" s="23"/>
      <c r="AC306" s="23"/>
      <c r="AD306" s="23"/>
      <c r="AE306" s="190">
        <v>0</v>
      </c>
      <c r="AF306" s="23"/>
      <c r="AG306" s="23"/>
      <c r="AH306" s="23"/>
      <c r="AI306" s="190">
        <v>0</v>
      </c>
      <c r="AJ306" s="23"/>
      <c r="AK306" s="23"/>
      <c r="AL306" s="23"/>
      <c r="AM306" s="190">
        <v>0</v>
      </c>
      <c r="AN306" s="23"/>
      <c r="AO306" s="23"/>
      <c r="AP306" s="23"/>
      <c r="AQ306" s="190">
        <v>0</v>
      </c>
      <c r="AR306" s="23"/>
      <c r="AS306" s="23"/>
      <c r="AT306" s="23"/>
      <c r="AU306" s="190">
        <v>0</v>
      </c>
      <c r="AV306" s="23"/>
      <c r="AW306" s="23"/>
      <c r="AX306" s="23"/>
      <c r="AY306" s="190">
        <v>0</v>
      </c>
      <c r="AZ306" s="23"/>
      <c r="BA306" s="23"/>
      <c r="BB306" s="23"/>
      <c r="BC306" s="190">
        <v>0</v>
      </c>
      <c r="BD306" s="23"/>
      <c r="BE306" s="23"/>
      <c r="BF306" s="23"/>
      <c r="BG306" s="190">
        <v>0</v>
      </c>
      <c r="BH306" s="23"/>
      <c r="BI306" s="23"/>
      <c r="BJ306" s="23"/>
      <c r="BK306" s="190">
        <v>0</v>
      </c>
      <c r="BL306" s="23"/>
      <c r="BM306" s="23"/>
    </row>
    <row r="307" spans="1:65" ht="15.75" customHeight="1" x14ac:dyDescent="0.2">
      <c r="A307" s="190">
        <v>719</v>
      </c>
      <c r="B307" s="23"/>
      <c r="C307" s="23"/>
      <c r="D307" s="23"/>
      <c r="E307" s="23"/>
      <c r="F307" s="23"/>
      <c r="G307" s="190">
        <v>0</v>
      </c>
      <c r="H307" s="23"/>
      <c r="I307" s="23"/>
      <c r="J307" s="23"/>
      <c r="K307" s="190">
        <v>0</v>
      </c>
      <c r="L307" s="23"/>
      <c r="M307" s="23"/>
      <c r="N307" s="23"/>
      <c r="O307" s="190">
        <v>0</v>
      </c>
      <c r="P307" s="23"/>
      <c r="Q307" s="23"/>
      <c r="R307" s="23"/>
      <c r="S307" s="190">
        <v>0</v>
      </c>
      <c r="T307" s="23"/>
      <c r="U307" s="23"/>
      <c r="V307" s="23"/>
      <c r="W307" s="190">
        <v>0</v>
      </c>
      <c r="X307" s="23"/>
      <c r="Y307" s="23"/>
      <c r="Z307" s="23"/>
      <c r="AA307" s="190">
        <v>0</v>
      </c>
      <c r="AB307" s="23"/>
      <c r="AC307" s="23"/>
      <c r="AD307" s="23"/>
      <c r="AE307" s="190">
        <v>0</v>
      </c>
      <c r="AF307" s="23"/>
      <c r="AG307" s="23"/>
      <c r="AH307" s="23"/>
      <c r="AI307" s="190">
        <v>0</v>
      </c>
      <c r="AJ307" s="23"/>
      <c r="AK307" s="23"/>
      <c r="AL307" s="23"/>
      <c r="AM307" s="190">
        <v>0</v>
      </c>
      <c r="AN307" s="23"/>
      <c r="AO307" s="23"/>
      <c r="AP307" s="23"/>
      <c r="AQ307" s="190">
        <v>0</v>
      </c>
      <c r="AR307" s="23"/>
      <c r="AS307" s="23"/>
      <c r="AT307" s="23"/>
      <c r="AU307" s="190">
        <v>0</v>
      </c>
      <c r="AV307" s="23"/>
      <c r="AW307" s="23"/>
      <c r="AX307" s="23"/>
      <c r="AY307" s="190">
        <v>0</v>
      </c>
      <c r="AZ307" s="23"/>
      <c r="BA307" s="23"/>
      <c r="BB307" s="23"/>
      <c r="BC307" s="190">
        <v>0</v>
      </c>
      <c r="BD307" s="23"/>
      <c r="BE307" s="23"/>
      <c r="BF307" s="23"/>
      <c r="BG307" s="190">
        <v>0</v>
      </c>
      <c r="BH307" s="23"/>
      <c r="BI307" s="23"/>
      <c r="BJ307" s="23"/>
      <c r="BK307" s="190">
        <v>0</v>
      </c>
      <c r="BL307" s="23"/>
      <c r="BM307" s="23"/>
    </row>
    <row r="308" spans="1:65" ht="15.75" customHeight="1" x14ac:dyDescent="0.2">
      <c r="A308" s="190">
        <v>721</v>
      </c>
      <c r="B308" s="23"/>
      <c r="C308" s="23" t="s">
        <v>2425</v>
      </c>
      <c r="D308" s="23"/>
      <c r="E308" s="23"/>
      <c r="F308" s="23"/>
      <c r="G308" s="190">
        <v>0</v>
      </c>
      <c r="H308" s="23"/>
      <c r="I308" s="23"/>
      <c r="J308" s="23"/>
      <c r="K308" s="190">
        <v>0</v>
      </c>
      <c r="L308" s="23"/>
      <c r="M308" s="23"/>
      <c r="N308" s="23"/>
      <c r="O308" s="190">
        <v>0</v>
      </c>
      <c r="P308" s="23"/>
      <c r="Q308" s="23"/>
      <c r="R308" s="23"/>
      <c r="S308" s="190">
        <v>0</v>
      </c>
      <c r="T308" s="23"/>
      <c r="U308" s="23"/>
      <c r="V308" s="23"/>
      <c r="W308" s="190">
        <v>0</v>
      </c>
      <c r="X308" s="23"/>
      <c r="Y308" s="23"/>
      <c r="Z308" s="23"/>
      <c r="AA308" s="190">
        <v>0</v>
      </c>
      <c r="AB308" s="23"/>
      <c r="AC308" s="23"/>
      <c r="AD308" s="23"/>
      <c r="AE308" s="190">
        <v>0</v>
      </c>
      <c r="AF308" s="23"/>
      <c r="AG308" s="23"/>
      <c r="AH308" s="23"/>
      <c r="AI308" s="190">
        <v>0</v>
      </c>
      <c r="AJ308" s="23"/>
      <c r="AK308" s="23"/>
      <c r="AL308" s="23"/>
      <c r="AM308" s="190">
        <v>0</v>
      </c>
      <c r="AN308" s="23"/>
      <c r="AO308" s="23"/>
      <c r="AP308" s="23"/>
      <c r="AQ308" s="190">
        <v>0</v>
      </c>
      <c r="AR308" s="23"/>
      <c r="AS308" s="23"/>
      <c r="AT308" s="23"/>
      <c r="AU308" s="190">
        <v>0</v>
      </c>
      <c r="AV308" s="23"/>
      <c r="AW308" s="23"/>
      <c r="AX308" s="23"/>
      <c r="AY308" s="190">
        <v>0</v>
      </c>
      <c r="AZ308" s="23"/>
      <c r="BA308" s="23"/>
      <c r="BB308" s="23"/>
      <c r="BC308" s="190">
        <v>0</v>
      </c>
      <c r="BD308" s="23"/>
      <c r="BE308" s="23"/>
      <c r="BF308" s="23"/>
      <c r="BG308" s="190">
        <v>0</v>
      </c>
      <c r="BH308" s="23"/>
      <c r="BI308" s="23"/>
      <c r="BJ308" s="23"/>
      <c r="BK308" s="190">
        <v>0</v>
      </c>
      <c r="BL308" s="23"/>
      <c r="BM308" s="23"/>
    </row>
    <row r="309" spans="1:65" ht="15.75" customHeight="1" x14ac:dyDescent="0.2">
      <c r="A309" s="190">
        <v>722</v>
      </c>
      <c r="B309" s="23"/>
      <c r="C309" s="23" t="s">
        <v>2426</v>
      </c>
      <c r="D309" s="23"/>
      <c r="E309" s="23"/>
      <c r="F309" s="23"/>
      <c r="G309" s="190">
        <v>0</v>
      </c>
      <c r="H309" s="23"/>
      <c r="I309" s="23"/>
      <c r="J309" s="23"/>
      <c r="K309" s="190">
        <v>0</v>
      </c>
      <c r="L309" s="23"/>
      <c r="M309" s="23"/>
      <c r="N309" s="23"/>
      <c r="O309" s="190">
        <v>0</v>
      </c>
      <c r="P309" s="23"/>
      <c r="Q309" s="23"/>
      <c r="R309" s="23"/>
      <c r="S309" s="190">
        <v>0</v>
      </c>
      <c r="T309" s="23"/>
      <c r="U309" s="23"/>
      <c r="V309" s="23"/>
      <c r="W309" s="190">
        <v>0</v>
      </c>
      <c r="X309" s="23"/>
      <c r="Y309" s="23"/>
      <c r="Z309" s="23"/>
      <c r="AA309" s="190">
        <v>0</v>
      </c>
      <c r="AB309" s="23"/>
      <c r="AC309" s="23"/>
      <c r="AD309" s="23"/>
      <c r="AE309" s="190">
        <v>0</v>
      </c>
      <c r="AF309" s="23"/>
      <c r="AG309" s="23"/>
      <c r="AH309" s="23"/>
      <c r="AI309" s="190">
        <v>0</v>
      </c>
      <c r="AJ309" s="23"/>
      <c r="AK309" s="23"/>
      <c r="AL309" s="23"/>
      <c r="AM309" s="190">
        <v>0</v>
      </c>
      <c r="AN309" s="23"/>
      <c r="AO309" s="23"/>
      <c r="AP309" s="23"/>
      <c r="AQ309" s="190">
        <v>0</v>
      </c>
      <c r="AR309" s="23"/>
      <c r="AS309" s="23"/>
      <c r="AT309" s="23"/>
      <c r="AU309" s="190">
        <v>0</v>
      </c>
      <c r="AV309" s="23"/>
      <c r="AW309" s="23"/>
      <c r="AX309" s="23"/>
      <c r="AY309" s="190">
        <v>0</v>
      </c>
      <c r="AZ309" s="23"/>
      <c r="BA309" s="23"/>
      <c r="BB309" s="23"/>
      <c r="BC309" s="190">
        <v>0</v>
      </c>
      <c r="BD309" s="23"/>
      <c r="BE309" s="23"/>
      <c r="BF309" s="23"/>
      <c r="BG309" s="190">
        <v>0</v>
      </c>
      <c r="BH309" s="23"/>
      <c r="BI309" s="23"/>
      <c r="BJ309" s="23"/>
      <c r="BK309" s="190">
        <v>0</v>
      </c>
      <c r="BL309" s="23"/>
      <c r="BM309" s="23"/>
    </row>
    <row r="310" spans="1:65" ht="15.75" customHeight="1" x14ac:dyDescent="0.2">
      <c r="A310" s="190">
        <v>723</v>
      </c>
      <c r="B310" s="23"/>
      <c r="C310" s="23" t="s">
        <v>2426</v>
      </c>
      <c r="D310" s="23"/>
      <c r="E310" s="23"/>
      <c r="F310" s="23"/>
      <c r="G310" s="190">
        <v>0</v>
      </c>
      <c r="H310" s="23"/>
      <c r="I310" s="23"/>
      <c r="J310" s="23"/>
      <c r="K310" s="190">
        <v>0</v>
      </c>
      <c r="L310" s="23"/>
      <c r="M310" s="23"/>
      <c r="N310" s="23"/>
      <c r="O310" s="190">
        <v>0</v>
      </c>
      <c r="P310" s="23"/>
      <c r="Q310" s="23"/>
      <c r="R310" s="23"/>
      <c r="S310" s="190">
        <v>0</v>
      </c>
      <c r="T310" s="23"/>
      <c r="U310" s="23"/>
      <c r="V310" s="23"/>
      <c r="W310" s="190">
        <v>0</v>
      </c>
      <c r="X310" s="23"/>
      <c r="Y310" s="23"/>
      <c r="Z310" s="23"/>
      <c r="AA310" s="190">
        <v>0</v>
      </c>
      <c r="AB310" s="23"/>
      <c r="AC310" s="23"/>
      <c r="AD310" s="23"/>
      <c r="AE310" s="190">
        <v>0</v>
      </c>
      <c r="AF310" s="23"/>
      <c r="AG310" s="23"/>
      <c r="AH310" s="23"/>
      <c r="AI310" s="190">
        <v>0</v>
      </c>
      <c r="AJ310" s="23"/>
      <c r="AK310" s="23"/>
      <c r="AL310" s="23"/>
      <c r="AM310" s="190">
        <v>0</v>
      </c>
      <c r="AN310" s="23"/>
      <c r="AO310" s="23"/>
      <c r="AP310" s="23"/>
      <c r="AQ310" s="190">
        <v>0</v>
      </c>
      <c r="AR310" s="23"/>
      <c r="AS310" s="23"/>
      <c r="AT310" s="23"/>
      <c r="AU310" s="190">
        <v>0</v>
      </c>
      <c r="AV310" s="23"/>
      <c r="AW310" s="23"/>
      <c r="AX310" s="23"/>
      <c r="AY310" s="190">
        <v>0</v>
      </c>
      <c r="AZ310" s="23"/>
      <c r="BA310" s="23"/>
      <c r="BB310" s="23"/>
      <c r="BC310" s="190">
        <v>0</v>
      </c>
      <c r="BD310" s="23"/>
      <c r="BE310" s="23"/>
      <c r="BF310" s="23"/>
      <c r="BG310" s="190">
        <v>0</v>
      </c>
      <c r="BH310" s="23"/>
      <c r="BI310" s="23"/>
      <c r="BJ310" s="23"/>
      <c r="BK310" s="190">
        <v>0</v>
      </c>
      <c r="BL310" s="23"/>
      <c r="BM310" s="23"/>
    </row>
    <row r="311" spans="1:65" ht="15.75" customHeight="1" x14ac:dyDescent="0.2">
      <c r="A311" s="190">
        <v>724</v>
      </c>
      <c r="B311" s="23"/>
      <c r="C311" s="23" t="s">
        <v>2426</v>
      </c>
      <c r="D311" s="23"/>
      <c r="E311" s="23"/>
      <c r="F311" s="23"/>
      <c r="G311" s="190">
        <v>0</v>
      </c>
      <c r="H311" s="23"/>
      <c r="I311" s="23"/>
      <c r="J311" s="23"/>
      <c r="K311" s="190">
        <v>0</v>
      </c>
      <c r="L311" s="23"/>
      <c r="M311" s="23"/>
      <c r="N311" s="23"/>
      <c r="O311" s="190">
        <v>0</v>
      </c>
      <c r="P311" s="23"/>
      <c r="Q311" s="23"/>
      <c r="R311" s="23"/>
      <c r="S311" s="190">
        <v>0</v>
      </c>
      <c r="T311" s="23"/>
      <c r="U311" s="23"/>
      <c r="V311" s="23"/>
      <c r="W311" s="190">
        <v>0</v>
      </c>
      <c r="X311" s="23"/>
      <c r="Y311" s="23"/>
      <c r="Z311" s="23"/>
      <c r="AA311" s="190">
        <v>0</v>
      </c>
      <c r="AB311" s="23"/>
      <c r="AC311" s="23"/>
      <c r="AD311" s="23"/>
      <c r="AE311" s="190">
        <v>0</v>
      </c>
      <c r="AF311" s="23"/>
      <c r="AG311" s="23"/>
      <c r="AH311" s="23"/>
      <c r="AI311" s="190">
        <v>0</v>
      </c>
      <c r="AJ311" s="23"/>
      <c r="AK311" s="23"/>
      <c r="AL311" s="23"/>
      <c r="AM311" s="190">
        <v>0</v>
      </c>
      <c r="AN311" s="23"/>
      <c r="AO311" s="23"/>
      <c r="AP311" s="23"/>
      <c r="AQ311" s="190">
        <v>0</v>
      </c>
      <c r="AR311" s="23"/>
      <c r="AS311" s="23"/>
      <c r="AT311" s="23"/>
      <c r="AU311" s="190">
        <v>0</v>
      </c>
      <c r="AV311" s="23"/>
      <c r="AW311" s="23"/>
      <c r="AX311" s="23"/>
      <c r="AY311" s="190">
        <v>0</v>
      </c>
      <c r="AZ311" s="23"/>
      <c r="BA311" s="23"/>
      <c r="BB311" s="23"/>
      <c r="BC311" s="190">
        <v>0</v>
      </c>
      <c r="BD311" s="23"/>
      <c r="BE311" s="23"/>
      <c r="BF311" s="23"/>
      <c r="BG311" s="190">
        <v>0</v>
      </c>
      <c r="BH311" s="23"/>
      <c r="BI311" s="23"/>
      <c r="BJ311" s="23"/>
      <c r="BK311" s="190">
        <v>0</v>
      </c>
      <c r="BL311" s="23"/>
      <c r="BM311" s="23"/>
    </row>
    <row r="312" spans="1:65" ht="15.75" customHeight="1" x14ac:dyDescent="0.2">
      <c r="A312" s="190">
        <v>725</v>
      </c>
      <c r="B312" s="23"/>
      <c r="C312" s="23" t="s">
        <v>2426</v>
      </c>
      <c r="D312" s="23"/>
      <c r="E312" s="23"/>
      <c r="F312" s="23"/>
      <c r="G312" s="190">
        <v>0</v>
      </c>
      <c r="H312" s="23"/>
      <c r="I312" s="23"/>
      <c r="J312" s="23"/>
      <c r="K312" s="190">
        <v>0</v>
      </c>
      <c r="L312" s="23"/>
      <c r="M312" s="23"/>
      <c r="N312" s="23"/>
      <c r="O312" s="190">
        <v>0</v>
      </c>
      <c r="P312" s="23"/>
      <c r="Q312" s="23"/>
      <c r="R312" s="23"/>
      <c r="S312" s="190">
        <v>0</v>
      </c>
      <c r="T312" s="23"/>
      <c r="U312" s="23"/>
      <c r="V312" s="23"/>
      <c r="W312" s="190">
        <v>0</v>
      </c>
      <c r="X312" s="23"/>
      <c r="Y312" s="23"/>
      <c r="Z312" s="23"/>
      <c r="AA312" s="190">
        <v>0</v>
      </c>
      <c r="AB312" s="23"/>
      <c r="AC312" s="23"/>
      <c r="AD312" s="23"/>
      <c r="AE312" s="190">
        <v>0</v>
      </c>
      <c r="AF312" s="23"/>
      <c r="AG312" s="23"/>
      <c r="AH312" s="23"/>
      <c r="AI312" s="190">
        <v>0</v>
      </c>
      <c r="AJ312" s="23"/>
      <c r="AK312" s="23"/>
      <c r="AL312" s="23"/>
      <c r="AM312" s="190">
        <v>0</v>
      </c>
      <c r="AN312" s="23"/>
      <c r="AO312" s="23"/>
      <c r="AP312" s="23"/>
      <c r="AQ312" s="190">
        <v>0</v>
      </c>
      <c r="AR312" s="23"/>
      <c r="AS312" s="23"/>
      <c r="AT312" s="23"/>
      <c r="AU312" s="190">
        <v>0</v>
      </c>
      <c r="AV312" s="23"/>
      <c r="AW312" s="23"/>
      <c r="AX312" s="23"/>
      <c r="AY312" s="190">
        <v>0</v>
      </c>
      <c r="AZ312" s="23"/>
      <c r="BA312" s="23"/>
      <c r="BB312" s="23"/>
      <c r="BC312" s="190">
        <v>0</v>
      </c>
      <c r="BD312" s="23"/>
      <c r="BE312" s="23"/>
      <c r="BF312" s="23"/>
      <c r="BG312" s="190">
        <v>0</v>
      </c>
      <c r="BH312" s="23"/>
      <c r="BI312" s="23"/>
      <c r="BJ312" s="23"/>
      <c r="BK312" s="190">
        <v>0</v>
      </c>
      <c r="BL312" s="23"/>
      <c r="BM312" s="23"/>
    </row>
    <row r="313" spans="1:65" ht="15.75" customHeight="1" x14ac:dyDescent="0.2">
      <c r="A313" s="190">
        <v>726</v>
      </c>
      <c r="B313" s="23"/>
      <c r="C313" s="23" t="s">
        <v>2426</v>
      </c>
      <c r="D313" s="23"/>
      <c r="E313" s="23"/>
      <c r="F313" s="23"/>
      <c r="G313" s="190">
        <v>0</v>
      </c>
      <c r="H313" s="23"/>
      <c r="I313" s="23"/>
      <c r="J313" s="23"/>
      <c r="K313" s="190">
        <v>0</v>
      </c>
      <c r="L313" s="23"/>
      <c r="M313" s="23"/>
      <c r="N313" s="23"/>
      <c r="O313" s="190">
        <v>0</v>
      </c>
      <c r="P313" s="23"/>
      <c r="Q313" s="23"/>
      <c r="R313" s="23"/>
      <c r="S313" s="190">
        <v>0</v>
      </c>
      <c r="T313" s="23"/>
      <c r="U313" s="23"/>
      <c r="V313" s="23"/>
      <c r="W313" s="190">
        <v>0</v>
      </c>
      <c r="X313" s="23"/>
      <c r="Y313" s="23"/>
      <c r="Z313" s="23"/>
      <c r="AA313" s="190">
        <v>0</v>
      </c>
      <c r="AB313" s="23"/>
      <c r="AC313" s="23"/>
      <c r="AD313" s="23"/>
      <c r="AE313" s="190">
        <v>0</v>
      </c>
      <c r="AF313" s="23"/>
      <c r="AG313" s="23"/>
      <c r="AH313" s="23"/>
      <c r="AI313" s="190">
        <v>0</v>
      </c>
      <c r="AJ313" s="23"/>
      <c r="AK313" s="23"/>
      <c r="AL313" s="23"/>
      <c r="AM313" s="190">
        <v>0</v>
      </c>
      <c r="AN313" s="23"/>
      <c r="AO313" s="23"/>
      <c r="AP313" s="23"/>
      <c r="AQ313" s="190">
        <v>0</v>
      </c>
      <c r="AR313" s="23"/>
      <c r="AS313" s="23"/>
      <c r="AT313" s="23"/>
      <c r="AU313" s="190">
        <v>0</v>
      </c>
      <c r="AV313" s="23"/>
      <c r="AW313" s="23"/>
      <c r="AX313" s="23"/>
      <c r="AY313" s="190">
        <v>0</v>
      </c>
      <c r="AZ313" s="23"/>
      <c r="BA313" s="23"/>
      <c r="BB313" s="23"/>
      <c r="BC313" s="190">
        <v>0</v>
      </c>
      <c r="BD313" s="23"/>
      <c r="BE313" s="23"/>
      <c r="BF313" s="23"/>
      <c r="BG313" s="190">
        <v>0</v>
      </c>
      <c r="BH313" s="23"/>
      <c r="BI313" s="23"/>
      <c r="BJ313" s="23"/>
      <c r="BK313" s="190">
        <v>0</v>
      </c>
      <c r="BL313" s="23"/>
      <c r="BM313" s="23"/>
    </row>
    <row r="314" spans="1:65" ht="15.75" customHeight="1" x14ac:dyDescent="0.2">
      <c r="A314" s="190">
        <v>727</v>
      </c>
      <c r="B314" s="23"/>
      <c r="C314" s="23" t="s">
        <v>2426</v>
      </c>
      <c r="D314" s="191">
        <v>0.35833333333333334</v>
      </c>
      <c r="E314" s="191">
        <v>0.76041666666666663</v>
      </c>
      <c r="F314" s="192">
        <v>0.33333333333333331</v>
      </c>
      <c r="G314" s="190">
        <v>8</v>
      </c>
      <c r="H314" s="23"/>
      <c r="I314" s="23"/>
      <c r="J314" s="23"/>
      <c r="K314" s="190">
        <v>0</v>
      </c>
      <c r="L314" s="23"/>
      <c r="M314" s="23"/>
      <c r="N314" s="23"/>
      <c r="O314" s="190">
        <v>0</v>
      </c>
      <c r="P314" s="23"/>
      <c r="Q314" s="23"/>
      <c r="R314" s="23"/>
      <c r="S314" s="190">
        <v>0</v>
      </c>
      <c r="T314" s="23"/>
      <c r="U314" s="23"/>
      <c r="V314" s="23"/>
      <c r="W314" s="190">
        <v>0</v>
      </c>
      <c r="X314" s="23"/>
      <c r="Y314" s="23"/>
      <c r="Z314" s="23"/>
      <c r="AA314" s="190">
        <v>0</v>
      </c>
      <c r="AB314" s="23"/>
      <c r="AC314" s="23"/>
      <c r="AD314" s="23"/>
      <c r="AE314" s="190">
        <v>0</v>
      </c>
      <c r="AF314" s="23"/>
      <c r="AG314" s="23"/>
      <c r="AH314" s="23"/>
      <c r="AI314" s="190">
        <v>0</v>
      </c>
      <c r="AJ314" s="23"/>
      <c r="AK314" s="23"/>
      <c r="AL314" s="23"/>
      <c r="AM314" s="190">
        <v>0</v>
      </c>
      <c r="AN314" s="23"/>
      <c r="AO314" s="23"/>
      <c r="AP314" s="23"/>
      <c r="AQ314" s="190">
        <v>0</v>
      </c>
      <c r="AR314" s="23"/>
      <c r="AS314" s="23"/>
      <c r="AT314" s="23"/>
      <c r="AU314" s="190">
        <v>0</v>
      </c>
      <c r="AV314" s="23"/>
      <c r="AW314" s="23"/>
      <c r="AX314" s="23"/>
      <c r="AY314" s="190">
        <v>0</v>
      </c>
      <c r="AZ314" s="23"/>
      <c r="BA314" s="23"/>
      <c r="BB314" s="23"/>
      <c r="BC314" s="190">
        <v>0</v>
      </c>
      <c r="BD314" s="191">
        <v>0.35625000000000001</v>
      </c>
      <c r="BE314" s="191">
        <v>0.75069444444444444</v>
      </c>
      <c r="BF314" s="193">
        <v>0.33194444444444443</v>
      </c>
      <c r="BG314" s="190">
        <v>8</v>
      </c>
      <c r="BH314" s="191">
        <v>0.3611111111111111</v>
      </c>
      <c r="BI314" s="191">
        <v>0.3611111111111111</v>
      </c>
      <c r="BJ314" s="192">
        <v>0.16666666666666666</v>
      </c>
      <c r="BK314" s="190">
        <v>4</v>
      </c>
      <c r="BL314" s="23"/>
      <c r="BM314" s="23"/>
    </row>
    <row r="315" spans="1:65" ht="15.75" customHeight="1" x14ac:dyDescent="0.2">
      <c r="A315" s="190">
        <v>728</v>
      </c>
      <c r="B315" s="23"/>
      <c r="C315" s="23" t="s">
        <v>2426</v>
      </c>
      <c r="D315" s="191">
        <v>0.38263888888888886</v>
      </c>
      <c r="E315" s="191">
        <v>0.83888888888888891</v>
      </c>
      <c r="F315" s="192">
        <v>0.32569444444444445</v>
      </c>
      <c r="G315" s="190">
        <v>7.8</v>
      </c>
      <c r="H315" s="191">
        <v>0.37986111111111109</v>
      </c>
      <c r="I315" s="191">
        <v>0.80486111111111114</v>
      </c>
      <c r="J315" s="192">
        <v>0.32847222222222222</v>
      </c>
      <c r="K315" s="190">
        <v>7.9</v>
      </c>
      <c r="L315" s="191">
        <v>0.37013888888888891</v>
      </c>
      <c r="M315" s="191">
        <v>0.59652777777777777</v>
      </c>
      <c r="N315" s="193">
        <v>0.16388888888888889</v>
      </c>
      <c r="O315" s="190">
        <v>3.9</v>
      </c>
      <c r="P315" s="23"/>
      <c r="Q315" s="23"/>
      <c r="R315" s="23"/>
      <c r="S315" s="190">
        <v>0</v>
      </c>
      <c r="T315" s="23"/>
      <c r="U315" s="23"/>
      <c r="V315" s="23"/>
      <c r="W315" s="190">
        <v>0</v>
      </c>
      <c r="X315" s="191">
        <v>0.39027777777777778</v>
      </c>
      <c r="Y315" s="191">
        <v>0.72986111111111107</v>
      </c>
      <c r="Z315" s="193">
        <v>0.27708333333333335</v>
      </c>
      <c r="AA315" s="190">
        <v>6.7</v>
      </c>
      <c r="AB315" s="191">
        <v>0.38263888888888886</v>
      </c>
      <c r="AC315" s="191">
        <v>0.38263888888888886</v>
      </c>
      <c r="AD315" s="192">
        <v>0.16666666666666666</v>
      </c>
      <c r="AE315" s="190">
        <v>4</v>
      </c>
      <c r="AF315" s="191">
        <v>0.38194444444444442</v>
      </c>
      <c r="AG315" s="191">
        <v>0.85833333333333328</v>
      </c>
      <c r="AH315" s="192">
        <v>0.3263888888888889</v>
      </c>
      <c r="AI315" s="190">
        <v>7.8</v>
      </c>
      <c r="AJ315" s="191">
        <v>0.8305555555555556</v>
      </c>
      <c r="AK315" s="191">
        <v>0.8305555555555556</v>
      </c>
      <c r="AL315" s="192">
        <v>0.16666666666666666</v>
      </c>
      <c r="AM315" s="190">
        <v>4</v>
      </c>
      <c r="AN315" s="191">
        <v>0.38750000000000001</v>
      </c>
      <c r="AO315" s="191">
        <v>0.58125000000000004</v>
      </c>
      <c r="AP315" s="193">
        <v>0.13125000000000001</v>
      </c>
      <c r="AQ315" s="190">
        <v>3.2</v>
      </c>
      <c r="AR315" s="23"/>
      <c r="AS315" s="23"/>
      <c r="AT315" s="23"/>
      <c r="AU315" s="190">
        <v>0</v>
      </c>
      <c r="AV315" s="23"/>
      <c r="AW315" s="23"/>
      <c r="AX315" s="23"/>
      <c r="AY315" s="190">
        <v>0</v>
      </c>
      <c r="AZ315" s="191">
        <v>0.81180555555555556</v>
      </c>
      <c r="BA315" s="191">
        <v>0.81180555555555556</v>
      </c>
      <c r="BB315" s="192">
        <v>0.16666666666666666</v>
      </c>
      <c r="BC315" s="190">
        <v>4</v>
      </c>
      <c r="BD315" s="23"/>
      <c r="BE315" s="23"/>
      <c r="BF315" s="23"/>
      <c r="BG315" s="190">
        <v>0</v>
      </c>
      <c r="BH315" s="23"/>
      <c r="BI315" s="23"/>
      <c r="BJ315" s="23"/>
      <c r="BK315" s="190">
        <v>0</v>
      </c>
      <c r="BL315" s="23"/>
      <c r="BM315" s="23"/>
    </row>
    <row r="316" spans="1:65" ht="15.75" customHeight="1" x14ac:dyDescent="0.2">
      <c r="A316" s="190">
        <v>729</v>
      </c>
      <c r="B316" s="23"/>
      <c r="C316" s="23" t="s">
        <v>2425</v>
      </c>
      <c r="D316" s="23"/>
      <c r="E316" s="23"/>
      <c r="F316" s="23"/>
      <c r="G316" s="190">
        <v>0</v>
      </c>
      <c r="H316" s="23"/>
      <c r="I316" s="23"/>
      <c r="J316" s="23"/>
      <c r="K316" s="190">
        <v>0</v>
      </c>
      <c r="L316" s="23"/>
      <c r="M316" s="23"/>
      <c r="N316" s="23"/>
      <c r="O316" s="190">
        <v>0</v>
      </c>
      <c r="P316" s="23"/>
      <c r="Q316" s="23"/>
      <c r="R316" s="23"/>
      <c r="S316" s="190">
        <v>0</v>
      </c>
      <c r="T316" s="23"/>
      <c r="U316" s="23"/>
      <c r="V316" s="23"/>
      <c r="W316" s="190">
        <v>0</v>
      </c>
      <c r="X316" s="23"/>
      <c r="Y316" s="23"/>
      <c r="Z316" s="23"/>
      <c r="AA316" s="190">
        <v>0</v>
      </c>
      <c r="AB316" s="23"/>
      <c r="AC316" s="23"/>
      <c r="AD316" s="23"/>
      <c r="AE316" s="190">
        <v>0</v>
      </c>
      <c r="AF316" s="23"/>
      <c r="AG316" s="23"/>
      <c r="AH316" s="23"/>
      <c r="AI316" s="190">
        <v>0</v>
      </c>
      <c r="AJ316" s="23"/>
      <c r="AK316" s="23"/>
      <c r="AL316" s="23"/>
      <c r="AM316" s="190">
        <v>0</v>
      </c>
      <c r="AN316" s="23"/>
      <c r="AO316" s="23"/>
      <c r="AP316" s="23"/>
      <c r="AQ316" s="190">
        <v>0</v>
      </c>
      <c r="AR316" s="23"/>
      <c r="AS316" s="23"/>
      <c r="AT316" s="23"/>
      <c r="AU316" s="190">
        <v>0</v>
      </c>
      <c r="AV316" s="23"/>
      <c r="AW316" s="23"/>
      <c r="AX316" s="23"/>
      <c r="AY316" s="190">
        <v>0</v>
      </c>
      <c r="AZ316" s="23"/>
      <c r="BA316" s="23"/>
      <c r="BB316" s="23"/>
      <c r="BC316" s="190">
        <v>0</v>
      </c>
      <c r="BD316" s="23"/>
      <c r="BE316" s="23"/>
      <c r="BF316" s="23"/>
      <c r="BG316" s="190">
        <v>0</v>
      </c>
      <c r="BH316" s="23"/>
      <c r="BI316" s="23"/>
      <c r="BJ316" s="23"/>
      <c r="BK316" s="190">
        <v>0</v>
      </c>
      <c r="BL316" s="23"/>
      <c r="BM316" s="23"/>
    </row>
    <row r="317" spans="1:65" ht="15.75" customHeight="1" x14ac:dyDescent="0.2">
      <c r="A317" s="190">
        <v>731</v>
      </c>
      <c r="B317" s="23"/>
      <c r="C317" s="23" t="s">
        <v>2426</v>
      </c>
      <c r="D317" s="23"/>
      <c r="E317" s="23"/>
      <c r="F317" s="23"/>
      <c r="G317" s="190">
        <v>0</v>
      </c>
      <c r="H317" s="23"/>
      <c r="I317" s="23"/>
      <c r="J317" s="23"/>
      <c r="K317" s="190">
        <v>0</v>
      </c>
      <c r="L317" s="191">
        <v>0.38194444444444442</v>
      </c>
      <c r="M317" s="191">
        <v>0.62986111111111109</v>
      </c>
      <c r="N317" s="193">
        <v>0.18541666666666667</v>
      </c>
      <c r="O317" s="190">
        <v>4.5</v>
      </c>
      <c r="P317" s="23"/>
      <c r="Q317" s="23"/>
      <c r="R317" s="23"/>
      <c r="S317" s="190">
        <v>0</v>
      </c>
      <c r="T317" s="23"/>
      <c r="U317" s="23"/>
      <c r="V317" s="23"/>
      <c r="W317" s="190">
        <v>0</v>
      </c>
      <c r="X317" s="191">
        <v>0.37777777777777777</v>
      </c>
      <c r="Y317" s="191">
        <v>0.71736111111111112</v>
      </c>
      <c r="Z317" s="193">
        <v>0.27708333333333335</v>
      </c>
      <c r="AA317" s="190">
        <v>6.7</v>
      </c>
      <c r="AB317" s="191">
        <v>0.67013888888888884</v>
      </c>
      <c r="AC317" s="191">
        <v>0.67013888888888884</v>
      </c>
      <c r="AD317" s="192">
        <v>0.16666666666666666</v>
      </c>
      <c r="AE317" s="190">
        <v>4</v>
      </c>
      <c r="AF317" s="191">
        <v>0.3840277777777778</v>
      </c>
      <c r="AG317" s="191">
        <v>0.7104166666666667</v>
      </c>
      <c r="AH317" s="193">
        <v>0.2638888888888889</v>
      </c>
      <c r="AI317" s="190">
        <v>6.3</v>
      </c>
      <c r="AJ317" s="191">
        <v>0.37361111111111112</v>
      </c>
      <c r="AK317" s="191">
        <v>0.58125000000000004</v>
      </c>
      <c r="AL317" s="193">
        <v>0.1451388888888889</v>
      </c>
      <c r="AM317" s="190">
        <v>3.5</v>
      </c>
      <c r="AN317" s="191">
        <v>0.38541666666666669</v>
      </c>
      <c r="AO317" s="191">
        <v>0.64236111111111116</v>
      </c>
      <c r="AP317" s="193">
        <v>0.19444444444444445</v>
      </c>
      <c r="AQ317" s="190">
        <v>4.7</v>
      </c>
      <c r="AR317" s="23"/>
      <c r="AS317" s="23"/>
      <c r="AT317" s="23"/>
      <c r="AU317" s="190">
        <v>0</v>
      </c>
      <c r="AV317" s="23"/>
      <c r="AW317" s="23"/>
      <c r="AX317" s="23"/>
      <c r="AY317" s="190">
        <v>0</v>
      </c>
      <c r="AZ317" s="23"/>
      <c r="BA317" s="23"/>
      <c r="BB317" s="23"/>
      <c r="BC317" s="190">
        <v>0</v>
      </c>
      <c r="BD317" s="23"/>
      <c r="BE317" s="23"/>
      <c r="BF317" s="23"/>
      <c r="BG317" s="190">
        <v>0</v>
      </c>
      <c r="BH317" s="23"/>
      <c r="BI317" s="23"/>
      <c r="BJ317" s="23"/>
      <c r="BK317" s="190">
        <v>0</v>
      </c>
      <c r="BL317" s="23"/>
      <c r="BM317" s="23"/>
    </row>
    <row r="318" spans="1:65" ht="15.75" customHeight="1" x14ac:dyDescent="0.2">
      <c r="A318" s="190">
        <v>732</v>
      </c>
      <c r="B318" s="23"/>
      <c r="C318" s="23"/>
      <c r="D318" s="23"/>
      <c r="E318" s="23"/>
      <c r="F318" s="23"/>
      <c r="G318" s="190">
        <v>0</v>
      </c>
      <c r="H318" s="23"/>
      <c r="I318" s="23"/>
      <c r="J318" s="23"/>
      <c r="K318" s="190">
        <v>0</v>
      </c>
      <c r="L318" s="23"/>
      <c r="M318" s="23"/>
      <c r="N318" s="23"/>
      <c r="O318" s="190">
        <v>0</v>
      </c>
      <c r="P318" s="23"/>
      <c r="Q318" s="23"/>
      <c r="R318" s="23"/>
      <c r="S318" s="190">
        <v>0</v>
      </c>
      <c r="T318" s="23"/>
      <c r="U318" s="23"/>
      <c r="V318" s="23"/>
      <c r="W318" s="190">
        <v>0</v>
      </c>
      <c r="X318" s="23"/>
      <c r="Y318" s="23"/>
      <c r="Z318" s="23"/>
      <c r="AA318" s="190">
        <v>0</v>
      </c>
      <c r="AB318" s="23"/>
      <c r="AC318" s="23"/>
      <c r="AD318" s="23"/>
      <c r="AE318" s="190">
        <v>0</v>
      </c>
      <c r="AF318" s="23"/>
      <c r="AG318" s="23"/>
      <c r="AH318" s="23"/>
      <c r="AI318" s="190">
        <v>0</v>
      </c>
      <c r="AJ318" s="23"/>
      <c r="AK318" s="23"/>
      <c r="AL318" s="23"/>
      <c r="AM318" s="190">
        <v>0</v>
      </c>
      <c r="AN318" s="23"/>
      <c r="AO318" s="23"/>
      <c r="AP318" s="23"/>
      <c r="AQ318" s="190">
        <v>0</v>
      </c>
      <c r="AR318" s="23"/>
      <c r="AS318" s="23"/>
      <c r="AT318" s="23"/>
      <c r="AU318" s="190">
        <v>0</v>
      </c>
      <c r="AV318" s="23"/>
      <c r="AW318" s="23"/>
      <c r="AX318" s="23"/>
      <c r="AY318" s="190">
        <v>0</v>
      </c>
      <c r="AZ318" s="23"/>
      <c r="BA318" s="23"/>
      <c r="BB318" s="23"/>
      <c r="BC318" s="190">
        <v>0</v>
      </c>
      <c r="BD318" s="23"/>
      <c r="BE318" s="23"/>
      <c r="BF318" s="23"/>
      <c r="BG318" s="190">
        <v>0</v>
      </c>
      <c r="BH318" s="23"/>
      <c r="BI318" s="23"/>
      <c r="BJ318" s="23"/>
      <c r="BK318" s="190">
        <v>0</v>
      </c>
      <c r="BL318" s="23"/>
      <c r="BM318" s="23"/>
    </row>
    <row r="319" spans="1:65" ht="15.75" customHeight="1" x14ac:dyDescent="0.2">
      <c r="A319" s="190">
        <v>733</v>
      </c>
      <c r="B319" s="23"/>
      <c r="C319" s="23" t="s">
        <v>2426</v>
      </c>
      <c r="D319" s="23"/>
      <c r="E319" s="23"/>
      <c r="F319" s="23"/>
      <c r="G319" s="190">
        <v>0</v>
      </c>
      <c r="H319" s="23"/>
      <c r="I319" s="23"/>
      <c r="J319" s="23"/>
      <c r="K319" s="190">
        <v>0</v>
      </c>
      <c r="L319" s="23"/>
      <c r="M319" s="23"/>
      <c r="N319" s="23"/>
      <c r="O319" s="190">
        <v>0</v>
      </c>
      <c r="P319" s="23"/>
      <c r="Q319" s="23"/>
      <c r="R319" s="23"/>
      <c r="S319" s="190">
        <v>0</v>
      </c>
      <c r="T319" s="23"/>
      <c r="U319" s="23"/>
      <c r="V319" s="23"/>
      <c r="W319" s="190">
        <v>0</v>
      </c>
      <c r="X319" s="23"/>
      <c r="Y319" s="23"/>
      <c r="Z319" s="23"/>
      <c r="AA319" s="190">
        <v>0</v>
      </c>
      <c r="AB319" s="23"/>
      <c r="AC319" s="23"/>
      <c r="AD319" s="23"/>
      <c r="AE319" s="190">
        <v>0</v>
      </c>
      <c r="AF319" s="23"/>
      <c r="AG319" s="23"/>
      <c r="AH319" s="23"/>
      <c r="AI319" s="190">
        <v>0</v>
      </c>
      <c r="AJ319" s="23"/>
      <c r="AK319" s="23"/>
      <c r="AL319" s="23"/>
      <c r="AM319" s="190">
        <v>0</v>
      </c>
      <c r="AN319" s="23"/>
      <c r="AO319" s="23"/>
      <c r="AP319" s="23"/>
      <c r="AQ319" s="190">
        <v>0</v>
      </c>
      <c r="AR319" s="23"/>
      <c r="AS319" s="23"/>
      <c r="AT319" s="23"/>
      <c r="AU319" s="190">
        <v>0</v>
      </c>
      <c r="AV319" s="23"/>
      <c r="AW319" s="23"/>
      <c r="AX319" s="23"/>
      <c r="AY319" s="190">
        <v>0</v>
      </c>
      <c r="AZ319" s="23"/>
      <c r="BA319" s="23"/>
      <c r="BB319" s="23"/>
      <c r="BC319" s="190">
        <v>0</v>
      </c>
      <c r="BD319" s="23"/>
      <c r="BE319" s="23"/>
      <c r="BF319" s="23"/>
      <c r="BG319" s="190">
        <v>0</v>
      </c>
      <c r="BH319" s="23"/>
      <c r="BI319" s="23"/>
      <c r="BJ319" s="23"/>
      <c r="BK319" s="190">
        <v>0</v>
      </c>
      <c r="BL319" s="23"/>
      <c r="BM319" s="23"/>
    </row>
    <row r="320" spans="1:65" ht="15.75" customHeight="1" x14ac:dyDescent="0.2">
      <c r="A320" s="190">
        <v>734</v>
      </c>
      <c r="B320" s="23"/>
      <c r="C320" s="23"/>
      <c r="D320" s="23"/>
      <c r="E320" s="23"/>
      <c r="F320" s="23"/>
      <c r="G320" s="190">
        <v>0</v>
      </c>
      <c r="H320" s="23"/>
      <c r="I320" s="23"/>
      <c r="J320" s="23"/>
      <c r="K320" s="190">
        <v>0</v>
      </c>
      <c r="L320" s="23"/>
      <c r="M320" s="23"/>
      <c r="N320" s="23"/>
      <c r="O320" s="190">
        <v>0</v>
      </c>
      <c r="P320" s="23"/>
      <c r="Q320" s="23"/>
      <c r="R320" s="23"/>
      <c r="S320" s="190">
        <v>0</v>
      </c>
      <c r="T320" s="23"/>
      <c r="U320" s="23"/>
      <c r="V320" s="23"/>
      <c r="W320" s="190">
        <v>0</v>
      </c>
      <c r="X320" s="23"/>
      <c r="Y320" s="23"/>
      <c r="Z320" s="23"/>
      <c r="AA320" s="190">
        <v>0</v>
      </c>
      <c r="AB320" s="23"/>
      <c r="AC320" s="23"/>
      <c r="AD320" s="23"/>
      <c r="AE320" s="190">
        <v>0</v>
      </c>
      <c r="AF320" s="23"/>
      <c r="AG320" s="23"/>
      <c r="AH320" s="23"/>
      <c r="AI320" s="190">
        <v>0</v>
      </c>
      <c r="AJ320" s="23"/>
      <c r="AK320" s="23"/>
      <c r="AL320" s="23"/>
      <c r="AM320" s="190">
        <v>0</v>
      </c>
      <c r="AN320" s="23"/>
      <c r="AO320" s="23"/>
      <c r="AP320" s="23"/>
      <c r="AQ320" s="190">
        <v>0</v>
      </c>
      <c r="AR320" s="23"/>
      <c r="AS320" s="23"/>
      <c r="AT320" s="23"/>
      <c r="AU320" s="190">
        <v>0</v>
      </c>
      <c r="AV320" s="23"/>
      <c r="AW320" s="23"/>
      <c r="AX320" s="23"/>
      <c r="AY320" s="190">
        <v>0</v>
      </c>
      <c r="AZ320" s="23"/>
      <c r="BA320" s="23"/>
      <c r="BB320" s="23"/>
      <c r="BC320" s="190">
        <v>0</v>
      </c>
      <c r="BD320" s="23"/>
      <c r="BE320" s="23"/>
      <c r="BF320" s="23"/>
      <c r="BG320" s="190">
        <v>0</v>
      </c>
      <c r="BH320" s="23"/>
      <c r="BI320" s="23"/>
      <c r="BJ320" s="23"/>
      <c r="BK320" s="190">
        <v>0</v>
      </c>
      <c r="BL320" s="23"/>
      <c r="BM320" s="23"/>
    </row>
    <row r="321" spans="1:65" ht="15.75" customHeight="1" x14ac:dyDescent="0.2">
      <c r="A321" s="190">
        <v>735</v>
      </c>
      <c r="B321" s="23"/>
      <c r="C321" s="23"/>
      <c r="D321" s="23"/>
      <c r="E321" s="23"/>
      <c r="F321" s="23"/>
      <c r="G321" s="190">
        <v>0</v>
      </c>
      <c r="H321" s="23"/>
      <c r="I321" s="23"/>
      <c r="J321" s="23"/>
      <c r="K321" s="190">
        <v>0</v>
      </c>
      <c r="L321" s="23"/>
      <c r="M321" s="23"/>
      <c r="N321" s="23"/>
      <c r="O321" s="190">
        <v>0</v>
      </c>
      <c r="P321" s="23"/>
      <c r="Q321" s="23"/>
      <c r="R321" s="23"/>
      <c r="S321" s="190">
        <v>0</v>
      </c>
      <c r="T321" s="23"/>
      <c r="U321" s="23"/>
      <c r="V321" s="23"/>
      <c r="W321" s="190">
        <v>0</v>
      </c>
      <c r="X321" s="23"/>
      <c r="Y321" s="23"/>
      <c r="Z321" s="23"/>
      <c r="AA321" s="190">
        <v>0</v>
      </c>
      <c r="AB321" s="23"/>
      <c r="AC321" s="23"/>
      <c r="AD321" s="23"/>
      <c r="AE321" s="190">
        <v>0</v>
      </c>
      <c r="AF321" s="23"/>
      <c r="AG321" s="23"/>
      <c r="AH321" s="23"/>
      <c r="AI321" s="190">
        <v>0</v>
      </c>
      <c r="AJ321" s="23"/>
      <c r="AK321" s="23"/>
      <c r="AL321" s="23"/>
      <c r="AM321" s="190">
        <v>0</v>
      </c>
      <c r="AN321" s="23"/>
      <c r="AO321" s="23"/>
      <c r="AP321" s="23"/>
      <c r="AQ321" s="190">
        <v>0</v>
      </c>
      <c r="AR321" s="23"/>
      <c r="AS321" s="23"/>
      <c r="AT321" s="23"/>
      <c r="AU321" s="190">
        <v>0</v>
      </c>
      <c r="AV321" s="23"/>
      <c r="AW321" s="23"/>
      <c r="AX321" s="23"/>
      <c r="AY321" s="190">
        <v>0</v>
      </c>
      <c r="AZ321" s="23"/>
      <c r="BA321" s="23"/>
      <c r="BB321" s="23"/>
      <c r="BC321" s="190">
        <v>0</v>
      </c>
      <c r="BD321" s="23"/>
      <c r="BE321" s="23"/>
      <c r="BF321" s="23"/>
      <c r="BG321" s="190">
        <v>0</v>
      </c>
      <c r="BH321" s="23"/>
      <c r="BI321" s="23"/>
      <c r="BJ321" s="23"/>
      <c r="BK321" s="190">
        <v>0</v>
      </c>
      <c r="BL321" s="23"/>
      <c r="BM321" s="23"/>
    </row>
    <row r="322" spans="1:65" ht="15.75" customHeight="1" x14ac:dyDescent="0.2">
      <c r="A322" s="190">
        <v>736</v>
      </c>
      <c r="B322" s="23"/>
      <c r="C322" s="23"/>
      <c r="D322" s="23"/>
      <c r="E322" s="23"/>
      <c r="F322" s="23"/>
      <c r="G322" s="190">
        <v>0</v>
      </c>
      <c r="H322" s="23"/>
      <c r="I322" s="23"/>
      <c r="J322" s="23"/>
      <c r="K322" s="190">
        <v>0</v>
      </c>
      <c r="L322" s="23"/>
      <c r="M322" s="23"/>
      <c r="N322" s="23"/>
      <c r="O322" s="190">
        <v>0</v>
      </c>
      <c r="P322" s="23"/>
      <c r="Q322" s="23"/>
      <c r="R322" s="23"/>
      <c r="S322" s="190">
        <v>0</v>
      </c>
      <c r="T322" s="23"/>
      <c r="U322" s="23"/>
      <c r="V322" s="23"/>
      <c r="W322" s="190">
        <v>0</v>
      </c>
      <c r="X322" s="23"/>
      <c r="Y322" s="23"/>
      <c r="Z322" s="23"/>
      <c r="AA322" s="190">
        <v>0</v>
      </c>
      <c r="AB322" s="23"/>
      <c r="AC322" s="23"/>
      <c r="AD322" s="23"/>
      <c r="AE322" s="190">
        <v>0</v>
      </c>
      <c r="AF322" s="23"/>
      <c r="AG322" s="23"/>
      <c r="AH322" s="23"/>
      <c r="AI322" s="190">
        <v>0</v>
      </c>
      <c r="AJ322" s="23"/>
      <c r="AK322" s="23"/>
      <c r="AL322" s="23"/>
      <c r="AM322" s="190">
        <v>0</v>
      </c>
      <c r="AN322" s="23"/>
      <c r="AO322" s="23"/>
      <c r="AP322" s="23"/>
      <c r="AQ322" s="190">
        <v>0</v>
      </c>
      <c r="AR322" s="23"/>
      <c r="AS322" s="23"/>
      <c r="AT322" s="23"/>
      <c r="AU322" s="190">
        <v>0</v>
      </c>
      <c r="AV322" s="23"/>
      <c r="AW322" s="23"/>
      <c r="AX322" s="23"/>
      <c r="AY322" s="190">
        <v>0</v>
      </c>
      <c r="AZ322" s="23"/>
      <c r="BA322" s="23"/>
      <c r="BB322" s="23"/>
      <c r="BC322" s="190">
        <v>0</v>
      </c>
      <c r="BD322" s="23"/>
      <c r="BE322" s="23"/>
      <c r="BF322" s="23"/>
      <c r="BG322" s="190">
        <v>0</v>
      </c>
      <c r="BH322" s="23"/>
      <c r="BI322" s="23"/>
      <c r="BJ322" s="23"/>
      <c r="BK322" s="190">
        <v>0</v>
      </c>
      <c r="BL322" s="23"/>
      <c r="BM322" s="23"/>
    </row>
    <row r="323" spans="1:65" ht="15.75" customHeight="1" x14ac:dyDescent="0.2">
      <c r="A323" s="190">
        <v>737</v>
      </c>
      <c r="B323" s="23"/>
      <c r="C323" s="23"/>
      <c r="D323" s="23"/>
      <c r="E323" s="23"/>
      <c r="F323" s="23"/>
      <c r="G323" s="190">
        <v>0</v>
      </c>
      <c r="H323" s="23"/>
      <c r="I323" s="23"/>
      <c r="J323" s="23"/>
      <c r="K323" s="190">
        <v>0</v>
      </c>
      <c r="L323" s="23"/>
      <c r="M323" s="23"/>
      <c r="N323" s="23"/>
      <c r="O323" s="190">
        <v>0</v>
      </c>
      <c r="P323" s="23"/>
      <c r="Q323" s="23"/>
      <c r="R323" s="23"/>
      <c r="S323" s="190">
        <v>0</v>
      </c>
      <c r="T323" s="23"/>
      <c r="U323" s="23"/>
      <c r="V323" s="23"/>
      <c r="W323" s="190">
        <v>0</v>
      </c>
      <c r="X323" s="23"/>
      <c r="Y323" s="23"/>
      <c r="Z323" s="23"/>
      <c r="AA323" s="190">
        <v>0</v>
      </c>
      <c r="AB323" s="23"/>
      <c r="AC323" s="23"/>
      <c r="AD323" s="23"/>
      <c r="AE323" s="190">
        <v>0</v>
      </c>
      <c r="AF323" s="23"/>
      <c r="AG323" s="23"/>
      <c r="AH323" s="23"/>
      <c r="AI323" s="190">
        <v>0</v>
      </c>
      <c r="AJ323" s="23"/>
      <c r="AK323" s="23"/>
      <c r="AL323" s="23"/>
      <c r="AM323" s="190">
        <v>0</v>
      </c>
      <c r="AN323" s="23"/>
      <c r="AO323" s="23"/>
      <c r="AP323" s="23"/>
      <c r="AQ323" s="190">
        <v>0</v>
      </c>
      <c r="AR323" s="23"/>
      <c r="AS323" s="23"/>
      <c r="AT323" s="23"/>
      <c r="AU323" s="190">
        <v>0</v>
      </c>
      <c r="AV323" s="23"/>
      <c r="AW323" s="23"/>
      <c r="AX323" s="23"/>
      <c r="AY323" s="190">
        <v>0</v>
      </c>
      <c r="AZ323" s="23"/>
      <c r="BA323" s="23"/>
      <c r="BB323" s="23"/>
      <c r="BC323" s="190">
        <v>0</v>
      </c>
      <c r="BD323" s="23"/>
      <c r="BE323" s="23"/>
      <c r="BF323" s="23"/>
      <c r="BG323" s="190">
        <v>0</v>
      </c>
      <c r="BH323" s="23"/>
      <c r="BI323" s="23"/>
      <c r="BJ323" s="23"/>
      <c r="BK323" s="190">
        <v>0</v>
      </c>
      <c r="BL323" s="23"/>
      <c r="BM323" s="23"/>
    </row>
    <row r="324" spans="1:65" ht="15.75" customHeight="1" x14ac:dyDescent="0.2">
      <c r="A324" s="190">
        <v>738</v>
      </c>
      <c r="B324" s="23"/>
      <c r="C324" s="23"/>
      <c r="D324" s="23"/>
      <c r="E324" s="23"/>
      <c r="F324" s="23"/>
      <c r="G324" s="190">
        <v>0</v>
      </c>
      <c r="H324" s="23"/>
      <c r="I324" s="23"/>
      <c r="J324" s="23"/>
      <c r="K324" s="190">
        <v>0</v>
      </c>
      <c r="L324" s="23"/>
      <c r="M324" s="23"/>
      <c r="N324" s="23"/>
      <c r="O324" s="190">
        <v>0</v>
      </c>
      <c r="P324" s="23"/>
      <c r="Q324" s="23"/>
      <c r="R324" s="23"/>
      <c r="S324" s="190">
        <v>0</v>
      </c>
      <c r="T324" s="23"/>
      <c r="U324" s="23"/>
      <c r="V324" s="23"/>
      <c r="W324" s="190">
        <v>0</v>
      </c>
      <c r="X324" s="23"/>
      <c r="Y324" s="23"/>
      <c r="Z324" s="23"/>
      <c r="AA324" s="190">
        <v>0</v>
      </c>
      <c r="AB324" s="23"/>
      <c r="AC324" s="23"/>
      <c r="AD324" s="23"/>
      <c r="AE324" s="190">
        <v>0</v>
      </c>
      <c r="AF324" s="23"/>
      <c r="AG324" s="23"/>
      <c r="AH324" s="23"/>
      <c r="AI324" s="190">
        <v>0</v>
      </c>
      <c r="AJ324" s="23"/>
      <c r="AK324" s="23"/>
      <c r="AL324" s="23"/>
      <c r="AM324" s="190">
        <v>0</v>
      </c>
      <c r="AN324" s="23"/>
      <c r="AO324" s="23"/>
      <c r="AP324" s="23"/>
      <c r="AQ324" s="190">
        <v>0</v>
      </c>
      <c r="AR324" s="23"/>
      <c r="AS324" s="23"/>
      <c r="AT324" s="23"/>
      <c r="AU324" s="190">
        <v>0</v>
      </c>
      <c r="AV324" s="23"/>
      <c r="AW324" s="23"/>
      <c r="AX324" s="23"/>
      <c r="AY324" s="190">
        <v>0</v>
      </c>
      <c r="AZ324" s="23"/>
      <c r="BA324" s="23"/>
      <c r="BB324" s="23"/>
      <c r="BC324" s="190">
        <v>0</v>
      </c>
      <c r="BD324" s="23"/>
      <c r="BE324" s="23"/>
      <c r="BF324" s="23"/>
      <c r="BG324" s="190">
        <v>0</v>
      </c>
      <c r="BH324" s="23"/>
      <c r="BI324" s="23"/>
      <c r="BJ324" s="23"/>
      <c r="BK324" s="190">
        <v>0</v>
      </c>
      <c r="BL324" s="23"/>
      <c r="BM324" s="23"/>
    </row>
    <row r="325" spans="1:65" ht="15.75" customHeight="1" x14ac:dyDescent="0.2">
      <c r="A325" s="190">
        <v>739</v>
      </c>
      <c r="B325" s="23"/>
      <c r="C325" s="23"/>
      <c r="D325" s="23"/>
      <c r="E325" s="23"/>
      <c r="F325" s="23"/>
      <c r="G325" s="190">
        <v>0</v>
      </c>
      <c r="H325" s="23"/>
      <c r="I325" s="23"/>
      <c r="J325" s="23"/>
      <c r="K325" s="190">
        <v>0</v>
      </c>
      <c r="L325" s="23"/>
      <c r="M325" s="23"/>
      <c r="N325" s="23"/>
      <c r="O325" s="190">
        <v>0</v>
      </c>
      <c r="P325" s="23"/>
      <c r="Q325" s="23"/>
      <c r="R325" s="23"/>
      <c r="S325" s="190">
        <v>0</v>
      </c>
      <c r="T325" s="23"/>
      <c r="U325" s="23"/>
      <c r="V325" s="23"/>
      <c r="W325" s="190">
        <v>0</v>
      </c>
      <c r="X325" s="23"/>
      <c r="Y325" s="23"/>
      <c r="Z325" s="23"/>
      <c r="AA325" s="190">
        <v>0</v>
      </c>
      <c r="AB325" s="23"/>
      <c r="AC325" s="23"/>
      <c r="AD325" s="23"/>
      <c r="AE325" s="190">
        <v>0</v>
      </c>
      <c r="AF325" s="23"/>
      <c r="AG325" s="23"/>
      <c r="AH325" s="23"/>
      <c r="AI325" s="190">
        <v>0</v>
      </c>
      <c r="AJ325" s="23"/>
      <c r="AK325" s="23"/>
      <c r="AL325" s="23"/>
      <c r="AM325" s="190">
        <v>0</v>
      </c>
      <c r="AN325" s="23"/>
      <c r="AO325" s="23"/>
      <c r="AP325" s="23"/>
      <c r="AQ325" s="190">
        <v>0</v>
      </c>
      <c r="AR325" s="23"/>
      <c r="AS325" s="23"/>
      <c r="AT325" s="23"/>
      <c r="AU325" s="190">
        <v>0</v>
      </c>
      <c r="AV325" s="23"/>
      <c r="AW325" s="23"/>
      <c r="AX325" s="23"/>
      <c r="AY325" s="190">
        <v>0</v>
      </c>
      <c r="AZ325" s="23"/>
      <c r="BA325" s="23"/>
      <c r="BB325" s="23"/>
      <c r="BC325" s="190">
        <v>0</v>
      </c>
      <c r="BD325" s="23"/>
      <c r="BE325" s="23"/>
      <c r="BF325" s="23"/>
      <c r="BG325" s="190">
        <v>0</v>
      </c>
      <c r="BH325" s="23"/>
      <c r="BI325" s="23"/>
      <c r="BJ325" s="23"/>
      <c r="BK325" s="190">
        <v>0</v>
      </c>
      <c r="BL325" s="23"/>
      <c r="BM325" s="23"/>
    </row>
    <row r="326" spans="1:65" ht="15.75" customHeight="1" x14ac:dyDescent="0.2">
      <c r="A326" s="190">
        <v>740</v>
      </c>
      <c r="B326" s="23"/>
      <c r="C326" s="23"/>
      <c r="D326" s="23"/>
      <c r="E326" s="23"/>
      <c r="F326" s="23"/>
      <c r="G326" s="190">
        <v>0</v>
      </c>
      <c r="H326" s="23"/>
      <c r="I326" s="23"/>
      <c r="J326" s="23"/>
      <c r="K326" s="190">
        <v>0</v>
      </c>
      <c r="L326" s="23"/>
      <c r="M326" s="23"/>
      <c r="N326" s="23"/>
      <c r="O326" s="190">
        <v>0</v>
      </c>
      <c r="P326" s="23"/>
      <c r="Q326" s="23"/>
      <c r="R326" s="23"/>
      <c r="S326" s="190">
        <v>0</v>
      </c>
      <c r="T326" s="23"/>
      <c r="U326" s="23"/>
      <c r="V326" s="23"/>
      <c r="W326" s="190">
        <v>0</v>
      </c>
      <c r="X326" s="23"/>
      <c r="Y326" s="23"/>
      <c r="Z326" s="23"/>
      <c r="AA326" s="190">
        <v>0</v>
      </c>
      <c r="AB326" s="23"/>
      <c r="AC326" s="23"/>
      <c r="AD326" s="23"/>
      <c r="AE326" s="190">
        <v>0</v>
      </c>
      <c r="AF326" s="23"/>
      <c r="AG326" s="23"/>
      <c r="AH326" s="23"/>
      <c r="AI326" s="190">
        <v>0</v>
      </c>
      <c r="AJ326" s="23"/>
      <c r="AK326" s="23"/>
      <c r="AL326" s="23"/>
      <c r="AM326" s="190">
        <v>0</v>
      </c>
      <c r="AN326" s="23"/>
      <c r="AO326" s="23"/>
      <c r="AP326" s="23"/>
      <c r="AQ326" s="190">
        <v>0</v>
      </c>
      <c r="AR326" s="23"/>
      <c r="AS326" s="23"/>
      <c r="AT326" s="23"/>
      <c r="AU326" s="190">
        <v>0</v>
      </c>
      <c r="AV326" s="23"/>
      <c r="AW326" s="23"/>
      <c r="AX326" s="23"/>
      <c r="AY326" s="190">
        <v>0</v>
      </c>
      <c r="AZ326" s="23"/>
      <c r="BA326" s="23"/>
      <c r="BB326" s="23"/>
      <c r="BC326" s="190">
        <v>0</v>
      </c>
      <c r="BD326" s="23"/>
      <c r="BE326" s="23"/>
      <c r="BF326" s="23"/>
      <c r="BG326" s="190">
        <v>0</v>
      </c>
      <c r="BH326" s="23"/>
      <c r="BI326" s="23"/>
      <c r="BJ326" s="23"/>
      <c r="BK326" s="190">
        <v>0</v>
      </c>
      <c r="BL326" s="23"/>
      <c r="BM326" s="23"/>
    </row>
    <row r="327" spans="1:65" ht="15.75" customHeight="1" x14ac:dyDescent="0.2">
      <c r="A327" s="190">
        <v>741</v>
      </c>
      <c r="B327" s="23"/>
      <c r="C327" s="23"/>
      <c r="D327" s="23"/>
      <c r="E327" s="23"/>
      <c r="F327" s="23"/>
      <c r="G327" s="190">
        <v>0</v>
      </c>
      <c r="H327" s="23"/>
      <c r="I327" s="23"/>
      <c r="J327" s="23"/>
      <c r="K327" s="190">
        <v>0</v>
      </c>
      <c r="L327" s="23"/>
      <c r="M327" s="23"/>
      <c r="N327" s="23"/>
      <c r="O327" s="190">
        <v>0</v>
      </c>
      <c r="P327" s="23"/>
      <c r="Q327" s="23"/>
      <c r="R327" s="23"/>
      <c r="S327" s="190">
        <v>0</v>
      </c>
      <c r="T327" s="23"/>
      <c r="U327" s="23"/>
      <c r="V327" s="23"/>
      <c r="W327" s="190">
        <v>0</v>
      </c>
      <c r="X327" s="23"/>
      <c r="Y327" s="23"/>
      <c r="Z327" s="23"/>
      <c r="AA327" s="190">
        <v>0</v>
      </c>
      <c r="AB327" s="23"/>
      <c r="AC327" s="23"/>
      <c r="AD327" s="23"/>
      <c r="AE327" s="190">
        <v>0</v>
      </c>
      <c r="AF327" s="23"/>
      <c r="AG327" s="23"/>
      <c r="AH327" s="23"/>
      <c r="AI327" s="190">
        <v>0</v>
      </c>
      <c r="AJ327" s="23"/>
      <c r="AK327" s="23"/>
      <c r="AL327" s="23"/>
      <c r="AM327" s="190">
        <v>0</v>
      </c>
      <c r="AN327" s="23"/>
      <c r="AO327" s="23"/>
      <c r="AP327" s="23"/>
      <c r="AQ327" s="190">
        <v>0</v>
      </c>
      <c r="AR327" s="23"/>
      <c r="AS327" s="23"/>
      <c r="AT327" s="23"/>
      <c r="AU327" s="190">
        <v>0</v>
      </c>
      <c r="AV327" s="23"/>
      <c r="AW327" s="23"/>
      <c r="AX327" s="23"/>
      <c r="AY327" s="190">
        <v>0</v>
      </c>
      <c r="AZ327" s="23"/>
      <c r="BA327" s="23"/>
      <c r="BB327" s="23"/>
      <c r="BC327" s="190">
        <v>0</v>
      </c>
      <c r="BD327" s="23"/>
      <c r="BE327" s="23"/>
      <c r="BF327" s="23"/>
      <c r="BG327" s="190">
        <v>0</v>
      </c>
      <c r="BH327" s="23"/>
      <c r="BI327" s="23"/>
      <c r="BJ327" s="23"/>
      <c r="BK327" s="190">
        <v>0</v>
      </c>
      <c r="BL327" s="23"/>
      <c r="BM327" s="23"/>
    </row>
    <row r="328" spans="1:65" ht="15.75" customHeight="1" x14ac:dyDescent="0.2">
      <c r="A328" s="190">
        <v>742</v>
      </c>
      <c r="B328" s="23"/>
      <c r="C328" s="23" t="s">
        <v>2426</v>
      </c>
      <c r="D328" s="191">
        <v>0.39027777777777778</v>
      </c>
      <c r="E328" s="191">
        <v>0.77083333333333337</v>
      </c>
      <c r="F328" s="193">
        <v>0.31805555555555554</v>
      </c>
      <c r="G328" s="190">
        <v>7.6</v>
      </c>
      <c r="H328" s="191">
        <v>0.38750000000000001</v>
      </c>
      <c r="I328" s="191">
        <v>0.77500000000000002</v>
      </c>
      <c r="J328" s="192">
        <v>0.32083333333333336</v>
      </c>
      <c r="K328" s="190">
        <v>7.7</v>
      </c>
      <c r="L328" s="23"/>
      <c r="M328" s="23"/>
      <c r="N328" s="23"/>
      <c r="O328" s="190">
        <v>0</v>
      </c>
      <c r="P328" s="23"/>
      <c r="Q328" s="23"/>
      <c r="R328" s="23"/>
      <c r="S328" s="190">
        <v>0</v>
      </c>
      <c r="T328" s="23"/>
      <c r="U328" s="23"/>
      <c r="V328" s="23"/>
      <c r="W328" s="190">
        <v>0</v>
      </c>
      <c r="X328" s="23"/>
      <c r="Y328" s="23"/>
      <c r="Z328" s="23"/>
      <c r="AA328" s="190">
        <v>0</v>
      </c>
      <c r="AB328" s="23"/>
      <c r="AC328" s="23"/>
      <c r="AD328" s="23"/>
      <c r="AE328" s="190">
        <v>0</v>
      </c>
      <c r="AF328" s="191">
        <v>0.42222222222222222</v>
      </c>
      <c r="AG328" s="191">
        <v>0.77152777777777781</v>
      </c>
      <c r="AH328" s="192">
        <v>0.28611111111111109</v>
      </c>
      <c r="AI328" s="190">
        <v>6.9</v>
      </c>
      <c r="AJ328" s="191">
        <v>0.38611111111111113</v>
      </c>
      <c r="AK328" s="191">
        <v>0.74930555555555556</v>
      </c>
      <c r="AL328" s="193">
        <v>0.30069444444444443</v>
      </c>
      <c r="AM328" s="190">
        <v>7.2</v>
      </c>
      <c r="AN328" s="191">
        <v>0.39027777777777778</v>
      </c>
      <c r="AO328" s="191">
        <v>0.77847222222222223</v>
      </c>
      <c r="AP328" s="192">
        <v>0.31805555555555554</v>
      </c>
      <c r="AQ328" s="190">
        <v>7.6</v>
      </c>
      <c r="AR328" s="23"/>
      <c r="AS328" s="23"/>
      <c r="AT328" s="23"/>
      <c r="AU328" s="190">
        <v>0</v>
      </c>
      <c r="AV328" s="23"/>
      <c r="AW328" s="23"/>
      <c r="AX328" s="23"/>
      <c r="AY328" s="190">
        <v>0</v>
      </c>
      <c r="AZ328" s="191">
        <v>0.77708333333333335</v>
      </c>
      <c r="BA328" s="191">
        <v>0.77708333333333335</v>
      </c>
      <c r="BB328" s="192">
        <v>0.16666666666666666</v>
      </c>
      <c r="BC328" s="190">
        <v>4</v>
      </c>
      <c r="BD328" s="191">
        <v>0.38680555555555557</v>
      </c>
      <c r="BE328" s="191">
        <v>0.7729166666666667</v>
      </c>
      <c r="BF328" s="192">
        <v>0.3215277777777778</v>
      </c>
      <c r="BG328" s="190">
        <v>7.7</v>
      </c>
      <c r="BH328" s="191">
        <v>0.38333333333333336</v>
      </c>
      <c r="BI328" s="191">
        <v>0.38333333333333336</v>
      </c>
      <c r="BJ328" s="192">
        <v>0.16666666666666666</v>
      </c>
      <c r="BK328" s="190">
        <v>4</v>
      </c>
      <c r="BL328" s="23"/>
      <c r="BM328" s="23"/>
    </row>
    <row r="329" spans="1:65" ht="15.75" customHeight="1" x14ac:dyDescent="0.2">
      <c r="A329" s="190">
        <v>743</v>
      </c>
      <c r="B329" s="23"/>
      <c r="C329" s="23" t="s">
        <v>2426</v>
      </c>
      <c r="D329" s="23"/>
      <c r="E329" s="23"/>
      <c r="F329" s="23"/>
      <c r="G329" s="190">
        <v>0</v>
      </c>
      <c r="H329" s="23"/>
      <c r="I329" s="23"/>
      <c r="J329" s="23"/>
      <c r="K329" s="190">
        <v>0</v>
      </c>
      <c r="L329" s="23"/>
      <c r="M329" s="23"/>
      <c r="N329" s="23"/>
      <c r="O329" s="190">
        <v>0</v>
      </c>
      <c r="P329" s="23"/>
      <c r="Q329" s="23"/>
      <c r="R329" s="23"/>
      <c r="S329" s="190">
        <v>0</v>
      </c>
      <c r="T329" s="23"/>
      <c r="U329" s="23"/>
      <c r="V329" s="23"/>
      <c r="W329" s="190">
        <v>0</v>
      </c>
      <c r="X329" s="23"/>
      <c r="Y329" s="23"/>
      <c r="Z329" s="23"/>
      <c r="AA329" s="190">
        <v>0</v>
      </c>
      <c r="AB329" s="23"/>
      <c r="AC329" s="23"/>
      <c r="AD329" s="23"/>
      <c r="AE329" s="190">
        <v>0</v>
      </c>
      <c r="AF329" s="23"/>
      <c r="AG329" s="23"/>
      <c r="AH329" s="23"/>
      <c r="AI329" s="190">
        <v>0</v>
      </c>
      <c r="AJ329" s="23"/>
      <c r="AK329" s="23"/>
      <c r="AL329" s="23"/>
      <c r="AM329" s="190">
        <v>0</v>
      </c>
      <c r="AN329" s="23"/>
      <c r="AO329" s="23"/>
      <c r="AP329" s="23"/>
      <c r="AQ329" s="190">
        <v>0</v>
      </c>
      <c r="AR329" s="23"/>
      <c r="AS329" s="23"/>
      <c r="AT329" s="23"/>
      <c r="AU329" s="190">
        <v>0</v>
      </c>
      <c r="AV329" s="23"/>
      <c r="AW329" s="23"/>
      <c r="AX329" s="23"/>
      <c r="AY329" s="190">
        <v>0</v>
      </c>
      <c r="AZ329" s="23"/>
      <c r="BA329" s="23"/>
      <c r="BB329" s="23"/>
      <c r="BC329" s="190">
        <v>0</v>
      </c>
      <c r="BD329" s="23"/>
      <c r="BE329" s="23"/>
      <c r="BF329" s="23"/>
      <c r="BG329" s="190">
        <v>0</v>
      </c>
      <c r="BH329" s="23"/>
      <c r="BI329" s="23"/>
      <c r="BJ329" s="23"/>
      <c r="BK329" s="190">
        <v>0</v>
      </c>
      <c r="BL329" s="23"/>
      <c r="BM329" s="23"/>
    </row>
    <row r="330" spans="1:65" ht="15.75" customHeight="1" x14ac:dyDescent="0.2">
      <c r="A330" s="190">
        <v>744</v>
      </c>
      <c r="B330" s="23"/>
      <c r="C330" s="23" t="s">
        <v>2425</v>
      </c>
      <c r="D330" s="23"/>
      <c r="E330" s="23"/>
      <c r="F330" s="23"/>
      <c r="G330" s="190">
        <v>0</v>
      </c>
      <c r="H330" s="23"/>
      <c r="I330" s="23"/>
      <c r="J330" s="23"/>
      <c r="K330" s="190">
        <v>0</v>
      </c>
      <c r="L330" s="23"/>
      <c r="M330" s="23"/>
      <c r="N330" s="23"/>
      <c r="O330" s="190">
        <v>0</v>
      </c>
      <c r="P330" s="23"/>
      <c r="Q330" s="23"/>
      <c r="R330" s="23"/>
      <c r="S330" s="190">
        <v>0</v>
      </c>
      <c r="T330" s="23"/>
      <c r="U330" s="23"/>
      <c r="V330" s="23"/>
      <c r="W330" s="190">
        <v>0</v>
      </c>
      <c r="X330" s="23"/>
      <c r="Y330" s="23"/>
      <c r="Z330" s="23"/>
      <c r="AA330" s="190">
        <v>0</v>
      </c>
      <c r="AB330" s="23"/>
      <c r="AC330" s="23"/>
      <c r="AD330" s="23"/>
      <c r="AE330" s="190">
        <v>0</v>
      </c>
      <c r="AF330" s="23"/>
      <c r="AG330" s="23"/>
      <c r="AH330" s="23"/>
      <c r="AI330" s="190">
        <v>0</v>
      </c>
      <c r="AJ330" s="23"/>
      <c r="AK330" s="23"/>
      <c r="AL330" s="23"/>
      <c r="AM330" s="190">
        <v>0</v>
      </c>
      <c r="AN330" s="23"/>
      <c r="AO330" s="23"/>
      <c r="AP330" s="23"/>
      <c r="AQ330" s="190">
        <v>0</v>
      </c>
      <c r="AR330" s="23"/>
      <c r="AS330" s="23"/>
      <c r="AT330" s="23"/>
      <c r="AU330" s="190">
        <v>0</v>
      </c>
      <c r="AV330" s="23"/>
      <c r="AW330" s="23"/>
      <c r="AX330" s="23"/>
      <c r="AY330" s="190">
        <v>0</v>
      </c>
      <c r="AZ330" s="23"/>
      <c r="BA330" s="23"/>
      <c r="BB330" s="23"/>
      <c r="BC330" s="190">
        <v>0</v>
      </c>
      <c r="BD330" s="23"/>
      <c r="BE330" s="23"/>
      <c r="BF330" s="23"/>
      <c r="BG330" s="190">
        <v>0</v>
      </c>
      <c r="BH330" s="23"/>
      <c r="BI330" s="23"/>
      <c r="BJ330" s="23"/>
      <c r="BK330" s="190">
        <v>0</v>
      </c>
      <c r="BL330" s="23"/>
      <c r="BM330" s="23"/>
    </row>
    <row r="331" spans="1:65" ht="15.75" customHeight="1" x14ac:dyDescent="0.2">
      <c r="A331" s="190">
        <v>745</v>
      </c>
      <c r="B331" s="23"/>
      <c r="C331" s="23" t="s">
        <v>2425</v>
      </c>
      <c r="D331" s="23"/>
      <c r="E331" s="23"/>
      <c r="F331" s="23"/>
      <c r="G331" s="190">
        <v>0</v>
      </c>
      <c r="H331" s="23"/>
      <c r="I331" s="23"/>
      <c r="J331" s="23"/>
      <c r="K331" s="190">
        <v>0</v>
      </c>
      <c r="L331" s="23"/>
      <c r="M331" s="23"/>
      <c r="N331" s="23"/>
      <c r="O331" s="190">
        <v>0</v>
      </c>
      <c r="P331" s="23"/>
      <c r="Q331" s="23"/>
      <c r="R331" s="23"/>
      <c r="S331" s="190">
        <v>0</v>
      </c>
      <c r="T331" s="23"/>
      <c r="U331" s="23"/>
      <c r="V331" s="23"/>
      <c r="W331" s="190">
        <v>0</v>
      </c>
      <c r="X331" s="23"/>
      <c r="Y331" s="23"/>
      <c r="Z331" s="23"/>
      <c r="AA331" s="190">
        <v>0</v>
      </c>
      <c r="AB331" s="23"/>
      <c r="AC331" s="23"/>
      <c r="AD331" s="23"/>
      <c r="AE331" s="190">
        <v>0</v>
      </c>
      <c r="AF331" s="23"/>
      <c r="AG331" s="23"/>
      <c r="AH331" s="23"/>
      <c r="AI331" s="190">
        <v>0</v>
      </c>
      <c r="AJ331" s="23"/>
      <c r="AK331" s="23"/>
      <c r="AL331" s="23"/>
      <c r="AM331" s="190">
        <v>0</v>
      </c>
      <c r="AN331" s="23"/>
      <c r="AO331" s="23"/>
      <c r="AP331" s="23"/>
      <c r="AQ331" s="190">
        <v>0</v>
      </c>
      <c r="AR331" s="23"/>
      <c r="AS331" s="23"/>
      <c r="AT331" s="23"/>
      <c r="AU331" s="190">
        <v>0</v>
      </c>
      <c r="AV331" s="23"/>
      <c r="AW331" s="23"/>
      <c r="AX331" s="23"/>
      <c r="AY331" s="190">
        <v>0</v>
      </c>
      <c r="AZ331" s="23"/>
      <c r="BA331" s="23"/>
      <c r="BB331" s="23"/>
      <c r="BC331" s="190">
        <v>0</v>
      </c>
      <c r="BD331" s="23"/>
      <c r="BE331" s="23"/>
      <c r="BF331" s="23"/>
      <c r="BG331" s="190">
        <v>0</v>
      </c>
      <c r="BH331" s="23"/>
      <c r="BI331" s="23"/>
      <c r="BJ331" s="23"/>
      <c r="BK331" s="190">
        <v>0</v>
      </c>
      <c r="BL331" s="23"/>
      <c r="BM331" s="23"/>
    </row>
    <row r="332" spans="1:65" ht="15.75" customHeight="1" x14ac:dyDescent="0.2">
      <c r="A332" s="190">
        <v>746</v>
      </c>
      <c r="B332" s="23"/>
      <c r="C332" s="23" t="s">
        <v>2425</v>
      </c>
      <c r="D332" s="23"/>
      <c r="E332" s="23"/>
      <c r="F332" s="23"/>
      <c r="G332" s="190">
        <v>0</v>
      </c>
      <c r="H332" s="23"/>
      <c r="I332" s="23"/>
      <c r="J332" s="23"/>
      <c r="K332" s="190">
        <v>0</v>
      </c>
      <c r="L332" s="23"/>
      <c r="M332" s="23"/>
      <c r="N332" s="23"/>
      <c r="O332" s="190">
        <v>0</v>
      </c>
      <c r="P332" s="23"/>
      <c r="Q332" s="23"/>
      <c r="R332" s="23"/>
      <c r="S332" s="190">
        <v>0</v>
      </c>
      <c r="T332" s="23"/>
      <c r="U332" s="23"/>
      <c r="V332" s="23"/>
      <c r="W332" s="190">
        <v>0</v>
      </c>
      <c r="X332" s="23"/>
      <c r="Y332" s="23"/>
      <c r="Z332" s="23"/>
      <c r="AA332" s="190">
        <v>0</v>
      </c>
      <c r="AB332" s="23"/>
      <c r="AC332" s="23"/>
      <c r="AD332" s="23"/>
      <c r="AE332" s="190">
        <v>0</v>
      </c>
      <c r="AF332" s="23"/>
      <c r="AG332" s="23"/>
      <c r="AH332" s="23"/>
      <c r="AI332" s="190">
        <v>0</v>
      </c>
      <c r="AJ332" s="23"/>
      <c r="AK332" s="23"/>
      <c r="AL332" s="23"/>
      <c r="AM332" s="190">
        <v>0</v>
      </c>
      <c r="AN332" s="23"/>
      <c r="AO332" s="23"/>
      <c r="AP332" s="23"/>
      <c r="AQ332" s="190">
        <v>0</v>
      </c>
      <c r="AR332" s="23"/>
      <c r="AS332" s="23"/>
      <c r="AT332" s="23"/>
      <c r="AU332" s="190">
        <v>0</v>
      </c>
      <c r="AV332" s="23"/>
      <c r="AW332" s="23"/>
      <c r="AX332" s="23"/>
      <c r="AY332" s="190">
        <v>0</v>
      </c>
      <c r="AZ332" s="23"/>
      <c r="BA332" s="23"/>
      <c r="BB332" s="23"/>
      <c r="BC332" s="190">
        <v>0</v>
      </c>
      <c r="BD332" s="23"/>
      <c r="BE332" s="23"/>
      <c r="BF332" s="23"/>
      <c r="BG332" s="190">
        <v>0</v>
      </c>
      <c r="BH332" s="23"/>
      <c r="BI332" s="23"/>
      <c r="BJ332" s="23"/>
      <c r="BK332" s="190">
        <v>0</v>
      </c>
      <c r="BL332" s="23"/>
      <c r="BM332" s="23"/>
    </row>
    <row r="333" spans="1:65" ht="15.75" customHeight="1" x14ac:dyDescent="0.2">
      <c r="A333" s="190">
        <v>747</v>
      </c>
      <c r="B333" s="23"/>
      <c r="C333" s="23" t="s">
        <v>2425</v>
      </c>
      <c r="D333" s="23"/>
      <c r="E333" s="23"/>
      <c r="F333" s="23"/>
      <c r="G333" s="190">
        <v>0</v>
      </c>
      <c r="H333" s="23"/>
      <c r="I333" s="23"/>
      <c r="J333" s="23"/>
      <c r="K333" s="190">
        <v>0</v>
      </c>
      <c r="L333" s="23"/>
      <c r="M333" s="23"/>
      <c r="N333" s="23"/>
      <c r="O333" s="190">
        <v>0</v>
      </c>
      <c r="P333" s="23"/>
      <c r="Q333" s="23"/>
      <c r="R333" s="23"/>
      <c r="S333" s="190">
        <v>0</v>
      </c>
      <c r="T333" s="23"/>
      <c r="U333" s="23"/>
      <c r="V333" s="23"/>
      <c r="W333" s="190">
        <v>0</v>
      </c>
      <c r="X333" s="23"/>
      <c r="Y333" s="23"/>
      <c r="Z333" s="23"/>
      <c r="AA333" s="190">
        <v>0</v>
      </c>
      <c r="AB333" s="23"/>
      <c r="AC333" s="23"/>
      <c r="AD333" s="23"/>
      <c r="AE333" s="190">
        <v>0</v>
      </c>
      <c r="AF333" s="23"/>
      <c r="AG333" s="23"/>
      <c r="AH333" s="23"/>
      <c r="AI333" s="190">
        <v>0</v>
      </c>
      <c r="AJ333" s="23"/>
      <c r="AK333" s="23"/>
      <c r="AL333" s="23"/>
      <c r="AM333" s="190">
        <v>0</v>
      </c>
      <c r="AN333" s="23"/>
      <c r="AO333" s="23"/>
      <c r="AP333" s="23"/>
      <c r="AQ333" s="190">
        <v>0</v>
      </c>
      <c r="AR333" s="23"/>
      <c r="AS333" s="23"/>
      <c r="AT333" s="23"/>
      <c r="AU333" s="190">
        <v>0</v>
      </c>
      <c r="AV333" s="23"/>
      <c r="AW333" s="23"/>
      <c r="AX333" s="23"/>
      <c r="AY333" s="190">
        <v>0</v>
      </c>
      <c r="AZ333" s="23"/>
      <c r="BA333" s="23"/>
      <c r="BB333" s="23"/>
      <c r="BC333" s="190">
        <v>0</v>
      </c>
      <c r="BD333" s="23"/>
      <c r="BE333" s="23"/>
      <c r="BF333" s="23"/>
      <c r="BG333" s="190">
        <v>0</v>
      </c>
      <c r="BH333" s="23"/>
      <c r="BI333" s="23"/>
      <c r="BJ333" s="23"/>
      <c r="BK333" s="190">
        <v>0</v>
      </c>
      <c r="BL333" s="23"/>
      <c r="BM333" s="23"/>
    </row>
    <row r="334" spans="1:65" ht="15.75" customHeight="1" x14ac:dyDescent="0.2">
      <c r="A334" s="190">
        <v>748</v>
      </c>
      <c r="B334" s="23"/>
      <c r="C334" s="23" t="s">
        <v>2426</v>
      </c>
      <c r="D334" s="23"/>
      <c r="E334" s="23"/>
      <c r="F334" s="23"/>
      <c r="G334" s="190">
        <v>0</v>
      </c>
      <c r="H334" s="23"/>
      <c r="I334" s="23"/>
      <c r="J334" s="23"/>
      <c r="K334" s="190">
        <v>0</v>
      </c>
      <c r="L334" s="23"/>
      <c r="M334" s="23"/>
      <c r="N334" s="23"/>
      <c r="O334" s="190">
        <v>0</v>
      </c>
      <c r="P334" s="23"/>
      <c r="Q334" s="23"/>
      <c r="R334" s="23"/>
      <c r="S334" s="190">
        <v>0</v>
      </c>
      <c r="T334" s="23"/>
      <c r="U334" s="23"/>
      <c r="V334" s="23"/>
      <c r="W334" s="190">
        <v>0</v>
      </c>
      <c r="X334" s="23"/>
      <c r="Y334" s="23"/>
      <c r="Z334" s="23"/>
      <c r="AA334" s="190">
        <v>0</v>
      </c>
      <c r="AB334" s="23"/>
      <c r="AC334" s="23"/>
      <c r="AD334" s="23"/>
      <c r="AE334" s="190">
        <v>0</v>
      </c>
      <c r="AF334" s="191">
        <v>0.88194444444444442</v>
      </c>
      <c r="AG334" s="191">
        <v>0.88194444444444442</v>
      </c>
      <c r="AH334" s="192">
        <v>0.16666666666666666</v>
      </c>
      <c r="AI334" s="190">
        <v>4</v>
      </c>
      <c r="AJ334" s="23"/>
      <c r="AK334" s="23"/>
      <c r="AL334" s="23"/>
      <c r="AM334" s="190">
        <v>0</v>
      </c>
      <c r="AN334" s="23"/>
      <c r="AO334" s="23"/>
      <c r="AP334" s="23"/>
      <c r="AQ334" s="190">
        <v>0</v>
      </c>
      <c r="AR334" s="23"/>
      <c r="AS334" s="23"/>
      <c r="AT334" s="23"/>
      <c r="AU334" s="190">
        <v>0</v>
      </c>
      <c r="AV334" s="23"/>
      <c r="AW334" s="23"/>
      <c r="AX334" s="23"/>
      <c r="AY334" s="190">
        <v>0</v>
      </c>
      <c r="AZ334" s="23"/>
      <c r="BA334" s="23"/>
      <c r="BB334" s="23"/>
      <c r="BC334" s="190">
        <v>0</v>
      </c>
      <c r="BD334" s="23"/>
      <c r="BE334" s="23"/>
      <c r="BF334" s="23"/>
      <c r="BG334" s="190">
        <v>0</v>
      </c>
      <c r="BH334" s="23"/>
      <c r="BI334" s="23"/>
      <c r="BJ334" s="23"/>
      <c r="BK334" s="190">
        <v>0</v>
      </c>
      <c r="BL334" s="23"/>
      <c r="BM334" s="23"/>
    </row>
    <row r="335" spans="1:65" ht="15.75" customHeight="1" x14ac:dyDescent="0.2">
      <c r="A335" s="190">
        <v>749</v>
      </c>
      <c r="B335" s="23"/>
      <c r="C335" s="23" t="s">
        <v>2425</v>
      </c>
      <c r="D335" s="23"/>
      <c r="E335" s="23"/>
      <c r="F335" s="23"/>
      <c r="G335" s="190">
        <v>0</v>
      </c>
      <c r="H335" s="23"/>
      <c r="I335" s="23"/>
      <c r="J335" s="23"/>
      <c r="K335" s="190">
        <v>0</v>
      </c>
      <c r="L335" s="23"/>
      <c r="M335" s="23"/>
      <c r="N335" s="23"/>
      <c r="O335" s="190">
        <v>0</v>
      </c>
      <c r="P335" s="23"/>
      <c r="Q335" s="23"/>
      <c r="R335" s="23"/>
      <c r="S335" s="190">
        <v>0</v>
      </c>
      <c r="T335" s="23"/>
      <c r="U335" s="23"/>
      <c r="V335" s="23"/>
      <c r="W335" s="190">
        <v>0</v>
      </c>
      <c r="X335" s="23"/>
      <c r="Y335" s="23"/>
      <c r="Z335" s="23"/>
      <c r="AA335" s="190">
        <v>0</v>
      </c>
      <c r="AB335" s="23"/>
      <c r="AC335" s="23"/>
      <c r="AD335" s="23"/>
      <c r="AE335" s="190">
        <v>0</v>
      </c>
      <c r="AF335" s="23"/>
      <c r="AG335" s="23"/>
      <c r="AH335" s="23"/>
      <c r="AI335" s="190">
        <v>0</v>
      </c>
      <c r="AJ335" s="23"/>
      <c r="AK335" s="23"/>
      <c r="AL335" s="23"/>
      <c r="AM335" s="190">
        <v>0</v>
      </c>
      <c r="AN335" s="23"/>
      <c r="AO335" s="23"/>
      <c r="AP335" s="23"/>
      <c r="AQ335" s="190">
        <v>0</v>
      </c>
      <c r="AR335" s="23"/>
      <c r="AS335" s="23"/>
      <c r="AT335" s="23"/>
      <c r="AU335" s="190">
        <v>0</v>
      </c>
      <c r="AV335" s="23"/>
      <c r="AW335" s="23"/>
      <c r="AX335" s="23"/>
      <c r="AY335" s="190">
        <v>0</v>
      </c>
      <c r="AZ335" s="23"/>
      <c r="BA335" s="23"/>
      <c r="BB335" s="23"/>
      <c r="BC335" s="190">
        <v>0</v>
      </c>
      <c r="BD335" s="23"/>
      <c r="BE335" s="23"/>
      <c r="BF335" s="23"/>
      <c r="BG335" s="190">
        <v>0</v>
      </c>
      <c r="BH335" s="23"/>
      <c r="BI335" s="23"/>
      <c r="BJ335" s="23"/>
      <c r="BK335" s="190">
        <v>0</v>
      </c>
      <c r="BL335" s="23"/>
      <c r="BM335" s="23"/>
    </row>
    <row r="336" spans="1:65" ht="15.75" customHeight="1" x14ac:dyDescent="0.2">
      <c r="A336" s="190">
        <v>750</v>
      </c>
      <c r="B336" s="23"/>
      <c r="C336" s="23" t="s">
        <v>2426</v>
      </c>
      <c r="D336" s="23"/>
      <c r="E336" s="23"/>
      <c r="F336" s="23"/>
      <c r="G336" s="190">
        <v>0</v>
      </c>
      <c r="H336" s="23"/>
      <c r="I336" s="23"/>
      <c r="J336" s="23"/>
      <c r="K336" s="190">
        <v>0</v>
      </c>
      <c r="L336" s="23"/>
      <c r="M336" s="23"/>
      <c r="N336" s="23"/>
      <c r="O336" s="190">
        <v>0</v>
      </c>
      <c r="P336" s="23"/>
      <c r="Q336" s="23"/>
      <c r="R336" s="23"/>
      <c r="S336" s="190">
        <v>0</v>
      </c>
      <c r="T336" s="23"/>
      <c r="U336" s="23"/>
      <c r="V336" s="23"/>
      <c r="W336" s="190">
        <v>0</v>
      </c>
      <c r="X336" s="23"/>
      <c r="Y336" s="23"/>
      <c r="Z336" s="23"/>
      <c r="AA336" s="190">
        <v>0</v>
      </c>
      <c r="AB336" s="23"/>
      <c r="AC336" s="23"/>
      <c r="AD336" s="23"/>
      <c r="AE336" s="190">
        <v>0</v>
      </c>
      <c r="AF336" s="23"/>
      <c r="AG336" s="23"/>
      <c r="AH336" s="23"/>
      <c r="AI336" s="190">
        <v>0</v>
      </c>
      <c r="AJ336" s="23"/>
      <c r="AK336" s="23"/>
      <c r="AL336" s="23"/>
      <c r="AM336" s="190">
        <v>0</v>
      </c>
      <c r="AN336" s="23"/>
      <c r="AO336" s="23"/>
      <c r="AP336" s="23"/>
      <c r="AQ336" s="190">
        <v>0</v>
      </c>
      <c r="AR336" s="23"/>
      <c r="AS336" s="23"/>
      <c r="AT336" s="23"/>
      <c r="AU336" s="190">
        <v>0</v>
      </c>
      <c r="AV336" s="23"/>
      <c r="AW336" s="23"/>
      <c r="AX336" s="23"/>
      <c r="AY336" s="190">
        <v>0</v>
      </c>
      <c r="AZ336" s="23"/>
      <c r="BA336" s="23"/>
      <c r="BB336" s="23"/>
      <c r="BC336" s="190">
        <v>0</v>
      </c>
      <c r="BD336" s="23"/>
      <c r="BE336" s="23"/>
      <c r="BF336" s="23"/>
      <c r="BG336" s="190">
        <v>0</v>
      </c>
      <c r="BH336" s="23"/>
      <c r="BI336" s="23"/>
      <c r="BJ336" s="23"/>
      <c r="BK336" s="190">
        <v>0</v>
      </c>
      <c r="BL336" s="23"/>
      <c r="BM336" s="23"/>
    </row>
    <row r="337" spans="1:65" ht="15.75" customHeight="1" x14ac:dyDescent="0.2">
      <c r="A337" s="190">
        <v>751</v>
      </c>
      <c r="B337" s="23"/>
      <c r="C337" s="23" t="s">
        <v>2426</v>
      </c>
      <c r="D337" s="191">
        <v>0.375</v>
      </c>
      <c r="E337" s="191">
        <v>0.77083333333333337</v>
      </c>
      <c r="F337" s="192">
        <v>0.33333333333333331</v>
      </c>
      <c r="G337" s="190">
        <v>8</v>
      </c>
      <c r="H337" s="191">
        <v>0.37361111111111112</v>
      </c>
      <c r="I337" s="191">
        <v>0.77430555555555558</v>
      </c>
      <c r="J337" s="192">
        <v>0.33333333333333331</v>
      </c>
      <c r="K337" s="190">
        <v>8</v>
      </c>
      <c r="L337" s="23"/>
      <c r="M337" s="23"/>
      <c r="N337" s="23"/>
      <c r="O337" s="190">
        <v>0</v>
      </c>
      <c r="P337" s="23"/>
      <c r="Q337" s="23"/>
      <c r="R337" s="23"/>
      <c r="S337" s="190">
        <v>0</v>
      </c>
      <c r="T337" s="191">
        <v>0.81319444444444444</v>
      </c>
      <c r="U337" s="191">
        <v>0.81319444444444444</v>
      </c>
      <c r="V337" s="192">
        <v>0.16666666666666666</v>
      </c>
      <c r="W337" s="190">
        <v>4</v>
      </c>
      <c r="X337" s="23"/>
      <c r="Y337" s="23"/>
      <c r="Z337" s="23"/>
      <c r="AA337" s="190">
        <v>0</v>
      </c>
      <c r="AB337" s="23"/>
      <c r="AC337" s="23"/>
      <c r="AD337" s="23"/>
      <c r="AE337" s="190">
        <v>0</v>
      </c>
      <c r="AF337" s="191">
        <v>0.37638888888888888</v>
      </c>
      <c r="AG337" s="191">
        <v>0.77083333333333337</v>
      </c>
      <c r="AH337" s="193">
        <v>0.33194444444444443</v>
      </c>
      <c r="AI337" s="190">
        <v>8</v>
      </c>
      <c r="AJ337" s="191">
        <v>0.36666666666666664</v>
      </c>
      <c r="AK337" s="191">
        <v>0.72777777777777775</v>
      </c>
      <c r="AL337" s="193">
        <v>0.2986111111111111</v>
      </c>
      <c r="AM337" s="190">
        <v>7.2</v>
      </c>
      <c r="AN337" s="191">
        <v>0.38263888888888886</v>
      </c>
      <c r="AO337" s="191">
        <v>0.7729166666666667</v>
      </c>
      <c r="AP337" s="192">
        <v>0.32569444444444445</v>
      </c>
      <c r="AQ337" s="190">
        <v>7.8</v>
      </c>
      <c r="AR337" s="23"/>
      <c r="AS337" s="23"/>
      <c r="AT337" s="23"/>
      <c r="AU337" s="190">
        <v>0</v>
      </c>
      <c r="AV337" s="23"/>
      <c r="AW337" s="23"/>
      <c r="AX337" s="23"/>
      <c r="AY337" s="190">
        <v>0</v>
      </c>
      <c r="AZ337" s="191">
        <v>0.38194444444444442</v>
      </c>
      <c r="BA337" s="191">
        <v>0.77777777777777779</v>
      </c>
      <c r="BB337" s="192">
        <v>0.3263888888888889</v>
      </c>
      <c r="BC337" s="190">
        <v>7.8</v>
      </c>
      <c r="BD337" s="191">
        <v>0.38055555555555554</v>
      </c>
      <c r="BE337" s="191">
        <v>0.7729166666666667</v>
      </c>
      <c r="BF337" s="192">
        <v>0.32777777777777778</v>
      </c>
      <c r="BG337" s="190">
        <v>7.9</v>
      </c>
      <c r="BH337" s="191">
        <v>0.38819444444444445</v>
      </c>
      <c r="BI337" s="191">
        <v>0.38819444444444445</v>
      </c>
      <c r="BJ337" s="192">
        <v>0.16666666666666666</v>
      </c>
      <c r="BK337" s="190">
        <v>4</v>
      </c>
      <c r="BL337" s="23"/>
      <c r="BM337" s="23"/>
    </row>
    <row r="338" spans="1:65" ht="15.75" customHeight="1" x14ac:dyDescent="0.2">
      <c r="A338" s="190">
        <v>752</v>
      </c>
      <c r="B338" s="23"/>
      <c r="C338" s="23" t="s">
        <v>2426</v>
      </c>
      <c r="D338" s="23"/>
      <c r="E338" s="23"/>
      <c r="F338" s="23"/>
      <c r="G338" s="190">
        <v>0</v>
      </c>
      <c r="H338" s="23"/>
      <c r="I338" s="23"/>
      <c r="J338" s="23"/>
      <c r="K338" s="190">
        <v>0</v>
      </c>
      <c r="L338" s="23"/>
      <c r="M338" s="23"/>
      <c r="N338" s="23"/>
      <c r="O338" s="190">
        <v>0</v>
      </c>
      <c r="P338" s="23"/>
      <c r="Q338" s="23"/>
      <c r="R338" s="23"/>
      <c r="S338" s="190">
        <v>0</v>
      </c>
      <c r="T338" s="23"/>
      <c r="U338" s="23"/>
      <c r="V338" s="23"/>
      <c r="W338" s="190">
        <v>0</v>
      </c>
      <c r="X338" s="23"/>
      <c r="Y338" s="23"/>
      <c r="Z338" s="23"/>
      <c r="AA338" s="190">
        <v>0</v>
      </c>
      <c r="AB338" s="23"/>
      <c r="AC338" s="23"/>
      <c r="AD338" s="23"/>
      <c r="AE338" s="190">
        <v>0</v>
      </c>
      <c r="AF338" s="23"/>
      <c r="AG338" s="23"/>
      <c r="AH338" s="23"/>
      <c r="AI338" s="190">
        <v>0</v>
      </c>
      <c r="AJ338" s="23"/>
      <c r="AK338" s="23"/>
      <c r="AL338" s="23"/>
      <c r="AM338" s="190">
        <v>0</v>
      </c>
      <c r="AN338" s="23"/>
      <c r="AO338" s="23"/>
      <c r="AP338" s="23"/>
      <c r="AQ338" s="190">
        <v>0</v>
      </c>
      <c r="AR338" s="23"/>
      <c r="AS338" s="23"/>
      <c r="AT338" s="23"/>
      <c r="AU338" s="190">
        <v>0</v>
      </c>
      <c r="AV338" s="23"/>
      <c r="AW338" s="23"/>
      <c r="AX338" s="23"/>
      <c r="AY338" s="190">
        <v>0</v>
      </c>
      <c r="AZ338" s="23"/>
      <c r="BA338" s="23"/>
      <c r="BB338" s="23"/>
      <c r="BC338" s="190">
        <v>0</v>
      </c>
      <c r="BD338" s="23"/>
      <c r="BE338" s="23"/>
      <c r="BF338" s="23"/>
      <c r="BG338" s="190">
        <v>0</v>
      </c>
      <c r="BH338" s="23"/>
      <c r="BI338" s="23"/>
      <c r="BJ338" s="23"/>
      <c r="BK338" s="190">
        <v>0</v>
      </c>
      <c r="BL338" s="23"/>
      <c r="BM338" s="23"/>
    </row>
    <row r="339" spans="1:65" ht="15.75" customHeight="1" x14ac:dyDescent="0.2">
      <c r="A339" s="190">
        <v>753</v>
      </c>
      <c r="B339" s="23"/>
      <c r="C339" s="23"/>
      <c r="D339" s="23"/>
      <c r="E339" s="23"/>
      <c r="F339" s="23"/>
      <c r="G339" s="190">
        <v>0</v>
      </c>
      <c r="H339" s="23"/>
      <c r="I339" s="23"/>
      <c r="J339" s="23"/>
      <c r="K339" s="190">
        <v>0</v>
      </c>
      <c r="L339" s="23"/>
      <c r="M339" s="23"/>
      <c r="N339" s="23"/>
      <c r="O339" s="190">
        <v>0</v>
      </c>
      <c r="P339" s="23"/>
      <c r="Q339" s="23"/>
      <c r="R339" s="23"/>
      <c r="S339" s="190">
        <v>0</v>
      </c>
      <c r="T339" s="23"/>
      <c r="U339" s="23"/>
      <c r="V339" s="23"/>
      <c r="W339" s="190">
        <v>0</v>
      </c>
      <c r="X339" s="23"/>
      <c r="Y339" s="23"/>
      <c r="Z339" s="23"/>
      <c r="AA339" s="190">
        <v>0</v>
      </c>
      <c r="AB339" s="23"/>
      <c r="AC339" s="23"/>
      <c r="AD339" s="23"/>
      <c r="AE339" s="190">
        <v>0</v>
      </c>
      <c r="AF339" s="23"/>
      <c r="AG339" s="23"/>
      <c r="AH339" s="23"/>
      <c r="AI339" s="190">
        <v>0</v>
      </c>
      <c r="AJ339" s="23"/>
      <c r="AK339" s="23"/>
      <c r="AL339" s="23"/>
      <c r="AM339" s="190">
        <v>0</v>
      </c>
      <c r="AN339" s="23"/>
      <c r="AO339" s="23"/>
      <c r="AP339" s="23"/>
      <c r="AQ339" s="190">
        <v>0</v>
      </c>
      <c r="AR339" s="23"/>
      <c r="AS339" s="23"/>
      <c r="AT339" s="23"/>
      <c r="AU339" s="190">
        <v>0</v>
      </c>
      <c r="AV339" s="23"/>
      <c r="AW339" s="23"/>
      <c r="AX339" s="23"/>
      <c r="AY339" s="190">
        <v>0</v>
      </c>
      <c r="AZ339" s="23"/>
      <c r="BA339" s="23"/>
      <c r="BB339" s="23"/>
      <c r="BC339" s="190">
        <v>0</v>
      </c>
      <c r="BD339" s="23"/>
      <c r="BE339" s="23"/>
      <c r="BF339" s="23"/>
      <c r="BG339" s="190">
        <v>0</v>
      </c>
      <c r="BH339" s="23"/>
      <c r="BI339" s="23"/>
      <c r="BJ339" s="23"/>
      <c r="BK339" s="190">
        <v>0</v>
      </c>
      <c r="BL339" s="23"/>
      <c r="BM339" s="23"/>
    </row>
    <row r="340" spans="1:65" ht="15.75" customHeight="1" x14ac:dyDescent="0.2">
      <c r="A340" s="190">
        <v>754</v>
      </c>
      <c r="B340" s="23"/>
      <c r="C340" s="23" t="s">
        <v>2425</v>
      </c>
      <c r="D340" s="23"/>
      <c r="E340" s="23"/>
      <c r="F340" s="23"/>
      <c r="G340" s="190">
        <v>0</v>
      </c>
      <c r="H340" s="23"/>
      <c r="I340" s="23"/>
      <c r="J340" s="23"/>
      <c r="K340" s="190">
        <v>0</v>
      </c>
      <c r="L340" s="23"/>
      <c r="M340" s="23"/>
      <c r="N340" s="23"/>
      <c r="O340" s="190">
        <v>0</v>
      </c>
      <c r="P340" s="23"/>
      <c r="Q340" s="23"/>
      <c r="R340" s="23"/>
      <c r="S340" s="190">
        <v>0</v>
      </c>
      <c r="T340" s="23"/>
      <c r="U340" s="23"/>
      <c r="V340" s="23"/>
      <c r="W340" s="190">
        <v>0</v>
      </c>
      <c r="X340" s="23"/>
      <c r="Y340" s="23"/>
      <c r="Z340" s="23"/>
      <c r="AA340" s="190">
        <v>0</v>
      </c>
      <c r="AB340" s="23"/>
      <c r="AC340" s="23"/>
      <c r="AD340" s="23"/>
      <c r="AE340" s="190">
        <v>0</v>
      </c>
      <c r="AF340" s="23"/>
      <c r="AG340" s="23"/>
      <c r="AH340" s="23"/>
      <c r="AI340" s="190">
        <v>0</v>
      </c>
      <c r="AJ340" s="23"/>
      <c r="AK340" s="23"/>
      <c r="AL340" s="23"/>
      <c r="AM340" s="190">
        <v>0</v>
      </c>
      <c r="AN340" s="23"/>
      <c r="AO340" s="23"/>
      <c r="AP340" s="23"/>
      <c r="AQ340" s="190">
        <v>0</v>
      </c>
      <c r="AR340" s="23"/>
      <c r="AS340" s="23"/>
      <c r="AT340" s="23"/>
      <c r="AU340" s="190">
        <v>0</v>
      </c>
      <c r="AV340" s="23"/>
      <c r="AW340" s="23"/>
      <c r="AX340" s="23"/>
      <c r="AY340" s="190">
        <v>0</v>
      </c>
      <c r="AZ340" s="23"/>
      <c r="BA340" s="23"/>
      <c r="BB340" s="23"/>
      <c r="BC340" s="190">
        <v>0</v>
      </c>
      <c r="BD340" s="23"/>
      <c r="BE340" s="23"/>
      <c r="BF340" s="23"/>
      <c r="BG340" s="190">
        <v>0</v>
      </c>
      <c r="BH340" s="23"/>
      <c r="BI340" s="23"/>
      <c r="BJ340" s="23"/>
      <c r="BK340" s="190">
        <v>0</v>
      </c>
      <c r="BL340" s="23"/>
      <c r="BM340" s="23"/>
    </row>
    <row r="341" spans="1:65" ht="15.75" customHeight="1" x14ac:dyDescent="0.2">
      <c r="A341" s="190">
        <v>755</v>
      </c>
      <c r="B341" s="23"/>
      <c r="C341" s="23" t="s">
        <v>2426</v>
      </c>
      <c r="D341" s="23"/>
      <c r="E341" s="23"/>
      <c r="F341" s="23"/>
      <c r="G341" s="190">
        <v>0</v>
      </c>
      <c r="H341" s="23"/>
      <c r="I341" s="23"/>
      <c r="J341" s="23"/>
      <c r="K341" s="190">
        <v>0</v>
      </c>
      <c r="L341" s="23"/>
      <c r="M341" s="23"/>
      <c r="N341" s="23"/>
      <c r="O341" s="190">
        <v>0</v>
      </c>
      <c r="P341" s="23"/>
      <c r="Q341" s="23"/>
      <c r="R341" s="23"/>
      <c r="S341" s="190">
        <v>0</v>
      </c>
      <c r="T341" s="23"/>
      <c r="U341" s="23"/>
      <c r="V341" s="23"/>
      <c r="W341" s="190">
        <v>0</v>
      </c>
      <c r="X341" s="23"/>
      <c r="Y341" s="23"/>
      <c r="Z341" s="23"/>
      <c r="AA341" s="190">
        <v>0</v>
      </c>
      <c r="AB341" s="23"/>
      <c r="AC341" s="23"/>
      <c r="AD341" s="23"/>
      <c r="AE341" s="190">
        <v>0</v>
      </c>
      <c r="AF341" s="23"/>
      <c r="AG341" s="23"/>
      <c r="AH341" s="23"/>
      <c r="AI341" s="190">
        <v>0</v>
      </c>
      <c r="AJ341" s="23"/>
      <c r="AK341" s="23"/>
      <c r="AL341" s="23"/>
      <c r="AM341" s="190">
        <v>0</v>
      </c>
      <c r="AN341" s="23"/>
      <c r="AO341" s="23"/>
      <c r="AP341" s="23"/>
      <c r="AQ341" s="190">
        <v>0</v>
      </c>
      <c r="AR341" s="23"/>
      <c r="AS341" s="23"/>
      <c r="AT341" s="23"/>
      <c r="AU341" s="190">
        <v>0</v>
      </c>
      <c r="AV341" s="23"/>
      <c r="AW341" s="23"/>
      <c r="AX341" s="23"/>
      <c r="AY341" s="190">
        <v>0</v>
      </c>
      <c r="AZ341" s="23"/>
      <c r="BA341" s="23"/>
      <c r="BB341" s="23"/>
      <c r="BC341" s="190">
        <v>0</v>
      </c>
      <c r="BD341" s="23"/>
      <c r="BE341" s="23"/>
      <c r="BF341" s="23"/>
      <c r="BG341" s="190">
        <v>0</v>
      </c>
      <c r="BH341" s="23"/>
      <c r="BI341" s="23"/>
      <c r="BJ341" s="23"/>
      <c r="BK341" s="190">
        <v>0</v>
      </c>
      <c r="BL341" s="23"/>
      <c r="BM341" s="23"/>
    </row>
    <row r="342" spans="1:65" ht="15.75" customHeight="1" x14ac:dyDescent="0.2">
      <c r="A342" s="190">
        <v>756</v>
      </c>
      <c r="B342" s="23"/>
      <c r="C342" s="23" t="s">
        <v>2426</v>
      </c>
      <c r="D342" s="23"/>
      <c r="E342" s="23"/>
      <c r="F342" s="23"/>
      <c r="G342" s="190">
        <v>0</v>
      </c>
      <c r="H342" s="23"/>
      <c r="I342" s="23"/>
      <c r="J342" s="23"/>
      <c r="K342" s="190">
        <v>0</v>
      </c>
      <c r="L342" s="23"/>
      <c r="M342" s="23"/>
      <c r="N342" s="23"/>
      <c r="O342" s="190">
        <v>0</v>
      </c>
      <c r="P342" s="23"/>
      <c r="Q342" s="23"/>
      <c r="R342" s="23"/>
      <c r="S342" s="190">
        <v>0</v>
      </c>
      <c r="T342" s="23"/>
      <c r="U342" s="23"/>
      <c r="V342" s="23"/>
      <c r="W342" s="190">
        <v>0</v>
      </c>
      <c r="X342" s="23"/>
      <c r="Y342" s="23"/>
      <c r="Z342" s="23"/>
      <c r="AA342" s="190">
        <v>0</v>
      </c>
      <c r="AB342" s="23"/>
      <c r="AC342" s="23"/>
      <c r="AD342" s="23"/>
      <c r="AE342" s="190">
        <v>0</v>
      </c>
      <c r="AF342" s="23"/>
      <c r="AG342" s="23"/>
      <c r="AH342" s="23"/>
      <c r="AI342" s="190">
        <v>0</v>
      </c>
      <c r="AJ342" s="23"/>
      <c r="AK342" s="23"/>
      <c r="AL342" s="23"/>
      <c r="AM342" s="190">
        <v>0</v>
      </c>
      <c r="AN342" s="23"/>
      <c r="AO342" s="23"/>
      <c r="AP342" s="23"/>
      <c r="AQ342" s="190">
        <v>0</v>
      </c>
      <c r="AR342" s="23"/>
      <c r="AS342" s="23"/>
      <c r="AT342" s="23"/>
      <c r="AU342" s="190">
        <v>0</v>
      </c>
      <c r="AV342" s="23"/>
      <c r="AW342" s="23"/>
      <c r="AX342" s="23"/>
      <c r="AY342" s="190">
        <v>0</v>
      </c>
      <c r="AZ342" s="23"/>
      <c r="BA342" s="23"/>
      <c r="BB342" s="23"/>
      <c r="BC342" s="190">
        <v>0</v>
      </c>
      <c r="BD342" s="23"/>
      <c r="BE342" s="23"/>
      <c r="BF342" s="23"/>
      <c r="BG342" s="190">
        <v>0</v>
      </c>
      <c r="BH342" s="23"/>
      <c r="BI342" s="23"/>
      <c r="BJ342" s="23"/>
      <c r="BK342" s="190">
        <v>0</v>
      </c>
      <c r="BL342" s="23"/>
      <c r="BM342" s="23"/>
    </row>
    <row r="343" spans="1:65" ht="15.75" customHeight="1" x14ac:dyDescent="0.2">
      <c r="A343" s="190">
        <v>757</v>
      </c>
      <c r="B343" s="23"/>
      <c r="C343" s="23"/>
      <c r="D343" s="23"/>
      <c r="E343" s="23"/>
      <c r="F343" s="23"/>
      <c r="G343" s="190">
        <v>0</v>
      </c>
      <c r="H343" s="23"/>
      <c r="I343" s="23"/>
      <c r="J343" s="23"/>
      <c r="K343" s="190">
        <v>0</v>
      </c>
      <c r="L343" s="23"/>
      <c r="M343" s="23"/>
      <c r="N343" s="23"/>
      <c r="O343" s="190">
        <v>0</v>
      </c>
      <c r="P343" s="23"/>
      <c r="Q343" s="23"/>
      <c r="R343" s="23"/>
      <c r="S343" s="190">
        <v>0</v>
      </c>
      <c r="T343" s="23"/>
      <c r="U343" s="23"/>
      <c r="V343" s="23"/>
      <c r="W343" s="190">
        <v>0</v>
      </c>
      <c r="X343" s="23"/>
      <c r="Y343" s="23"/>
      <c r="Z343" s="23"/>
      <c r="AA343" s="190">
        <v>0</v>
      </c>
      <c r="AB343" s="23"/>
      <c r="AC343" s="23"/>
      <c r="AD343" s="23"/>
      <c r="AE343" s="190">
        <v>0</v>
      </c>
      <c r="AF343" s="23"/>
      <c r="AG343" s="23"/>
      <c r="AH343" s="23"/>
      <c r="AI343" s="190">
        <v>0</v>
      </c>
      <c r="AJ343" s="23"/>
      <c r="AK343" s="23"/>
      <c r="AL343" s="23"/>
      <c r="AM343" s="190">
        <v>0</v>
      </c>
      <c r="AN343" s="23"/>
      <c r="AO343" s="23"/>
      <c r="AP343" s="23"/>
      <c r="AQ343" s="190">
        <v>0</v>
      </c>
      <c r="AR343" s="23"/>
      <c r="AS343" s="23"/>
      <c r="AT343" s="23"/>
      <c r="AU343" s="190">
        <v>0</v>
      </c>
      <c r="AV343" s="23"/>
      <c r="AW343" s="23"/>
      <c r="AX343" s="23"/>
      <c r="AY343" s="190">
        <v>0</v>
      </c>
      <c r="AZ343" s="23"/>
      <c r="BA343" s="23"/>
      <c r="BB343" s="23"/>
      <c r="BC343" s="190">
        <v>0</v>
      </c>
      <c r="BD343" s="23"/>
      <c r="BE343" s="23"/>
      <c r="BF343" s="23"/>
      <c r="BG343" s="190">
        <v>0</v>
      </c>
      <c r="BH343" s="23"/>
      <c r="BI343" s="23"/>
      <c r="BJ343" s="23"/>
      <c r="BK343" s="190">
        <v>0</v>
      </c>
      <c r="BL343" s="23"/>
      <c r="BM343" s="23"/>
    </row>
    <row r="344" spans="1:65" ht="15.75" customHeight="1" x14ac:dyDescent="0.2">
      <c r="A344" s="190">
        <v>758</v>
      </c>
      <c r="B344" s="23"/>
      <c r="C344" s="23" t="s">
        <v>2426</v>
      </c>
      <c r="D344" s="23"/>
      <c r="E344" s="23"/>
      <c r="F344" s="23"/>
      <c r="G344" s="190">
        <v>0</v>
      </c>
      <c r="H344" s="23"/>
      <c r="I344" s="23"/>
      <c r="J344" s="23"/>
      <c r="K344" s="190">
        <v>0</v>
      </c>
      <c r="L344" s="23"/>
      <c r="M344" s="23"/>
      <c r="N344" s="23"/>
      <c r="O344" s="190">
        <v>0</v>
      </c>
      <c r="P344" s="23"/>
      <c r="Q344" s="23"/>
      <c r="R344" s="23"/>
      <c r="S344" s="190">
        <v>0</v>
      </c>
      <c r="T344" s="23"/>
      <c r="U344" s="23"/>
      <c r="V344" s="23"/>
      <c r="W344" s="190">
        <v>0</v>
      </c>
      <c r="X344" s="23"/>
      <c r="Y344" s="23"/>
      <c r="Z344" s="23"/>
      <c r="AA344" s="190">
        <v>0</v>
      </c>
      <c r="AB344" s="23"/>
      <c r="AC344" s="23"/>
      <c r="AD344" s="23"/>
      <c r="AE344" s="190">
        <v>0</v>
      </c>
      <c r="AF344" s="23"/>
      <c r="AG344" s="23"/>
      <c r="AH344" s="23"/>
      <c r="AI344" s="190">
        <v>0</v>
      </c>
      <c r="AJ344" s="23"/>
      <c r="AK344" s="23"/>
      <c r="AL344" s="23"/>
      <c r="AM344" s="190">
        <v>0</v>
      </c>
      <c r="AN344" s="23"/>
      <c r="AO344" s="23"/>
      <c r="AP344" s="23"/>
      <c r="AQ344" s="190">
        <v>0</v>
      </c>
      <c r="AR344" s="23"/>
      <c r="AS344" s="23"/>
      <c r="AT344" s="23"/>
      <c r="AU344" s="190">
        <v>0</v>
      </c>
      <c r="AV344" s="23"/>
      <c r="AW344" s="23"/>
      <c r="AX344" s="23"/>
      <c r="AY344" s="190">
        <v>0</v>
      </c>
      <c r="AZ344" s="23"/>
      <c r="BA344" s="23"/>
      <c r="BB344" s="23"/>
      <c r="BC344" s="190">
        <v>0</v>
      </c>
      <c r="BD344" s="23"/>
      <c r="BE344" s="23"/>
      <c r="BF344" s="23"/>
      <c r="BG344" s="190">
        <v>0</v>
      </c>
      <c r="BH344" s="23"/>
      <c r="BI344" s="23"/>
      <c r="BJ344" s="23"/>
      <c r="BK344" s="190">
        <v>0</v>
      </c>
      <c r="BL344" s="23"/>
      <c r="BM344" s="23"/>
    </row>
    <row r="345" spans="1:65" ht="15.75" customHeight="1" x14ac:dyDescent="0.2">
      <c r="A345" s="190">
        <v>759</v>
      </c>
      <c r="B345" s="23"/>
      <c r="C345" s="23" t="s">
        <v>2426</v>
      </c>
      <c r="D345" s="23"/>
      <c r="E345" s="23"/>
      <c r="F345" s="23"/>
      <c r="G345" s="190">
        <v>0</v>
      </c>
      <c r="H345" s="23"/>
      <c r="I345" s="23"/>
      <c r="J345" s="23"/>
      <c r="K345" s="190">
        <v>0</v>
      </c>
      <c r="L345" s="23"/>
      <c r="M345" s="23"/>
      <c r="N345" s="23"/>
      <c r="O345" s="190">
        <v>0</v>
      </c>
      <c r="P345" s="23"/>
      <c r="Q345" s="23"/>
      <c r="R345" s="23"/>
      <c r="S345" s="190">
        <v>0</v>
      </c>
      <c r="T345" s="23"/>
      <c r="U345" s="23"/>
      <c r="V345" s="23"/>
      <c r="W345" s="190">
        <v>0</v>
      </c>
      <c r="X345" s="23"/>
      <c r="Y345" s="23"/>
      <c r="Z345" s="23"/>
      <c r="AA345" s="190">
        <v>0</v>
      </c>
      <c r="AB345" s="23"/>
      <c r="AC345" s="23"/>
      <c r="AD345" s="23"/>
      <c r="AE345" s="190">
        <v>0</v>
      </c>
      <c r="AF345" s="23"/>
      <c r="AG345" s="23"/>
      <c r="AH345" s="23"/>
      <c r="AI345" s="190">
        <v>0</v>
      </c>
      <c r="AJ345" s="23"/>
      <c r="AK345" s="23"/>
      <c r="AL345" s="23"/>
      <c r="AM345" s="190">
        <v>0</v>
      </c>
      <c r="AN345" s="23"/>
      <c r="AO345" s="23"/>
      <c r="AP345" s="23"/>
      <c r="AQ345" s="190">
        <v>0</v>
      </c>
      <c r="AR345" s="23"/>
      <c r="AS345" s="23"/>
      <c r="AT345" s="23"/>
      <c r="AU345" s="190">
        <v>0</v>
      </c>
      <c r="AV345" s="23"/>
      <c r="AW345" s="23"/>
      <c r="AX345" s="23"/>
      <c r="AY345" s="190">
        <v>0</v>
      </c>
      <c r="AZ345" s="23"/>
      <c r="BA345" s="23"/>
      <c r="BB345" s="23"/>
      <c r="BC345" s="190">
        <v>0</v>
      </c>
      <c r="BD345" s="23"/>
      <c r="BE345" s="23"/>
      <c r="BF345" s="23"/>
      <c r="BG345" s="190">
        <v>0</v>
      </c>
      <c r="BH345" s="23"/>
      <c r="BI345" s="23"/>
      <c r="BJ345" s="23"/>
      <c r="BK345" s="190">
        <v>0</v>
      </c>
      <c r="BL345" s="23"/>
      <c r="BM345" s="23"/>
    </row>
    <row r="346" spans="1:65" ht="15.75" customHeight="1" x14ac:dyDescent="0.2">
      <c r="A346" s="190">
        <v>760</v>
      </c>
      <c r="B346" s="23"/>
      <c r="C346" s="23" t="s">
        <v>2426</v>
      </c>
      <c r="D346" s="23"/>
      <c r="E346" s="23"/>
      <c r="F346" s="23"/>
      <c r="G346" s="190">
        <v>0</v>
      </c>
      <c r="H346" s="23"/>
      <c r="I346" s="23"/>
      <c r="J346" s="23"/>
      <c r="K346" s="190">
        <v>0</v>
      </c>
      <c r="L346" s="23"/>
      <c r="M346" s="23"/>
      <c r="N346" s="23"/>
      <c r="O346" s="190">
        <v>0</v>
      </c>
      <c r="P346" s="23"/>
      <c r="Q346" s="23"/>
      <c r="R346" s="23"/>
      <c r="S346" s="190">
        <v>0</v>
      </c>
      <c r="T346" s="23"/>
      <c r="U346" s="23"/>
      <c r="V346" s="23"/>
      <c r="W346" s="190">
        <v>0</v>
      </c>
      <c r="X346" s="23"/>
      <c r="Y346" s="23"/>
      <c r="Z346" s="23"/>
      <c r="AA346" s="190">
        <v>0</v>
      </c>
      <c r="AB346" s="23"/>
      <c r="AC346" s="23"/>
      <c r="AD346" s="23"/>
      <c r="AE346" s="190">
        <v>0</v>
      </c>
      <c r="AF346" s="23"/>
      <c r="AG346" s="23"/>
      <c r="AH346" s="23"/>
      <c r="AI346" s="190">
        <v>0</v>
      </c>
      <c r="AJ346" s="23"/>
      <c r="AK346" s="23"/>
      <c r="AL346" s="23"/>
      <c r="AM346" s="190">
        <v>0</v>
      </c>
      <c r="AN346" s="23"/>
      <c r="AO346" s="23"/>
      <c r="AP346" s="23"/>
      <c r="AQ346" s="190">
        <v>0</v>
      </c>
      <c r="AR346" s="23"/>
      <c r="AS346" s="23"/>
      <c r="AT346" s="23"/>
      <c r="AU346" s="190">
        <v>0</v>
      </c>
      <c r="AV346" s="23"/>
      <c r="AW346" s="23"/>
      <c r="AX346" s="23"/>
      <c r="AY346" s="190">
        <v>0</v>
      </c>
      <c r="AZ346" s="23"/>
      <c r="BA346" s="23"/>
      <c r="BB346" s="23"/>
      <c r="BC346" s="190">
        <v>0</v>
      </c>
      <c r="BD346" s="23"/>
      <c r="BE346" s="23"/>
      <c r="BF346" s="23"/>
      <c r="BG346" s="190">
        <v>0</v>
      </c>
      <c r="BH346" s="23"/>
      <c r="BI346" s="23"/>
      <c r="BJ346" s="23"/>
      <c r="BK346" s="190">
        <v>0</v>
      </c>
      <c r="BL346" s="23"/>
      <c r="BM346" s="23"/>
    </row>
    <row r="347" spans="1:65" ht="15.75" customHeight="1" x14ac:dyDescent="0.2">
      <c r="A347" s="190">
        <v>761</v>
      </c>
      <c r="B347" s="23"/>
      <c r="C347" s="23" t="s">
        <v>2426</v>
      </c>
      <c r="D347" s="23"/>
      <c r="E347" s="23"/>
      <c r="F347" s="23"/>
      <c r="G347" s="190">
        <v>0</v>
      </c>
      <c r="H347" s="23"/>
      <c r="I347" s="23"/>
      <c r="J347" s="23"/>
      <c r="K347" s="190">
        <v>0</v>
      </c>
      <c r="L347" s="23"/>
      <c r="M347" s="23"/>
      <c r="N347" s="23"/>
      <c r="O347" s="190">
        <v>0</v>
      </c>
      <c r="P347" s="23"/>
      <c r="Q347" s="23"/>
      <c r="R347" s="23"/>
      <c r="S347" s="190">
        <v>0</v>
      </c>
      <c r="T347" s="23"/>
      <c r="U347" s="23"/>
      <c r="V347" s="23"/>
      <c r="W347" s="190">
        <v>0</v>
      </c>
      <c r="X347" s="23"/>
      <c r="Y347" s="23"/>
      <c r="Z347" s="23"/>
      <c r="AA347" s="190">
        <v>0</v>
      </c>
      <c r="AB347" s="23"/>
      <c r="AC347" s="23"/>
      <c r="AD347" s="23"/>
      <c r="AE347" s="190">
        <v>0</v>
      </c>
      <c r="AF347" s="23"/>
      <c r="AG347" s="23"/>
      <c r="AH347" s="23"/>
      <c r="AI347" s="190">
        <v>0</v>
      </c>
      <c r="AJ347" s="23"/>
      <c r="AK347" s="23"/>
      <c r="AL347" s="23"/>
      <c r="AM347" s="190">
        <v>0</v>
      </c>
      <c r="AN347" s="23"/>
      <c r="AO347" s="23"/>
      <c r="AP347" s="23"/>
      <c r="AQ347" s="190">
        <v>0</v>
      </c>
      <c r="AR347" s="23"/>
      <c r="AS347" s="23"/>
      <c r="AT347" s="23"/>
      <c r="AU347" s="190">
        <v>0</v>
      </c>
      <c r="AV347" s="23"/>
      <c r="AW347" s="23"/>
      <c r="AX347" s="23"/>
      <c r="AY347" s="190">
        <v>0</v>
      </c>
      <c r="AZ347" s="23"/>
      <c r="BA347" s="23"/>
      <c r="BB347" s="23"/>
      <c r="BC347" s="190">
        <v>0</v>
      </c>
      <c r="BD347" s="23"/>
      <c r="BE347" s="23"/>
      <c r="BF347" s="23"/>
      <c r="BG347" s="190">
        <v>0</v>
      </c>
      <c r="BH347" s="23"/>
      <c r="BI347" s="23"/>
      <c r="BJ347" s="23"/>
      <c r="BK347" s="190">
        <v>0</v>
      </c>
      <c r="BL347" s="23"/>
      <c r="BM347" s="23"/>
    </row>
    <row r="348" spans="1:65" ht="15.75" customHeight="1" x14ac:dyDescent="0.2">
      <c r="A348" s="190">
        <v>762</v>
      </c>
      <c r="B348" s="23"/>
      <c r="C348" s="23" t="s">
        <v>2426</v>
      </c>
      <c r="D348" s="23"/>
      <c r="E348" s="23"/>
      <c r="F348" s="23"/>
      <c r="G348" s="190">
        <v>0</v>
      </c>
      <c r="H348" s="23"/>
      <c r="I348" s="23"/>
      <c r="J348" s="23"/>
      <c r="K348" s="190">
        <v>0</v>
      </c>
      <c r="L348" s="23"/>
      <c r="M348" s="23"/>
      <c r="N348" s="23"/>
      <c r="O348" s="190">
        <v>0</v>
      </c>
      <c r="P348" s="23"/>
      <c r="Q348" s="23"/>
      <c r="R348" s="23"/>
      <c r="S348" s="190">
        <v>0</v>
      </c>
      <c r="T348" s="23"/>
      <c r="U348" s="23"/>
      <c r="V348" s="23"/>
      <c r="W348" s="190">
        <v>0</v>
      </c>
      <c r="X348" s="23"/>
      <c r="Y348" s="23"/>
      <c r="Z348" s="23"/>
      <c r="AA348" s="190">
        <v>0</v>
      </c>
      <c r="AB348" s="23"/>
      <c r="AC348" s="23"/>
      <c r="AD348" s="23"/>
      <c r="AE348" s="190">
        <v>0</v>
      </c>
      <c r="AF348" s="23"/>
      <c r="AG348" s="23"/>
      <c r="AH348" s="23"/>
      <c r="AI348" s="190">
        <v>0</v>
      </c>
      <c r="AJ348" s="23"/>
      <c r="AK348" s="23"/>
      <c r="AL348" s="23"/>
      <c r="AM348" s="190">
        <v>0</v>
      </c>
      <c r="AN348" s="23"/>
      <c r="AO348" s="23"/>
      <c r="AP348" s="23"/>
      <c r="AQ348" s="190">
        <v>0</v>
      </c>
      <c r="AR348" s="23"/>
      <c r="AS348" s="23"/>
      <c r="AT348" s="23"/>
      <c r="AU348" s="190">
        <v>0</v>
      </c>
      <c r="AV348" s="23"/>
      <c r="AW348" s="23"/>
      <c r="AX348" s="23"/>
      <c r="AY348" s="190">
        <v>0</v>
      </c>
      <c r="AZ348" s="23"/>
      <c r="BA348" s="23"/>
      <c r="BB348" s="23"/>
      <c r="BC348" s="190">
        <v>0</v>
      </c>
      <c r="BD348" s="23"/>
      <c r="BE348" s="23"/>
      <c r="BF348" s="23"/>
      <c r="BG348" s="190">
        <v>0</v>
      </c>
      <c r="BH348" s="23"/>
      <c r="BI348" s="23"/>
      <c r="BJ348" s="23"/>
      <c r="BK348" s="190">
        <v>0</v>
      </c>
      <c r="BL348" s="23"/>
      <c r="BM348" s="23"/>
    </row>
    <row r="349" spans="1:65" ht="15.75" customHeight="1" x14ac:dyDescent="0.2">
      <c r="A349" s="190">
        <v>763</v>
      </c>
      <c r="B349" s="23"/>
      <c r="C349" s="23" t="s">
        <v>2425</v>
      </c>
      <c r="D349" s="23"/>
      <c r="E349" s="23"/>
      <c r="F349" s="23"/>
      <c r="G349" s="190">
        <v>0</v>
      </c>
      <c r="H349" s="23"/>
      <c r="I349" s="23"/>
      <c r="J349" s="23"/>
      <c r="K349" s="190">
        <v>0</v>
      </c>
      <c r="L349" s="23"/>
      <c r="M349" s="23"/>
      <c r="N349" s="23"/>
      <c r="O349" s="190">
        <v>0</v>
      </c>
      <c r="P349" s="23"/>
      <c r="Q349" s="23"/>
      <c r="R349" s="23"/>
      <c r="S349" s="190">
        <v>0</v>
      </c>
      <c r="T349" s="23"/>
      <c r="U349" s="23"/>
      <c r="V349" s="23"/>
      <c r="W349" s="190">
        <v>0</v>
      </c>
      <c r="X349" s="23"/>
      <c r="Y349" s="23"/>
      <c r="Z349" s="23"/>
      <c r="AA349" s="190">
        <v>0</v>
      </c>
      <c r="AB349" s="23"/>
      <c r="AC349" s="23"/>
      <c r="AD349" s="23"/>
      <c r="AE349" s="190">
        <v>0</v>
      </c>
      <c r="AF349" s="23"/>
      <c r="AG349" s="23"/>
      <c r="AH349" s="23"/>
      <c r="AI349" s="190">
        <v>0</v>
      </c>
      <c r="AJ349" s="23"/>
      <c r="AK349" s="23"/>
      <c r="AL349" s="23"/>
      <c r="AM349" s="190">
        <v>0</v>
      </c>
      <c r="AN349" s="23"/>
      <c r="AO349" s="23"/>
      <c r="AP349" s="23"/>
      <c r="AQ349" s="190">
        <v>0</v>
      </c>
      <c r="AR349" s="23"/>
      <c r="AS349" s="23"/>
      <c r="AT349" s="23"/>
      <c r="AU349" s="190">
        <v>0</v>
      </c>
      <c r="AV349" s="23"/>
      <c r="AW349" s="23"/>
      <c r="AX349" s="23"/>
      <c r="AY349" s="190">
        <v>0</v>
      </c>
      <c r="AZ349" s="23"/>
      <c r="BA349" s="23"/>
      <c r="BB349" s="23"/>
      <c r="BC349" s="190">
        <v>0</v>
      </c>
      <c r="BD349" s="23"/>
      <c r="BE349" s="23"/>
      <c r="BF349" s="23"/>
      <c r="BG349" s="190">
        <v>0</v>
      </c>
      <c r="BH349" s="23"/>
      <c r="BI349" s="23"/>
      <c r="BJ349" s="23"/>
      <c r="BK349" s="190">
        <v>0</v>
      </c>
      <c r="BL349" s="23"/>
      <c r="BM349" s="23"/>
    </row>
    <row r="350" spans="1:65" ht="15.75" customHeight="1" x14ac:dyDescent="0.2">
      <c r="A350" s="190">
        <v>764</v>
      </c>
      <c r="B350" s="23"/>
      <c r="C350" s="23"/>
      <c r="D350" s="23"/>
      <c r="E350" s="23"/>
      <c r="F350" s="23"/>
      <c r="G350" s="190">
        <v>0</v>
      </c>
      <c r="H350" s="23"/>
      <c r="I350" s="23"/>
      <c r="J350" s="23"/>
      <c r="K350" s="190">
        <v>0</v>
      </c>
      <c r="L350" s="23"/>
      <c r="M350" s="23"/>
      <c r="N350" s="23"/>
      <c r="O350" s="190">
        <v>0</v>
      </c>
      <c r="P350" s="23"/>
      <c r="Q350" s="23"/>
      <c r="R350" s="23"/>
      <c r="S350" s="190">
        <v>0</v>
      </c>
      <c r="T350" s="23"/>
      <c r="U350" s="23"/>
      <c r="V350" s="23"/>
      <c r="W350" s="190">
        <v>0</v>
      </c>
      <c r="X350" s="23"/>
      <c r="Y350" s="23"/>
      <c r="Z350" s="23"/>
      <c r="AA350" s="190">
        <v>0</v>
      </c>
      <c r="AB350" s="23"/>
      <c r="AC350" s="23"/>
      <c r="AD350" s="23"/>
      <c r="AE350" s="190">
        <v>0</v>
      </c>
      <c r="AF350" s="23"/>
      <c r="AG350" s="23"/>
      <c r="AH350" s="23"/>
      <c r="AI350" s="190">
        <v>0</v>
      </c>
      <c r="AJ350" s="23"/>
      <c r="AK350" s="23"/>
      <c r="AL350" s="23"/>
      <c r="AM350" s="190">
        <v>0</v>
      </c>
      <c r="AN350" s="23"/>
      <c r="AO350" s="23"/>
      <c r="AP350" s="23"/>
      <c r="AQ350" s="190">
        <v>0</v>
      </c>
      <c r="AR350" s="23"/>
      <c r="AS350" s="23"/>
      <c r="AT350" s="23"/>
      <c r="AU350" s="190">
        <v>0</v>
      </c>
      <c r="AV350" s="23"/>
      <c r="AW350" s="23"/>
      <c r="AX350" s="23"/>
      <c r="AY350" s="190">
        <v>0</v>
      </c>
      <c r="AZ350" s="23"/>
      <c r="BA350" s="23"/>
      <c r="BB350" s="23"/>
      <c r="BC350" s="190">
        <v>0</v>
      </c>
      <c r="BD350" s="23"/>
      <c r="BE350" s="23"/>
      <c r="BF350" s="23"/>
      <c r="BG350" s="190">
        <v>0</v>
      </c>
      <c r="BH350" s="23"/>
      <c r="BI350" s="23"/>
      <c r="BJ350" s="23"/>
      <c r="BK350" s="190">
        <v>0</v>
      </c>
      <c r="BL350" s="23"/>
      <c r="BM350" s="23"/>
    </row>
    <row r="351" spans="1:65" ht="15.75" customHeight="1" x14ac:dyDescent="0.2">
      <c r="A351" s="190">
        <v>765</v>
      </c>
      <c r="B351" s="23"/>
      <c r="C351" s="23" t="s">
        <v>2425</v>
      </c>
      <c r="D351" s="23"/>
      <c r="E351" s="23"/>
      <c r="F351" s="23"/>
      <c r="G351" s="190">
        <v>0</v>
      </c>
      <c r="H351" s="23"/>
      <c r="I351" s="23"/>
      <c r="J351" s="23"/>
      <c r="K351" s="190">
        <v>0</v>
      </c>
      <c r="L351" s="23"/>
      <c r="M351" s="23"/>
      <c r="N351" s="23"/>
      <c r="O351" s="190">
        <v>0</v>
      </c>
      <c r="P351" s="23"/>
      <c r="Q351" s="23"/>
      <c r="R351" s="23"/>
      <c r="S351" s="190">
        <v>0</v>
      </c>
      <c r="T351" s="23"/>
      <c r="U351" s="23"/>
      <c r="V351" s="23"/>
      <c r="W351" s="190">
        <v>0</v>
      </c>
      <c r="X351" s="23"/>
      <c r="Y351" s="23"/>
      <c r="Z351" s="23"/>
      <c r="AA351" s="190">
        <v>0</v>
      </c>
      <c r="AB351" s="23"/>
      <c r="AC351" s="23"/>
      <c r="AD351" s="23"/>
      <c r="AE351" s="190">
        <v>0</v>
      </c>
      <c r="AF351" s="23"/>
      <c r="AG351" s="23"/>
      <c r="AH351" s="23"/>
      <c r="AI351" s="190">
        <v>0</v>
      </c>
      <c r="AJ351" s="23"/>
      <c r="AK351" s="23"/>
      <c r="AL351" s="23"/>
      <c r="AM351" s="190">
        <v>0</v>
      </c>
      <c r="AN351" s="23"/>
      <c r="AO351" s="23"/>
      <c r="AP351" s="23"/>
      <c r="AQ351" s="190">
        <v>0</v>
      </c>
      <c r="AR351" s="23"/>
      <c r="AS351" s="23"/>
      <c r="AT351" s="23"/>
      <c r="AU351" s="190">
        <v>0</v>
      </c>
      <c r="AV351" s="23"/>
      <c r="AW351" s="23"/>
      <c r="AX351" s="23"/>
      <c r="AY351" s="190">
        <v>0</v>
      </c>
      <c r="AZ351" s="23"/>
      <c r="BA351" s="23"/>
      <c r="BB351" s="23"/>
      <c r="BC351" s="190">
        <v>0</v>
      </c>
      <c r="BD351" s="23"/>
      <c r="BE351" s="23"/>
      <c r="BF351" s="23"/>
      <c r="BG351" s="190">
        <v>0</v>
      </c>
      <c r="BH351" s="23"/>
      <c r="BI351" s="23"/>
      <c r="BJ351" s="23"/>
      <c r="BK351" s="190">
        <v>0</v>
      </c>
      <c r="BL351" s="23"/>
      <c r="BM351" s="23"/>
    </row>
    <row r="352" spans="1:65" ht="15.75" customHeight="1" x14ac:dyDescent="0.2">
      <c r="A352" s="190">
        <v>766</v>
      </c>
      <c r="B352" s="23"/>
      <c r="C352" s="23"/>
      <c r="D352" s="23"/>
      <c r="E352" s="23"/>
      <c r="F352" s="23"/>
      <c r="G352" s="190">
        <v>0</v>
      </c>
      <c r="H352" s="23"/>
      <c r="I352" s="23"/>
      <c r="J352" s="23"/>
      <c r="K352" s="190">
        <v>0</v>
      </c>
      <c r="L352" s="23"/>
      <c r="M352" s="23"/>
      <c r="N352" s="23"/>
      <c r="O352" s="190">
        <v>0</v>
      </c>
      <c r="P352" s="23"/>
      <c r="Q352" s="23"/>
      <c r="R352" s="23"/>
      <c r="S352" s="190">
        <v>0</v>
      </c>
      <c r="T352" s="23"/>
      <c r="U352" s="23"/>
      <c r="V352" s="23"/>
      <c r="W352" s="190">
        <v>0</v>
      </c>
      <c r="X352" s="23"/>
      <c r="Y352" s="23"/>
      <c r="Z352" s="23"/>
      <c r="AA352" s="190">
        <v>0</v>
      </c>
      <c r="AB352" s="23"/>
      <c r="AC352" s="23"/>
      <c r="AD352" s="23"/>
      <c r="AE352" s="190">
        <v>0</v>
      </c>
      <c r="AF352" s="23"/>
      <c r="AG352" s="23"/>
      <c r="AH352" s="23"/>
      <c r="AI352" s="190">
        <v>0</v>
      </c>
      <c r="AJ352" s="23"/>
      <c r="AK352" s="23"/>
      <c r="AL352" s="23"/>
      <c r="AM352" s="190">
        <v>0</v>
      </c>
      <c r="AN352" s="23"/>
      <c r="AO352" s="23"/>
      <c r="AP352" s="23"/>
      <c r="AQ352" s="190">
        <v>0</v>
      </c>
      <c r="AR352" s="23"/>
      <c r="AS352" s="23"/>
      <c r="AT352" s="23"/>
      <c r="AU352" s="190">
        <v>0</v>
      </c>
      <c r="AV352" s="23"/>
      <c r="AW352" s="23"/>
      <c r="AX352" s="23"/>
      <c r="AY352" s="190">
        <v>0</v>
      </c>
      <c r="AZ352" s="23"/>
      <c r="BA352" s="23"/>
      <c r="BB352" s="23"/>
      <c r="BC352" s="190">
        <v>0</v>
      </c>
      <c r="BD352" s="23"/>
      <c r="BE352" s="23"/>
      <c r="BF352" s="23"/>
      <c r="BG352" s="190">
        <v>0</v>
      </c>
      <c r="BH352" s="23"/>
      <c r="BI352" s="23"/>
      <c r="BJ352" s="23"/>
      <c r="BK352" s="190">
        <v>0</v>
      </c>
      <c r="BL352" s="23"/>
      <c r="BM352" s="23"/>
    </row>
    <row r="353" spans="1:65" ht="15.75" customHeight="1" x14ac:dyDescent="0.2">
      <c r="A353" s="190">
        <v>767</v>
      </c>
      <c r="B353" s="23"/>
      <c r="C353" s="23" t="s">
        <v>2426</v>
      </c>
      <c r="D353" s="23"/>
      <c r="E353" s="23"/>
      <c r="F353" s="23"/>
      <c r="G353" s="190">
        <v>0</v>
      </c>
      <c r="H353" s="191">
        <v>0.36944444444444446</v>
      </c>
      <c r="I353" s="191">
        <v>0.77638888888888891</v>
      </c>
      <c r="J353" s="192">
        <v>0.33333333333333331</v>
      </c>
      <c r="K353" s="190">
        <v>8</v>
      </c>
      <c r="L353" s="23"/>
      <c r="M353" s="23"/>
      <c r="N353" s="23"/>
      <c r="O353" s="190">
        <v>0</v>
      </c>
      <c r="P353" s="23"/>
      <c r="Q353" s="23"/>
      <c r="R353" s="23"/>
      <c r="S353" s="190">
        <v>0</v>
      </c>
      <c r="T353" s="23"/>
      <c r="U353" s="23"/>
      <c r="V353" s="23"/>
      <c r="W353" s="190">
        <v>0</v>
      </c>
      <c r="X353" s="23"/>
      <c r="Y353" s="23"/>
      <c r="Z353" s="23"/>
      <c r="AA353" s="190">
        <v>0</v>
      </c>
      <c r="AB353" s="23"/>
      <c r="AC353" s="23"/>
      <c r="AD353" s="23"/>
      <c r="AE353" s="190">
        <v>0</v>
      </c>
      <c r="AF353" s="23"/>
      <c r="AG353" s="23"/>
      <c r="AH353" s="23"/>
      <c r="AI353" s="190">
        <v>0</v>
      </c>
      <c r="AJ353" s="23"/>
      <c r="AK353" s="23"/>
      <c r="AL353" s="23"/>
      <c r="AM353" s="190">
        <v>0</v>
      </c>
      <c r="AN353" s="191">
        <v>0.50416666666666665</v>
      </c>
      <c r="AO353" s="191">
        <v>0.50416666666666665</v>
      </c>
      <c r="AP353" s="192">
        <v>0.16666666666666666</v>
      </c>
      <c r="AQ353" s="190">
        <v>4</v>
      </c>
      <c r="AR353" s="23"/>
      <c r="AS353" s="23"/>
      <c r="AT353" s="23"/>
      <c r="AU353" s="190">
        <v>0</v>
      </c>
      <c r="AV353" s="23"/>
      <c r="AW353" s="23"/>
      <c r="AX353" s="23"/>
      <c r="AY353" s="190">
        <v>0</v>
      </c>
      <c r="AZ353" s="191">
        <v>0.37361111111111112</v>
      </c>
      <c r="BA353" s="191">
        <v>0.77152777777777781</v>
      </c>
      <c r="BB353" s="192">
        <v>0.33333333333333331</v>
      </c>
      <c r="BC353" s="190">
        <v>8</v>
      </c>
      <c r="BD353" s="191">
        <v>0.85277777777777775</v>
      </c>
      <c r="BE353" s="191">
        <v>0.85277777777777775</v>
      </c>
      <c r="BF353" s="192">
        <v>0.16666666666666666</v>
      </c>
      <c r="BG353" s="190">
        <v>4</v>
      </c>
      <c r="BH353" s="23"/>
      <c r="BI353" s="23"/>
      <c r="BJ353" s="23"/>
      <c r="BK353" s="190">
        <v>0</v>
      </c>
      <c r="BL353" s="23"/>
      <c r="BM353" s="23"/>
    </row>
    <row r="354" spans="1:65" ht="15.75" customHeight="1" x14ac:dyDescent="0.2">
      <c r="A354" s="190">
        <v>768</v>
      </c>
      <c r="B354" s="23"/>
      <c r="C354" s="23" t="s">
        <v>2426</v>
      </c>
      <c r="D354" s="23"/>
      <c r="E354" s="23"/>
      <c r="F354" s="23"/>
      <c r="G354" s="190">
        <v>0</v>
      </c>
      <c r="H354" s="23"/>
      <c r="I354" s="23"/>
      <c r="J354" s="23"/>
      <c r="K354" s="190">
        <v>0</v>
      </c>
      <c r="L354" s="23"/>
      <c r="M354" s="23"/>
      <c r="N354" s="23"/>
      <c r="O354" s="190">
        <v>0</v>
      </c>
      <c r="P354" s="23"/>
      <c r="Q354" s="23"/>
      <c r="R354" s="23"/>
      <c r="S354" s="190">
        <v>0</v>
      </c>
      <c r="T354" s="23"/>
      <c r="U354" s="23"/>
      <c r="V354" s="23"/>
      <c r="W354" s="190">
        <v>0</v>
      </c>
      <c r="X354" s="23"/>
      <c r="Y354" s="23"/>
      <c r="Z354" s="23"/>
      <c r="AA354" s="190">
        <v>0</v>
      </c>
      <c r="AB354" s="23"/>
      <c r="AC354" s="23"/>
      <c r="AD354" s="23"/>
      <c r="AE354" s="190">
        <v>0</v>
      </c>
      <c r="AF354" s="23"/>
      <c r="AG354" s="23"/>
      <c r="AH354" s="23"/>
      <c r="AI354" s="190">
        <v>0</v>
      </c>
      <c r="AJ354" s="23"/>
      <c r="AK354" s="23"/>
      <c r="AL354" s="23"/>
      <c r="AM354" s="190">
        <v>0</v>
      </c>
      <c r="AN354" s="23"/>
      <c r="AO354" s="23"/>
      <c r="AP354" s="23"/>
      <c r="AQ354" s="190">
        <v>0</v>
      </c>
      <c r="AR354" s="23"/>
      <c r="AS354" s="23"/>
      <c r="AT354" s="23"/>
      <c r="AU354" s="190">
        <v>0</v>
      </c>
      <c r="AV354" s="23"/>
      <c r="AW354" s="23"/>
      <c r="AX354" s="23"/>
      <c r="AY354" s="190">
        <v>0</v>
      </c>
      <c r="AZ354" s="23"/>
      <c r="BA354" s="23"/>
      <c r="BB354" s="23"/>
      <c r="BC354" s="190">
        <v>0</v>
      </c>
      <c r="BD354" s="23"/>
      <c r="BE354" s="23"/>
      <c r="BF354" s="23"/>
      <c r="BG354" s="190">
        <v>0</v>
      </c>
      <c r="BH354" s="23"/>
      <c r="BI354" s="23"/>
      <c r="BJ354" s="23"/>
      <c r="BK354" s="190">
        <v>0</v>
      </c>
      <c r="BL354" s="23"/>
      <c r="BM354" s="23"/>
    </row>
    <row r="355" spans="1:65" ht="15.75" customHeight="1" x14ac:dyDescent="0.2">
      <c r="A355" s="190">
        <v>769</v>
      </c>
      <c r="B355" s="23"/>
      <c r="C355" s="23" t="s">
        <v>2426</v>
      </c>
      <c r="D355" s="23"/>
      <c r="E355" s="23"/>
      <c r="F355" s="23"/>
      <c r="G355" s="190">
        <v>0</v>
      </c>
      <c r="H355" s="23"/>
      <c r="I355" s="23"/>
      <c r="J355" s="23"/>
      <c r="K355" s="190">
        <v>0</v>
      </c>
      <c r="L355" s="23"/>
      <c r="M355" s="23"/>
      <c r="N355" s="23"/>
      <c r="O355" s="190">
        <v>0</v>
      </c>
      <c r="P355" s="23"/>
      <c r="Q355" s="23"/>
      <c r="R355" s="23"/>
      <c r="S355" s="190">
        <v>0</v>
      </c>
      <c r="T355" s="23"/>
      <c r="U355" s="23"/>
      <c r="V355" s="23"/>
      <c r="W355" s="190">
        <v>0</v>
      </c>
      <c r="X355" s="23"/>
      <c r="Y355" s="23"/>
      <c r="Z355" s="23"/>
      <c r="AA355" s="190">
        <v>0</v>
      </c>
      <c r="AB355" s="23"/>
      <c r="AC355" s="23"/>
      <c r="AD355" s="23"/>
      <c r="AE355" s="190">
        <v>0</v>
      </c>
      <c r="AF355" s="23"/>
      <c r="AG355" s="23"/>
      <c r="AH355" s="23"/>
      <c r="AI355" s="190">
        <v>0</v>
      </c>
      <c r="AJ355" s="23"/>
      <c r="AK355" s="23"/>
      <c r="AL355" s="23"/>
      <c r="AM355" s="190">
        <v>0</v>
      </c>
      <c r="AN355" s="23"/>
      <c r="AO355" s="23"/>
      <c r="AP355" s="23"/>
      <c r="AQ355" s="190">
        <v>0</v>
      </c>
      <c r="AR355" s="23"/>
      <c r="AS355" s="23"/>
      <c r="AT355" s="23"/>
      <c r="AU355" s="190">
        <v>0</v>
      </c>
      <c r="AV355" s="23"/>
      <c r="AW355" s="23"/>
      <c r="AX355" s="23"/>
      <c r="AY355" s="190">
        <v>0</v>
      </c>
      <c r="AZ355" s="23"/>
      <c r="BA355" s="23"/>
      <c r="BB355" s="23"/>
      <c r="BC355" s="190">
        <v>0</v>
      </c>
      <c r="BD355" s="23"/>
      <c r="BE355" s="23"/>
      <c r="BF355" s="23"/>
      <c r="BG355" s="190">
        <v>0</v>
      </c>
      <c r="BH355" s="23"/>
      <c r="BI355" s="23"/>
      <c r="BJ355" s="23"/>
      <c r="BK355" s="190">
        <v>0</v>
      </c>
      <c r="BL355" s="23"/>
      <c r="BM355" s="23"/>
    </row>
    <row r="356" spans="1:65" ht="15.75" customHeight="1" x14ac:dyDescent="0.2">
      <c r="A356" s="190">
        <v>770</v>
      </c>
      <c r="B356" s="23"/>
      <c r="C356" s="23" t="s">
        <v>2426</v>
      </c>
      <c r="D356" s="23"/>
      <c r="E356" s="23"/>
      <c r="F356" s="23"/>
      <c r="G356" s="190">
        <v>0</v>
      </c>
      <c r="H356" s="23"/>
      <c r="I356" s="23"/>
      <c r="J356" s="23"/>
      <c r="K356" s="190">
        <v>0</v>
      </c>
      <c r="L356" s="23"/>
      <c r="M356" s="23"/>
      <c r="N356" s="23"/>
      <c r="O356" s="190">
        <v>0</v>
      </c>
      <c r="P356" s="23"/>
      <c r="Q356" s="23"/>
      <c r="R356" s="23"/>
      <c r="S356" s="190">
        <v>0</v>
      </c>
      <c r="T356" s="23"/>
      <c r="U356" s="23"/>
      <c r="V356" s="23"/>
      <c r="W356" s="190">
        <v>0</v>
      </c>
      <c r="X356" s="23"/>
      <c r="Y356" s="23"/>
      <c r="Z356" s="23"/>
      <c r="AA356" s="190">
        <v>0</v>
      </c>
      <c r="AB356" s="23"/>
      <c r="AC356" s="23"/>
      <c r="AD356" s="23"/>
      <c r="AE356" s="190">
        <v>0</v>
      </c>
      <c r="AF356" s="23"/>
      <c r="AG356" s="23"/>
      <c r="AH356" s="23"/>
      <c r="AI356" s="190">
        <v>0</v>
      </c>
      <c r="AJ356" s="23"/>
      <c r="AK356" s="23"/>
      <c r="AL356" s="23"/>
      <c r="AM356" s="190">
        <v>0</v>
      </c>
      <c r="AN356" s="23"/>
      <c r="AO356" s="23"/>
      <c r="AP356" s="23"/>
      <c r="AQ356" s="190">
        <v>0</v>
      </c>
      <c r="AR356" s="23"/>
      <c r="AS356" s="23"/>
      <c r="AT356" s="23"/>
      <c r="AU356" s="190">
        <v>0</v>
      </c>
      <c r="AV356" s="23"/>
      <c r="AW356" s="23"/>
      <c r="AX356" s="23"/>
      <c r="AY356" s="190">
        <v>0</v>
      </c>
      <c r="AZ356" s="23"/>
      <c r="BA356" s="23"/>
      <c r="BB356" s="23"/>
      <c r="BC356" s="190">
        <v>0</v>
      </c>
      <c r="BD356" s="23"/>
      <c r="BE356" s="23"/>
      <c r="BF356" s="23"/>
      <c r="BG356" s="190">
        <v>0</v>
      </c>
      <c r="BH356" s="23"/>
      <c r="BI356" s="23"/>
      <c r="BJ356" s="23"/>
      <c r="BK356" s="190">
        <v>0</v>
      </c>
      <c r="BL356" s="23"/>
      <c r="BM356" s="23"/>
    </row>
    <row r="357" spans="1:65" ht="15.75" customHeight="1" x14ac:dyDescent="0.2">
      <c r="A357" s="190">
        <v>771</v>
      </c>
      <c r="B357" s="23"/>
      <c r="C357" s="23" t="s">
        <v>2426</v>
      </c>
      <c r="D357" s="23"/>
      <c r="E357" s="23"/>
      <c r="F357" s="23"/>
      <c r="G357" s="190">
        <v>0</v>
      </c>
      <c r="H357" s="23"/>
      <c r="I357" s="23"/>
      <c r="J357" s="23"/>
      <c r="K357" s="190">
        <v>0</v>
      </c>
      <c r="L357" s="23"/>
      <c r="M357" s="23"/>
      <c r="N357" s="23"/>
      <c r="O357" s="190">
        <v>0</v>
      </c>
      <c r="P357" s="23"/>
      <c r="Q357" s="23"/>
      <c r="R357" s="23"/>
      <c r="S357" s="190">
        <v>0</v>
      </c>
      <c r="T357" s="23"/>
      <c r="U357" s="23"/>
      <c r="V357" s="23"/>
      <c r="W357" s="190">
        <v>0</v>
      </c>
      <c r="X357" s="23"/>
      <c r="Y357" s="23"/>
      <c r="Z357" s="23"/>
      <c r="AA357" s="190">
        <v>0</v>
      </c>
      <c r="AB357" s="23"/>
      <c r="AC357" s="23"/>
      <c r="AD357" s="23"/>
      <c r="AE357" s="190">
        <v>0</v>
      </c>
      <c r="AF357" s="23"/>
      <c r="AG357" s="23"/>
      <c r="AH357" s="23"/>
      <c r="AI357" s="190">
        <v>0</v>
      </c>
      <c r="AJ357" s="23"/>
      <c r="AK357" s="23"/>
      <c r="AL357" s="23"/>
      <c r="AM357" s="190">
        <v>0</v>
      </c>
      <c r="AN357" s="23"/>
      <c r="AO357" s="23"/>
      <c r="AP357" s="23"/>
      <c r="AQ357" s="190">
        <v>0</v>
      </c>
      <c r="AR357" s="23"/>
      <c r="AS357" s="23"/>
      <c r="AT357" s="23"/>
      <c r="AU357" s="190">
        <v>0</v>
      </c>
      <c r="AV357" s="23"/>
      <c r="AW357" s="23"/>
      <c r="AX357" s="23"/>
      <c r="AY357" s="190">
        <v>0</v>
      </c>
      <c r="AZ357" s="23"/>
      <c r="BA357" s="23"/>
      <c r="BB357" s="23"/>
      <c r="BC357" s="190">
        <v>0</v>
      </c>
      <c r="BD357" s="23"/>
      <c r="BE357" s="23"/>
      <c r="BF357" s="23"/>
      <c r="BG357" s="190">
        <v>0</v>
      </c>
      <c r="BH357" s="23"/>
      <c r="BI357" s="23"/>
      <c r="BJ357" s="23"/>
      <c r="BK357" s="190">
        <v>0</v>
      </c>
      <c r="BL357" s="23"/>
      <c r="BM357" s="23"/>
    </row>
    <row r="358" spans="1:65" ht="15.75" customHeight="1" x14ac:dyDescent="0.2">
      <c r="A358" s="190">
        <v>772</v>
      </c>
      <c r="B358" s="23"/>
      <c r="C358" s="23" t="s">
        <v>2426</v>
      </c>
      <c r="D358" s="191">
        <v>0.37777777777777777</v>
      </c>
      <c r="E358" s="191">
        <v>0.56666666666666665</v>
      </c>
      <c r="F358" s="193">
        <v>0.12638888888888888</v>
      </c>
      <c r="G358" s="190">
        <v>3</v>
      </c>
      <c r="H358" s="23"/>
      <c r="I358" s="23"/>
      <c r="J358" s="23"/>
      <c r="K358" s="190">
        <v>0</v>
      </c>
      <c r="L358" s="23"/>
      <c r="M358" s="23"/>
      <c r="N358" s="23"/>
      <c r="O358" s="190">
        <v>0</v>
      </c>
      <c r="P358" s="23"/>
      <c r="Q358" s="23"/>
      <c r="R358" s="23"/>
      <c r="S358" s="190">
        <v>0</v>
      </c>
      <c r="T358" s="23"/>
      <c r="U358" s="23"/>
      <c r="V358" s="23"/>
      <c r="W358" s="190">
        <v>0</v>
      </c>
      <c r="X358" s="23"/>
      <c r="Y358" s="23"/>
      <c r="Z358" s="23"/>
      <c r="AA358" s="190">
        <v>0</v>
      </c>
      <c r="AB358" s="23"/>
      <c r="AC358" s="23"/>
      <c r="AD358" s="23"/>
      <c r="AE358" s="190">
        <v>0</v>
      </c>
      <c r="AF358" s="23"/>
      <c r="AG358" s="23"/>
      <c r="AH358" s="23"/>
      <c r="AI358" s="190">
        <v>0</v>
      </c>
      <c r="AJ358" s="23"/>
      <c r="AK358" s="23"/>
      <c r="AL358" s="23"/>
      <c r="AM358" s="190">
        <v>0</v>
      </c>
      <c r="AN358" s="23"/>
      <c r="AO358" s="23"/>
      <c r="AP358" s="23"/>
      <c r="AQ358" s="190">
        <v>0</v>
      </c>
      <c r="AR358" s="23"/>
      <c r="AS358" s="23"/>
      <c r="AT358" s="23"/>
      <c r="AU358" s="190">
        <v>0</v>
      </c>
      <c r="AV358" s="23"/>
      <c r="AW358" s="23"/>
      <c r="AX358" s="23"/>
      <c r="AY358" s="190">
        <v>0</v>
      </c>
      <c r="AZ358" s="23"/>
      <c r="BA358" s="23"/>
      <c r="BB358" s="23"/>
      <c r="BC358" s="190">
        <v>0</v>
      </c>
      <c r="BD358" s="23"/>
      <c r="BE358" s="23"/>
      <c r="BF358" s="23"/>
      <c r="BG358" s="190">
        <v>0</v>
      </c>
      <c r="BH358" s="23"/>
      <c r="BI358" s="23"/>
      <c r="BJ358" s="23"/>
      <c r="BK358" s="190">
        <v>0</v>
      </c>
      <c r="BL358" s="23"/>
      <c r="BM358" s="23"/>
    </row>
    <row r="359" spans="1:65" ht="15.75" customHeight="1" x14ac:dyDescent="0.2">
      <c r="A359" s="190">
        <v>773</v>
      </c>
      <c r="B359" s="23"/>
      <c r="C359" s="23" t="s">
        <v>2426</v>
      </c>
      <c r="D359" s="23"/>
      <c r="E359" s="23"/>
      <c r="F359" s="23"/>
      <c r="G359" s="190">
        <v>0</v>
      </c>
      <c r="H359" s="23"/>
      <c r="I359" s="23"/>
      <c r="J359" s="23"/>
      <c r="K359" s="190">
        <v>0</v>
      </c>
      <c r="L359" s="23"/>
      <c r="M359" s="23"/>
      <c r="N359" s="23"/>
      <c r="O359" s="190">
        <v>0</v>
      </c>
      <c r="P359" s="23"/>
      <c r="Q359" s="23"/>
      <c r="R359" s="23"/>
      <c r="S359" s="190">
        <v>0</v>
      </c>
      <c r="T359" s="23"/>
      <c r="U359" s="23"/>
      <c r="V359" s="23"/>
      <c r="W359" s="190">
        <v>0</v>
      </c>
      <c r="X359" s="23"/>
      <c r="Y359" s="23"/>
      <c r="Z359" s="23"/>
      <c r="AA359" s="190">
        <v>0</v>
      </c>
      <c r="AB359" s="23"/>
      <c r="AC359" s="23"/>
      <c r="AD359" s="23"/>
      <c r="AE359" s="190">
        <v>0</v>
      </c>
      <c r="AF359" s="23"/>
      <c r="AG359" s="23"/>
      <c r="AH359" s="23"/>
      <c r="AI359" s="190">
        <v>0</v>
      </c>
      <c r="AJ359" s="23"/>
      <c r="AK359" s="23"/>
      <c r="AL359" s="23"/>
      <c r="AM359" s="190">
        <v>0</v>
      </c>
      <c r="AN359" s="23"/>
      <c r="AO359" s="23"/>
      <c r="AP359" s="23"/>
      <c r="AQ359" s="190">
        <v>0</v>
      </c>
      <c r="AR359" s="23"/>
      <c r="AS359" s="23"/>
      <c r="AT359" s="23"/>
      <c r="AU359" s="190">
        <v>0</v>
      </c>
      <c r="AV359" s="23"/>
      <c r="AW359" s="23"/>
      <c r="AX359" s="23"/>
      <c r="AY359" s="190">
        <v>0</v>
      </c>
      <c r="AZ359" s="23"/>
      <c r="BA359" s="23"/>
      <c r="BB359" s="23"/>
      <c r="BC359" s="190">
        <v>0</v>
      </c>
      <c r="BD359" s="23"/>
      <c r="BE359" s="23"/>
      <c r="BF359" s="23"/>
      <c r="BG359" s="190">
        <v>0</v>
      </c>
      <c r="BH359" s="23"/>
      <c r="BI359" s="23"/>
      <c r="BJ359" s="23"/>
      <c r="BK359" s="190">
        <v>0</v>
      </c>
      <c r="BL359" s="23"/>
      <c r="BM359" s="23"/>
    </row>
    <row r="360" spans="1:65" ht="15.75" customHeight="1" x14ac:dyDescent="0.2">
      <c r="A360" s="190">
        <v>774</v>
      </c>
      <c r="B360" s="23"/>
      <c r="C360" s="23" t="s">
        <v>2426</v>
      </c>
      <c r="D360" s="23"/>
      <c r="E360" s="23"/>
      <c r="F360" s="23"/>
      <c r="G360" s="190">
        <v>0</v>
      </c>
      <c r="H360" s="23"/>
      <c r="I360" s="23"/>
      <c r="J360" s="23"/>
      <c r="K360" s="190">
        <v>0</v>
      </c>
      <c r="L360" s="23"/>
      <c r="M360" s="23"/>
      <c r="N360" s="23"/>
      <c r="O360" s="190">
        <v>0</v>
      </c>
      <c r="P360" s="23"/>
      <c r="Q360" s="23"/>
      <c r="R360" s="23"/>
      <c r="S360" s="190">
        <v>0</v>
      </c>
      <c r="T360" s="23"/>
      <c r="U360" s="23"/>
      <c r="V360" s="23"/>
      <c r="W360" s="190">
        <v>0</v>
      </c>
      <c r="X360" s="191">
        <v>0.37708333333333333</v>
      </c>
      <c r="Y360" s="191">
        <v>0.75972222222222219</v>
      </c>
      <c r="Z360" s="193">
        <v>0.32013888888888886</v>
      </c>
      <c r="AA360" s="190">
        <v>7.7</v>
      </c>
      <c r="AB360" s="191">
        <v>0.37638888888888888</v>
      </c>
      <c r="AC360" s="191">
        <v>0.71527777777777779</v>
      </c>
      <c r="AD360" s="193">
        <v>0.27638888888888891</v>
      </c>
      <c r="AE360" s="190">
        <v>6.6</v>
      </c>
      <c r="AF360" s="191">
        <v>0.37638888888888888</v>
      </c>
      <c r="AG360" s="191">
        <v>0.72847222222222219</v>
      </c>
      <c r="AH360" s="193">
        <v>0.28958333333333336</v>
      </c>
      <c r="AI360" s="190">
        <v>7</v>
      </c>
      <c r="AJ360" s="191">
        <v>0.37916666666666665</v>
      </c>
      <c r="AK360" s="191">
        <v>0.78472222222222221</v>
      </c>
      <c r="AL360" s="192">
        <v>0.32916666666666666</v>
      </c>
      <c r="AM360" s="190">
        <v>7.9</v>
      </c>
      <c r="AN360" s="191">
        <v>0.35625000000000001</v>
      </c>
      <c r="AO360" s="191">
        <v>0.64375000000000004</v>
      </c>
      <c r="AP360" s="193">
        <v>0.22500000000000001</v>
      </c>
      <c r="AQ360" s="190">
        <v>5.4</v>
      </c>
      <c r="AR360" s="23"/>
      <c r="AS360" s="23"/>
      <c r="AT360" s="23"/>
      <c r="AU360" s="190">
        <v>0</v>
      </c>
      <c r="AV360" s="23"/>
      <c r="AW360" s="23"/>
      <c r="AX360" s="23"/>
      <c r="AY360" s="190">
        <v>0</v>
      </c>
      <c r="AZ360" s="23"/>
      <c r="BA360" s="23"/>
      <c r="BB360" s="23"/>
      <c r="BC360" s="190">
        <v>0</v>
      </c>
      <c r="BD360" s="23"/>
      <c r="BE360" s="23"/>
      <c r="BF360" s="23"/>
      <c r="BG360" s="190">
        <v>0</v>
      </c>
      <c r="BH360" s="23"/>
      <c r="BI360" s="23"/>
      <c r="BJ360" s="23"/>
      <c r="BK360" s="190">
        <v>0</v>
      </c>
      <c r="BL360" s="23"/>
      <c r="BM360" s="23"/>
    </row>
    <row r="361" spans="1:65" ht="15.75" customHeight="1" x14ac:dyDescent="0.2">
      <c r="A361" s="190">
        <v>775</v>
      </c>
      <c r="B361" s="23"/>
      <c r="C361" s="23" t="s">
        <v>2427</v>
      </c>
      <c r="D361" s="23"/>
      <c r="E361" s="23"/>
      <c r="F361" s="23"/>
      <c r="G361" s="190">
        <v>0</v>
      </c>
      <c r="H361" s="23"/>
      <c r="I361" s="23"/>
      <c r="J361" s="23"/>
      <c r="K361" s="190">
        <v>0</v>
      </c>
      <c r="L361" s="23"/>
      <c r="M361" s="23"/>
      <c r="N361" s="23"/>
      <c r="O361" s="190">
        <v>0</v>
      </c>
      <c r="P361" s="23"/>
      <c r="Q361" s="23"/>
      <c r="R361" s="23"/>
      <c r="S361" s="190">
        <v>0</v>
      </c>
      <c r="T361" s="23"/>
      <c r="U361" s="23"/>
      <c r="V361" s="23"/>
      <c r="W361" s="190">
        <v>0</v>
      </c>
      <c r="X361" s="23"/>
      <c r="Y361" s="23"/>
      <c r="Z361" s="23"/>
      <c r="AA361" s="190">
        <v>0</v>
      </c>
      <c r="AB361" s="23"/>
      <c r="AC361" s="23"/>
      <c r="AD361" s="23"/>
      <c r="AE361" s="190">
        <v>0</v>
      </c>
      <c r="AF361" s="23"/>
      <c r="AG361" s="23"/>
      <c r="AH361" s="23"/>
      <c r="AI361" s="190">
        <v>0</v>
      </c>
      <c r="AJ361" s="23"/>
      <c r="AK361" s="23"/>
      <c r="AL361" s="23"/>
      <c r="AM361" s="190">
        <v>0</v>
      </c>
      <c r="AN361" s="23"/>
      <c r="AO361" s="23"/>
      <c r="AP361" s="23"/>
      <c r="AQ361" s="190">
        <v>0</v>
      </c>
      <c r="AR361" s="23"/>
      <c r="AS361" s="23"/>
      <c r="AT361" s="23"/>
      <c r="AU361" s="190">
        <v>0</v>
      </c>
      <c r="AV361" s="23"/>
      <c r="AW361" s="23"/>
      <c r="AX361" s="23"/>
      <c r="AY361" s="190">
        <v>0</v>
      </c>
      <c r="AZ361" s="23"/>
      <c r="BA361" s="23"/>
      <c r="BB361" s="23"/>
      <c r="BC361" s="190">
        <v>0</v>
      </c>
      <c r="BD361" s="23"/>
      <c r="BE361" s="23"/>
      <c r="BF361" s="23"/>
      <c r="BG361" s="190">
        <v>0</v>
      </c>
      <c r="BH361" s="23"/>
      <c r="BI361" s="23"/>
      <c r="BJ361" s="23"/>
      <c r="BK361" s="190">
        <v>0</v>
      </c>
      <c r="BL361" s="23"/>
      <c r="BM361" s="23"/>
    </row>
    <row r="362" spans="1:65" ht="15.75" customHeight="1" x14ac:dyDescent="0.2">
      <c r="A362" s="190">
        <v>776</v>
      </c>
      <c r="B362" s="23"/>
      <c r="C362" s="23" t="s">
        <v>2426</v>
      </c>
      <c r="D362" s="23"/>
      <c r="E362" s="23"/>
      <c r="F362" s="23"/>
      <c r="G362" s="190">
        <v>0</v>
      </c>
      <c r="H362" s="23"/>
      <c r="I362" s="23"/>
      <c r="J362" s="23"/>
      <c r="K362" s="190">
        <v>0</v>
      </c>
      <c r="L362" s="23"/>
      <c r="M362" s="23"/>
      <c r="N362" s="23"/>
      <c r="O362" s="190">
        <v>0</v>
      </c>
      <c r="P362" s="23"/>
      <c r="Q362" s="23"/>
      <c r="R362" s="23"/>
      <c r="S362" s="190">
        <v>0</v>
      </c>
      <c r="T362" s="23"/>
      <c r="U362" s="23"/>
      <c r="V362" s="23"/>
      <c r="W362" s="190">
        <v>0</v>
      </c>
      <c r="X362" s="23"/>
      <c r="Y362" s="23"/>
      <c r="Z362" s="23"/>
      <c r="AA362" s="190">
        <v>0</v>
      </c>
      <c r="AB362" s="23"/>
      <c r="AC362" s="23"/>
      <c r="AD362" s="23"/>
      <c r="AE362" s="190">
        <v>0</v>
      </c>
      <c r="AF362" s="23"/>
      <c r="AG362" s="23"/>
      <c r="AH362" s="23"/>
      <c r="AI362" s="190">
        <v>0</v>
      </c>
      <c r="AJ362" s="23"/>
      <c r="AK362" s="23"/>
      <c r="AL362" s="23"/>
      <c r="AM362" s="190">
        <v>0</v>
      </c>
      <c r="AN362" s="23"/>
      <c r="AO362" s="23"/>
      <c r="AP362" s="23"/>
      <c r="AQ362" s="190">
        <v>0</v>
      </c>
      <c r="AR362" s="23"/>
      <c r="AS362" s="23"/>
      <c r="AT362" s="23"/>
      <c r="AU362" s="190">
        <v>0</v>
      </c>
      <c r="AV362" s="23"/>
      <c r="AW362" s="23"/>
      <c r="AX362" s="23"/>
      <c r="AY362" s="190">
        <v>0</v>
      </c>
      <c r="AZ362" s="23"/>
      <c r="BA362" s="23"/>
      <c r="BB362" s="23"/>
      <c r="BC362" s="190">
        <v>0</v>
      </c>
      <c r="BD362" s="23"/>
      <c r="BE362" s="23"/>
      <c r="BF362" s="23"/>
      <c r="BG362" s="190">
        <v>0</v>
      </c>
      <c r="BH362" s="23"/>
      <c r="BI362" s="23"/>
      <c r="BJ362" s="23"/>
      <c r="BK362" s="190">
        <v>0</v>
      </c>
      <c r="BL362" s="23"/>
      <c r="BM362" s="23"/>
    </row>
    <row r="363" spans="1:65" ht="15.75" customHeight="1" x14ac:dyDescent="0.2">
      <c r="A363" s="190">
        <v>777</v>
      </c>
      <c r="B363" s="23"/>
      <c r="C363" s="23" t="s">
        <v>2426</v>
      </c>
      <c r="D363" s="23"/>
      <c r="E363" s="23"/>
      <c r="F363" s="23"/>
      <c r="G363" s="190">
        <v>0</v>
      </c>
      <c r="H363" s="23"/>
      <c r="I363" s="23"/>
      <c r="J363" s="23"/>
      <c r="K363" s="190">
        <v>0</v>
      </c>
      <c r="L363" s="23"/>
      <c r="M363" s="23"/>
      <c r="N363" s="23"/>
      <c r="O363" s="190">
        <v>0</v>
      </c>
      <c r="P363" s="23"/>
      <c r="Q363" s="23"/>
      <c r="R363" s="23"/>
      <c r="S363" s="190">
        <v>0</v>
      </c>
      <c r="T363" s="23"/>
      <c r="U363" s="23"/>
      <c r="V363" s="23"/>
      <c r="W363" s="190">
        <v>0</v>
      </c>
      <c r="X363" s="23"/>
      <c r="Y363" s="23"/>
      <c r="Z363" s="23"/>
      <c r="AA363" s="190">
        <v>0</v>
      </c>
      <c r="AB363" s="23"/>
      <c r="AC363" s="23"/>
      <c r="AD363" s="23"/>
      <c r="AE363" s="190">
        <v>0</v>
      </c>
      <c r="AF363" s="23"/>
      <c r="AG363" s="23"/>
      <c r="AH363" s="23"/>
      <c r="AI363" s="190">
        <v>0</v>
      </c>
      <c r="AJ363" s="23"/>
      <c r="AK363" s="23"/>
      <c r="AL363" s="23"/>
      <c r="AM363" s="190">
        <v>0</v>
      </c>
      <c r="AN363" s="23"/>
      <c r="AO363" s="23"/>
      <c r="AP363" s="23"/>
      <c r="AQ363" s="190">
        <v>0</v>
      </c>
      <c r="AR363" s="23"/>
      <c r="AS363" s="23"/>
      <c r="AT363" s="23"/>
      <c r="AU363" s="190">
        <v>0</v>
      </c>
      <c r="AV363" s="23"/>
      <c r="AW363" s="23"/>
      <c r="AX363" s="23"/>
      <c r="AY363" s="190">
        <v>0</v>
      </c>
      <c r="AZ363" s="23"/>
      <c r="BA363" s="23"/>
      <c r="BB363" s="23"/>
      <c r="BC363" s="190">
        <v>0</v>
      </c>
      <c r="BD363" s="23"/>
      <c r="BE363" s="23"/>
      <c r="BF363" s="23"/>
      <c r="BG363" s="190">
        <v>0</v>
      </c>
      <c r="BH363" s="23"/>
      <c r="BI363" s="23"/>
      <c r="BJ363" s="23"/>
      <c r="BK363" s="190">
        <v>0</v>
      </c>
      <c r="BL363" s="23"/>
      <c r="BM363" s="23"/>
    </row>
    <row r="364" spans="1:65" ht="15.75" customHeight="1" x14ac:dyDescent="0.2">
      <c r="A364" s="190">
        <v>778</v>
      </c>
      <c r="B364" s="23"/>
      <c r="C364" s="23" t="s">
        <v>2425</v>
      </c>
      <c r="D364" s="23"/>
      <c r="E364" s="23"/>
      <c r="F364" s="23"/>
      <c r="G364" s="190">
        <v>0</v>
      </c>
      <c r="H364" s="23"/>
      <c r="I364" s="23"/>
      <c r="J364" s="23"/>
      <c r="K364" s="190">
        <v>0</v>
      </c>
      <c r="L364" s="23"/>
      <c r="M364" s="23"/>
      <c r="N364" s="23"/>
      <c r="O364" s="190">
        <v>0</v>
      </c>
      <c r="P364" s="23"/>
      <c r="Q364" s="23"/>
      <c r="R364" s="23"/>
      <c r="S364" s="190">
        <v>0</v>
      </c>
      <c r="T364" s="23"/>
      <c r="U364" s="23"/>
      <c r="V364" s="23"/>
      <c r="W364" s="190">
        <v>0</v>
      </c>
      <c r="X364" s="23"/>
      <c r="Y364" s="23"/>
      <c r="Z364" s="23"/>
      <c r="AA364" s="190">
        <v>0</v>
      </c>
      <c r="AB364" s="23"/>
      <c r="AC364" s="23"/>
      <c r="AD364" s="23"/>
      <c r="AE364" s="190">
        <v>0</v>
      </c>
      <c r="AF364" s="23"/>
      <c r="AG364" s="23"/>
      <c r="AH364" s="23"/>
      <c r="AI364" s="190">
        <v>0</v>
      </c>
      <c r="AJ364" s="23"/>
      <c r="AK364" s="23"/>
      <c r="AL364" s="23"/>
      <c r="AM364" s="190">
        <v>0</v>
      </c>
      <c r="AN364" s="23"/>
      <c r="AO364" s="23"/>
      <c r="AP364" s="23"/>
      <c r="AQ364" s="190">
        <v>0</v>
      </c>
      <c r="AR364" s="23"/>
      <c r="AS364" s="23"/>
      <c r="AT364" s="23"/>
      <c r="AU364" s="190">
        <v>0</v>
      </c>
      <c r="AV364" s="23"/>
      <c r="AW364" s="23"/>
      <c r="AX364" s="23"/>
      <c r="AY364" s="190">
        <v>0</v>
      </c>
      <c r="AZ364" s="23"/>
      <c r="BA364" s="23"/>
      <c r="BB364" s="23"/>
      <c r="BC364" s="190">
        <v>0</v>
      </c>
      <c r="BD364" s="23"/>
      <c r="BE364" s="23"/>
      <c r="BF364" s="23"/>
      <c r="BG364" s="190">
        <v>0</v>
      </c>
      <c r="BH364" s="23"/>
      <c r="BI364" s="23"/>
      <c r="BJ364" s="23"/>
      <c r="BK364" s="190">
        <v>0</v>
      </c>
      <c r="BL364" s="23"/>
      <c r="BM364" s="23"/>
    </row>
    <row r="365" spans="1:65" ht="15.75" customHeight="1" x14ac:dyDescent="0.2">
      <c r="A365" s="190">
        <v>779</v>
      </c>
      <c r="B365" s="23"/>
      <c r="C365" s="23" t="s">
        <v>2426</v>
      </c>
      <c r="D365" s="23"/>
      <c r="E365" s="23"/>
      <c r="F365" s="23"/>
      <c r="G365" s="190">
        <v>0</v>
      </c>
      <c r="H365" s="23"/>
      <c r="I365" s="23"/>
      <c r="J365" s="23"/>
      <c r="K365" s="190">
        <v>0</v>
      </c>
      <c r="L365" s="23"/>
      <c r="M365" s="23"/>
      <c r="N365" s="23"/>
      <c r="O365" s="190">
        <v>0</v>
      </c>
      <c r="P365" s="23"/>
      <c r="Q365" s="23"/>
      <c r="R365" s="23"/>
      <c r="S365" s="190">
        <v>0</v>
      </c>
      <c r="T365" s="23"/>
      <c r="U365" s="23"/>
      <c r="V365" s="23"/>
      <c r="W365" s="190">
        <v>0</v>
      </c>
      <c r="X365" s="23"/>
      <c r="Y365" s="23"/>
      <c r="Z365" s="23"/>
      <c r="AA365" s="190">
        <v>0</v>
      </c>
      <c r="AB365" s="23"/>
      <c r="AC365" s="23"/>
      <c r="AD365" s="23"/>
      <c r="AE365" s="190">
        <v>0</v>
      </c>
      <c r="AF365" s="23"/>
      <c r="AG365" s="23"/>
      <c r="AH365" s="23"/>
      <c r="AI365" s="190">
        <v>0</v>
      </c>
      <c r="AJ365" s="23"/>
      <c r="AK365" s="23"/>
      <c r="AL365" s="23"/>
      <c r="AM365" s="190">
        <v>0</v>
      </c>
      <c r="AN365" s="23"/>
      <c r="AO365" s="23"/>
      <c r="AP365" s="23"/>
      <c r="AQ365" s="190">
        <v>0</v>
      </c>
      <c r="AR365" s="23"/>
      <c r="AS365" s="23"/>
      <c r="AT365" s="23"/>
      <c r="AU365" s="190">
        <v>0</v>
      </c>
      <c r="AV365" s="23"/>
      <c r="AW365" s="23"/>
      <c r="AX365" s="23"/>
      <c r="AY365" s="190">
        <v>0</v>
      </c>
      <c r="AZ365" s="23"/>
      <c r="BA365" s="23"/>
      <c r="BB365" s="23"/>
      <c r="BC365" s="190">
        <v>0</v>
      </c>
      <c r="BD365" s="23"/>
      <c r="BE365" s="23"/>
      <c r="BF365" s="23"/>
      <c r="BG365" s="190">
        <v>0</v>
      </c>
      <c r="BH365" s="23"/>
      <c r="BI365" s="23"/>
      <c r="BJ365" s="23"/>
      <c r="BK365" s="190">
        <v>0</v>
      </c>
      <c r="BL365" s="23"/>
      <c r="BM365" s="23"/>
    </row>
    <row r="366" spans="1:65" ht="15.75" customHeight="1" x14ac:dyDescent="0.2">
      <c r="A366" s="190">
        <v>780</v>
      </c>
      <c r="B366" s="23"/>
      <c r="C366" s="23"/>
      <c r="D366" s="23"/>
      <c r="E366" s="23"/>
      <c r="F366" s="23"/>
      <c r="G366" s="190">
        <v>0</v>
      </c>
      <c r="H366" s="23"/>
      <c r="I366" s="23"/>
      <c r="J366" s="23"/>
      <c r="K366" s="190">
        <v>0</v>
      </c>
      <c r="L366" s="23"/>
      <c r="M366" s="23"/>
      <c r="N366" s="23"/>
      <c r="O366" s="190">
        <v>0</v>
      </c>
      <c r="P366" s="23"/>
      <c r="Q366" s="23"/>
      <c r="R366" s="23"/>
      <c r="S366" s="190">
        <v>0</v>
      </c>
      <c r="T366" s="23"/>
      <c r="U366" s="23"/>
      <c r="V366" s="23"/>
      <c r="W366" s="190">
        <v>0</v>
      </c>
      <c r="X366" s="23"/>
      <c r="Y366" s="23"/>
      <c r="Z366" s="23"/>
      <c r="AA366" s="190">
        <v>0</v>
      </c>
      <c r="AB366" s="23"/>
      <c r="AC366" s="23"/>
      <c r="AD366" s="23"/>
      <c r="AE366" s="190">
        <v>0</v>
      </c>
      <c r="AF366" s="23"/>
      <c r="AG366" s="23"/>
      <c r="AH366" s="23"/>
      <c r="AI366" s="190">
        <v>0</v>
      </c>
      <c r="AJ366" s="23"/>
      <c r="AK366" s="23"/>
      <c r="AL366" s="23"/>
      <c r="AM366" s="190">
        <v>0</v>
      </c>
      <c r="AN366" s="23"/>
      <c r="AO366" s="23"/>
      <c r="AP366" s="23"/>
      <c r="AQ366" s="190">
        <v>0</v>
      </c>
      <c r="AR366" s="23"/>
      <c r="AS366" s="23"/>
      <c r="AT366" s="23"/>
      <c r="AU366" s="190">
        <v>0</v>
      </c>
      <c r="AV366" s="23"/>
      <c r="AW366" s="23"/>
      <c r="AX366" s="23"/>
      <c r="AY366" s="190">
        <v>0</v>
      </c>
      <c r="AZ366" s="23"/>
      <c r="BA366" s="23"/>
      <c r="BB366" s="23"/>
      <c r="BC366" s="190">
        <v>0</v>
      </c>
      <c r="BD366" s="23"/>
      <c r="BE366" s="23"/>
      <c r="BF366" s="23"/>
      <c r="BG366" s="190">
        <v>0</v>
      </c>
      <c r="BH366" s="23"/>
      <c r="BI366" s="23"/>
      <c r="BJ366" s="23"/>
      <c r="BK366" s="190">
        <v>0</v>
      </c>
      <c r="BL366" s="23"/>
      <c r="BM366" s="23"/>
    </row>
    <row r="367" spans="1:65" ht="15.75" customHeight="1" x14ac:dyDescent="0.2">
      <c r="A367" s="190">
        <v>781</v>
      </c>
      <c r="B367" s="23"/>
      <c r="C367" s="23"/>
      <c r="D367" s="23"/>
      <c r="E367" s="23"/>
      <c r="F367" s="23"/>
      <c r="G367" s="190">
        <v>0</v>
      </c>
      <c r="H367" s="23"/>
      <c r="I367" s="23"/>
      <c r="J367" s="23"/>
      <c r="K367" s="190">
        <v>0</v>
      </c>
      <c r="L367" s="23"/>
      <c r="M367" s="23"/>
      <c r="N367" s="23"/>
      <c r="O367" s="190">
        <v>0</v>
      </c>
      <c r="P367" s="23"/>
      <c r="Q367" s="23"/>
      <c r="R367" s="23"/>
      <c r="S367" s="190">
        <v>0</v>
      </c>
      <c r="T367" s="23"/>
      <c r="U367" s="23"/>
      <c r="V367" s="23"/>
      <c r="W367" s="190">
        <v>0</v>
      </c>
      <c r="X367" s="23"/>
      <c r="Y367" s="23"/>
      <c r="Z367" s="23"/>
      <c r="AA367" s="190">
        <v>0</v>
      </c>
      <c r="AB367" s="23"/>
      <c r="AC367" s="23"/>
      <c r="AD367" s="23"/>
      <c r="AE367" s="190">
        <v>0</v>
      </c>
      <c r="AF367" s="23"/>
      <c r="AG367" s="23"/>
      <c r="AH367" s="23"/>
      <c r="AI367" s="190">
        <v>0</v>
      </c>
      <c r="AJ367" s="23"/>
      <c r="AK367" s="23"/>
      <c r="AL367" s="23"/>
      <c r="AM367" s="190">
        <v>0</v>
      </c>
      <c r="AN367" s="23"/>
      <c r="AO367" s="23"/>
      <c r="AP367" s="23"/>
      <c r="AQ367" s="190">
        <v>0</v>
      </c>
      <c r="AR367" s="23"/>
      <c r="AS367" s="23"/>
      <c r="AT367" s="23"/>
      <c r="AU367" s="190">
        <v>0</v>
      </c>
      <c r="AV367" s="23"/>
      <c r="AW367" s="23"/>
      <c r="AX367" s="23"/>
      <c r="AY367" s="190">
        <v>0</v>
      </c>
      <c r="AZ367" s="23"/>
      <c r="BA367" s="23"/>
      <c r="BB367" s="23"/>
      <c r="BC367" s="190">
        <v>0</v>
      </c>
      <c r="BD367" s="23"/>
      <c r="BE367" s="23"/>
      <c r="BF367" s="23"/>
      <c r="BG367" s="190">
        <v>0</v>
      </c>
      <c r="BH367" s="23"/>
      <c r="BI367" s="23"/>
      <c r="BJ367" s="23"/>
      <c r="BK367" s="190">
        <v>0</v>
      </c>
      <c r="BL367" s="23"/>
      <c r="BM367" s="23"/>
    </row>
    <row r="368" spans="1:65" ht="15.75" customHeight="1" x14ac:dyDescent="0.2">
      <c r="A368" s="190">
        <v>782</v>
      </c>
      <c r="B368" s="23"/>
      <c r="C368" s="23" t="s">
        <v>2425</v>
      </c>
      <c r="D368" s="23"/>
      <c r="E368" s="23"/>
      <c r="F368" s="23"/>
      <c r="G368" s="190">
        <v>0</v>
      </c>
      <c r="H368" s="23"/>
      <c r="I368" s="23"/>
      <c r="J368" s="23"/>
      <c r="K368" s="190">
        <v>0</v>
      </c>
      <c r="L368" s="23"/>
      <c r="M368" s="23"/>
      <c r="N368" s="23"/>
      <c r="O368" s="190">
        <v>0</v>
      </c>
      <c r="P368" s="23"/>
      <c r="Q368" s="23"/>
      <c r="R368" s="23"/>
      <c r="S368" s="190">
        <v>0</v>
      </c>
      <c r="T368" s="23"/>
      <c r="U368" s="23"/>
      <c r="V368" s="23"/>
      <c r="W368" s="190">
        <v>0</v>
      </c>
      <c r="X368" s="23"/>
      <c r="Y368" s="23"/>
      <c r="Z368" s="23"/>
      <c r="AA368" s="190">
        <v>0</v>
      </c>
      <c r="AB368" s="23"/>
      <c r="AC368" s="23"/>
      <c r="AD368" s="23"/>
      <c r="AE368" s="190">
        <v>0</v>
      </c>
      <c r="AF368" s="23"/>
      <c r="AG368" s="23"/>
      <c r="AH368" s="23"/>
      <c r="AI368" s="190">
        <v>0</v>
      </c>
      <c r="AJ368" s="23"/>
      <c r="AK368" s="23"/>
      <c r="AL368" s="23"/>
      <c r="AM368" s="190">
        <v>0</v>
      </c>
      <c r="AN368" s="23"/>
      <c r="AO368" s="23"/>
      <c r="AP368" s="23"/>
      <c r="AQ368" s="190">
        <v>0</v>
      </c>
      <c r="AR368" s="23"/>
      <c r="AS368" s="23"/>
      <c r="AT368" s="23"/>
      <c r="AU368" s="190">
        <v>0</v>
      </c>
      <c r="AV368" s="23"/>
      <c r="AW368" s="23"/>
      <c r="AX368" s="23"/>
      <c r="AY368" s="190">
        <v>0</v>
      </c>
      <c r="AZ368" s="23"/>
      <c r="BA368" s="23"/>
      <c r="BB368" s="23"/>
      <c r="BC368" s="190">
        <v>0</v>
      </c>
      <c r="BD368" s="23"/>
      <c r="BE368" s="23"/>
      <c r="BF368" s="23"/>
      <c r="BG368" s="190">
        <v>0</v>
      </c>
      <c r="BH368" s="23"/>
      <c r="BI368" s="23"/>
      <c r="BJ368" s="23"/>
      <c r="BK368" s="190">
        <v>0</v>
      </c>
      <c r="BL368" s="23"/>
      <c r="BM368" s="23"/>
    </row>
    <row r="369" spans="1:65" ht="15.75" customHeight="1" x14ac:dyDescent="0.2">
      <c r="A369" s="190">
        <v>783</v>
      </c>
      <c r="B369" s="23"/>
      <c r="C369" s="23" t="s">
        <v>2426</v>
      </c>
      <c r="D369" s="23"/>
      <c r="E369" s="23"/>
      <c r="F369" s="23"/>
      <c r="G369" s="190">
        <v>0</v>
      </c>
      <c r="H369" s="23"/>
      <c r="I369" s="23"/>
      <c r="J369" s="23"/>
      <c r="K369" s="190">
        <v>0</v>
      </c>
      <c r="L369" s="23"/>
      <c r="M369" s="23"/>
      <c r="N369" s="23"/>
      <c r="O369" s="190">
        <v>0</v>
      </c>
      <c r="P369" s="23"/>
      <c r="Q369" s="23"/>
      <c r="R369" s="23"/>
      <c r="S369" s="190">
        <v>0</v>
      </c>
      <c r="T369" s="23"/>
      <c r="U369" s="23"/>
      <c r="V369" s="23"/>
      <c r="W369" s="190">
        <v>0</v>
      </c>
      <c r="X369" s="23"/>
      <c r="Y369" s="23"/>
      <c r="Z369" s="23"/>
      <c r="AA369" s="190">
        <v>0</v>
      </c>
      <c r="AB369" s="23"/>
      <c r="AC369" s="23"/>
      <c r="AD369" s="23"/>
      <c r="AE369" s="190">
        <v>0</v>
      </c>
      <c r="AF369" s="23"/>
      <c r="AG369" s="23"/>
      <c r="AH369" s="23"/>
      <c r="AI369" s="190">
        <v>0</v>
      </c>
      <c r="AJ369" s="23"/>
      <c r="AK369" s="23"/>
      <c r="AL369" s="23"/>
      <c r="AM369" s="190">
        <v>0</v>
      </c>
      <c r="AN369" s="23"/>
      <c r="AO369" s="23"/>
      <c r="AP369" s="23"/>
      <c r="AQ369" s="190">
        <v>0</v>
      </c>
      <c r="AR369" s="23"/>
      <c r="AS369" s="23"/>
      <c r="AT369" s="23"/>
      <c r="AU369" s="190">
        <v>0</v>
      </c>
      <c r="AV369" s="23"/>
      <c r="AW369" s="23"/>
      <c r="AX369" s="23"/>
      <c r="AY369" s="190">
        <v>0</v>
      </c>
      <c r="AZ369" s="23"/>
      <c r="BA369" s="23"/>
      <c r="BB369" s="23"/>
      <c r="BC369" s="190">
        <v>0</v>
      </c>
      <c r="BD369" s="23"/>
      <c r="BE369" s="23"/>
      <c r="BF369" s="23"/>
      <c r="BG369" s="190">
        <v>0</v>
      </c>
      <c r="BH369" s="23"/>
      <c r="BI369" s="23"/>
      <c r="BJ369" s="23"/>
      <c r="BK369" s="190">
        <v>0</v>
      </c>
      <c r="BL369" s="23"/>
      <c r="BM369" s="23"/>
    </row>
    <row r="370" spans="1:65" ht="15.75" customHeight="1" x14ac:dyDescent="0.2">
      <c r="A370" s="190">
        <v>784</v>
      </c>
      <c r="B370" s="23"/>
      <c r="C370" s="23" t="s">
        <v>2426</v>
      </c>
      <c r="D370" s="191">
        <v>0.35486111111111113</v>
      </c>
      <c r="E370" s="191">
        <v>0.75972222222222219</v>
      </c>
      <c r="F370" s="192">
        <v>0.33333333333333331</v>
      </c>
      <c r="G370" s="190">
        <v>8</v>
      </c>
      <c r="H370" s="23"/>
      <c r="I370" s="23"/>
      <c r="J370" s="23"/>
      <c r="K370" s="190">
        <v>0</v>
      </c>
      <c r="L370" s="23"/>
      <c r="M370" s="23"/>
      <c r="N370" s="23"/>
      <c r="O370" s="190">
        <v>0</v>
      </c>
      <c r="P370" s="23"/>
      <c r="Q370" s="23"/>
      <c r="R370" s="23"/>
      <c r="S370" s="190">
        <v>0</v>
      </c>
      <c r="T370" s="23"/>
      <c r="U370" s="23"/>
      <c r="V370" s="23"/>
      <c r="W370" s="190">
        <v>0</v>
      </c>
      <c r="X370" s="23"/>
      <c r="Y370" s="23"/>
      <c r="Z370" s="23"/>
      <c r="AA370" s="190">
        <v>0</v>
      </c>
      <c r="AB370" s="191">
        <v>0.35486111111111113</v>
      </c>
      <c r="AC370" s="191">
        <v>0.35486111111111113</v>
      </c>
      <c r="AD370" s="192">
        <v>0.16666666666666666</v>
      </c>
      <c r="AE370" s="190">
        <v>4</v>
      </c>
      <c r="AF370" s="23"/>
      <c r="AG370" s="23"/>
      <c r="AH370" s="23"/>
      <c r="AI370" s="190">
        <v>0</v>
      </c>
      <c r="AJ370" s="191">
        <v>0.35486111111111113</v>
      </c>
      <c r="AK370" s="191">
        <v>0.64236111111111116</v>
      </c>
      <c r="AL370" s="193">
        <v>0.22500000000000001</v>
      </c>
      <c r="AM370" s="190">
        <v>5.4</v>
      </c>
      <c r="AN370" s="23"/>
      <c r="AO370" s="23"/>
      <c r="AP370" s="23"/>
      <c r="AQ370" s="190">
        <v>0</v>
      </c>
      <c r="AR370" s="23"/>
      <c r="AS370" s="23"/>
      <c r="AT370" s="23"/>
      <c r="AU370" s="190">
        <v>0</v>
      </c>
      <c r="AV370" s="23"/>
      <c r="AW370" s="23"/>
      <c r="AX370" s="23"/>
      <c r="AY370" s="190">
        <v>0</v>
      </c>
      <c r="AZ370" s="23"/>
      <c r="BA370" s="23"/>
      <c r="BB370" s="23"/>
      <c r="BC370" s="190">
        <v>0</v>
      </c>
      <c r="BD370" s="23"/>
      <c r="BE370" s="23"/>
      <c r="BF370" s="23"/>
      <c r="BG370" s="190">
        <v>0</v>
      </c>
      <c r="BH370" s="23"/>
      <c r="BI370" s="23"/>
      <c r="BJ370" s="23"/>
      <c r="BK370" s="190">
        <v>0</v>
      </c>
      <c r="BL370" s="23"/>
      <c r="BM370" s="23"/>
    </row>
    <row r="371" spans="1:65" ht="15.75" customHeight="1" x14ac:dyDescent="0.2">
      <c r="A371" s="190">
        <v>785</v>
      </c>
      <c r="B371" s="23"/>
      <c r="C371" s="23"/>
      <c r="D371" s="23"/>
      <c r="E371" s="23"/>
      <c r="F371" s="23"/>
      <c r="G371" s="190">
        <v>0</v>
      </c>
      <c r="H371" s="23"/>
      <c r="I371" s="23"/>
      <c r="J371" s="23"/>
      <c r="K371" s="190">
        <v>0</v>
      </c>
      <c r="L371" s="23"/>
      <c r="M371" s="23"/>
      <c r="N371" s="23"/>
      <c r="O371" s="190">
        <v>0</v>
      </c>
      <c r="P371" s="23"/>
      <c r="Q371" s="23"/>
      <c r="R371" s="23"/>
      <c r="S371" s="190">
        <v>0</v>
      </c>
      <c r="T371" s="23"/>
      <c r="U371" s="23"/>
      <c r="V371" s="23"/>
      <c r="W371" s="190">
        <v>0</v>
      </c>
      <c r="X371" s="23"/>
      <c r="Y371" s="23"/>
      <c r="Z371" s="23"/>
      <c r="AA371" s="190">
        <v>0</v>
      </c>
      <c r="AB371" s="23"/>
      <c r="AC371" s="23"/>
      <c r="AD371" s="23"/>
      <c r="AE371" s="190">
        <v>0</v>
      </c>
      <c r="AF371" s="23"/>
      <c r="AG371" s="23"/>
      <c r="AH371" s="23"/>
      <c r="AI371" s="190">
        <v>0</v>
      </c>
      <c r="AJ371" s="23"/>
      <c r="AK371" s="23"/>
      <c r="AL371" s="23"/>
      <c r="AM371" s="190">
        <v>0</v>
      </c>
      <c r="AN371" s="23"/>
      <c r="AO371" s="23"/>
      <c r="AP371" s="23"/>
      <c r="AQ371" s="190">
        <v>0</v>
      </c>
      <c r="AR371" s="23"/>
      <c r="AS371" s="23"/>
      <c r="AT371" s="23"/>
      <c r="AU371" s="190">
        <v>0</v>
      </c>
      <c r="AV371" s="23"/>
      <c r="AW371" s="23"/>
      <c r="AX371" s="23"/>
      <c r="AY371" s="190">
        <v>0</v>
      </c>
      <c r="AZ371" s="23"/>
      <c r="BA371" s="23"/>
      <c r="BB371" s="23"/>
      <c r="BC371" s="190">
        <v>0</v>
      </c>
      <c r="BD371" s="23"/>
      <c r="BE371" s="23"/>
      <c r="BF371" s="23"/>
      <c r="BG371" s="190">
        <v>0</v>
      </c>
      <c r="BH371" s="23"/>
      <c r="BI371" s="23"/>
      <c r="BJ371" s="23"/>
      <c r="BK371" s="190">
        <v>0</v>
      </c>
      <c r="BL371" s="23"/>
      <c r="BM371" s="23"/>
    </row>
    <row r="372" spans="1:65" ht="15.75" customHeight="1" x14ac:dyDescent="0.2">
      <c r="A372" s="190">
        <v>786</v>
      </c>
      <c r="B372" s="23"/>
      <c r="C372" s="23" t="s">
        <v>2427</v>
      </c>
      <c r="D372" s="23"/>
      <c r="E372" s="23"/>
      <c r="F372" s="23"/>
      <c r="G372" s="190">
        <v>0</v>
      </c>
      <c r="H372" s="23"/>
      <c r="I372" s="23"/>
      <c r="J372" s="23"/>
      <c r="K372" s="190">
        <v>0</v>
      </c>
      <c r="L372" s="23"/>
      <c r="M372" s="23"/>
      <c r="N372" s="23"/>
      <c r="O372" s="190">
        <v>0</v>
      </c>
      <c r="P372" s="23"/>
      <c r="Q372" s="23"/>
      <c r="R372" s="23"/>
      <c r="S372" s="190">
        <v>0</v>
      </c>
      <c r="T372" s="23"/>
      <c r="U372" s="23"/>
      <c r="V372" s="23"/>
      <c r="W372" s="190">
        <v>0</v>
      </c>
      <c r="X372" s="23"/>
      <c r="Y372" s="23"/>
      <c r="Z372" s="23"/>
      <c r="AA372" s="190">
        <v>0</v>
      </c>
      <c r="AB372" s="23"/>
      <c r="AC372" s="23"/>
      <c r="AD372" s="23"/>
      <c r="AE372" s="190">
        <v>0</v>
      </c>
      <c r="AF372" s="23"/>
      <c r="AG372" s="23"/>
      <c r="AH372" s="23"/>
      <c r="AI372" s="190">
        <v>0</v>
      </c>
      <c r="AJ372" s="23"/>
      <c r="AK372" s="23"/>
      <c r="AL372" s="23"/>
      <c r="AM372" s="190">
        <v>0</v>
      </c>
      <c r="AN372" s="23"/>
      <c r="AO372" s="23"/>
      <c r="AP372" s="23"/>
      <c r="AQ372" s="190">
        <v>0</v>
      </c>
      <c r="AR372" s="23"/>
      <c r="AS372" s="23"/>
      <c r="AT372" s="23"/>
      <c r="AU372" s="190">
        <v>0</v>
      </c>
      <c r="AV372" s="23"/>
      <c r="AW372" s="23"/>
      <c r="AX372" s="23"/>
      <c r="AY372" s="190">
        <v>0</v>
      </c>
      <c r="AZ372" s="23"/>
      <c r="BA372" s="23"/>
      <c r="BB372" s="23"/>
      <c r="BC372" s="190">
        <v>0</v>
      </c>
      <c r="BD372" s="23"/>
      <c r="BE372" s="23"/>
      <c r="BF372" s="23"/>
      <c r="BG372" s="190">
        <v>0</v>
      </c>
      <c r="BH372" s="23"/>
      <c r="BI372" s="23"/>
      <c r="BJ372" s="23"/>
      <c r="BK372" s="190">
        <v>0</v>
      </c>
      <c r="BL372" s="23"/>
      <c r="BM372" s="23"/>
    </row>
    <row r="373" spans="1:65" ht="15.75" customHeight="1" x14ac:dyDescent="0.2">
      <c r="A373" s="190">
        <v>787</v>
      </c>
      <c r="B373" s="23"/>
      <c r="C373" s="23" t="s">
        <v>2426</v>
      </c>
      <c r="D373" s="191">
        <v>0.38472222222222224</v>
      </c>
      <c r="E373" s="191">
        <v>0.38472222222222224</v>
      </c>
      <c r="F373" s="192">
        <v>0.16666666666666666</v>
      </c>
      <c r="G373" s="190">
        <v>4</v>
      </c>
      <c r="H373" s="23"/>
      <c r="I373" s="23"/>
      <c r="J373" s="23"/>
      <c r="K373" s="190">
        <v>0</v>
      </c>
      <c r="L373" s="191">
        <v>0.3840277777777778</v>
      </c>
      <c r="M373" s="191">
        <v>0.3840277777777778</v>
      </c>
      <c r="N373" s="192">
        <v>0.16666666666666666</v>
      </c>
      <c r="O373" s="190">
        <v>4</v>
      </c>
      <c r="P373" s="23"/>
      <c r="Q373" s="23"/>
      <c r="R373" s="23"/>
      <c r="S373" s="190">
        <v>0</v>
      </c>
      <c r="T373" s="23"/>
      <c r="U373" s="23"/>
      <c r="V373" s="23"/>
      <c r="W373" s="190">
        <v>0</v>
      </c>
      <c r="X373" s="23"/>
      <c r="Y373" s="23"/>
      <c r="Z373" s="23"/>
      <c r="AA373" s="190">
        <v>0</v>
      </c>
      <c r="AB373" s="23"/>
      <c r="AC373" s="23"/>
      <c r="AD373" s="23"/>
      <c r="AE373" s="190">
        <v>0</v>
      </c>
      <c r="AF373" s="23"/>
      <c r="AG373" s="23"/>
      <c r="AH373" s="23"/>
      <c r="AI373" s="190">
        <v>0</v>
      </c>
      <c r="AJ373" s="23"/>
      <c r="AK373" s="23"/>
      <c r="AL373" s="23"/>
      <c r="AM373" s="190">
        <v>0</v>
      </c>
      <c r="AN373" s="23"/>
      <c r="AO373" s="23"/>
      <c r="AP373" s="23"/>
      <c r="AQ373" s="190">
        <v>0</v>
      </c>
      <c r="AR373" s="23"/>
      <c r="AS373" s="23"/>
      <c r="AT373" s="23"/>
      <c r="AU373" s="190">
        <v>0</v>
      </c>
      <c r="AV373" s="23"/>
      <c r="AW373" s="23"/>
      <c r="AX373" s="23"/>
      <c r="AY373" s="190">
        <v>0</v>
      </c>
      <c r="AZ373" s="23"/>
      <c r="BA373" s="23"/>
      <c r="BB373" s="23"/>
      <c r="BC373" s="190">
        <v>0</v>
      </c>
      <c r="BD373" s="23"/>
      <c r="BE373" s="23"/>
      <c r="BF373" s="23"/>
      <c r="BG373" s="190">
        <v>0</v>
      </c>
      <c r="BH373" s="23"/>
      <c r="BI373" s="23"/>
      <c r="BJ373" s="23"/>
      <c r="BK373" s="190">
        <v>0</v>
      </c>
      <c r="BL373" s="23"/>
      <c r="BM373" s="23"/>
    </row>
    <row r="374" spans="1:65" ht="15.75" customHeight="1" x14ac:dyDescent="0.2">
      <c r="A374" s="190">
        <v>788</v>
      </c>
      <c r="B374" s="23"/>
      <c r="C374" s="23"/>
      <c r="D374" s="23"/>
      <c r="E374" s="23"/>
      <c r="F374" s="23"/>
      <c r="G374" s="190">
        <v>0</v>
      </c>
      <c r="H374" s="23"/>
      <c r="I374" s="23"/>
      <c r="J374" s="23"/>
      <c r="K374" s="190">
        <v>0</v>
      </c>
      <c r="L374" s="23"/>
      <c r="M374" s="23"/>
      <c r="N374" s="23"/>
      <c r="O374" s="190">
        <v>0</v>
      </c>
      <c r="P374" s="23"/>
      <c r="Q374" s="23"/>
      <c r="R374" s="23"/>
      <c r="S374" s="190">
        <v>0</v>
      </c>
      <c r="T374" s="23"/>
      <c r="U374" s="23"/>
      <c r="V374" s="23"/>
      <c r="W374" s="190">
        <v>0</v>
      </c>
      <c r="X374" s="23"/>
      <c r="Y374" s="23"/>
      <c r="Z374" s="23"/>
      <c r="AA374" s="190">
        <v>0</v>
      </c>
      <c r="AB374" s="23"/>
      <c r="AC374" s="23"/>
      <c r="AD374" s="23"/>
      <c r="AE374" s="190">
        <v>0</v>
      </c>
      <c r="AF374" s="23"/>
      <c r="AG374" s="23"/>
      <c r="AH374" s="23"/>
      <c r="AI374" s="190">
        <v>0</v>
      </c>
      <c r="AJ374" s="23"/>
      <c r="AK374" s="23"/>
      <c r="AL374" s="23"/>
      <c r="AM374" s="190">
        <v>0</v>
      </c>
      <c r="AN374" s="23"/>
      <c r="AO374" s="23"/>
      <c r="AP374" s="23"/>
      <c r="AQ374" s="190">
        <v>0</v>
      </c>
      <c r="AR374" s="23"/>
      <c r="AS374" s="23"/>
      <c r="AT374" s="23"/>
      <c r="AU374" s="190">
        <v>0</v>
      </c>
      <c r="AV374" s="23"/>
      <c r="AW374" s="23"/>
      <c r="AX374" s="23"/>
      <c r="AY374" s="190">
        <v>0</v>
      </c>
      <c r="AZ374" s="23"/>
      <c r="BA374" s="23"/>
      <c r="BB374" s="23"/>
      <c r="BC374" s="190">
        <v>0</v>
      </c>
      <c r="BD374" s="23"/>
      <c r="BE374" s="23"/>
      <c r="BF374" s="23"/>
      <c r="BG374" s="190">
        <v>0</v>
      </c>
      <c r="BH374" s="23"/>
      <c r="BI374" s="23"/>
      <c r="BJ374" s="23"/>
      <c r="BK374" s="190">
        <v>0</v>
      </c>
      <c r="BL374" s="23"/>
      <c r="BM374" s="23"/>
    </row>
    <row r="375" spans="1:65" ht="15.75" customHeight="1" x14ac:dyDescent="0.2">
      <c r="A375" s="190">
        <v>789</v>
      </c>
      <c r="B375" s="23"/>
      <c r="C375" s="23" t="s">
        <v>2428</v>
      </c>
      <c r="D375" s="23"/>
      <c r="E375" s="23"/>
      <c r="F375" s="23"/>
      <c r="G375" s="190">
        <v>0</v>
      </c>
      <c r="H375" s="23"/>
      <c r="I375" s="23"/>
      <c r="J375" s="23"/>
      <c r="K375" s="190">
        <v>0</v>
      </c>
      <c r="L375" s="23"/>
      <c r="M375" s="23"/>
      <c r="N375" s="23"/>
      <c r="O375" s="190">
        <v>0</v>
      </c>
      <c r="P375" s="23"/>
      <c r="Q375" s="23"/>
      <c r="R375" s="23"/>
      <c r="S375" s="190">
        <v>0</v>
      </c>
      <c r="T375" s="23"/>
      <c r="U375" s="23"/>
      <c r="V375" s="23"/>
      <c r="W375" s="190">
        <v>0</v>
      </c>
      <c r="X375" s="23"/>
      <c r="Y375" s="23"/>
      <c r="Z375" s="23"/>
      <c r="AA375" s="190">
        <v>0</v>
      </c>
      <c r="AB375" s="23"/>
      <c r="AC375" s="23"/>
      <c r="AD375" s="23"/>
      <c r="AE375" s="190">
        <v>0</v>
      </c>
      <c r="AF375" s="23"/>
      <c r="AG375" s="23"/>
      <c r="AH375" s="23"/>
      <c r="AI375" s="190">
        <v>0</v>
      </c>
      <c r="AJ375" s="23"/>
      <c r="AK375" s="23"/>
      <c r="AL375" s="23"/>
      <c r="AM375" s="190">
        <v>0</v>
      </c>
      <c r="AN375" s="23"/>
      <c r="AO375" s="23"/>
      <c r="AP375" s="23"/>
      <c r="AQ375" s="190">
        <v>0</v>
      </c>
      <c r="AR375" s="23"/>
      <c r="AS375" s="23"/>
      <c r="AT375" s="23"/>
      <c r="AU375" s="190">
        <v>0</v>
      </c>
      <c r="AV375" s="23"/>
      <c r="AW375" s="23"/>
      <c r="AX375" s="23"/>
      <c r="AY375" s="190">
        <v>0</v>
      </c>
      <c r="AZ375" s="23"/>
      <c r="BA375" s="23"/>
      <c r="BB375" s="23"/>
      <c r="BC375" s="190">
        <v>0</v>
      </c>
      <c r="BD375" s="23"/>
      <c r="BE375" s="23"/>
      <c r="BF375" s="23"/>
      <c r="BG375" s="190">
        <v>0</v>
      </c>
      <c r="BH375" s="23"/>
      <c r="BI375" s="23"/>
      <c r="BJ375" s="23"/>
      <c r="BK375" s="190">
        <v>0</v>
      </c>
      <c r="BL375" s="23"/>
      <c r="BM375" s="23"/>
    </row>
    <row r="376" spans="1:65" ht="15.75" customHeight="1" x14ac:dyDescent="0.2">
      <c r="A376" s="190">
        <v>790</v>
      </c>
      <c r="B376" s="23"/>
      <c r="C376" s="23" t="s">
        <v>2428</v>
      </c>
      <c r="D376" s="23"/>
      <c r="E376" s="23"/>
      <c r="F376" s="23"/>
      <c r="G376" s="190">
        <v>0</v>
      </c>
      <c r="H376" s="23"/>
      <c r="I376" s="23"/>
      <c r="J376" s="23"/>
      <c r="K376" s="190">
        <v>0</v>
      </c>
      <c r="L376" s="23"/>
      <c r="M376" s="23"/>
      <c r="N376" s="23"/>
      <c r="O376" s="190">
        <v>0</v>
      </c>
      <c r="P376" s="23"/>
      <c r="Q376" s="23"/>
      <c r="R376" s="23"/>
      <c r="S376" s="190">
        <v>0</v>
      </c>
      <c r="T376" s="23"/>
      <c r="U376" s="23"/>
      <c r="V376" s="23"/>
      <c r="W376" s="190">
        <v>0</v>
      </c>
      <c r="X376" s="23"/>
      <c r="Y376" s="23"/>
      <c r="Z376" s="23"/>
      <c r="AA376" s="190">
        <v>0</v>
      </c>
      <c r="AB376" s="23"/>
      <c r="AC376" s="23"/>
      <c r="AD376" s="23"/>
      <c r="AE376" s="190">
        <v>0</v>
      </c>
      <c r="AF376" s="23"/>
      <c r="AG376" s="23"/>
      <c r="AH376" s="23"/>
      <c r="AI376" s="190">
        <v>0</v>
      </c>
      <c r="AJ376" s="23"/>
      <c r="AK376" s="23"/>
      <c r="AL376" s="23"/>
      <c r="AM376" s="190">
        <v>0</v>
      </c>
      <c r="AN376" s="23"/>
      <c r="AO376" s="23"/>
      <c r="AP376" s="23"/>
      <c r="AQ376" s="190">
        <v>0</v>
      </c>
      <c r="AR376" s="23"/>
      <c r="AS376" s="23"/>
      <c r="AT376" s="23"/>
      <c r="AU376" s="190">
        <v>0</v>
      </c>
      <c r="AV376" s="23"/>
      <c r="AW376" s="23"/>
      <c r="AX376" s="23"/>
      <c r="AY376" s="190">
        <v>0</v>
      </c>
      <c r="AZ376" s="191">
        <v>0.34097222222222223</v>
      </c>
      <c r="BA376" s="191">
        <v>0.79236111111111107</v>
      </c>
      <c r="BB376" s="192">
        <v>0.33333333333333331</v>
      </c>
      <c r="BC376" s="190">
        <v>8</v>
      </c>
      <c r="BD376" s="191">
        <v>0.33541666666666664</v>
      </c>
      <c r="BE376" s="191">
        <v>0.33541666666666664</v>
      </c>
      <c r="BF376" s="192">
        <v>0.16666666666666666</v>
      </c>
      <c r="BG376" s="190">
        <v>4</v>
      </c>
      <c r="BH376" s="191">
        <v>0.33055555555555555</v>
      </c>
      <c r="BI376" s="191">
        <v>0.33055555555555555</v>
      </c>
      <c r="BJ376" s="192">
        <v>0.16666666666666666</v>
      </c>
      <c r="BK376" s="190">
        <v>4</v>
      </c>
      <c r="BL376" s="23"/>
      <c r="BM376" s="23"/>
    </row>
    <row r="377" spans="1:65" ht="15.75" customHeight="1" x14ac:dyDescent="0.2">
      <c r="A377" s="190">
        <v>791</v>
      </c>
      <c r="B377" s="23"/>
      <c r="C377" s="23" t="s">
        <v>2428</v>
      </c>
      <c r="D377" s="23"/>
      <c r="E377" s="23"/>
      <c r="F377" s="23"/>
      <c r="G377" s="190">
        <v>0</v>
      </c>
      <c r="H377" s="191">
        <v>0.50972222222222219</v>
      </c>
      <c r="I377" s="191">
        <v>0.50972222222222219</v>
      </c>
      <c r="J377" s="192">
        <v>0.16666666666666666</v>
      </c>
      <c r="K377" s="190">
        <v>4</v>
      </c>
      <c r="L377" s="23"/>
      <c r="M377" s="23"/>
      <c r="N377" s="23"/>
      <c r="O377" s="190">
        <v>0</v>
      </c>
      <c r="P377" s="23"/>
      <c r="Q377" s="23"/>
      <c r="R377" s="23"/>
      <c r="S377" s="190">
        <v>0</v>
      </c>
      <c r="T377" s="23"/>
      <c r="U377" s="23"/>
      <c r="V377" s="23"/>
      <c r="W377" s="190">
        <v>0</v>
      </c>
      <c r="X377" s="191">
        <v>0.85972222222222228</v>
      </c>
      <c r="Y377" s="191">
        <v>0.85972222222222228</v>
      </c>
      <c r="Z377" s="192">
        <v>0.16666666666666666</v>
      </c>
      <c r="AA377" s="190">
        <v>4</v>
      </c>
      <c r="AB377" s="191">
        <v>0.79513888888888884</v>
      </c>
      <c r="AC377" s="191">
        <v>0.79513888888888884</v>
      </c>
      <c r="AD377" s="192">
        <v>0.16666666666666666</v>
      </c>
      <c r="AE377" s="190">
        <v>4</v>
      </c>
      <c r="AF377" s="191">
        <v>0.37986111111111109</v>
      </c>
      <c r="AG377" s="191">
        <v>0.80347222222222225</v>
      </c>
      <c r="AH377" s="192">
        <v>0.32847222222222222</v>
      </c>
      <c r="AI377" s="190">
        <v>7.9</v>
      </c>
      <c r="AJ377" s="191">
        <v>0.37708333333333333</v>
      </c>
      <c r="AK377" s="191">
        <v>0.79513888888888884</v>
      </c>
      <c r="AL377" s="192">
        <v>0.33124999999999999</v>
      </c>
      <c r="AM377" s="190">
        <v>8</v>
      </c>
      <c r="AN377" s="23"/>
      <c r="AO377" s="23"/>
      <c r="AP377" s="23"/>
      <c r="AQ377" s="190">
        <v>0</v>
      </c>
      <c r="AR377" s="23"/>
      <c r="AS377" s="23"/>
      <c r="AT377" s="23"/>
      <c r="AU377" s="190">
        <v>0</v>
      </c>
      <c r="AV377" s="23"/>
      <c r="AW377" s="23"/>
      <c r="AX377" s="23"/>
      <c r="AY377" s="190">
        <v>0</v>
      </c>
      <c r="AZ377" s="191">
        <v>0.38124999999999998</v>
      </c>
      <c r="BA377" s="191">
        <v>0.79583333333333328</v>
      </c>
      <c r="BB377" s="192">
        <v>0.32708333333333334</v>
      </c>
      <c r="BC377" s="190">
        <v>7.9</v>
      </c>
      <c r="BD377" s="191">
        <v>0.38124999999999998</v>
      </c>
      <c r="BE377" s="191">
        <v>0.79791666666666672</v>
      </c>
      <c r="BF377" s="192">
        <v>0.32708333333333334</v>
      </c>
      <c r="BG377" s="190">
        <v>7.9</v>
      </c>
      <c r="BH377" s="23"/>
      <c r="BI377" s="23"/>
      <c r="BJ377" s="23"/>
      <c r="BK377" s="190">
        <v>0</v>
      </c>
      <c r="BL377" s="23"/>
      <c r="BM377" s="23"/>
    </row>
    <row r="378" spans="1:65" ht="15.75" customHeight="1" x14ac:dyDescent="0.2">
      <c r="A378" s="190">
        <v>792</v>
      </c>
      <c r="B378" s="23"/>
      <c r="C378" s="23" t="s">
        <v>2428</v>
      </c>
      <c r="D378" s="23"/>
      <c r="E378" s="23"/>
      <c r="F378" s="23"/>
      <c r="G378" s="190">
        <v>0</v>
      </c>
      <c r="H378" s="23"/>
      <c r="I378" s="23"/>
      <c r="J378" s="23"/>
      <c r="K378" s="190">
        <v>0</v>
      </c>
      <c r="L378" s="23"/>
      <c r="M378" s="23"/>
      <c r="N378" s="23"/>
      <c r="O378" s="190">
        <v>0</v>
      </c>
      <c r="P378" s="23"/>
      <c r="Q378" s="23"/>
      <c r="R378" s="23"/>
      <c r="S378" s="190">
        <v>0</v>
      </c>
      <c r="T378" s="23"/>
      <c r="U378" s="23"/>
      <c r="V378" s="23"/>
      <c r="W378" s="190">
        <v>0</v>
      </c>
      <c r="X378" s="23"/>
      <c r="Y378" s="23"/>
      <c r="Z378" s="23"/>
      <c r="AA378" s="190">
        <v>0</v>
      </c>
      <c r="AB378" s="23"/>
      <c r="AC378" s="23"/>
      <c r="AD378" s="23"/>
      <c r="AE378" s="190">
        <v>0</v>
      </c>
      <c r="AF378" s="23"/>
      <c r="AG378" s="23"/>
      <c r="AH378" s="23"/>
      <c r="AI378" s="190">
        <v>0</v>
      </c>
      <c r="AJ378" s="23"/>
      <c r="AK378" s="23"/>
      <c r="AL378" s="23"/>
      <c r="AM378" s="190">
        <v>0</v>
      </c>
      <c r="AN378" s="23"/>
      <c r="AO378" s="23"/>
      <c r="AP378" s="23"/>
      <c r="AQ378" s="190">
        <v>0</v>
      </c>
      <c r="AR378" s="23"/>
      <c r="AS378" s="23"/>
      <c r="AT378" s="23"/>
      <c r="AU378" s="190">
        <v>0</v>
      </c>
      <c r="AV378" s="23"/>
      <c r="AW378" s="23"/>
      <c r="AX378" s="23"/>
      <c r="AY378" s="190">
        <v>0</v>
      </c>
      <c r="AZ378" s="23"/>
      <c r="BA378" s="23"/>
      <c r="BB378" s="23"/>
      <c r="BC378" s="190">
        <v>0</v>
      </c>
      <c r="BD378" s="23"/>
      <c r="BE378" s="23"/>
      <c r="BF378" s="23"/>
      <c r="BG378" s="190">
        <v>0</v>
      </c>
      <c r="BH378" s="23"/>
      <c r="BI378" s="23"/>
      <c r="BJ378" s="23"/>
      <c r="BK378" s="190">
        <v>0</v>
      </c>
      <c r="BL378" s="23"/>
      <c r="BM378" s="23"/>
    </row>
    <row r="379" spans="1:65" ht="15.75" customHeight="1" x14ac:dyDescent="0.2">
      <c r="A379" s="190">
        <v>793</v>
      </c>
      <c r="B379" s="23"/>
      <c r="C379" s="23" t="s">
        <v>2428</v>
      </c>
      <c r="D379" s="191">
        <v>0.32777777777777778</v>
      </c>
      <c r="E379" s="191">
        <v>0.75</v>
      </c>
      <c r="F379" s="192">
        <v>0.33333333333333331</v>
      </c>
      <c r="G379" s="190">
        <v>8</v>
      </c>
      <c r="H379" s="191">
        <v>0.3298611111111111</v>
      </c>
      <c r="I379" s="191">
        <v>0.75138888888888888</v>
      </c>
      <c r="J379" s="192">
        <v>0.33333333333333331</v>
      </c>
      <c r="K379" s="190">
        <v>8</v>
      </c>
      <c r="L379" s="191">
        <v>0.32708333333333334</v>
      </c>
      <c r="M379" s="191">
        <v>0.75416666666666665</v>
      </c>
      <c r="N379" s="192">
        <v>0.33333333333333331</v>
      </c>
      <c r="O379" s="190">
        <v>8</v>
      </c>
      <c r="P379" s="23"/>
      <c r="Q379" s="23"/>
      <c r="R379" s="23"/>
      <c r="S379" s="190">
        <v>0</v>
      </c>
      <c r="T379" s="191">
        <v>0.54305555555555551</v>
      </c>
      <c r="U379" s="191">
        <v>0.54305555555555551</v>
      </c>
      <c r="V379" s="192">
        <v>0.16666666666666666</v>
      </c>
      <c r="W379" s="190">
        <v>4</v>
      </c>
      <c r="X379" s="23"/>
      <c r="Y379" s="23"/>
      <c r="Z379" s="23"/>
      <c r="AA379" s="190">
        <v>0</v>
      </c>
      <c r="AB379" s="23"/>
      <c r="AC379" s="23"/>
      <c r="AD379" s="23"/>
      <c r="AE379" s="190">
        <v>0</v>
      </c>
      <c r="AF379" s="23"/>
      <c r="AG379" s="23"/>
      <c r="AH379" s="23"/>
      <c r="AI379" s="190">
        <v>0</v>
      </c>
      <c r="AJ379" s="23"/>
      <c r="AK379" s="23"/>
      <c r="AL379" s="23"/>
      <c r="AM379" s="190">
        <v>0</v>
      </c>
      <c r="AN379" s="23"/>
      <c r="AO379" s="23"/>
      <c r="AP379" s="23"/>
      <c r="AQ379" s="190">
        <v>0</v>
      </c>
      <c r="AR379" s="23"/>
      <c r="AS379" s="23"/>
      <c r="AT379" s="23"/>
      <c r="AU379" s="190">
        <v>0</v>
      </c>
      <c r="AV379" s="23"/>
      <c r="AW379" s="23"/>
      <c r="AX379" s="23"/>
      <c r="AY379" s="190">
        <v>0</v>
      </c>
      <c r="AZ379" s="23"/>
      <c r="BA379" s="23"/>
      <c r="BB379" s="23"/>
      <c r="BC379" s="190">
        <v>0</v>
      </c>
      <c r="BD379" s="23"/>
      <c r="BE379" s="23"/>
      <c r="BF379" s="23"/>
      <c r="BG379" s="190">
        <v>0</v>
      </c>
      <c r="BH379" s="23"/>
      <c r="BI379" s="23"/>
      <c r="BJ379" s="23"/>
      <c r="BK379" s="190">
        <v>0</v>
      </c>
      <c r="BL379" s="23"/>
      <c r="BM379" s="23"/>
    </row>
    <row r="380" spans="1:65" ht="15.75" customHeight="1" x14ac:dyDescent="0.2">
      <c r="A380" s="190">
        <v>794</v>
      </c>
      <c r="B380" s="23"/>
      <c r="C380" s="23" t="s">
        <v>2428</v>
      </c>
      <c r="D380" s="23"/>
      <c r="E380" s="23"/>
      <c r="F380" s="23"/>
      <c r="G380" s="190">
        <v>0</v>
      </c>
      <c r="H380" s="191">
        <v>0.33333333333333331</v>
      </c>
      <c r="I380" s="191">
        <v>0.75138888888888888</v>
      </c>
      <c r="J380" s="192">
        <v>0.33333333333333331</v>
      </c>
      <c r="K380" s="190">
        <v>8</v>
      </c>
      <c r="L380" s="23"/>
      <c r="M380" s="23"/>
      <c r="N380" s="23"/>
      <c r="O380" s="190">
        <v>0</v>
      </c>
      <c r="P380" s="191">
        <v>0.36388888888888887</v>
      </c>
      <c r="Q380" s="191">
        <v>0.36388888888888887</v>
      </c>
      <c r="R380" s="192">
        <v>0.16666666666666666</v>
      </c>
      <c r="S380" s="190">
        <v>4</v>
      </c>
      <c r="T380" s="23"/>
      <c r="U380" s="23"/>
      <c r="V380" s="23"/>
      <c r="W380" s="190">
        <v>0</v>
      </c>
      <c r="X380" s="23"/>
      <c r="Y380" s="23"/>
      <c r="Z380" s="23"/>
      <c r="AA380" s="190">
        <v>0</v>
      </c>
      <c r="AB380" s="23"/>
      <c r="AC380" s="23"/>
      <c r="AD380" s="23"/>
      <c r="AE380" s="190">
        <v>0</v>
      </c>
      <c r="AF380" s="23"/>
      <c r="AG380" s="23"/>
      <c r="AH380" s="23"/>
      <c r="AI380" s="190">
        <v>0</v>
      </c>
      <c r="AJ380" s="23"/>
      <c r="AK380" s="23"/>
      <c r="AL380" s="23"/>
      <c r="AM380" s="190">
        <v>0</v>
      </c>
      <c r="AN380" s="191">
        <v>0.33611111111111114</v>
      </c>
      <c r="AO380" s="191">
        <v>0.33611111111111114</v>
      </c>
      <c r="AP380" s="192">
        <v>0.16666666666666666</v>
      </c>
      <c r="AQ380" s="190">
        <v>4</v>
      </c>
      <c r="AR380" s="23"/>
      <c r="AS380" s="23"/>
      <c r="AT380" s="23"/>
      <c r="AU380" s="190">
        <v>0</v>
      </c>
      <c r="AV380" s="23"/>
      <c r="AW380" s="23"/>
      <c r="AX380" s="23"/>
      <c r="AY380" s="190">
        <v>0</v>
      </c>
      <c r="AZ380" s="23"/>
      <c r="BA380" s="23"/>
      <c r="BB380" s="23"/>
      <c r="BC380" s="190">
        <v>0</v>
      </c>
      <c r="BD380" s="23"/>
      <c r="BE380" s="23"/>
      <c r="BF380" s="23"/>
      <c r="BG380" s="190">
        <v>0</v>
      </c>
      <c r="BH380" s="23"/>
      <c r="BI380" s="23"/>
      <c r="BJ380" s="23"/>
      <c r="BK380" s="190">
        <v>0</v>
      </c>
      <c r="BL380" s="23"/>
      <c r="BM380" s="23"/>
    </row>
    <row r="381" spans="1:65" ht="15.75" customHeight="1" x14ac:dyDescent="0.2">
      <c r="A381" s="190">
        <v>795</v>
      </c>
      <c r="B381" s="23"/>
      <c r="C381" s="23" t="s">
        <v>2428</v>
      </c>
      <c r="D381" s="191">
        <v>0.34027777777777779</v>
      </c>
      <c r="E381" s="191">
        <v>0.55347222222222225</v>
      </c>
      <c r="F381" s="192">
        <v>0.14583333333333334</v>
      </c>
      <c r="G381" s="190">
        <v>3.5</v>
      </c>
      <c r="H381" s="23"/>
      <c r="I381" s="23"/>
      <c r="J381" s="23"/>
      <c r="K381" s="190">
        <v>0</v>
      </c>
      <c r="L381" s="191">
        <v>0.35902777777777778</v>
      </c>
      <c r="M381" s="191">
        <v>0.75347222222222221</v>
      </c>
      <c r="N381" s="193">
        <v>0.33194444444444443</v>
      </c>
      <c r="O381" s="190">
        <v>8</v>
      </c>
      <c r="P381" s="23"/>
      <c r="Q381" s="23"/>
      <c r="R381" s="23"/>
      <c r="S381" s="190">
        <v>0</v>
      </c>
      <c r="T381" s="23"/>
      <c r="U381" s="23"/>
      <c r="V381" s="23"/>
      <c r="W381" s="190">
        <v>0</v>
      </c>
      <c r="X381" s="191">
        <v>0.37569444444444444</v>
      </c>
      <c r="Y381" s="191">
        <v>0.37569444444444444</v>
      </c>
      <c r="Z381" s="192">
        <v>0.16666666666666666</v>
      </c>
      <c r="AA381" s="190">
        <v>4</v>
      </c>
      <c r="AB381" s="23"/>
      <c r="AC381" s="23"/>
      <c r="AD381" s="23"/>
      <c r="AE381" s="190">
        <v>0</v>
      </c>
      <c r="AF381" s="23"/>
      <c r="AG381" s="23"/>
      <c r="AH381" s="23"/>
      <c r="AI381" s="190">
        <v>0</v>
      </c>
      <c r="AJ381" s="23"/>
      <c r="AK381" s="23"/>
      <c r="AL381" s="23"/>
      <c r="AM381" s="190">
        <v>0</v>
      </c>
      <c r="AN381" s="23"/>
      <c r="AO381" s="23"/>
      <c r="AP381" s="23"/>
      <c r="AQ381" s="190">
        <v>0</v>
      </c>
      <c r="AR381" s="23"/>
      <c r="AS381" s="23"/>
      <c r="AT381" s="23"/>
      <c r="AU381" s="190">
        <v>0</v>
      </c>
      <c r="AV381" s="23"/>
      <c r="AW381" s="23"/>
      <c r="AX381" s="23"/>
      <c r="AY381" s="190">
        <v>0</v>
      </c>
      <c r="AZ381" s="23"/>
      <c r="BA381" s="23"/>
      <c r="BB381" s="23"/>
      <c r="BC381" s="190">
        <v>0</v>
      </c>
      <c r="BD381" s="23"/>
      <c r="BE381" s="23"/>
      <c r="BF381" s="23"/>
      <c r="BG381" s="190">
        <v>0</v>
      </c>
      <c r="BH381" s="191">
        <v>0.36736111111111114</v>
      </c>
      <c r="BI381" s="191">
        <v>0.36736111111111114</v>
      </c>
      <c r="BJ381" s="192">
        <v>0.16666666666666666</v>
      </c>
      <c r="BK381" s="190">
        <v>4</v>
      </c>
      <c r="BL381" s="23"/>
      <c r="BM381" s="23"/>
    </row>
    <row r="382" spans="1:65" ht="15.75" customHeight="1" x14ac:dyDescent="0.2">
      <c r="A382" s="190">
        <v>796</v>
      </c>
      <c r="B382" s="23"/>
      <c r="C382" s="23" t="s">
        <v>2426</v>
      </c>
      <c r="D382" s="23"/>
      <c r="E382" s="23"/>
      <c r="F382" s="23"/>
      <c r="G382" s="190">
        <v>0</v>
      </c>
      <c r="H382" s="23"/>
      <c r="I382" s="23"/>
      <c r="J382" s="23"/>
      <c r="K382" s="190">
        <v>0</v>
      </c>
      <c r="L382" s="23"/>
      <c r="M382" s="23"/>
      <c r="N382" s="23"/>
      <c r="O382" s="190">
        <v>0</v>
      </c>
      <c r="P382" s="23"/>
      <c r="Q382" s="23"/>
      <c r="R382" s="23"/>
      <c r="S382" s="190">
        <v>0</v>
      </c>
      <c r="T382" s="23"/>
      <c r="U382" s="23"/>
      <c r="V382" s="23"/>
      <c r="W382" s="190">
        <v>0</v>
      </c>
      <c r="X382" s="23"/>
      <c r="Y382" s="23"/>
      <c r="Z382" s="23"/>
      <c r="AA382" s="190">
        <v>0</v>
      </c>
      <c r="AB382" s="23"/>
      <c r="AC382" s="23"/>
      <c r="AD382" s="23"/>
      <c r="AE382" s="190">
        <v>0</v>
      </c>
      <c r="AF382" s="23"/>
      <c r="AG382" s="23"/>
      <c r="AH382" s="23"/>
      <c r="AI382" s="190">
        <v>0</v>
      </c>
      <c r="AJ382" s="23"/>
      <c r="AK382" s="23"/>
      <c r="AL382" s="23"/>
      <c r="AM382" s="190">
        <v>0</v>
      </c>
      <c r="AN382" s="23"/>
      <c r="AO382" s="23"/>
      <c r="AP382" s="23"/>
      <c r="AQ382" s="190">
        <v>0</v>
      </c>
      <c r="AR382" s="23"/>
      <c r="AS382" s="23"/>
      <c r="AT382" s="23"/>
      <c r="AU382" s="190">
        <v>0</v>
      </c>
      <c r="AV382" s="23"/>
      <c r="AW382" s="23"/>
      <c r="AX382" s="23"/>
      <c r="AY382" s="190">
        <v>0</v>
      </c>
      <c r="AZ382" s="23"/>
      <c r="BA382" s="23"/>
      <c r="BB382" s="23"/>
      <c r="BC382" s="190">
        <v>0</v>
      </c>
      <c r="BD382" s="23"/>
      <c r="BE382" s="23"/>
      <c r="BF382" s="23"/>
      <c r="BG382" s="190">
        <v>0</v>
      </c>
      <c r="BH382" s="23"/>
      <c r="BI382" s="23"/>
      <c r="BJ382" s="23"/>
      <c r="BK382" s="190">
        <v>0</v>
      </c>
      <c r="BL382" s="23"/>
      <c r="BM382" s="23"/>
    </row>
    <row r="383" spans="1:65" ht="15.75" customHeight="1" x14ac:dyDescent="0.2">
      <c r="A383" s="190">
        <v>797</v>
      </c>
      <c r="B383" s="23"/>
      <c r="C383" s="23" t="s">
        <v>2426</v>
      </c>
      <c r="D383" s="23"/>
      <c r="E383" s="23"/>
      <c r="F383" s="23"/>
      <c r="G383" s="190">
        <v>0</v>
      </c>
      <c r="H383" s="23"/>
      <c r="I383" s="23"/>
      <c r="J383" s="23"/>
      <c r="K383" s="190">
        <v>0</v>
      </c>
      <c r="L383" s="23"/>
      <c r="M383" s="23"/>
      <c r="N383" s="23"/>
      <c r="O383" s="190">
        <v>0</v>
      </c>
      <c r="P383" s="23"/>
      <c r="Q383" s="23"/>
      <c r="R383" s="23"/>
      <c r="S383" s="190">
        <v>0</v>
      </c>
      <c r="T383" s="23"/>
      <c r="U383" s="23"/>
      <c r="V383" s="23"/>
      <c r="W383" s="190">
        <v>0</v>
      </c>
      <c r="X383" s="23"/>
      <c r="Y383" s="23"/>
      <c r="Z383" s="23"/>
      <c r="AA383" s="190">
        <v>0</v>
      </c>
      <c r="AB383" s="23"/>
      <c r="AC383" s="23"/>
      <c r="AD383" s="23"/>
      <c r="AE383" s="190">
        <v>0</v>
      </c>
      <c r="AF383" s="23"/>
      <c r="AG383" s="23"/>
      <c r="AH383" s="23"/>
      <c r="AI383" s="190">
        <v>0</v>
      </c>
      <c r="AJ383" s="23"/>
      <c r="AK383" s="23"/>
      <c r="AL383" s="23"/>
      <c r="AM383" s="190">
        <v>0</v>
      </c>
      <c r="AN383" s="23"/>
      <c r="AO383" s="23"/>
      <c r="AP383" s="23"/>
      <c r="AQ383" s="190">
        <v>0</v>
      </c>
      <c r="AR383" s="23"/>
      <c r="AS383" s="23"/>
      <c r="AT383" s="23"/>
      <c r="AU383" s="190">
        <v>0</v>
      </c>
      <c r="AV383" s="23"/>
      <c r="AW383" s="23"/>
      <c r="AX383" s="23"/>
      <c r="AY383" s="190">
        <v>0</v>
      </c>
      <c r="AZ383" s="23"/>
      <c r="BA383" s="23"/>
      <c r="BB383" s="23"/>
      <c r="BC383" s="190">
        <v>0</v>
      </c>
      <c r="BD383" s="23"/>
      <c r="BE383" s="23"/>
      <c r="BF383" s="23"/>
      <c r="BG383" s="190">
        <v>0</v>
      </c>
      <c r="BH383" s="23"/>
      <c r="BI383" s="23"/>
      <c r="BJ383" s="23"/>
      <c r="BK383" s="190">
        <v>0</v>
      </c>
      <c r="BL383" s="23"/>
      <c r="BM383" s="23"/>
    </row>
    <row r="384" spans="1:65" ht="15.75" customHeight="1" x14ac:dyDescent="0.2">
      <c r="A384" s="190">
        <v>798</v>
      </c>
      <c r="B384" s="23"/>
      <c r="C384" s="23"/>
      <c r="D384" s="23"/>
      <c r="E384" s="23"/>
      <c r="F384" s="23"/>
      <c r="G384" s="190">
        <v>0</v>
      </c>
      <c r="H384" s="23"/>
      <c r="I384" s="23"/>
      <c r="J384" s="23"/>
      <c r="K384" s="190">
        <v>0</v>
      </c>
      <c r="L384" s="23"/>
      <c r="M384" s="23"/>
      <c r="N384" s="23"/>
      <c r="O384" s="190">
        <v>0</v>
      </c>
      <c r="P384" s="23"/>
      <c r="Q384" s="23"/>
      <c r="R384" s="23"/>
      <c r="S384" s="190">
        <v>0</v>
      </c>
      <c r="T384" s="23"/>
      <c r="U384" s="23"/>
      <c r="V384" s="23"/>
      <c r="W384" s="190">
        <v>0</v>
      </c>
      <c r="X384" s="23"/>
      <c r="Y384" s="23"/>
      <c r="Z384" s="23"/>
      <c r="AA384" s="190">
        <v>0</v>
      </c>
      <c r="AB384" s="23"/>
      <c r="AC384" s="23"/>
      <c r="AD384" s="23"/>
      <c r="AE384" s="190">
        <v>0</v>
      </c>
      <c r="AF384" s="23"/>
      <c r="AG384" s="23"/>
      <c r="AH384" s="23"/>
      <c r="AI384" s="190">
        <v>0</v>
      </c>
      <c r="AJ384" s="23"/>
      <c r="AK384" s="23"/>
      <c r="AL384" s="23"/>
      <c r="AM384" s="190">
        <v>0</v>
      </c>
      <c r="AN384" s="23"/>
      <c r="AO384" s="23"/>
      <c r="AP384" s="23"/>
      <c r="AQ384" s="190">
        <v>0</v>
      </c>
      <c r="AR384" s="23"/>
      <c r="AS384" s="23"/>
      <c r="AT384" s="23"/>
      <c r="AU384" s="190">
        <v>0</v>
      </c>
      <c r="AV384" s="23"/>
      <c r="AW384" s="23"/>
      <c r="AX384" s="23"/>
      <c r="AY384" s="190">
        <v>0</v>
      </c>
      <c r="AZ384" s="23"/>
      <c r="BA384" s="23"/>
      <c r="BB384" s="23"/>
      <c r="BC384" s="190">
        <v>0</v>
      </c>
      <c r="BD384" s="23"/>
      <c r="BE384" s="23"/>
      <c r="BF384" s="23"/>
      <c r="BG384" s="190">
        <v>0</v>
      </c>
      <c r="BH384" s="23"/>
      <c r="BI384" s="23"/>
      <c r="BJ384" s="23"/>
      <c r="BK384" s="190">
        <v>0</v>
      </c>
      <c r="BL384" s="23"/>
      <c r="BM384" s="23"/>
    </row>
    <row r="385" spans="1:65" ht="15.75" customHeight="1" x14ac:dyDescent="0.2">
      <c r="A385" s="190">
        <v>799</v>
      </c>
      <c r="B385" s="23"/>
      <c r="C385" s="23" t="s">
        <v>2427</v>
      </c>
      <c r="D385" s="23"/>
      <c r="E385" s="23"/>
      <c r="F385" s="23"/>
      <c r="G385" s="190">
        <v>0</v>
      </c>
      <c r="H385" s="23"/>
      <c r="I385" s="23"/>
      <c r="J385" s="23"/>
      <c r="K385" s="190">
        <v>0</v>
      </c>
      <c r="L385" s="23"/>
      <c r="M385" s="23"/>
      <c r="N385" s="23"/>
      <c r="O385" s="190">
        <v>0</v>
      </c>
      <c r="P385" s="23"/>
      <c r="Q385" s="23"/>
      <c r="R385" s="23"/>
      <c r="S385" s="190">
        <v>0</v>
      </c>
      <c r="T385" s="23"/>
      <c r="U385" s="23"/>
      <c r="V385" s="23"/>
      <c r="W385" s="190">
        <v>0</v>
      </c>
      <c r="X385" s="23"/>
      <c r="Y385" s="23"/>
      <c r="Z385" s="23"/>
      <c r="AA385" s="190">
        <v>0</v>
      </c>
      <c r="AB385" s="23"/>
      <c r="AC385" s="23"/>
      <c r="AD385" s="23"/>
      <c r="AE385" s="190">
        <v>0</v>
      </c>
      <c r="AF385" s="23"/>
      <c r="AG385" s="23"/>
      <c r="AH385" s="23"/>
      <c r="AI385" s="190">
        <v>0</v>
      </c>
      <c r="AJ385" s="23"/>
      <c r="AK385" s="23"/>
      <c r="AL385" s="23"/>
      <c r="AM385" s="190">
        <v>0</v>
      </c>
      <c r="AN385" s="23"/>
      <c r="AO385" s="23"/>
      <c r="AP385" s="23"/>
      <c r="AQ385" s="190">
        <v>0</v>
      </c>
      <c r="AR385" s="23"/>
      <c r="AS385" s="23"/>
      <c r="AT385" s="23"/>
      <c r="AU385" s="190">
        <v>0</v>
      </c>
      <c r="AV385" s="23"/>
      <c r="AW385" s="23"/>
      <c r="AX385" s="23"/>
      <c r="AY385" s="190">
        <v>0</v>
      </c>
      <c r="AZ385" s="23"/>
      <c r="BA385" s="23"/>
      <c r="BB385" s="23"/>
      <c r="BC385" s="190">
        <v>0</v>
      </c>
      <c r="BD385" s="23"/>
      <c r="BE385" s="23"/>
      <c r="BF385" s="23"/>
      <c r="BG385" s="190">
        <v>0</v>
      </c>
      <c r="BH385" s="23"/>
      <c r="BI385" s="23"/>
      <c r="BJ385" s="23"/>
      <c r="BK385" s="190">
        <v>0</v>
      </c>
      <c r="BL385" s="23"/>
      <c r="BM385" s="23"/>
    </row>
    <row r="386" spans="1:65" ht="15.75" customHeight="1" x14ac:dyDescent="0.2">
      <c r="A386" s="190">
        <v>800</v>
      </c>
      <c r="B386" s="23"/>
      <c r="C386" s="23"/>
      <c r="D386" s="23"/>
      <c r="E386" s="23"/>
      <c r="F386" s="23"/>
      <c r="G386" s="190">
        <v>0</v>
      </c>
      <c r="H386" s="23"/>
      <c r="I386" s="23"/>
      <c r="J386" s="23"/>
      <c r="K386" s="190">
        <v>0</v>
      </c>
      <c r="L386" s="23"/>
      <c r="M386" s="23"/>
      <c r="N386" s="23"/>
      <c r="O386" s="190">
        <v>0</v>
      </c>
      <c r="P386" s="23"/>
      <c r="Q386" s="23"/>
      <c r="R386" s="23"/>
      <c r="S386" s="190">
        <v>0</v>
      </c>
      <c r="T386" s="23"/>
      <c r="U386" s="23"/>
      <c r="V386" s="23"/>
      <c r="W386" s="190">
        <v>0</v>
      </c>
      <c r="X386" s="23"/>
      <c r="Y386" s="23"/>
      <c r="Z386" s="23"/>
      <c r="AA386" s="190">
        <v>0</v>
      </c>
      <c r="AB386" s="23"/>
      <c r="AC386" s="23"/>
      <c r="AD386" s="23"/>
      <c r="AE386" s="190">
        <v>0</v>
      </c>
      <c r="AF386" s="23"/>
      <c r="AG386" s="23"/>
      <c r="AH386" s="23"/>
      <c r="AI386" s="190">
        <v>0</v>
      </c>
      <c r="AJ386" s="23"/>
      <c r="AK386" s="23"/>
      <c r="AL386" s="23"/>
      <c r="AM386" s="190">
        <v>0</v>
      </c>
      <c r="AN386" s="23"/>
      <c r="AO386" s="23"/>
      <c r="AP386" s="23"/>
      <c r="AQ386" s="190">
        <v>0</v>
      </c>
      <c r="AR386" s="23"/>
      <c r="AS386" s="23"/>
      <c r="AT386" s="23"/>
      <c r="AU386" s="190">
        <v>0</v>
      </c>
      <c r="AV386" s="23"/>
      <c r="AW386" s="23"/>
      <c r="AX386" s="23"/>
      <c r="AY386" s="190">
        <v>0</v>
      </c>
      <c r="AZ386" s="23"/>
      <c r="BA386" s="23"/>
      <c r="BB386" s="23"/>
      <c r="BC386" s="190">
        <v>0</v>
      </c>
      <c r="BD386" s="23"/>
      <c r="BE386" s="23"/>
      <c r="BF386" s="23"/>
      <c r="BG386" s="190">
        <v>0</v>
      </c>
      <c r="BH386" s="23"/>
      <c r="BI386" s="23"/>
      <c r="BJ386" s="23"/>
      <c r="BK386" s="190">
        <v>0</v>
      </c>
      <c r="BL386" s="23"/>
      <c r="BM386" s="23"/>
    </row>
    <row r="387" spans="1:65" ht="15.75" customHeight="1" x14ac:dyDescent="0.2">
      <c r="A387" s="190">
        <v>801</v>
      </c>
      <c r="B387" s="23"/>
      <c r="C387" s="23"/>
      <c r="D387" s="23"/>
      <c r="E387" s="23"/>
      <c r="F387" s="23"/>
      <c r="G387" s="190">
        <v>0</v>
      </c>
      <c r="H387" s="23"/>
      <c r="I387" s="23"/>
      <c r="J387" s="23"/>
      <c r="K387" s="190">
        <v>0</v>
      </c>
      <c r="L387" s="23"/>
      <c r="M387" s="23"/>
      <c r="N387" s="23"/>
      <c r="O387" s="190">
        <v>0</v>
      </c>
      <c r="P387" s="23"/>
      <c r="Q387" s="23"/>
      <c r="R387" s="23"/>
      <c r="S387" s="190">
        <v>0</v>
      </c>
      <c r="T387" s="23"/>
      <c r="U387" s="23"/>
      <c r="V387" s="23"/>
      <c r="W387" s="190">
        <v>0</v>
      </c>
      <c r="X387" s="23"/>
      <c r="Y387" s="23"/>
      <c r="Z387" s="23"/>
      <c r="AA387" s="190">
        <v>0</v>
      </c>
      <c r="AB387" s="23"/>
      <c r="AC387" s="23"/>
      <c r="AD387" s="23"/>
      <c r="AE387" s="190">
        <v>0</v>
      </c>
      <c r="AF387" s="23"/>
      <c r="AG387" s="23"/>
      <c r="AH387" s="23"/>
      <c r="AI387" s="190">
        <v>0</v>
      </c>
      <c r="AJ387" s="23"/>
      <c r="AK387" s="23"/>
      <c r="AL387" s="23"/>
      <c r="AM387" s="190">
        <v>0</v>
      </c>
      <c r="AN387" s="23"/>
      <c r="AO387" s="23"/>
      <c r="AP387" s="23"/>
      <c r="AQ387" s="190">
        <v>0</v>
      </c>
      <c r="AR387" s="23"/>
      <c r="AS387" s="23"/>
      <c r="AT387" s="23"/>
      <c r="AU387" s="190">
        <v>0</v>
      </c>
      <c r="AV387" s="23"/>
      <c r="AW387" s="23"/>
      <c r="AX387" s="23"/>
      <c r="AY387" s="190">
        <v>0</v>
      </c>
      <c r="AZ387" s="23"/>
      <c r="BA387" s="23"/>
      <c r="BB387" s="23"/>
      <c r="BC387" s="190">
        <v>0</v>
      </c>
      <c r="BD387" s="23"/>
      <c r="BE387" s="23"/>
      <c r="BF387" s="23"/>
      <c r="BG387" s="190">
        <v>0</v>
      </c>
      <c r="BH387" s="23"/>
      <c r="BI387" s="23"/>
      <c r="BJ387" s="23"/>
      <c r="BK387" s="190">
        <v>0</v>
      </c>
      <c r="BL387" s="23"/>
      <c r="BM387" s="23"/>
    </row>
    <row r="388" spans="1:65" ht="15.75" customHeight="1" x14ac:dyDescent="0.2">
      <c r="A388" s="190">
        <v>802</v>
      </c>
      <c r="B388" s="23"/>
      <c r="C388" s="23" t="s">
        <v>2427</v>
      </c>
      <c r="D388" s="23"/>
      <c r="E388" s="23"/>
      <c r="F388" s="23"/>
      <c r="G388" s="190">
        <v>0</v>
      </c>
      <c r="H388" s="23"/>
      <c r="I388" s="23"/>
      <c r="J388" s="23"/>
      <c r="K388" s="190">
        <v>0</v>
      </c>
      <c r="L388" s="23"/>
      <c r="M388" s="23"/>
      <c r="N388" s="23"/>
      <c r="O388" s="190">
        <v>0</v>
      </c>
      <c r="P388" s="23"/>
      <c r="Q388" s="23"/>
      <c r="R388" s="23"/>
      <c r="S388" s="190">
        <v>0</v>
      </c>
      <c r="T388" s="23"/>
      <c r="U388" s="23"/>
      <c r="V388" s="23"/>
      <c r="W388" s="190">
        <v>0</v>
      </c>
      <c r="X388" s="23"/>
      <c r="Y388" s="23"/>
      <c r="Z388" s="23"/>
      <c r="AA388" s="190">
        <v>0</v>
      </c>
      <c r="AB388" s="23"/>
      <c r="AC388" s="23"/>
      <c r="AD388" s="23"/>
      <c r="AE388" s="190">
        <v>0</v>
      </c>
      <c r="AF388" s="23"/>
      <c r="AG388" s="23"/>
      <c r="AH388" s="23"/>
      <c r="AI388" s="190">
        <v>0</v>
      </c>
      <c r="AJ388" s="23"/>
      <c r="AK388" s="23"/>
      <c r="AL388" s="23"/>
      <c r="AM388" s="190">
        <v>0</v>
      </c>
      <c r="AN388" s="23"/>
      <c r="AO388" s="23"/>
      <c r="AP388" s="23"/>
      <c r="AQ388" s="190">
        <v>0</v>
      </c>
      <c r="AR388" s="23"/>
      <c r="AS388" s="23"/>
      <c r="AT388" s="23"/>
      <c r="AU388" s="190">
        <v>0</v>
      </c>
      <c r="AV388" s="23"/>
      <c r="AW388" s="23"/>
      <c r="AX388" s="23"/>
      <c r="AY388" s="190">
        <v>0</v>
      </c>
      <c r="AZ388" s="23"/>
      <c r="BA388" s="23"/>
      <c r="BB388" s="23"/>
      <c r="BC388" s="190">
        <v>0</v>
      </c>
      <c r="BD388" s="23"/>
      <c r="BE388" s="23"/>
      <c r="BF388" s="23"/>
      <c r="BG388" s="190">
        <v>0</v>
      </c>
      <c r="BH388" s="23"/>
      <c r="BI388" s="23"/>
      <c r="BJ388" s="23"/>
      <c r="BK388" s="190">
        <v>0</v>
      </c>
      <c r="BL388" s="23"/>
      <c r="BM388" s="23"/>
    </row>
    <row r="389" spans="1:65" ht="15.75" customHeight="1" x14ac:dyDescent="0.2">
      <c r="A389" s="190">
        <v>803</v>
      </c>
      <c r="B389" s="23"/>
      <c r="C389" s="23" t="s">
        <v>2425</v>
      </c>
      <c r="D389" s="23"/>
      <c r="E389" s="23"/>
      <c r="F389" s="23"/>
      <c r="G389" s="190">
        <v>0</v>
      </c>
      <c r="H389" s="23"/>
      <c r="I389" s="23"/>
      <c r="J389" s="23"/>
      <c r="K389" s="190">
        <v>0</v>
      </c>
      <c r="L389" s="23"/>
      <c r="M389" s="23"/>
      <c r="N389" s="23"/>
      <c r="O389" s="190">
        <v>0</v>
      </c>
      <c r="P389" s="23"/>
      <c r="Q389" s="23"/>
      <c r="R389" s="23"/>
      <c r="S389" s="190">
        <v>0</v>
      </c>
      <c r="T389" s="23"/>
      <c r="U389" s="23"/>
      <c r="V389" s="23"/>
      <c r="W389" s="190">
        <v>0</v>
      </c>
      <c r="X389" s="23"/>
      <c r="Y389" s="23"/>
      <c r="Z389" s="23"/>
      <c r="AA389" s="190">
        <v>0</v>
      </c>
      <c r="AB389" s="23"/>
      <c r="AC389" s="23"/>
      <c r="AD389" s="23"/>
      <c r="AE389" s="190">
        <v>0</v>
      </c>
      <c r="AF389" s="23"/>
      <c r="AG389" s="23"/>
      <c r="AH389" s="23"/>
      <c r="AI389" s="190">
        <v>0</v>
      </c>
      <c r="AJ389" s="23"/>
      <c r="AK389" s="23"/>
      <c r="AL389" s="23"/>
      <c r="AM389" s="190">
        <v>0</v>
      </c>
      <c r="AN389" s="23"/>
      <c r="AO389" s="23"/>
      <c r="AP389" s="23"/>
      <c r="AQ389" s="190">
        <v>0</v>
      </c>
      <c r="AR389" s="23"/>
      <c r="AS389" s="23"/>
      <c r="AT389" s="23"/>
      <c r="AU389" s="190">
        <v>0</v>
      </c>
      <c r="AV389" s="23"/>
      <c r="AW389" s="23"/>
      <c r="AX389" s="23"/>
      <c r="AY389" s="190">
        <v>0</v>
      </c>
      <c r="AZ389" s="23"/>
      <c r="BA389" s="23"/>
      <c r="BB389" s="23"/>
      <c r="BC389" s="190">
        <v>0</v>
      </c>
      <c r="BD389" s="23"/>
      <c r="BE389" s="23"/>
      <c r="BF389" s="23"/>
      <c r="BG389" s="190">
        <v>0</v>
      </c>
      <c r="BH389" s="23"/>
      <c r="BI389" s="23"/>
      <c r="BJ389" s="23"/>
      <c r="BK389" s="190">
        <v>0</v>
      </c>
      <c r="BL389" s="23"/>
      <c r="BM389" s="23"/>
    </row>
    <row r="390" spans="1:65" ht="15.75" customHeight="1" x14ac:dyDescent="0.2">
      <c r="A390" s="190">
        <v>804</v>
      </c>
      <c r="B390" s="23"/>
      <c r="C390" s="23" t="s">
        <v>2426</v>
      </c>
      <c r="D390" s="23"/>
      <c r="E390" s="23"/>
      <c r="F390" s="23"/>
      <c r="G390" s="190">
        <v>0</v>
      </c>
      <c r="H390" s="23"/>
      <c r="I390" s="23"/>
      <c r="J390" s="23"/>
      <c r="K390" s="190">
        <v>0</v>
      </c>
      <c r="L390" s="23"/>
      <c r="M390" s="23"/>
      <c r="N390" s="23"/>
      <c r="O390" s="190">
        <v>0</v>
      </c>
      <c r="P390" s="23"/>
      <c r="Q390" s="23"/>
      <c r="R390" s="23"/>
      <c r="S390" s="190">
        <v>0</v>
      </c>
      <c r="T390" s="23"/>
      <c r="U390" s="23"/>
      <c r="V390" s="23"/>
      <c r="W390" s="190">
        <v>0</v>
      </c>
      <c r="X390" s="23"/>
      <c r="Y390" s="23"/>
      <c r="Z390" s="23"/>
      <c r="AA390" s="190">
        <v>0</v>
      </c>
      <c r="AB390" s="23"/>
      <c r="AC390" s="23"/>
      <c r="AD390" s="23"/>
      <c r="AE390" s="190">
        <v>0</v>
      </c>
      <c r="AF390" s="23"/>
      <c r="AG390" s="23"/>
      <c r="AH390" s="23"/>
      <c r="AI390" s="190">
        <v>0</v>
      </c>
      <c r="AJ390" s="23"/>
      <c r="AK390" s="23"/>
      <c r="AL390" s="23"/>
      <c r="AM390" s="190">
        <v>0</v>
      </c>
      <c r="AN390" s="23"/>
      <c r="AO390" s="23"/>
      <c r="AP390" s="23"/>
      <c r="AQ390" s="190">
        <v>0</v>
      </c>
      <c r="AR390" s="23"/>
      <c r="AS390" s="23"/>
      <c r="AT390" s="23"/>
      <c r="AU390" s="190">
        <v>0</v>
      </c>
      <c r="AV390" s="23"/>
      <c r="AW390" s="23"/>
      <c r="AX390" s="23"/>
      <c r="AY390" s="190">
        <v>0</v>
      </c>
      <c r="AZ390" s="23"/>
      <c r="BA390" s="23"/>
      <c r="BB390" s="23"/>
      <c r="BC390" s="190">
        <v>0</v>
      </c>
      <c r="BD390" s="23"/>
      <c r="BE390" s="23"/>
      <c r="BF390" s="23"/>
      <c r="BG390" s="190">
        <v>0</v>
      </c>
      <c r="BH390" s="23"/>
      <c r="BI390" s="23"/>
      <c r="BJ390" s="23"/>
      <c r="BK390" s="190">
        <v>0</v>
      </c>
      <c r="BL390" s="23"/>
      <c r="BM390" s="23"/>
    </row>
    <row r="391" spans="1:65" ht="15.75" customHeight="1" x14ac:dyDescent="0.2">
      <c r="A391" s="190">
        <v>805</v>
      </c>
      <c r="B391" s="23"/>
      <c r="C391" s="23" t="s">
        <v>2426</v>
      </c>
      <c r="D391" s="23"/>
      <c r="E391" s="23"/>
      <c r="F391" s="23"/>
      <c r="G391" s="190">
        <v>0</v>
      </c>
      <c r="H391" s="23"/>
      <c r="I391" s="23"/>
      <c r="J391" s="23"/>
      <c r="K391" s="190">
        <v>0</v>
      </c>
      <c r="L391" s="23"/>
      <c r="M391" s="23"/>
      <c r="N391" s="23"/>
      <c r="O391" s="190">
        <v>0</v>
      </c>
      <c r="P391" s="23"/>
      <c r="Q391" s="23"/>
      <c r="R391" s="23"/>
      <c r="S391" s="190">
        <v>0</v>
      </c>
      <c r="T391" s="23"/>
      <c r="U391" s="23"/>
      <c r="V391" s="23"/>
      <c r="W391" s="190">
        <v>0</v>
      </c>
      <c r="X391" s="23"/>
      <c r="Y391" s="23"/>
      <c r="Z391" s="23"/>
      <c r="AA391" s="190">
        <v>0</v>
      </c>
      <c r="AB391" s="23"/>
      <c r="AC391" s="23"/>
      <c r="AD391" s="23"/>
      <c r="AE391" s="190">
        <v>0</v>
      </c>
      <c r="AF391" s="23"/>
      <c r="AG391" s="23"/>
      <c r="AH391" s="23"/>
      <c r="AI391" s="190">
        <v>0</v>
      </c>
      <c r="AJ391" s="23"/>
      <c r="AK391" s="23"/>
      <c r="AL391" s="23"/>
      <c r="AM391" s="190">
        <v>0</v>
      </c>
      <c r="AN391" s="23"/>
      <c r="AO391" s="23"/>
      <c r="AP391" s="23"/>
      <c r="AQ391" s="190">
        <v>0</v>
      </c>
      <c r="AR391" s="23"/>
      <c r="AS391" s="23"/>
      <c r="AT391" s="23"/>
      <c r="AU391" s="190">
        <v>0</v>
      </c>
      <c r="AV391" s="23"/>
      <c r="AW391" s="23"/>
      <c r="AX391" s="23"/>
      <c r="AY391" s="190">
        <v>0</v>
      </c>
      <c r="AZ391" s="23"/>
      <c r="BA391" s="23"/>
      <c r="BB391" s="23"/>
      <c r="BC391" s="190">
        <v>0</v>
      </c>
      <c r="BD391" s="23"/>
      <c r="BE391" s="23"/>
      <c r="BF391" s="23"/>
      <c r="BG391" s="190">
        <v>0</v>
      </c>
      <c r="BH391" s="23"/>
      <c r="BI391" s="23"/>
      <c r="BJ391" s="23"/>
      <c r="BK391" s="190">
        <v>0</v>
      </c>
      <c r="BL391" s="23"/>
      <c r="BM391" s="23"/>
    </row>
    <row r="392" spans="1:65" ht="15.75" customHeight="1" x14ac:dyDescent="0.2">
      <c r="A392" s="190">
        <v>806</v>
      </c>
      <c r="B392" s="23"/>
      <c r="C392" s="23" t="s">
        <v>2426</v>
      </c>
      <c r="D392" s="23"/>
      <c r="E392" s="23"/>
      <c r="F392" s="23"/>
      <c r="G392" s="190">
        <v>0</v>
      </c>
      <c r="H392" s="23"/>
      <c r="I392" s="23"/>
      <c r="J392" s="23"/>
      <c r="K392" s="190">
        <v>0</v>
      </c>
      <c r="L392" s="23"/>
      <c r="M392" s="23"/>
      <c r="N392" s="23"/>
      <c r="O392" s="190">
        <v>0</v>
      </c>
      <c r="P392" s="23"/>
      <c r="Q392" s="23"/>
      <c r="R392" s="23"/>
      <c r="S392" s="190">
        <v>0</v>
      </c>
      <c r="T392" s="23"/>
      <c r="U392" s="23"/>
      <c r="V392" s="23"/>
      <c r="W392" s="190">
        <v>0</v>
      </c>
      <c r="X392" s="23"/>
      <c r="Y392" s="23"/>
      <c r="Z392" s="23"/>
      <c r="AA392" s="190">
        <v>0</v>
      </c>
      <c r="AB392" s="23"/>
      <c r="AC392" s="23"/>
      <c r="AD392" s="23"/>
      <c r="AE392" s="190">
        <v>0</v>
      </c>
      <c r="AF392" s="23"/>
      <c r="AG392" s="23"/>
      <c r="AH392" s="23"/>
      <c r="AI392" s="190">
        <v>0</v>
      </c>
      <c r="AJ392" s="23"/>
      <c r="AK392" s="23"/>
      <c r="AL392" s="23"/>
      <c r="AM392" s="190">
        <v>0</v>
      </c>
      <c r="AN392" s="23"/>
      <c r="AO392" s="23"/>
      <c r="AP392" s="23"/>
      <c r="AQ392" s="190">
        <v>0</v>
      </c>
      <c r="AR392" s="23"/>
      <c r="AS392" s="23"/>
      <c r="AT392" s="23"/>
      <c r="AU392" s="190">
        <v>0</v>
      </c>
      <c r="AV392" s="23"/>
      <c r="AW392" s="23"/>
      <c r="AX392" s="23"/>
      <c r="AY392" s="190">
        <v>0</v>
      </c>
      <c r="AZ392" s="23"/>
      <c r="BA392" s="23"/>
      <c r="BB392" s="23"/>
      <c r="BC392" s="190">
        <v>0</v>
      </c>
      <c r="BD392" s="23"/>
      <c r="BE392" s="23"/>
      <c r="BF392" s="23"/>
      <c r="BG392" s="190">
        <v>0</v>
      </c>
      <c r="BH392" s="23"/>
      <c r="BI392" s="23"/>
      <c r="BJ392" s="23"/>
      <c r="BK392" s="190">
        <v>0</v>
      </c>
      <c r="BL392" s="23"/>
      <c r="BM392" s="23"/>
    </row>
    <row r="393" spans="1:65" ht="15.75" customHeight="1" x14ac:dyDescent="0.2">
      <c r="A393" s="190">
        <v>807</v>
      </c>
      <c r="B393" s="23"/>
      <c r="C393" s="23"/>
      <c r="D393" s="23"/>
      <c r="E393" s="23"/>
      <c r="F393" s="23"/>
      <c r="G393" s="190">
        <v>0</v>
      </c>
      <c r="H393" s="23"/>
      <c r="I393" s="23"/>
      <c r="J393" s="23"/>
      <c r="K393" s="190">
        <v>0</v>
      </c>
      <c r="L393" s="23"/>
      <c r="M393" s="23"/>
      <c r="N393" s="23"/>
      <c r="O393" s="190">
        <v>0</v>
      </c>
      <c r="P393" s="23"/>
      <c r="Q393" s="23"/>
      <c r="R393" s="23"/>
      <c r="S393" s="190">
        <v>0</v>
      </c>
      <c r="T393" s="23"/>
      <c r="U393" s="23"/>
      <c r="V393" s="23"/>
      <c r="W393" s="190">
        <v>0</v>
      </c>
      <c r="X393" s="23"/>
      <c r="Y393" s="23"/>
      <c r="Z393" s="23"/>
      <c r="AA393" s="190">
        <v>0</v>
      </c>
      <c r="AB393" s="23"/>
      <c r="AC393" s="23"/>
      <c r="AD393" s="23"/>
      <c r="AE393" s="190">
        <v>0</v>
      </c>
      <c r="AF393" s="23"/>
      <c r="AG393" s="23"/>
      <c r="AH393" s="23"/>
      <c r="AI393" s="190">
        <v>0</v>
      </c>
      <c r="AJ393" s="23"/>
      <c r="AK393" s="23"/>
      <c r="AL393" s="23"/>
      <c r="AM393" s="190">
        <v>0</v>
      </c>
      <c r="AN393" s="23"/>
      <c r="AO393" s="23"/>
      <c r="AP393" s="23"/>
      <c r="AQ393" s="190">
        <v>0</v>
      </c>
      <c r="AR393" s="23"/>
      <c r="AS393" s="23"/>
      <c r="AT393" s="23"/>
      <c r="AU393" s="190">
        <v>0</v>
      </c>
      <c r="AV393" s="23"/>
      <c r="AW393" s="23"/>
      <c r="AX393" s="23"/>
      <c r="AY393" s="190">
        <v>0</v>
      </c>
      <c r="AZ393" s="23"/>
      <c r="BA393" s="23"/>
      <c r="BB393" s="23"/>
      <c r="BC393" s="190">
        <v>0</v>
      </c>
      <c r="BD393" s="23"/>
      <c r="BE393" s="23"/>
      <c r="BF393" s="23"/>
      <c r="BG393" s="190">
        <v>0</v>
      </c>
      <c r="BH393" s="23"/>
      <c r="BI393" s="23"/>
      <c r="BJ393" s="23"/>
      <c r="BK393" s="190">
        <v>0</v>
      </c>
      <c r="BL393" s="23"/>
      <c r="BM393" s="23"/>
    </row>
    <row r="394" spans="1:65" ht="15.75" customHeight="1" x14ac:dyDescent="0.2">
      <c r="A394" s="190">
        <v>808</v>
      </c>
      <c r="B394" s="23"/>
      <c r="C394" s="23" t="s">
        <v>2426</v>
      </c>
      <c r="D394" s="23"/>
      <c r="E394" s="23"/>
      <c r="F394" s="23"/>
      <c r="G394" s="190">
        <v>0</v>
      </c>
      <c r="H394" s="23"/>
      <c r="I394" s="23"/>
      <c r="J394" s="23"/>
      <c r="K394" s="190">
        <v>0</v>
      </c>
      <c r="L394" s="23"/>
      <c r="M394" s="23"/>
      <c r="N394" s="23"/>
      <c r="O394" s="190">
        <v>0</v>
      </c>
      <c r="P394" s="23"/>
      <c r="Q394" s="23"/>
      <c r="R394" s="23"/>
      <c r="S394" s="190">
        <v>0</v>
      </c>
      <c r="T394" s="23"/>
      <c r="U394" s="23"/>
      <c r="V394" s="23"/>
      <c r="W394" s="190">
        <v>0</v>
      </c>
      <c r="X394" s="23"/>
      <c r="Y394" s="23"/>
      <c r="Z394" s="23"/>
      <c r="AA394" s="190">
        <v>0</v>
      </c>
      <c r="AB394" s="23"/>
      <c r="AC394" s="23"/>
      <c r="AD394" s="23"/>
      <c r="AE394" s="190">
        <v>0</v>
      </c>
      <c r="AF394" s="23"/>
      <c r="AG394" s="23"/>
      <c r="AH394" s="23"/>
      <c r="AI394" s="190">
        <v>0</v>
      </c>
      <c r="AJ394" s="23"/>
      <c r="AK394" s="23"/>
      <c r="AL394" s="23"/>
      <c r="AM394" s="190">
        <v>0</v>
      </c>
      <c r="AN394" s="23"/>
      <c r="AO394" s="23"/>
      <c r="AP394" s="23"/>
      <c r="AQ394" s="190">
        <v>0</v>
      </c>
      <c r="AR394" s="23"/>
      <c r="AS394" s="23"/>
      <c r="AT394" s="23"/>
      <c r="AU394" s="190">
        <v>0</v>
      </c>
      <c r="AV394" s="23"/>
      <c r="AW394" s="23"/>
      <c r="AX394" s="23"/>
      <c r="AY394" s="190">
        <v>0</v>
      </c>
      <c r="AZ394" s="23"/>
      <c r="BA394" s="23"/>
      <c r="BB394" s="23"/>
      <c r="BC394" s="190">
        <v>0</v>
      </c>
      <c r="BD394" s="23"/>
      <c r="BE394" s="23"/>
      <c r="BF394" s="23"/>
      <c r="BG394" s="190">
        <v>0</v>
      </c>
      <c r="BH394" s="23"/>
      <c r="BI394" s="23"/>
      <c r="BJ394" s="23"/>
      <c r="BK394" s="190">
        <v>0</v>
      </c>
      <c r="BL394" s="23"/>
      <c r="BM394" s="23"/>
    </row>
    <row r="395" spans="1:65" ht="15.75" customHeight="1" x14ac:dyDescent="0.2">
      <c r="A395" s="190">
        <v>809</v>
      </c>
      <c r="B395" s="23"/>
      <c r="C395" s="23"/>
      <c r="D395" s="23"/>
      <c r="E395" s="23"/>
      <c r="F395" s="23"/>
      <c r="G395" s="190">
        <v>0</v>
      </c>
      <c r="H395" s="23"/>
      <c r="I395" s="23"/>
      <c r="J395" s="23"/>
      <c r="K395" s="190">
        <v>0</v>
      </c>
      <c r="L395" s="23"/>
      <c r="M395" s="23"/>
      <c r="N395" s="23"/>
      <c r="O395" s="190">
        <v>0</v>
      </c>
      <c r="P395" s="191">
        <v>0.5131944444444444</v>
      </c>
      <c r="Q395" s="191">
        <v>0.54166666666666663</v>
      </c>
      <c r="R395" s="192">
        <v>0</v>
      </c>
      <c r="S395" s="190">
        <v>0</v>
      </c>
      <c r="T395" s="23"/>
      <c r="U395" s="23"/>
      <c r="V395" s="23"/>
      <c r="W395" s="190">
        <v>0</v>
      </c>
      <c r="X395" s="23"/>
      <c r="Y395" s="23"/>
      <c r="Z395" s="23"/>
      <c r="AA395" s="190">
        <v>0</v>
      </c>
      <c r="AB395" s="23"/>
      <c r="AC395" s="23"/>
      <c r="AD395" s="23"/>
      <c r="AE395" s="190">
        <v>0</v>
      </c>
      <c r="AF395" s="23"/>
      <c r="AG395" s="23"/>
      <c r="AH395" s="23"/>
      <c r="AI395" s="190">
        <v>0</v>
      </c>
      <c r="AJ395" s="23"/>
      <c r="AK395" s="23"/>
      <c r="AL395" s="23"/>
      <c r="AM395" s="190">
        <v>0</v>
      </c>
      <c r="AN395" s="23"/>
      <c r="AO395" s="23"/>
      <c r="AP395" s="23"/>
      <c r="AQ395" s="190">
        <v>0</v>
      </c>
      <c r="AR395" s="23"/>
      <c r="AS395" s="23"/>
      <c r="AT395" s="23"/>
      <c r="AU395" s="190">
        <v>0</v>
      </c>
      <c r="AV395" s="23"/>
      <c r="AW395" s="23"/>
      <c r="AX395" s="23"/>
      <c r="AY395" s="190">
        <v>0</v>
      </c>
      <c r="AZ395" s="23"/>
      <c r="BA395" s="23"/>
      <c r="BB395" s="23"/>
      <c r="BC395" s="190">
        <v>0</v>
      </c>
      <c r="BD395" s="23"/>
      <c r="BE395" s="23"/>
      <c r="BF395" s="23"/>
      <c r="BG395" s="190">
        <v>0</v>
      </c>
      <c r="BH395" s="23"/>
      <c r="BI395" s="23"/>
      <c r="BJ395" s="23"/>
      <c r="BK395" s="190">
        <v>0</v>
      </c>
      <c r="BL395" s="23"/>
      <c r="BM395" s="23"/>
    </row>
    <row r="396" spans="1:65" ht="15.75" customHeight="1" x14ac:dyDescent="0.2">
      <c r="A396" s="190">
        <v>810</v>
      </c>
      <c r="B396" s="23"/>
      <c r="C396" s="23"/>
      <c r="D396" s="23"/>
      <c r="E396" s="23"/>
      <c r="F396" s="23"/>
      <c r="G396" s="190">
        <v>0</v>
      </c>
      <c r="H396" s="23"/>
      <c r="I396" s="23"/>
      <c r="J396" s="23"/>
      <c r="K396" s="190">
        <v>0</v>
      </c>
      <c r="L396" s="23"/>
      <c r="M396" s="23"/>
      <c r="N396" s="23"/>
      <c r="O396" s="190">
        <v>0</v>
      </c>
      <c r="P396" s="23"/>
      <c r="Q396" s="23"/>
      <c r="R396" s="23"/>
      <c r="S396" s="190">
        <v>0</v>
      </c>
      <c r="T396" s="23"/>
      <c r="U396" s="23"/>
      <c r="V396" s="23"/>
      <c r="W396" s="190">
        <v>0</v>
      </c>
      <c r="X396" s="23"/>
      <c r="Y396" s="23"/>
      <c r="Z396" s="23"/>
      <c r="AA396" s="190">
        <v>0</v>
      </c>
      <c r="AB396" s="23"/>
      <c r="AC396" s="23"/>
      <c r="AD396" s="23"/>
      <c r="AE396" s="190">
        <v>0</v>
      </c>
      <c r="AF396" s="23"/>
      <c r="AG396" s="23"/>
      <c r="AH396" s="23"/>
      <c r="AI396" s="190">
        <v>0</v>
      </c>
      <c r="AJ396" s="23"/>
      <c r="AK396" s="23"/>
      <c r="AL396" s="23"/>
      <c r="AM396" s="190">
        <v>0</v>
      </c>
      <c r="AN396" s="23"/>
      <c r="AO396" s="23"/>
      <c r="AP396" s="23"/>
      <c r="AQ396" s="190">
        <v>0</v>
      </c>
      <c r="AR396" s="23"/>
      <c r="AS396" s="23"/>
      <c r="AT396" s="23"/>
      <c r="AU396" s="190">
        <v>0</v>
      </c>
      <c r="AV396" s="23"/>
      <c r="AW396" s="23"/>
      <c r="AX396" s="23"/>
      <c r="AY396" s="190">
        <v>0</v>
      </c>
      <c r="AZ396" s="23"/>
      <c r="BA396" s="23"/>
      <c r="BB396" s="23"/>
      <c r="BC396" s="190">
        <v>0</v>
      </c>
      <c r="BD396" s="23"/>
      <c r="BE396" s="23"/>
      <c r="BF396" s="23"/>
      <c r="BG396" s="190">
        <v>0</v>
      </c>
      <c r="BH396" s="23"/>
      <c r="BI396" s="23"/>
      <c r="BJ396" s="23"/>
      <c r="BK396" s="190">
        <v>0</v>
      </c>
      <c r="BL396" s="23"/>
      <c r="BM396" s="23"/>
    </row>
    <row r="397" spans="1:65" ht="15.75" customHeight="1" x14ac:dyDescent="0.2">
      <c r="A397" s="190">
        <v>811</v>
      </c>
      <c r="B397" s="23"/>
      <c r="C397" s="23" t="s">
        <v>2427</v>
      </c>
      <c r="D397" s="23"/>
      <c r="E397" s="23"/>
      <c r="F397" s="23"/>
      <c r="G397" s="190">
        <v>0</v>
      </c>
      <c r="H397" s="23"/>
      <c r="I397" s="23"/>
      <c r="J397" s="23"/>
      <c r="K397" s="190">
        <v>0</v>
      </c>
      <c r="L397" s="23"/>
      <c r="M397" s="23"/>
      <c r="N397" s="23"/>
      <c r="O397" s="190">
        <v>0</v>
      </c>
      <c r="P397" s="23"/>
      <c r="Q397" s="23"/>
      <c r="R397" s="23"/>
      <c r="S397" s="190">
        <v>0</v>
      </c>
      <c r="T397" s="23"/>
      <c r="U397" s="23"/>
      <c r="V397" s="23"/>
      <c r="W397" s="190">
        <v>0</v>
      </c>
      <c r="X397" s="23"/>
      <c r="Y397" s="23"/>
      <c r="Z397" s="23"/>
      <c r="AA397" s="190">
        <v>0</v>
      </c>
      <c r="AB397" s="23"/>
      <c r="AC397" s="23"/>
      <c r="AD397" s="23"/>
      <c r="AE397" s="190">
        <v>0</v>
      </c>
      <c r="AF397" s="23"/>
      <c r="AG397" s="23"/>
      <c r="AH397" s="23"/>
      <c r="AI397" s="190">
        <v>0</v>
      </c>
      <c r="AJ397" s="23"/>
      <c r="AK397" s="23"/>
      <c r="AL397" s="23"/>
      <c r="AM397" s="190">
        <v>0</v>
      </c>
      <c r="AN397" s="23"/>
      <c r="AO397" s="23"/>
      <c r="AP397" s="23"/>
      <c r="AQ397" s="190">
        <v>0</v>
      </c>
      <c r="AR397" s="23"/>
      <c r="AS397" s="23"/>
      <c r="AT397" s="23"/>
      <c r="AU397" s="190">
        <v>0</v>
      </c>
      <c r="AV397" s="23"/>
      <c r="AW397" s="23"/>
      <c r="AX397" s="23"/>
      <c r="AY397" s="190">
        <v>0</v>
      </c>
      <c r="AZ397" s="23"/>
      <c r="BA397" s="23"/>
      <c r="BB397" s="23"/>
      <c r="BC397" s="190">
        <v>0</v>
      </c>
      <c r="BD397" s="23"/>
      <c r="BE397" s="23"/>
      <c r="BF397" s="23"/>
      <c r="BG397" s="190">
        <v>0</v>
      </c>
      <c r="BH397" s="23"/>
      <c r="BI397" s="23"/>
      <c r="BJ397" s="23"/>
      <c r="BK397" s="190">
        <v>0</v>
      </c>
      <c r="BL397" s="23"/>
      <c r="BM397" s="23"/>
    </row>
    <row r="398" spans="1:65" ht="15.75" customHeight="1" x14ac:dyDescent="0.2">
      <c r="A398" s="190">
        <v>812</v>
      </c>
      <c r="B398" s="23"/>
      <c r="C398" s="23" t="s">
        <v>2426</v>
      </c>
      <c r="D398" s="23"/>
      <c r="E398" s="23"/>
      <c r="F398" s="23"/>
      <c r="G398" s="190">
        <v>0</v>
      </c>
      <c r="H398" s="23"/>
      <c r="I398" s="23"/>
      <c r="J398" s="23"/>
      <c r="K398" s="190">
        <v>0</v>
      </c>
      <c r="L398" s="23"/>
      <c r="M398" s="23"/>
      <c r="N398" s="23"/>
      <c r="O398" s="190">
        <v>0</v>
      </c>
      <c r="P398" s="23"/>
      <c r="Q398" s="23"/>
      <c r="R398" s="23"/>
      <c r="S398" s="190">
        <v>0</v>
      </c>
      <c r="T398" s="23"/>
      <c r="U398" s="23"/>
      <c r="V398" s="23"/>
      <c r="W398" s="190">
        <v>0</v>
      </c>
      <c r="X398" s="23"/>
      <c r="Y398" s="23"/>
      <c r="Z398" s="23"/>
      <c r="AA398" s="190">
        <v>0</v>
      </c>
      <c r="AB398" s="23"/>
      <c r="AC398" s="23"/>
      <c r="AD398" s="23"/>
      <c r="AE398" s="190">
        <v>0</v>
      </c>
      <c r="AF398" s="23"/>
      <c r="AG398" s="23"/>
      <c r="AH398" s="23"/>
      <c r="AI398" s="190">
        <v>0</v>
      </c>
      <c r="AJ398" s="23"/>
      <c r="AK398" s="23"/>
      <c r="AL398" s="23"/>
      <c r="AM398" s="190">
        <v>0</v>
      </c>
      <c r="AN398" s="23"/>
      <c r="AO398" s="23"/>
      <c r="AP398" s="23"/>
      <c r="AQ398" s="190">
        <v>0</v>
      </c>
      <c r="AR398" s="23"/>
      <c r="AS398" s="23"/>
      <c r="AT398" s="23"/>
      <c r="AU398" s="190">
        <v>0</v>
      </c>
      <c r="AV398" s="23"/>
      <c r="AW398" s="23"/>
      <c r="AX398" s="23"/>
      <c r="AY398" s="190">
        <v>0</v>
      </c>
      <c r="AZ398" s="23"/>
      <c r="BA398" s="23"/>
      <c r="BB398" s="23"/>
      <c r="BC398" s="190">
        <v>0</v>
      </c>
      <c r="BD398" s="23"/>
      <c r="BE398" s="23"/>
      <c r="BF398" s="23"/>
      <c r="BG398" s="190">
        <v>0</v>
      </c>
      <c r="BH398" s="23"/>
      <c r="BI398" s="23"/>
      <c r="BJ398" s="23"/>
      <c r="BK398" s="190">
        <v>0</v>
      </c>
      <c r="BL398" s="23"/>
      <c r="BM398" s="23"/>
    </row>
    <row r="399" spans="1:65" ht="15.75" customHeight="1" x14ac:dyDescent="0.2">
      <c r="A399" s="190">
        <v>813</v>
      </c>
      <c r="B399" s="23"/>
      <c r="C399" s="23" t="s">
        <v>2426</v>
      </c>
      <c r="D399" s="23"/>
      <c r="E399" s="23"/>
      <c r="F399" s="23"/>
      <c r="G399" s="190">
        <v>0</v>
      </c>
      <c r="H399" s="23"/>
      <c r="I399" s="23"/>
      <c r="J399" s="23"/>
      <c r="K399" s="190">
        <v>0</v>
      </c>
      <c r="L399" s="23"/>
      <c r="M399" s="23"/>
      <c r="N399" s="23"/>
      <c r="O399" s="190">
        <v>0</v>
      </c>
      <c r="P399" s="23"/>
      <c r="Q399" s="23"/>
      <c r="R399" s="23"/>
      <c r="S399" s="190">
        <v>0</v>
      </c>
      <c r="T399" s="23"/>
      <c r="U399" s="23"/>
      <c r="V399" s="23"/>
      <c r="W399" s="190">
        <v>0</v>
      </c>
      <c r="X399" s="23"/>
      <c r="Y399" s="23"/>
      <c r="Z399" s="23"/>
      <c r="AA399" s="190">
        <v>0</v>
      </c>
      <c r="AB399" s="23"/>
      <c r="AC399" s="23"/>
      <c r="AD399" s="23"/>
      <c r="AE399" s="190">
        <v>0</v>
      </c>
      <c r="AF399" s="23"/>
      <c r="AG399" s="23"/>
      <c r="AH399" s="23"/>
      <c r="AI399" s="190">
        <v>0</v>
      </c>
      <c r="AJ399" s="23"/>
      <c r="AK399" s="23"/>
      <c r="AL399" s="23"/>
      <c r="AM399" s="190">
        <v>0</v>
      </c>
      <c r="AN399" s="23"/>
      <c r="AO399" s="23"/>
      <c r="AP399" s="23"/>
      <c r="AQ399" s="190">
        <v>0</v>
      </c>
      <c r="AR399" s="23"/>
      <c r="AS399" s="23"/>
      <c r="AT399" s="23"/>
      <c r="AU399" s="190">
        <v>0</v>
      </c>
      <c r="AV399" s="23"/>
      <c r="AW399" s="23"/>
      <c r="AX399" s="23"/>
      <c r="AY399" s="190">
        <v>0</v>
      </c>
      <c r="AZ399" s="23"/>
      <c r="BA399" s="23"/>
      <c r="BB399" s="23"/>
      <c r="BC399" s="190">
        <v>0</v>
      </c>
      <c r="BD399" s="23"/>
      <c r="BE399" s="23"/>
      <c r="BF399" s="23"/>
      <c r="BG399" s="190">
        <v>0</v>
      </c>
      <c r="BH399" s="23"/>
      <c r="BI399" s="23"/>
      <c r="BJ399" s="23"/>
      <c r="BK399" s="190">
        <v>0</v>
      </c>
      <c r="BL399" s="23"/>
      <c r="BM399" s="23"/>
    </row>
    <row r="400" spans="1:65" ht="15.75" customHeight="1" x14ac:dyDescent="0.2">
      <c r="A400" s="190">
        <v>814</v>
      </c>
      <c r="B400" s="23"/>
      <c r="C400" s="23" t="s">
        <v>2426</v>
      </c>
      <c r="D400" s="23"/>
      <c r="E400" s="23"/>
      <c r="F400" s="23"/>
      <c r="G400" s="190">
        <v>0</v>
      </c>
      <c r="H400" s="23"/>
      <c r="I400" s="23"/>
      <c r="J400" s="23"/>
      <c r="K400" s="190">
        <v>0</v>
      </c>
      <c r="L400" s="23"/>
      <c r="M400" s="23"/>
      <c r="N400" s="23"/>
      <c r="O400" s="190">
        <v>0</v>
      </c>
      <c r="P400" s="23"/>
      <c r="Q400" s="23"/>
      <c r="R400" s="23"/>
      <c r="S400" s="190">
        <v>0</v>
      </c>
      <c r="T400" s="23"/>
      <c r="U400" s="23"/>
      <c r="V400" s="23"/>
      <c r="W400" s="190">
        <v>0</v>
      </c>
      <c r="X400" s="23"/>
      <c r="Y400" s="23"/>
      <c r="Z400" s="23"/>
      <c r="AA400" s="190">
        <v>0</v>
      </c>
      <c r="AB400" s="23"/>
      <c r="AC400" s="23"/>
      <c r="AD400" s="23"/>
      <c r="AE400" s="190">
        <v>0</v>
      </c>
      <c r="AF400" s="23"/>
      <c r="AG400" s="23"/>
      <c r="AH400" s="23"/>
      <c r="AI400" s="190">
        <v>0</v>
      </c>
      <c r="AJ400" s="23"/>
      <c r="AK400" s="23"/>
      <c r="AL400" s="23"/>
      <c r="AM400" s="190">
        <v>0</v>
      </c>
      <c r="AN400" s="23"/>
      <c r="AO400" s="23"/>
      <c r="AP400" s="23"/>
      <c r="AQ400" s="190">
        <v>0</v>
      </c>
      <c r="AR400" s="23"/>
      <c r="AS400" s="23"/>
      <c r="AT400" s="23"/>
      <c r="AU400" s="190">
        <v>0</v>
      </c>
      <c r="AV400" s="23"/>
      <c r="AW400" s="23"/>
      <c r="AX400" s="23"/>
      <c r="AY400" s="190">
        <v>0</v>
      </c>
      <c r="AZ400" s="23"/>
      <c r="BA400" s="23"/>
      <c r="BB400" s="23"/>
      <c r="BC400" s="190">
        <v>0</v>
      </c>
      <c r="BD400" s="23"/>
      <c r="BE400" s="23"/>
      <c r="BF400" s="23"/>
      <c r="BG400" s="190">
        <v>0</v>
      </c>
      <c r="BH400" s="23"/>
      <c r="BI400" s="23"/>
      <c r="BJ400" s="23"/>
      <c r="BK400" s="190">
        <v>0</v>
      </c>
      <c r="BL400" s="23"/>
      <c r="BM400" s="23"/>
    </row>
    <row r="401" spans="1:65" ht="15.75" customHeight="1" x14ac:dyDescent="0.2">
      <c r="A401" s="190">
        <v>815</v>
      </c>
      <c r="B401" s="23"/>
      <c r="C401" s="23" t="s">
        <v>2426</v>
      </c>
      <c r="D401" s="23"/>
      <c r="E401" s="23"/>
      <c r="F401" s="23"/>
      <c r="G401" s="190">
        <v>0</v>
      </c>
      <c r="H401" s="23"/>
      <c r="I401" s="23"/>
      <c r="J401" s="23"/>
      <c r="K401" s="190">
        <v>0</v>
      </c>
      <c r="L401" s="23"/>
      <c r="M401" s="23"/>
      <c r="N401" s="23"/>
      <c r="O401" s="190">
        <v>0</v>
      </c>
      <c r="P401" s="23"/>
      <c r="Q401" s="23"/>
      <c r="R401" s="23"/>
      <c r="S401" s="190">
        <v>0</v>
      </c>
      <c r="T401" s="23"/>
      <c r="U401" s="23"/>
      <c r="V401" s="23"/>
      <c r="W401" s="190">
        <v>0</v>
      </c>
      <c r="X401" s="23"/>
      <c r="Y401" s="23"/>
      <c r="Z401" s="23"/>
      <c r="AA401" s="190">
        <v>0</v>
      </c>
      <c r="AB401" s="23"/>
      <c r="AC401" s="23"/>
      <c r="AD401" s="23"/>
      <c r="AE401" s="190">
        <v>0</v>
      </c>
      <c r="AF401" s="23"/>
      <c r="AG401" s="23"/>
      <c r="AH401" s="23"/>
      <c r="AI401" s="190">
        <v>0</v>
      </c>
      <c r="AJ401" s="23"/>
      <c r="AK401" s="23"/>
      <c r="AL401" s="23"/>
      <c r="AM401" s="190">
        <v>0</v>
      </c>
      <c r="AN401" s="23"/>
      <c r="AO401" s="23"/>
      <c r="AP401" s="23"/>
      <c r="AQ401" s="190">
        <v>0</v>
      </c>
      <c r="AR401" s="23"/>
      <c r="AS401" s="23"/>
      <c r="AT401" s="23"/>
      <c r="AU401" s="190">
        <v>0</v>
      </c>
      <c r="AV401" s="23"/>
      <c r="AW401" s="23"/>
      <c r="AX401" s="23"/>
      <c r="AY401" s="190">
        <v>0</v>
      </c>
      <c r="AZ401" s="23"/>
      <c r="BA401" s="23"/>
      <c r="BB401" s="23"/>
      <c r="BC401" s="190">
        <v>0</v>
      </c>
      <c r="BD401" s="23"/>
      <c r="BE401" s="23"/>
      <c r="BF401" s="23"/>
      <c r="BG401" s="190">
        <v>0</v>
      </c>
      <c r="BH401" s="23"/>
      <c r="BI401" s="23"/>
      <c r="BJ401" s="23"/>
      <c r="BK401" s="190">
        <v>0</v>
      </c>
      <c r="BL401" s="23"/>
      <c r="BM401" s="23"/>
    </row>
    <row r="402" spans="1:65" ht="15.75" customHeight="1" x14ac:dyDescent="0.2">
      <c r="A402" s="190">
        <v>816</v>
      </c>
      <c r="B402" s="23"/>
      <c r="C402" s="23"/>
      <c r="D402" s="23"/>
      <c r="E402" s="23"/>
      <c r="F402" s="23"/>
      <c r="G402" s="190">
        <v>0</v>
      </c>
      <c r="H402" s="23"/>
      <c r="I402" s="23"/>
      <c r="J402" s="23"/>
      <c r="K402" s="190">
        <v>0</v>
      </c>
      <c r="L402" s="23"/>
      <c r="M402" s="23"/>
      <c r="N402" s="23"/>
      <c r="O402" s="190">
        <v>0</v>
      </c>
      <c r="P402" s="23"/>
      <c r="Q402" s="23"/>
      <c r="R402" s="23"/>
      <c r="S402" s="190">
        <v>0</v>
      </c>
      <c r="T402" s="23"/>
      <c r="U402" s="23"/>
      <c r="V402" s="23"/>
      <c r="W402" s="190">
        <v>0</v>
      </c>
      <c r="X402" s="191">
        <v>0.35555555555555557</v>
      </c>
      <c r="Y402" s="191">
        <v>0.75624999999999998</v>
      </c>
      <c r="Z402" s="192">
        <v>0.33333333333333331</v>
      </c>
      <c r="AA402" s="190">
        <v>8</v>
      </c>
      <c r="AB402" s="191">
        <v>0.3576388888888889</v>
      </c>
      <c r="AC402" s="191">
        <v>0.75902777777777775</v>
      </c>
      <c r="AD402" s="192">
        <v>0.33333333333333331</v>
      </c>
      <c r="AE402" s="190">
        <v>8</v>
      </c>
      <c r="AF402" s="191">
        <v>0.35694444444444445</v>
      </c>
      <c r="AG402" s="191">
        <v>0.76388888888888884</v>
      </c>
      <c r="AH402" s="192">
        <v>0.33333333333333331</v>
      </c>
      <c r="AI402" s="190">
        <v>8</v>
      </c>
      <c r="AJ402" s="23"/>
      <c r="AK402" s="23"/>
      <c r="AL402" s="23"/>
      <c r="AM402" s="190">
        <v>0</v>
      </c>
      <c r="AN402" s="23"/>
      <c r="AO402" s="23"/>
      <c r="AP402" s="23"/>
      <c r="AQ402" s="190">
        <v>0</v>
      </c>
      <c r="AR402" s="23"/>
      <c r="AS402" s="23"/>
      <c r="AT402" s="23"/>
      <c r="AU402" s="190">
        <v>0</v>
      </c>
      <c r="AV402" s="23"/>
      <c r="AW402" s="23"/>
      <c r="AX402" s="23"/>
      <c r="AY402" s="190">
        <v>0</v>
      </c>
      <c r="AZ402" s="191">
        <v>0.36180555555555555</v>
      </c>
      <c r="BA402" s="191">
        <v>0.76458333333333328</v>
      </c>
      <c r="BB402" s="192">
        <v>0.33333333333333331</v>
      </c>
      <c r="BC402" s="190">
        <v>8</v>
      </c>
      <c r="BD402" s="191">
        <v>0.35972222222222222</v>
      </c>
      <c r="BE402" s="191">
        <v>0.76041666666666663</v>
      </c>
      <c r="BF402" s="192">
        <v>0.33333333333333331</v>
      </c>
      <c r="BG402" s="190">
        <v>8</v>
      </c>
      <c r="BH402" s="191">
        <v>0.3611111111111111</v>
      </c>
      <c r="BI402" s="191">
        <v>0.3611111111111111</v>
      </c>
      <c r="BJ402" s="192">
        <v>0.16666666666666666</v>
      </c>
      <c r="BK402" s="190">
        <v>4</v>
      </c>
      <c r="BL402" s="23"/>
      <c r="BM402" s="23"/>
    </row>
    <row r="403" spans="1:65" ht="15.75" customHeight="1" x14ac:dyDescent="0.2">
      <c r="A403" s="190">
        <v>817</v>
      </c>
      <c r="B403" s="23"/>
      <c r="C403" s="23" t="s">
        <v>2426</v>
      </c>
      <c r="D403" s="23"/>
      <c r="E403" s="23"/>
      <c r="F403" s="23"/>
      <c r="G403" s="190">
        <v>0</v>
      </c>
      <c r="H403" s="23"/>
      <c r="I403" s="23"/>
      <c r="J403" s="23"/>
      <c r="K403" s="190">
        <v>0</v>
      </c>
      <c r="L403" s="23"/>
      <c r="M403" s="23"/>
      <c r="N403" s="23"/>
      <c r="O403" s="190">
        <v>0</v>
      </c>
      <c r="P403" s="23"/>
      <c r="Q403" s="23"/>
      <c r="R403" s="23"/>
      <c r="S403" s="190">
        <v>0</v>
      </c>
      <c r="T403" s="23"/>
      <c r="U403" s="23"/>
      <c r="V403" s="23"/>
      <c r="W403" s="190">
        <v>0</v>
      </c>
      <c r="X403" s="23"/>
      <c r="Y403" s="23"/>
      <c r="Z403" s="23"/>
      <c r="AA403" s="190">
        <v>0</v>
      </c>
      <c r="AB403" s="23"/>
      <c r="AC403" s="23"/>
      <c r="AD403" s="23"/>
      <c r="AE403" s="190">
        <v>0</v>
      </c>
      <c r="AF403" s="23"/>
      <c r="AG403" s="23"/>
      <c r="AH403" s="23"/>
      <c r="AI403" s="190">
        <v>0</v>
      </c>
      <c r="AJ403" s="23"/>
      <c r="AK403" s="23"/>
      <c r="AL403" s="23"/>
      <c r="AM403" s="190">
        <v>0</v>
      </c>
      <c r="AN403" s="23"/>
      <c r="AO403" s="23"/>
      <c r="AP403" s="23"/>
      <c r="AQ403" s="190">
        <v>0</v>
      </c>
      <c r="AR403" s="23"/>
      <c r="AS403" s="23"/>
      <c r="AT403" s="23"/>
      <c r="AU403" s="190">
        <v>0</v>
      </c>
      <c r="AV403" s="23"/>
      <c r="AW403" s="23"/>
      <c r="AX403" s="23"/>
      <c r="AY403" s="190">
        <v>0</v>
      </c>
      <c r="AZ403" s="23"/>
      <c r="BA403" s="23"/>
      <c r="BB403" s="23"/>
      <c r="BC403" s="190">
        <v>0</v>
      </c>
      <c r="BD403" s="23"/>
      <c r="BE403" s="23"/>
      <c r="BF403" s="23"/>
      <c r="BG403" s="190">
        <v>0</v>
      </c>
      <c r="BH403" s="23"/>
      <c r="BI403" s="23"/>
      <c r="BJ403" s="23"/>
      <c r="BK403" s="190">
        <v>0</v>
      </c>
      <c r="BL403" s="23"/>
      <c r="BM403" s="23"/>
    </row>
    <row r="404" spans="1:65" ht="15.75" customHeight="1" x14ac:dyDescent="0.2">
      <c r="A404" s="190">
        <v>818</v>
      </c>
      <c r="B404" s="23"/>
      <c r="C404" s="23" t="s">
        <v>2427</v>
      </c>
      <c r="D404" s="23"/>
      <c r="E404" s="23"/>
      <c r="F404" s="23"/>
      <c r="G404" s="190">
        <v>0</v>
      </c>
      <c r="H404" s="23"/>
      <c r="I404" s="23"/>
      <c r="J404" s="23"/>
      <c r="K404" s="190">
        <v>0</v>
      </c>
      <c r="L404" s="23"/>
      <c r="M404" s="23"/>
      <c r="N404" s="23"/>
      <c r="O404" s="190">
        <v>0</v>
      </c>
      <c r="P404" s="23"/>
      <c r="Q404" s="23"/>
      <c r="R404" s="23"/>
      <c r="S404" s="190">
        <v>0</v>
      </c>
      <c r="T404" s="23"/>
      <c r="U404" s="23"/>
      <c r="V404" s="23"/>
      <c r="W404" s="190">
        <v>0</v>
      </c>
      <c r="X404" s="23"/>
      <c r="Y404" s="23"/>
      <c r="Z404" s="23"/>
      <c r="AA404" s="190">
        <v>0</v>
      </c>
      <c r="AB404" s="23"/>
      <c r="AC404" s="23"/>
      <c r="AD404" s="23"/>
      <c r="AE404" s="190">
        <v>0</v>
      </c>
      <c r="AF404" s="23"/>
      <c r="AG404" s="23"/>
      <c r="AH404" s="23"/>
      <c r="AI404" s="190">
        <v>0</v>
      </c>
      <c r="AJ404" s="23"/>
      <c r="AK404" s="23"/>
      <c r="AL404" s="23"/>
      <c r="AM404" s="190">
        <v>0</v>
      </c>
      <c r="AN404" s="23"/>
      <c r="AO404" s="23"/>
      <c r="AP404" s="23"/>
      <c r="AQ404" s="190">
        <v>0</v>
      </c>
      <c r="AR404" s="23"/>
      <c r="AS404" s="23"/>
      <c r="AT404" s="23"/>
      <c r="AU404" s="190">
        <v>0</v>
      </c>
      <c r="AV404" s="23"/>
      <c r="AW404" s="23"/>
      <c r="AX404" s="23"/>
      <c r="AY404" s="190">
        <v>0</v>
      </c>
      <c r="AZ404" s="23"/>
      <c r="BA404" s="23"/>
      <c r="BB404" s="23"/>
      <c r="BC404" s="190">
        <v>0</v>
      </c>
      <c r="BD404" s="23"/>
      <c r="BE404" s="23"/>
      <c r="BF404" s="23"/>
      <c r="BG404" s="190">
        <v>0</v>
      </c>
      <c r="BH404" s="23"/>
      <c r="BI404" s="23"/>
      <c r="BJ404" s="23"/>
      <c r="BK404" s="190">
        <v>0</v>
      </c>
      <c r="BL404" s="23"/>
      <c r="BM404" s="23"/>
    </row>
    <row r="405" spans="1:65" ht="15.75" customHeight="1" x14ac:dyDescent="0.2">
      <c r="A405" s="190">
        <v>819</v>
      </c>
      <c r="B405" s="23"/>
      <c r="C405" s="23" t="s">
        <v>2426</v>
      </c>
      <c r="D405" s="191">
        <v>0.77083333333333337</v>
      </c>
      <c r="E405" s="191">
        <v>0.77083333333333337</v>
      </c>
      <c r="F405" s="192">
        <v>0.16666666666666666</v>
      </c>
      <c r="G405" s="190">
        <v>4</v>
      </c>
      <c r="H405" s="23"/>
      <c r="I405" s="23"/>
      <c r="J405" s="23"/>
      <c r="K405" s="190">
        <v>0</v>
      </c>
      <c r="L405" s="191">
        <v>0.40347222222222223</v>
      </c>
      <c r="M405" s="191">
        <v>0.77152777777777781</v>
      </c>
      <c r="N405" s="192">
        <v>0.30486111111111114</v>
      </c>
      <c r="O405" s="190">
        <v>7.3</v>
      </c>
      <c r="P405" s="23"/>
      <c r="Q405" s="23"/>
      <c r="R405" s="23"/>
      <c r="S405" s="190">
        <v>0</v>
      </c>
      <c r="T405" s="23"/>
      <c r="U405" s="23"/>
      <c r="V405" s="23"/>
      <c r="W405" s="190">
        <v>0</v>
      </c>
      <c r="X405" s="23"/>
      <c r="Y405" s="23"/>
      <c r="Z405" s="23"/>
      <c r="AA405" s="190">
        <v>0</v>
      </c>
      <c r="AB405" s="23"/>
      <c r="AC405" s="23"/>
      <c r="AD405" s="23"/>
      <c r="AE405" s="190">
        <v>0</v>
      </c>
      <c r="AF405" s="191">
        <v>0.77083333333333337</v>
      </c>
      <c r="AG405" s="191">
        <v>0.77083333333333337</v>
      </c>
      <c r="AH405" s="192">
        <v>0.16666666666666666</v>
      </c>
      <c r="AI405" s="190">
        <v>4</v>
      </c>
      <c r="AJ405" s="191">
        <v>0.37361111111111112</v>
      </c>
      <c r="AK405" s="191">
        <v>0.77430555555555558</v>
      </c>
      <c r="AL405" s="192">
        <v>0.33333333333333331</v>
      </c>
      <c r="AM405" s="190">
        <v>8</v>
      </c>
      <c r="AN405" s="191">
        <v>0.39583333333333331</v>
      </c>
      <c r="AO405" s="191">
        <v>0.77916666666666667</v>
      </c>
      <c r="AP405" s="192">
        <v>0.3125</v>
      </c>
      <c r="AQ405" s="190">
        <v>7.5</v>
      </c>
      <c r="AR405" s="23"/>
      <c r="AS405" s="23"/>
      <c r="AT405" s="23"/>
      <c r="AU405" s="190">
        <v>0</v>
      </c>
      <c r="AV405" s="23"/>
      <c r="AW405" s="23"/>
      <c r="AX405" s="23"/>
      <c r="AY405" s="190">
        <v>0</v>
      </c>
      <c r="AZ405" s="191">
        <v>0.37361111111111112</v>
      </c>
      <c r="BA405" s="191">
        <v>0.78263888888888888</v>
      </c>
      <c r="BB405" s="192">
        <v>0.33333333333333331</v>
      </c>
      <c r="BC405" s="190">
        <v>8</v>
      </c>
      <c r="BD405" s="23"/>
      <c r="BE405" s="23"/>
      <c r="BF405" s="23"/>
      <c r="BG405" s="190">
        <v>0</v>
      </c>
      <c r="BH405" s="191">
        <v>0.37638888888888888</v>
      </c>
      <c r="BI405" s="191">
        <v>0.37638888888888888</v>
      </c>
      <c r="BJ405" s="192">
        <v>0.16666666666666666</v>
      </c>
      <c r="BK405" s="190">
        <v>4</v>
      </c>
      <c r="BL405" s="23"/>
      <c r="BM405" s="23"/>
    </row>
    <row r="406" spans="1:65" ht="15.75" customHeight="1" x14ac:dyDescent="0.2">
      <c r="A406" s="190">
        <v>820</v>
      </c>
      <c r="B406" s="23"/>
      <c r="C406" s="23" t="s">
        <v>2426</v>
      </c>
      <c r="D406" s="23"/>
      <c r="E406" s="23"/>
      <c r="F406" s="23"/>
      <c r="G406" s="190">
        <v>0</v>
      </c>
      <c r="H406" s="23"/>
      <c r="I406" s="23"/>
      <c r="J406" s="23"/>
      <c r="K406" s="190">
        <v>0</v>
      </c>
      <c r="L406" s="23"/>
      <c r="M406" s="23"/>
      <c r="N406" s="23"/>
      <c r="O406" s="190">
        <v>0</v>
      </c>
      <c r="P406" s="23"/>
      <c r="Q406" s="23"/>
      <c r="R406" s="23"/>
      <c r="S406" s="190">
        <v>0</v>
      </c>
      <c r="T406" s="23"/>
      <c r="U406" s="23"/>
      <c r="V406" s="23"/>
      <c r="W406" s="190">
        <v>0</v>
      </c>
      <c r="X406" s="191">
        <v>0.7583333333333333</v>
      </c>
      <c r="Y406" s="191">
        <v>0.7583333333333333</v>
      </c>
      <c r="Z406" s="192">
        <v>0.16666666666666666</v>
      </c>
      <c r="AA406" s="190">
        <v>4</v>
      </c>
      <c r="AB406" s="23"/>
      <c r="AC406" s="23"/>
      <c r="AD406" s="23"/>
      <c r="AE406" s="190">
        <v>0</v>
      </c>
      <c r="AF406" s="23"/>
      <c r="AG406" s="23"/>
      <c r="AH406" s="23"/>
      <c r="AI406" s="190">
        <v>0</v>
      </c>
      <c r="AJ406" s="23"/>
      <c r="AK406" s="23"/>
      <c r="AL406" s="23"/>
      <c r="AM406" s="190">
        <v>0</v>
      </c>
      <c r="AN406" s="23"/>
      <c r="AO406" s="23"/>
      <c r="AP406" s="23"/>
      <c r="AQ406" s="190">
        <v>0</v>
      </c>
      <c r="AR406" s="23"/>
      <c r="AS406" s="23"/>
      <c r="AT406" s="23"/>
      <c r="AU406" s="190">
        <v>0</v>
      </c>
      <c r="AV406" s="23"/>
      <c r="AW406" s="23"/>
      <c r="AX406" s="23"/>
      <c r="AY406" s="190">
        <v>0</v>
      </c>
      <c r="AZ406" s="23"/>
      <c r="BA406" s="23"/>
      <c r="BB406" s="23"/>
      <c r="BC406" s="190">
        <v>0</v>
      </c>
      <c r="BD406" s="23"/>
      <c r="BE406" s="23"/>
      <c r="BF406" s="23"/>
      <c r="BG406" s="190">
        <v>0</v>
      </c>
      <c r="BH406" s="23"/>
      <c r="BI406" s="23"/>
      <c r="BJ406" s="23"/>
      <c r="BK406" s="190">
        <v>0</v>
      </c>
      <c r="BL406" s="23"/>
      <c r="BM406" s="23"/>
    </row>
    <row r="407" spans="1:65" ht="15.75" customHeight="1" x14ac:dyDescent="0.2">
      <c r="A407" s="190">
        <v>821</v>
      </c>
      <c r="B407" s="23"/>
      <c r="C407" s="23"/>
      <c r="D407" s="23"/>
      <c r="E407" s="23"/>
      <c r="F407" s="23"/>
      <c r="G407" s="190">
        <v>0</v>
      </c>
      <c r="H407" s="23"/>
      <c r="I407" s="23"/>
      <c r="J407" s="23"/>
      <c r="K407" s="190">
        <v>0</v>
      </c>
      <c r="L407" s="23"/>
      <c r="M407" s="23"/>
      <c r="N407" s="23"/>
      <c r="O407" s="190">
        <v>0</v>
      </c>
      <c r="P407" s="23"/>
      <c r="Q407" s="23"/>
      <c r="R407" s="23"/>
      <c r="S407" s="190">
        <v>0</v>
      </c>
      <c r="T407" s="23"/>
      <c r="U407" s="23"/>
      <c r="V407" s="23"/>
      <c r="W407" s="190">
        <v>0</v>
      </c>
      <c r="X407" s="23"/>
      <c r="Y407" s="23"/>
      <c r="Z407" s="23"/>
      <c r="AA407" s="190">
        <v>0</v>
      </c>
      <c r="AB407" s="23"/>
      <c r="AC407" s="23"/>
      <c r="AD407" s="23"/>
      <c r="AE407" s="190">
        <v>0</v>
      </c>
      <c r="AF407" s="23"/>
      <c r="AG407" s="23"/>
      <c r="AH407" s="23"/>
      <c r="AI407" s="190">
        <v>0</v>
      </c>
      <c r="AJ407" s="23"/>
      <c r="AK407" s="23"/>
      <c r="AL407" s="23"/>
      <c r="AM407" s="190">
        <v>0</v>
      </c>
      <c r="AN407" s="23"/>
      <c r="AO407" s="23"/>
      <c r="AP407" s="23"/>
      <c r="AQ407" s="190">
        <v>0</v>
      </c>
      <c r="AR407" s="23"/>
      <c r="AS407" s="23"/>
      <c r="AT407" s="23"/>
      <c r="AU407" s="190">
        <v>0</v>
      </c>
      <c r="AV407" s="23"/>
      <c r="AW407" s="23"/>
      <c r="AX407" s="23"/>
      <c r="AY407" s="190">
        <v>0</v>
      </c>
      <c r="AZ407" s="23"/>
      <c r="BA407" s="23"/>
      <c r="BB407" s="23"/>
      <c r="BC407" s="190">
        <v>0</v>
      </c>
      <c r="BD407" s="23"/>
      <c r="BE407" s="23"/>
      <c r="BF407" s="23"/>
      <c r="BG407" s="190">
        <v>0</v>
      </c>
      <c r="BH407" s="23"/>
      <c r="BI407" s="23"/>
      <c r="BJ407" s="23"/>
      <c r="BK407" s="190">
        <v>0</v>
      </c>
      <c r="BL407" s="23"/>
      <c r="BM407" s="23"/>
    </row>
    <row r="408" spans="1:65" ht="15.75" customHeight="1" x14ac:dyDescent="0.2">
      <c r="A408" s="190">
        <v>822</v>
      </c>
      <c r="B408" s="23"/>
      <c r="C408" s="23" t="s">
        <v>2427</v>
      </c>
      <c r="D408" s="23"/>
      <c r="E408" s="23"/>
      <c r="F408" s="23"/>
      <c r="G408" s="190">
        <v>0</v>
      </c>
      <c r="H408" s="23"/>
      <c r="I408" s="23"/>
      <c r="J408" s="23"/>
      <c r="K408" s="190">
        <v>0</v>
      </c>
      <c r="L408" s="23"/>
      <c r="M408" s="23"/>
      <c r="N408" s="23"/>
      <c r="O408" s="190">
        <v>0</v>
      </c>
      <c r="P408" s="23"/>
      <c r="Q408" s="23"/>
      <c r="R408" s="23"/>
      <c r="S408" s="190">
        <v>0</v>
      </c>
      <c r="T408" s="23"/>
      <c r="U408" s="23"/>
      <c r="V408" s="23"/>
      <c r="W408" s="190">
        <v>0</v>
      </c>
      <c r="X408" s="23"/>
      <c r="Y408" s="23"/>
      <c r="Z408" s="23"/>
      <c r="AA408" s="190">
        <v>0</v>
      </c>
      <c r="AB408" s="23"/>
      <c r="AC408" s="23"/>
      <c r="AD408" s="23"/>
      <c r="AE408" s="190">
        <v>0</v>
      </c>
      <c r="AF408" s="23"/>
      <c r="AG408" s="23"/>
      <c r="AH408" s="23"/>
      <c r="AI408" s="190">
        <v>0</v>
      </c>
      <c r="AJ408" s="23"/>
      <c r="AK408" s="23"/>
      <c r="AL408" s="23"/>
      <c r="AM408" s="190">
        <v>0</v>
      </c>
      <c r="AN408" s="23"/>
      <c r="AO408" s="23"/>
      <c r="AP408" s="23"/>
      <c r="AQ408" s="190">
        <v>0</v>
      </c>
      <c r="AR408" s="23"/>
      <c r="AS408" s="23"/>
      <c r="AT408" s="23"/>
      <c r="AU408" s="190">
        <v>0</v>
      </c>
      <c r="AV408" s="23"/>
      <c r="AW408" s="23"/>
      <c r="AX408" s="23"/>
      <c r="AY408" s="190">
        <v>0</v>
      </c>
      <c r="AZ408" s="23"/>
      <c r="BA408" s="23"/>
      <c r="BB408" s="23"/>
      <c r="BC408" s="190">
        <v>0</v>
      </c>
      <c r="BD408" s="23"/>
      <c r="BE408" s="23"/>
      <c r="BF408" s="23"/>
      <c r="BG408" s="190">
        <v>0</v>
      </c>
      <c r="BH408" s="23"/>
      <c r="BI408" s="23"/>
      <c r="BJ408" s="23"/>
      <c r="BK408" s="190">
        <v>0</v>
      </c>
      <c r="BL408" s="23"/>
      <c r="BM408" s="23"/>
    </row>
    <row r="409" spans="1:65" ht="15.75" customHeight="1" x14ac:dyDescent="0.2">
      <c r="A409" s="190">
        <v>823</v>
      </c>
      <c r="B409" s="23"/>
      <c r="C409" s="23"/>
      <c r="D409" s="23"/>
      <c r="E409" s="23"/>
      <c r="F409" s="23"/>
      <c r="G409" s="190">
        <v>0</v>
      </c>
      <c r="H409" s="23"/>
      <c r="I409" s="23"/>
      <c r="J409" s="23"/>
      <c r="K409" s="190">
        <v>0</v>
      </c>
      <c r="L409" s="23"/>
      <c r="M409" s="23"/>
      <c r="N409" s="23"/>
      <c r="O409" s="190">
        <v>0</v>
      </c>
      <c r="P409" s="23"/>
      <c r="Q409" s="23"/>
      <c r="R409" s="23"/>
      <c r="S409" s="190">
        <v>0</v>
      </c>
      <c r="T409" s="23"/>
      <c r="U409" s="23"/>
      <c r="V409" s="23"/>
      <c r="W409" s="190">
        <v>0</v>
      </c>
      <c r="X409" s="23"/>
      <c r="Y409" s="23"/>
      <c r="Z409" s="23"/>
      <c r="AA409" s="190">
        <v>0</v>
      </c>
      <c r="AB409" s="23"/>
      <c r="AC409" s="23"/>
      <c r="AD409" s="23"/>
      <c r="AE409" s="190">
        <v>0</v>
      </c>
      <c r="AF409" s="23"/>
      <c r="AG409" s="23"/>
      <c r="AH409" s="23"/>
      <c r="AI409" s="190">
        <v>0</v>
      </c>
      <c r="AJ409" s="23"/>
      <c r="AK409" s="23"/>
      <c r="AL409" s="23"/>
      <c r="AM409" s="190">
        <v>0</v>
      </c>
      <c r="AN409" s="23"/>
      <c r="AO409" s="23"/>
      <c r="AP409" s="23"/>
      <c r="AQ409" s="190">
        <v>0</v>
      </c>
      <c r="AR409" s="23"/>
      <c r="AS409" s="23"/>
      <c r="AT409" s="23"/>
      <c r="AU409" s="190">
        <v>0</v>
      </c>
      <c r="AV409" s="23"/>
      <c r="AW409" s="23"/>
      <c r="AX409" s="23"/>
      <c r="AY409" s="190">
        <v>0</v>
      </c>
      <c r="AZ409" s="23"/>
      <c r="BA409" s="23"/>
      <c r="BB409" s="23"/>
      <c r="BC409" s="190">
        <v>0</v>
      </c>
      <c r="BD409" s="23"/>
      <c r="BE409" s="23"/>
      <c r="BF409" s="23"/>
      <c r="BG409" s="190">
        <v>0</v>
      </c>
      <c r="BH409" s="23"/>
      <c r="BI409" s="23"/>
      <c r="BJ409" s="23"/>
      <c r="BK409" s="190">
        <v>0</v>
      </c>
      <c r="BL409" s="23"/>
      <c r="BM409" s="23"/>
    </row>
    <row r="410" spans="1:65" ht="15.75" customHeight="1" x14ac:dyDescent="0.2">
      <c r="A410" s="190">
        <v>824</v>
      </c>
      <c r="B410" s="23"/>
      <c r="C410" s="23"/>
      <c r="D410" s="23"/>
      <c r="E410" s="23"/>
      <c r="F410" s="23"/>
      <c r="G410" s="190">
        <v>0</v>
      </c>
      <c r="H410" s="23"/>
      <c r="I410" s="23"/>
      <c r="J410" s="23"/>
      <c r="K410" s="190">
        <v>0</v>
      </c>
      <c r="L410" s="23"/>
      <c r="M410" s="23"/>
      <c r="N410" s="23"/>
      <c r="O410" s="190">
        <v>0</v>
      </c>
      <c r="P410" s="23"/>
      <c r="Q410" s="23"/>
      <c r="R410" s="23"/>
      <c r="S410" s="190">
        <v>0</v>
      </c>
      <c r="T410" s="23"/>
      <c r="U410" s="23"/>
      <c r="V410" s="23"/>
      <c r="W410" s="190">
        <v>0</v>
      </c>
      <c r="X410" s="23"/>
      <c r="Y410" s="23"/>
      <c r="Z410" s="23"/>
      <c r="AA410" s="190">
        <v>0</v>
      </c>
      <c r="AB410" s="23"/>
      <c r="AC410" s="23"/>
      <c r="AD410" s="23"/>
      <c r="AE410" s="190">
        <v>0</v>
      </c>
      <c r="AF410" s="23"/>
      <c r="AG410" s="23"/>
      <c r="AH410" s="23"/>
      <c r="AI410" s="190">
        <v>0</v>
      </c>
      <c r="AJ410" s="23"/>
      <c r="AK410" s="23"/>
      <c r="AL410" s="23"/>
      <c r="AM410" s="190">
        <v>0</v>
      </c>
      <c r="AN410" s="23"/>
      <c r="AO410" s="23"/>
      <c r="AP410" s="23"/>
      <c r="AQ410" s="190">
        <v>0</v>
      </c>
      <c r="AR410" s="23"/>
      <c r="AS410" s="23"/>
      <c r="AT410" s="23"/>
      <c r="AU410" s="190">
        <v>0</v>
      </c>
      <c r="AV410" s="23"/>
      <c r="AW410" s="23"/>
      <c r="AX410" s="23"/>
      <c r="AY410" s="190">
        <v>0</v>
      </c>
      <c r="AZ410" s="23"/>
      <c r="BA410" s="23"/>
      <c r="BB410" s="23"/>
      <c r="BC410" s="190">
        <v>0</v>
      </c>
      <c r="BD410" s="23"/>
      <c r="BE410" s="23"/>
      <c r="BF410" s="23"/>
      <c r="BG410" s="190">
        <v>0</v>
      </c>
      <c r="BH410" s="23"/>
      <c r="BI410" s="23"/>
      <c r="BJ410" s="23"/>
      <c r="BK410" s="190">
        <v>0</v>
      </c>
      <c r="BL410" s="23"/>
      <c r="BM410" s="23"/>
    </row>
    <row r="411" spans="1:65" ht="15.75" customHeight="1" x14ac:dyDescent="0.2">
      <c r="A411" s="190">
        <v>825</v>
      </c>
      <c r="B411" s="23"/>
      <c r="C411" s="23"/>
      <c r="D411" s="23"/>
      <c r="E411" s="23"/>
      <c r="F411" s="23"/>
      <c r="G411" s="190">
        <v>0</v>
      </c>
      <c r="H411" s="23"/>
      <c r="I411" s="23"/>
      <c r="J411" s="23"/>
      <c r="K411" s="190">
        <v>0</v>
      </c>
      <c r="L411" s="23"/>
      <c r="M411" s="23"/>
      <c r="N411" s="23"/>
      <c r="O411" s="190">
        <v>0</v>
      </c>
      <c r="P411" s="23"/>
      <c r="Q411" s="23"/>
      <c r="R411" s="23"/>
      <c r="S411" s="190">
        <v>0</v>
      </c>
      <c r="T411" s="23"/>
      <c r="U411" s="23"/>
      <c r="V411" s="23"/>
      <c r="W411" s="190">
        <v>0</v>
      </c>
      <c r="X411" s="23"/>
      <c r="Y411" s="23"/>
      <c r="Z411" s="23"/>
      <c r="AA411" s="190">
        <v>0</v>
      </c>
      <c r="AB411" s="23"/>
      <c r="AC411" s="23"/>
      <c r="AD411" s="23"/>
      <c r="AE411" s="190">
        <v>0</v>
      </c>
      <c r="AF411" s="23"/>
      <c r="AG411" s="23"/>
      <c r="AH411" s="23"/>
      <c r="AI411" s="190">
        <v>0</v>
      </c>
      <c r="AJ411" s="23"/>
      <c r="AK411" s="23"/>
      <c r="AL411" s="23"/>
      <c r="AM411" s="190">
        <v>0</v>
      </c>
      <c r="AN411" s="23"/>
      <c r="AO411" s="23"/>
      <c r="AP411" s="23"/>
      <c r="AQ411" s="190">
        <v>0</v>
      </c>
      <c r="AR411" s="23"/>
      <c r="AS411" s="23"/>
      <c r="AT411" s="23"/>
      <c r="AU411" s="190">
        <v>0</v>
      </c>
      <c r="AV411" s="23"/>
      <c r="AW411" s="23"/>
      <c r="AX411" s="23"/>
      <c r="AY411" s="190">
        <v>0</v>
      </c>
      <c r="AZ411" s="23"/>
      <c r="BA411" s="23"/>
      <c r="BB411" s="23"/>
      <c r="BC411" s="190">
        <v>0</v>
      </c>
      <c r="BD411" s="23"/>
      <c r="BE411" s="23"/>
      <c r="BF411" s="23"/>
      <c r="BG411" s="190">
        <v>0</v>
      </c>
      <c r="BH411" s="23"/>
      <c r="BI411" s="23"/>
      <c r="BJ411" s="23"/>
      <c r="BK411" s="190">
        <v>0</v>
      </c>
      <c r="BL411" s="23"/>
      <c r="BM411" s="23"/>
    </row>
    <row r="412" spans="1:65" ht="15.75" customHeight="1" x14ac:dyDescent="0.2">
      <c r="A412" s="190">
        <v>826</v>
      </c>
      <c r="B412" s="23"/>
      <c r="C412" s="23"/>
      <c r="D412" s="23"/>
      <c r="E412" s="23"/>
      <c r="F412" s="23"/>
      <c r="G412" s="190">
        <v>0</v>
      </c>
      <c r="H412" s="23"/>
      <c r="I412" s="23"/>
      <c r="J412" s="23"/>
      <c r="K412" s="190">
        <v>0</v>
      </c>
      <c r="L412" s="23"/>
      <c r="M412" s="23"/>
      <c r="N412" s="23"/>
      <c r="O412" s="190">
        <v>0</v>
      </c>
      <c r="P412" s="23"/>
      <c r="Q412" s="23"/>
      <c r="R412" s="23"/>
      <c r="S412" s="190">
        <v>0</v>
      </c>
      <c r="T412" s="23"/>
      <c r="U412" s="23"/>
      <c r="V412" s="23"/>
      <c r="W412" s="190">
        <v>0</v>
      </c>
      <c r="X412" s="23"/>
      <c r="Y412" s="23"/>
      <c r="Z412" s="23"/>
      <c r="AA412" s="190">
        <v>0</v>
      </c>
      <c r="AB412" s="23"/>
      <c r="AC412" s="23"/>
      <c r="AD412" s="23"/>
      <c r="AE412" s="190">
        <v>0</v>
      </c>
      <c r="AF412" s="23"/>
      <c r="AG412" s="23"/>
      <c r="AH412" s="23"/>
      <c r="AI412" s="190">
        <v>0</v>
      </c>
      <c r="AJ412" s="23"/>
      <c r="AK412" s="23"/>
      <c r="AL412" s="23"/>
      <c r="AM412" s="190">
        <v>0</v>
      </c>
      <c r="AN412" s="23"/>
      <c r="AO412" s="23"/>
      <c r="AP412" s="23"/>
      <c r="AQ412" s="190">
        <v>0</v>
      </c>
      <c r="AR412" s="23"/>
      <c r="AS412" s="23"/>
      <c r="AT412" s="23"/>
      <c r="AU412" s="190">
        <v>0</v>
      </c>
      <c r="AV412" s="23"/>
      <c r="AW412" s="23"/>
      <c r="AX412" s="23"/>
      <c r="AY412" s="190">
        <v>0</v>
      </c>
      <c r="AZ412" s="23"/>
      <c r="BA412" s="23"/>
      <c r="BB412" s="23"/>
      <c r="BC412" s="190">
        <v>0</v>
      </c>
      <c r="BD412" s="23"/>
      <c r="BE412" s="23"/>
      <c r="BF412" s="23"/>
      <c r="BG412" s="190">
        <v>0</v>
      </c>
      <c r="BH412" s="23"/>
      <c r="BI412" s="23"/>
      <c r="BJ412" s="23"/>
      <c r="BK412" s="190">
        <v>0</v>
      </c>
      <c r="BL412" s="23"/>
      <c r="BM412" s="23"/>
    </row>
    <row r="413" spans="1:65" ht="15.75" customHeight="1" x14ac:dyDescent="0.2">
      <c r="A413" s="190">
        <v>827</v>
      </c>
      <c r="B413" s="23"/>
      <c r="C413" s="23"/>
      <c r="D413" s="23"/>
      <c r="E413" s="23"/>
      <c r="F413" s="23"/>
      <c r="G413" s="190">
        <v>0</v>
      </c>
      <c r="H413" s="23"/>
      <c r="I413" s="23"/>
      <c r="J413" s="23"/>
      <c r="K413" s="190">
        <v>0</v>
      </c>
      <c r="L413" s="23"/>
      <c r="M413" s="23"/>
      <c r="N413" s="23"/>
      <c r="O413" s="190">
        <v>0</v>
      </c>
      <c r="P413" s="23"/>
      <c r="Q413" s="23"/>
      <c r="R413" s="23"/>
      <c r="S413" s="190">
        <v>0</v>
      </c>
      <c r="T413" s="23"/>
      <c r="U413" s="23"/>
      <c r="V413" s="23"/>
      <c r="W413" s="190">
        <v>0</v>
      </c>
      <c r="X413" s="23"/>
      <c r="Y413" s="23"/>
      <c r="Z413" s="23"/>
      <c r="AA413" s="190">
        <v>0</v>
      </c>
      <c r="AB413" s="23"/>
      <c r="AC413" s="23"/>
      <c r="AD413" s="23"/>
      <c r="AE413" s="190">
        <v>0</v>
      </c>
      <c r="AF413" s="23"/>
      <c r="AG413" s="23"/>
      <c r="AH413" s="23"/>
      <c r="AI413" s="190">
        <v>0</v>
      </c>
      <c r="AJ413" s="23"/>
      <c r="AK413" s="23"/>
      <c r="AL413" s="23"/>
      <c r="AM413" s="190">
        <v>0</v>
      </c>
      <c r="AN413" s="23"/>
      <c r="AO413" s="23"/>
      <c r="AP413" s="23"/>
      <c r="AQ413" s="190">
        <v>0</v>
      </c>
      <c r="AR413" s="23"/>
      <c r="AS413" s="23"/>
      <c r="AT413" s="23"/>
      <c r="AU413" s="190">
        <v>0</v>
      </c>
      <c r="AV413" s="23"/>
      <c r="AW413" s="23"/>
      <c r="AX413" s="23"/>
      <c r="AY413" s="190">
        <v>0</v>
      </c>
      <c r="AZ413" s="23"/>
      <c r="BA413" s="23"/>
      <c r="BB413" s="23"/>
      <c r="BC413" s="190">
        <v>0</v>
      </c>
      <c r="BD413" s="23"/>
      <c r="BE413" s="23"/>
      <c r="BF413" s="23"/>
      <c r="BG413" s="190">
        <v>0</v>
      </c>
      <c r="BH413" s="23"/>
      <c r="BI413" s="23"/>
      <c r="BJ413" s="23"/>
      <c r="BK413" s="190">
        <v>0</v>
      </c>
      <c r="BL413" s="23"/>
      <c r="BM413" s="23"/>
    </row>
    <row r="414" spans="1:65" ht="15.75" customHeight="1" x14ac:dyDescent="0.2">
      <c r="A414" s="190">
        <v>828</v>
      </c>
      <c r="B414" s="23"/>
      <c r="C414" s="23"/>
      <c r="D414" s="23"/>
      <c r="E414" s="23"/>
      <c r="F414" s="23"/>
      <c r="G414" s="190">
        <v>0</v>
      </c>
      <c r="H414" s="23"/>
      <c r="I414" s="23"/>
      <c r="J414" s="23"/>
      <c r="K414" s="190">
        <v>0</v>
      </c>
      <c r="L414" s="23"/>
      <c r="M414" s="23"/>
      <c r="N414" s="23"/>
      <c r="O414" s="190">
        <v>0</v>
      </c>
      <c r="P414" s="23"/>
      <c r="Q414" s="23"/>
      <c r="R414" s="23"/>
      <c r="S414" s="190">
        <v>0</v>
      </c>
      <c r="T414" s="23"/>
      <c r="U414" s="23"/>
      <c r="V414" s="23"/>
      <c r="W414" s="190">
        <v>0</v>
      </c>
      <c r="X414" s="23"/>
      <c r="Y414" s="23"/>
      <c r="Z414" s="23"/>
      <c r="AA414" s="190">
        <v>0</v>
      </c>
      <c r="AB414" s="23"/>
      <c r="AC414" s="23"/>
      <c r="AD414" s="23"/>
      <c r="AE414" s="190">
        <v>0</v>
      </c>
      <c r="AF414" s="23"/>
      <c r="AG414" s="23"/>
      <c r="AH414" s="23"/>
      <c r="AI414" s="190">
        <v>0</v>
      </c>
      <c r="AJ414" s="23"/>
      <c r="AK414" s="23"/>
      <c r="AL414" s="23"/>
      <c r="AM414" s="190">
        <v>0</v>
      </c>
      <c r="AN414" s="23"/>
      <c r="AO414" s="23"/>
      <c r="AP414" s="23"/>
      <c r="AQ414" s="190">
        <v>0</v>
      </c>
      <c r="AR414" s="23"/>
      <c r="AS414" s="23"/>
      <c r="AT414" s="23"/>
      <c r="AU414" s="190">
        <v>0</v>
      </c>
      <c r="AV414" s="23"/>
      <c r="AW414" s="23"/>
      <c r="AX414" s="23"/>
      <c r="AY414" s="190">
        <v>0</v>
      </c>
      <c r="AZ414" s="23"/>
      <c r="BA414" s="23"/>
      <c r="BB414" s="23"/>
      <c r="BC414" s="190">
        <v>0</v>
      </c>
      <c r="BD414" s="23"/>
      <c r="BE414" s="23"/>
      <c r="BF414" s="23"/>
      <c r="BG414" s="190">
        <v>0</v>
      </c>
      <c r="BH414" s="23"/>
      <c r="BI414" s="23"/>
      <c r="BJ414" s="23"/>
      <c r="BK414" s="190">
        <v>0</v>
      </c>
      <c r="BL414" s="23"/>
      <c r="BM414" s="23"/>
    </row>
    <row r="415" spans="1:65" ht="15.75" customHeight="1" x14ac:dyDescent="0.2">
      <c r="A415" s="190">
        <v>829</v>
      </c>
      <c r="B415" s="23"/>
      <c r="C415" s="23" t="s">
        <v>2426</v>
      </c>
      <c r="D415" s="23"/>
      <c r="E415" s="23"/>
      <c r="F415" s="23"/>
      <c r="G415" s="190">
        <v>0</v>
      </c>
      <c r="H415" s="23"/>
      <c r="I415" s="23"/>
      <c r="J415" s="23"/>
      <c r="K415" s="190">
        <v>0</v>
      </c>
      <c r="L415" s="23"/>
      <c r="M415" s="23"/>
      <c r="N415" s="23"/>
      <c r="O415" s="190">
        <v>0</v>
      </c>
      <c r="P415" s="23"/>
      <c r="Q415" s="23"/>
      <c r="R415" s="23"/>
      <c r="S415" s="190">
        <v>0</v>
      </c>
      <c r="T415" s="23"/>
      <c r="U415" s="23"/>
      <c r="V415" s="23"/>
      <c r="W415" s="190">
        <v>0</v>
      </c>
      <c r="X415" s="23"/>
      <c r="Y415" s="23"/>
      <c r="Z415" s="23"/>
      <c r="AA415" s="190">
        <v>0</v>
      </c>
      <c r="AB415" s="23"/>
      <c r="AC415" s="23"/>
      <c r="AD415" s="23"/>
      <c r="AE415" s="190">
        <v>0</v>
      </c>
      <c r="AF415" s="23"/>
      <c r="AG415" s="23"/>
      <c r="AH415" s="23"/>
      <c r="AI415" s="190">
        <v>0</v>
      </c>
      <c r="AJ415" s="23"/>
      <c r="AK415" s="23"/>
      <c r="AL415" s="23"/>
      <c r="AM415" s="190">
        <v>0</v>
      </c>
      <c r="AN415" s="23"/>
      <c r="AO415" s="23"/>
      <c r="AP415" s="23"/>
      <c r="AQ415" s="190">
        <v>0</v>
      </c>
      <c r="AR415" s="23"/>
      <c r="AS415" s="23"/>
      <c r="AT415" s="23"/>
      <c r="AU415" s="190">
        <v>0</v>
      </c>
      <c r="AV415" s="23"/>
      <c r="AW415" s="23"/>
      <c r="AX415" s="23"/>
      <c r="AY415" s="190">
        <v>0</v>
      </c>
      <c r="AZ415" s="23"/>
      <c r="BA415" s="23"/>
      <c r="BB415" s="23"/>
      <c r="BC415" s="190">
        <v>0</v>
      </c>
      <c r="BD415" s="23"/>
      <c r="BE415" s="23"/>
      <c r="BF415" s="23"/>
      <c r="BG415" s="190">
        <v>0</v>
      </c>
      <c r="BH415" s="23"/>
      <c r="BI415" s="23"/>
      <c r="BJ415" s="23"/>
      <c r="BK415" s="190">
        <v>0</v>
      </c>
      <c r="BL415" s="23"/>
      <c r="BM415" s="23"/>
    </row>
    <row r="416" spans="1:65" ht="15.75" customHeight="1" x14ac:dyDescent="0.2">
      <c r="A416" s="190">
        <v>830</v>
      </c>
      <c r="B416" s="23"/>
      <c r="C416" s="23"/>
      <c r="D416" s="23"/>
      <c r="E416" s="23"/>
      <c r="F416" s="23"/>
      <c r="G416" s="190">
        <v>0</v>
      </c>
      <c r="H416" s="23"/>
      <c r="I416" s="23"/>
      <c r="J416" s="23"/>
      <c r="K416" s="190">
        <v>0</v>
      </c>
      <c r="L416" s="23"/>
      <c r="M416" s="23"/>
      <c r="N416" s="23"/>
      <c r="O416" s="190">
        <v>0</v>
      </c>
      <c r="P416" s="23"/>
      <c r="Q416" s="23"/>
      <c r="R416" s="23"/>
      <c r="S416" s="190">
        <v>0</v>
      </c>
      <c r="T416" s="23"/>
      <c r="U416" s="23"/>
      <c r="V416" s="23"/>
      <c r="W416" s="190">
        <v>0</v>
      </c>
      <c r="X416" s="23"/>
      <c r="Y416" s="23"/>
      <c r="Z416" s="23"/>
      <c r="AA416" s="190">
        <v>0</v>
      </c>
      <c r="AB416" s="23"/>
      <c r="AC416" s="23"/>
      <c r="AD416" s="23"/>
      <c r="AE416" s="190">
        <v>0</v>
      </c>
      <c r="AF416" s="23"/>
      <c r="AG416" s="23"/>
      <c r="AH416" s="23"/>
      <c r="AI416" s="190">
        <v>0</v>
      </c>
      <c r="AJ416" s="23"/>
      <c r="AK416" s="23"/>
      <c r="AL416" s="23"/>
      <c r="AM416" s="190">
        <v>0</v>
      </c>
      <c r="AN416" s="23"/>
      <c r="AO416" s="23"/>
      <c r="AP416" s="23"/>
      <c r="AQ416" s="190">
        <v>0</v>
      </c>
      <c r="AR416" s="23"/>
      <c r="AS416" s="23"/>
      <c r="AT416" s="23"/>
      <c r="AU416" s="190">
        <v>0</v>
      </c>
      <c r="AV416" s="23"/>
      <c r="AW416" s="23"/>
      <c r="AX416" s="23"/>
      <c r="AY416" s="190">
        <v>0</v>
      </c>
      <c r="AZ416" s="23"/>
      <c r="BA416" s="23"/>
      <c r="BB416" s="23"/>
      <c r="BC416" s="190">
        <v>0</v>
      </c>
      <c r="BD416" s="23"/>
      <c r="BE416" s="23"/>
      <c r="BF416" s="23"/>
      <c r="BG416" s="190">
        <v>0</v>
      </c>
      <c r="BH416" s="23"/>
      <c r="BI416" s="23"/>
      <c r="BJ416" s="23"/>
      <c r="BK416" s="190">
        <v>0</v>
      </c>
      <c r="BL416" s="23"/>
      <c r="BM416" s="23"/>
    </row>
    <row r="417" spans="1:65" ht="15.75" customHeight="1" x14ac:dyDescent="0.2">
      <c r="A417" s="190">
        <v>831</v>
      </c>
      <c r="B417" s="23"/>
      <c r="C417" s="23" t="s">
        <v>2426</v>
      </c>
      <c r="D417" s="23"/>
      <c r="E417" s="23"/>
      <c r="F417" s="23"/>
      <c r="G417" s="190">
        <v>0</v>
      </c>
      <c r="H417" s="23"/>
      <c r="I417" s="23"/>
      <c r="J417" s="23"/>
      <c r="K417" s="190">
        <v>0</v>
      </c>
      <c r="L417" s="23"/>
      <c r="M417" s="23"/>
      <c r="N417" s="23"/>
      <c r="O417" s="190">
        <v>0</v>
      </c>
      <c r="P417" s="23"/>
      <c r="Q417" s="23"/>
      <c r="R417" s="23"/>
      <c r="S417" s="190">
        <v>0</v>
      </c>
      <c r="T417" s="23"/>
      <c r="U417" s="23"/>
      <c r="V417" s="23"/>
      <c r="W417" s="190">
        <v>0</v>
      </c>
      <c r="X417" s="23"/>
      <c r="Y417" s="23"/>
      <c r="Z417" s="23"/>
      <c r="AA417" s="190">
        <v>0</v>
      </c>
      <c r="AB417" s="23"/>
      <c r="AC417" s="23"/>
      <c r="AD417" s="23"/>
      <c r="AE417" s="190">
        <v>0</v>
      </c>
      <c r="AF417" s="23"/>
      <c r="AG417" s="23"/>
      <c r="AH417" s="23"/>
      <c r="AI417" s="190">
        <v>0</v>
      </c>
      <c r="AJ417" s="23"/>
      <c r="AK417" s="23"/>
      <c r="AL417" s="23"/>
      <c r="AM417" s="190">
        <v>0</v>
      </c>
      <c r="AN417" s="23"/>
      <c r="AO417" s="23"/>
      <c r="AP417" s="23"/>
      <c r="AQ417" s="190">
        <v>0</v>
      </c>
      <c r="AR417" s="23"/>
      <c r="AS417" s="23"/>
      <c r="AT417" s="23"/>
      <c r="AU417" s="190">
        <v>0</v>
      </c>
      <c r="AV417" s="23"/>
      <c r="AW417" s="23"/>
      <c r="AX417" s="23"/>
      <c r="AY417" s="190">
        <v>0</v>
      </c>
      <c r="AZ417" s="23"/>
      <c r="BA417" s="23"/>
      <c r="BB417" s="23"/>
      <c r="BC417" s="190">
        <v>0</v>
      </c>
      <c r="BD417" s="23"/>
      <c r="BE417" s="23"/>
      <c r="BF417" s="23"/>
      <c r="BG417" s="190">
        <v>0</v>
      </c>
      <c r="BH417" s="23"/>
      <c r="BI417" s="23"/>
      <c r="BJ417" s="23"/>
      <c r="BK417" s="190">
        <v>0</v>
      </c>
      <c r="BL417" s="23"/>
      <c r="BM417" s="23"/>
    </row>
    <row r="418" spans="1:65" ht="15.75" customHeight="1" x14ac:dyDescent="0.2">
      <c r="A418" s="190">
        <v>832</v>
      </c>
      <c r="B418" s="23"/>
      <c r="C418" s="23" t="s">
        <v>2426</v>
      </c>
      <c r="D418" s="191">
        <v>0.36388888888888887</v>
      </c>
      <c r="E418" s="191">
        <v>0.36388888888888887</v>
      </c>
      <c r="F418" s="192">
        <v>0.16666666666666666</v>
      </c>
      <c r="G418" s="190">
        <v>4</v>
      </c>
      <c r="H418" s="191">
        <v>0.35138888888888886</v>
      </c>
      <c r="I418" s="191">
        <v>0.57916666666666672</v>
      </c>
      <c r="J418" s="193">
        <v>0.16250000000000001</v>
      </c>
      <c r="K418" s="190">
        <v>3.9</v>
      </c>
      <c r="L418" s="191">
        <v>0.36736111111111114</v>
      </c>
      <c r="M418" s="191">
        <v>0.5805555555555556</v>
      </c>
      <c r="N418" s="193">
        <v>0.15069444444444444</v>
      </c>
      <c r="O418" s="190">
        <v>3.6</v>
      </c>
      <c r="P418" s="23"/>
      <c r="Q418" s="23"/>
      <c r="R418" s="23"/>
      <c r="S418" s="190">
        <v>0</v>
      </c>
      <c r="T418" s="23"/>
      <c r="U418" s="23"/>
      <c r="V418" s="23"/>
      <c r="W418" s="190">
        <v>0</v>
      </c>
      <c r="X418" s="191">
        <v>0.36319444444444443</v>
      </c>
      <c r="Y418" s="191">
        <v>0.71666666666666667</v>
      </c>
      <c r="Z418" s="193">
        <v>0.29097222222222224</v>
      </c>
      <c r="AA418" s="190">
        <v>7</v>
      </c>
      <c r="AB418" s="191">
        <v>0.36527777777777776</v>
      </c>
      <c r="AC418" s="191">
        <v>0.36527777777777776</v>
      </c>
      <c r="AD418" s="192">
        <v>0.16666666666666666</v>
      </c>
      <c r="AE418" s="190">
        <v>4</v>
      </c>
      <c r="AF418" s="191">
        <v>0.36736111111111114</v>
      </c>
      <c r="AG418" s="191">
        <v>0.74097222222222225</v>
      </c>
      <c r="AH418" s="193">
        <v>0.31111111111111112</v>
      </c>
      <c r="AI418" s="190">
        <v>7.5</v>
      </c>
      <c r="AJ418" s="191">
        <v>0.36319444444444443</v>
      </c>
      <c r="AK418" s="191">
        <v>0.36319444444444443</v>
      </c>
      <c r="AL418" s="192">
        <v>0.16666666666666666</v>
      </c>
      <c r="AM418" s="190">
        <v>4</v>
      </c>
      <c r="AN418" s="191">
        <v>0.37083333333333335</v>
      </c>
      <c r="AO418" s="191">
        <v>0.64166666666666672</v>
      </c>
      <c r="AP418" s="193">
        <v>0.20833333333333334</v>
      </c>
      <c r="AQ418" s="190">
        <v>5</v>
      </c>
      <c r="AR418" s="23"/>
      <c r="AS418" s="23"/>
      <c r="AT418" s="23"/>
      <c r="AU418" s="190">
        <v>0</v>
      </c>
      <c r="AV418" s="23"/>
      <c r="AW418" s="23"/>
      <c r="AX418" s="23"/>
      <c r="AY418" s="190">
        <v>0</v>
      </c>
      <c r="AZ418" s="23"/>
      <c r="BA418" s="23"/>
      <c r="BB418" s="23"/>
      <c r="BC418" s="190">
        <v>0</v>
      </c>
      <c r="BD418" s="23"/>
      <c r="BE418" s="23"/>
      <c r="BF418" s="23"/>
      <c r="BG418" s="190">
        <v>0</v>
      </c>
      <c r="BH418" s="23"/>
      <c r="BI418" s="23"/>
      <c r="BJ418" s="23"/>
      <c r="BK418" s="190">
        <v>0</v>
      </c>
      <c r="BL418" s="23"/>
      <c r="BM418" s="23"/>
    </row>
    <row r="419" spans="1:65" ht="15.75" customHeight="1" x14ac:dyDescent="0.2">
      <c r="A419" s="190">
        <v>833</v>
      </c>
      <c r="B419" s="23"/>
      <c r="C419" s="23" t="s">
        <v>2426</v>
      </c>
      <c r="D419" s="191">
        <v>0.3576388888888889</v>
      </c>
      <c r="E419" s="191">
        <v>0.77777777777777779</v>
      </c>
      <c r="F419" s="192">
        <v>0.33333333333333331</v>
      </c>
      <c r="G419" s="190">
        <v>8</v>
      </c>
      <c r="H419" s="191">
        <v>0.35833333333333334</v>
      </c>
      <c r="I419" s="191">
        <v>0.75902777777777775</v>
      </c>
      <c r="J419" s="192">
        <v>0.33333333333333331</v>
      </c>
      <c r="K419" s="190">
        <v>8</v>
      </c>
      <c r="L419" s="191">
        <v>0.3576388888888889</v>
      </c>
      <c r="M419" s="191">
        <v>0.69444444444444442</v>
      </c>
      <c r="N419" s="193">
        <v>0.27430555555555558</v>
      </c>
      <c r="O419" s="190">
        <v>6.6</v>
      </c>
      <c r="P419" s="23"/>
      <c r="Q419" s="23"/>
      <c r="R419" s="23"/>
      <c r="S419" s="190">
        <v>0</v>
      </c>
      <c r="T419" s="23"/>
      <c r="U419" s="23"/>
      <c r="V419" s="23"/>
      <c r="W419" s="190">
        <v>0</v>
      </c>
      <c r="X419" s="191">
        <v>0.35833333333333334</v>
      </c>
      <c r="Y419" s="191">
        <v>0.7680555555555556</v>
      </c>
      <c r="Z419" s="192">
        <v>0.33333333333333331</v>
      </c>
      <c r="AA419" s="190">
        <v>8</v>
      </c>
      <c r="AB419" s="191">
        <v>0.3576388888888889</v>
      </c>
      <c r="AC419" s="191">
        <v>0.79583333333333328</v>
      </c>
      <c r="AD419" s="192">
        <v>0.33333333333333331</v>
      </c>
      <c r="AE419" s="190">
        <v>8</v>
      </c>
      <c r="AF419" s="191">
        <v>0.33055555555555555</v>
      </c>
      <c r="AG419" s="191">
        <v>0.33055555555555555</v>
      </c>
      <c r="AH419" s="192">
        <v>0.16666666666666666</v>
      </c>
      <c r="AI419" s="190">
        <v>4</v>
      </c>
      <c r="AJ419" s="23"/>
      <c r="AK419" s="23"/>
      <c r="AL419" s="23"/>
      <c r="AM419" s="190">
        <v>0</v>
      </c>
      <c r="AN419" s="23"/>
      <c r="AO419" s="23"/>
      <c r="AP419" s="23"/>
      <c r="AQ419" s="190">
        <v>0</v>
      </c>
      <c r="AR419" s="23"/>
      <c r="AS419" s="23"/>
      <c r="AT419" s="23"/>
      <c r="AU419" s="190">
        <v>0</v>
      </c>
      <c r="AV419" s="23"/>
      <c r="AW419" s="23"/>
      <c r="AX419" s="23"/>
      <c r="AY419" s="190">
        <v>0</v>
      </c>
      <c r="AZ419" s="23"/>
      <c r="BA419" s="23"/>
      <c r="BB419" s="23"/>
      <c r="BC419" s="190">
        <v>0</v>
      </c>
      <c r="BD419" s="23"/>
      <c r="BE419" s="23"/>
      <c r="BF419" s="23"/>
      <c r="BG419" s="190">
        <v>0</v>
      </c>
      <c r="BH419" s="23"/>
      <c r="BI419" s="23"/>
      <c r="BJ419" s="23"/>
      <c r="BK419" s="190">
        <v>0</v>
      </c>
      <c r="BL419" s="23"/>
      <c r="BM419" s="23"/>
    </row>
    <row r="420" spans="1:65" ht="15.75" customHeight="1" x14ac:dyDescent="0.2">
      <c r="A420" s="190">
        <v>834</v>
      </c>
      <c r="B420" s="23"/>
      <c r="C420" s="23"/>
      <c r="D420" s="23"/>
      <c r="E420" s="23"/>
      <c r="F420" s="23"/>
      <c r="G420" s="190">
        <v>0</v>
      </c>
      <c r="H420" s="23"/>
      <c r="I420" s="23"/>
      <c r="J420" s="23"/>
      <c r="K420" s="190">
        <v>0</v>
      </c>
      <c r="L420" s="23"/>
      <c r="M420" s="23"/>
      <c r="N420" s="23"/>
      <c r="O420" s="190">
        <v>0</v>
      </c>
      <c r="P420" s="23"/>
      <c r="Q420" s="23"/>
      <c r="R420" s="23"/>
      <c r="S420" s="190">
        <v>0</v>
      </c>
      <c r="T420" s="23"/>
      <c r="U420" s="23"/>
      <c r="V420" s="23"/>
      <c r="W420" s="190">
        <v>0</v>
      </c>
      <c r="X420" s="23"/>
      <c r="Y420" s="23"/>
      <c r="Z420" s="23"/>
      <c r="AA420" s="190">
        <v>0</v>
      </c>
      <c r="AB420" s="23"/>
      <c r="AC420" s="23"/>
      <c r="AD420" s="23"/>
      <c r="AE420" s="190">
        <v>0</v>
      </c>
      <c r="AF420" s="23"/>
      <c r="AG420" s="23"/>
      <c r="AH420" s="23"/>
      <c r="AI420" s="190">
        <v>0</v>
      </c>
      <c r="AJ420" s="23"/>
      <c r="AK420" s="23"/>
      <c r="AL420" s="23"/>
      <c r="AM420" s="190">
        <v>0</v>
      </c>
      <c r="AN420" s="23"/>
      <c r="AO420" s="23"/>
      <c r="AP420" s="23"/>
      <c r="AQ420" s="190">
        <v>0</v>
      </c>
      <c r="AR420" s="23"/>
      <c r="AS420" s="23"/>
      <c r="AT420" s="23"/>
      <c r="AU420" s="190">
        <v>0</v>
      </c>
      <c r="AV420" s="23"/>
      <c r="AW420" s="23"/>
      <c r="AX420" s="23"/>
      <c r="AY420" s="190">
        <v>0</v>
      </c>
      <c r="AZ420" s="23"/>
      <c r="BA420" s="23"/>
      <c r="BB420" s="23"/>
      <c r="BC420" s="190">
        <v>0</v>
      </c>
      <c r="BD420" s="23"/>
      <c r="BE420" s="23"/>
      <c r="BF420" s="23"/>
      <c r="BG420" s="190">
        <v>0</v>
      </c>
      <c r="BH420" s="23"/>
      <c r="BI420" s="23"/>
      <c r="BJ420" s="23"/>
      <c r="BK420" s="190">
        <v>0</v>
      </c>
      <c r="BL420" s="23"/>
      <c r="BM420" s="23"/>
    </row>
    <row r="421" spans="1:65" ht="15.75" customHeight="1" x14ac:dyDescent="0.2">
      <c r="A421" s="190">
        <v>835</v>
      </c>
      <c r="B421" s="23"/>
      <c r="C421" s="23"/>
      <c r="D421" s="23"/>
      <c r="E421" s="23"/>
      <c r="F421" s="23"/>
      <c r="G421" s="190">
        <v>0</v>
      </c>
      <c r="H421" s="23"/>
      <c r="I421" s="23"/>
      <c r="J421" s="23"/>
      <c r="K421" s="190">
        <v>0</v>
      </c>
      <c r="L421" s="23"/>
      <c r="M421" s="23"/>
      <c r="N421" s="23"/>
      <c r="O421" s="190">
        <v>0</v>
      </c>
      <c r="P421" s="23"/>
      <c r="Q421" s="23"/>
      <c r="R421" s="23"/>
      <c r="S421" s="190">
        <v>0</v>
      </c>
      <c r="T421" s="23"/>
      <c r="U421" s="23"/>
      <c r="V421" s="23"/>
      <c r="W421" s="190">
        <v>0</v>
      </c>
      <c r="X421" s="23"/>
      <c r="Y421" s="23"/>
      <c r="Z421" s="23"/>
      <c r="AA421" s="190">
        <v>0</v>
      </c>
      <c r="AB421" s="23"/>
      <c r="AC421" s="23"/>
      <c r="AD421" s="23"/>
      <c r="AE421" s="190">
        <v>0</v>
      </c>
      <c r="AF421" s="23"/>
      <c r="AG421" s="23"/>
      <c r="AH421" s="23"/>
      <c r="AI421" s="190">
        <v>0</v>
      </c>
      <c r="AJ421" s="23"/>
      <c r="AK421" s="23"/>
      <c r="AL421" s="23"/>
      <c r="AM421" s="190">
        <v>0</v>
      </c>
      <c r="AN421" s="23"/>
      <c r="AO421" s="23"/>
      <c r="AP421" s="23"/>
      <c r="AQ421" s="190">
        <v>0</v>
      </c>
      <c r="AR421" s="23"/>
      <c r="AS421" s="23"/>
      <c r="AT421" s="23"/>
      <c r="AU421" s="190">
        <v>0</v>
      </c>
      <c r="AV421" s="23"/>
      <c r="AW421" s="23"/>
      <c r="AX421" s="23"/>
      <c r="AY421" s="190">
        <v>0</v>
      </c>
      <c r="AZ421" s="23"/>
      <c r="BA421" s="23"/>
      <c r="BB421" s="23"/>
      <c r="BC421" s="190">
        <v>0</v>
      </c>
      <c r="BD421" s="23"/>
      <c r="BE421" s="23"/>
      <c r="BF421" s="23"/>
      <c r="BG421" s="190">
        <v>0</v>
      </c>
      <c r="BH421" s="23"/>
      <c r="BI421" s="23"/>
      <c r="BJ421" s="23"/>
      <c r="BK421" s="190">
        <v>0</v>
      </c>
      <c r="BL421" s="23"/>
      <c r="BM421" s="23"/>
    </row>
    <row r="422" spans="1:65" ht="15.75" customHeight="1" x14ac:dyDescent="0.2">
      <c r="A422" s="190">
        <v>836</v>
      </c>
      <c r="B422" s="23"/>
      <c r="C422" s="23"/>
      <c r="D422" s="23"/>
      <c r="E422" s="23"/>
      <c r="F422" s="23"/>
      <c r="G422" s="190">
        <v>0</v>
      </c>
      <c r="H422" s="23"/>
      <c r="I422" s="23"/>
      <c r="J422" s="23"/>
      <c r="K422" s="190">
        <v>0</v>
      </c>
      <c r="L422" s="23"/>
      <c r="M422" s="23"/>
      <c r="N422" s="23"/>
      <c r="O422" s="190">
        <v>0</v>
      </c>
      <c r="P422" s="23"/>
      <c r="Q422" s="23"/>
      <c r="R422" s="23"/>
      <c r="S422" s="190">
        <v>0</v>
      </c>
      <c r="T422" s="23"/>
      <c r="U422" s="23"/>
      <c r="V422" s="23"/>
      <c r="W422" s="190">
        <v>0</v>
      </c>
      <c r="X422" s="23"/>
      <c r="Y422" s="23"/>
      <c r="Z422" s="23"/>
      <c r="AA422" s="190">
        <v>0</v>
      </c>
      <c r="AB422" s="23"/>
      <c r="AC422" s="23"/>
      <c r="AD422" s="23"/>
      <c r="AE422" s="190">
        <v>0</v>
      </c>
      <c r="AF422" s="23"/>
      <c r="AG422" s="23"/>
      <c r="AH422" s="23"/>
      <c r="AI422" s="190">
        <v>0</v>
      </c>
      <c r="AJ422" s="23"/>
      <c r="AK422" s="23"/>
      <c r="AL422" s="23"/>
      <c r="AM422" s="190">
        <v>0</v>
      </c>
      <c r="AN422" s="23"/>
      <c r="AO422" s="23"/>
      <c r="AP422" s="23"/>
      <c r="AQ422" s="190">
        <v>0</v>
      </c>
      <c r="AR422" s="23"/>
      <c r="AS422" s="23"/>
      <c r="AT422" s="23"/>
      <c r="AU422" s="190">
        <v>0</v>
      </c>
      <c r="AV422" s="23"/>
      <c r="AW422" s="23"/>
      <c r="AX422" s="23"/>
      <c r="AY422" s="190">
        <v>0</v>
      </c>
      <c r="AZ422" s="23"/>
      <c r="BA422" s="23"/>
      <c r="BB422" s="23"/>
      <c r="BC422" s="190">
        <v>0</v>
      </c>
      <c r="BD422" s="23"/>
      <c r="BE422" s="23"/>
      <c r="BF422" s="23"/>
      <c r="BG422" s="190">
        <v>0</v>
      </c>
      <c r="BH422" s="23"/>
      <c r="BI422" s="23"/>
      <c r="BJ422" s="23"/>
      <c r="BK422" s="190">
        <v>0</v>
      </c>
      <c r="BL422" s="23"/>
      <c r="BM422" s="23"/>
    </row>
    <row r="423" spans="1:65" ht="15.75" customHeight="1" x14ac:dyDescent="0.2">
      <c r="A423" s="190">
        <v>837</v>
      </c>
      <c r="B423" s="23"/>
      <c r="C423" s="23" t="s">
        <v>2426</v>
      </c>
      <c r="D423" s="23"/>
      <c r="E423" s="23"/>
      <c r="F423" s="23"/>
      <c r="G423" s="190">
        <v>0</v>
      </c>
      <c r="H423" s="23"/>
      <c r="I423" s="23"/>
      <c r="J423" s="23"/>
      <c r="K423" s="190">
        <v>0</v>
      </c>
      <c r="L423" s="23"/>
      <c r="M423" s="23"/>
      <c r="N423" s="23"/>
      <c r="O423" s="190">
        <v>0</v>
      </c>
      <c r="P423" s="23"/>
      <c r="Q423" s="23"/>
      <c r="R423" s="23"/>
      <c r="S423" s="190">
        <v>0</v>
      </c>
      <c r="T423" s="23"/>
      <c r="U423" s="23"/>
      <c r="V423" s="23"/>
      <c r="W423" s="190">
        <v>0</v>
      </c>
      <c r="X423" s="23"/>
      <c r="Y423" s="23"/>
      <c r="Z423" s="23"/>
      <c r="AA423" s="190">
        <v>0</v>
      </c>
      <c r="AB423" s="23"/>
      <c r="AC423" s="23"/>
      <c r="AD423" s="23"/>
      <c r="AE423" s="190">
        <v>0</v>
      </c>
      <c r="AF423" s="23"/>
      <c r="AG423" s="23"/>
      <c r="AH423" s="23"/>
      <c r="AI423" s="190">
        <v>0</v>
      </c>
      <c r="AJ423" s="23"/>
      <c r="AK423" s="23"/>
      <c r="AL423" s="23"/>
      <c r="AM423" s="190">
        <v>0</v>
      </c>
      <c r="AN423" s="23"/>
      <c r="AO423" s="23"/>
      <c r="AP423" s="23"/>
      <c r="AQ423" s="190">
        <v>0</v>
      </c>
      <c r="AR423" s="23"/>
      <c r="AS423" s="23"/>
      <c r="AT423" s="23"/>
      <c r="AU423" s="190">
        <v>0</v>
      </c>
      <c r="AV423" s="23"/>
      <c r="AW423" s="23"/>
      <c r="AX423" s="23"/>
      <c r="AY423" s="190">
        <v>0</v>
      </c>
      <c r="AZ423" s="23"/>
      <c r="BA423" s="23"/>
      <c r="BB423" s="23"/>
      <c r="BC423" s="190">
        <v>0</v>
      </c>
      <c r="BD423" s="23"/>
      <c r="BE423" s="23"/>
      <c r="BF423" s="23"/>
      <c r="BG423" s="190">
        <v>0</v>
      </c>
      <c r="BH423" s="23"/>
      <c r="BI423" s="23"/>
      <c r="BJ423" s="23"/>
      <c r="BK423" s="190">
        <v>0</v>
      </c>
      <c r="BL423" s="23"/>
      <c r="BM423" s="23"/>
    </row>
    <row r="424" spans="1:65" ht="15.75" customHeight="1" x14ac:dyDescent="0.2">
      <c r="A424" s="190">
        <v>838</v>
      </c>
      <c r="B424" s="23"/>
      <c r="C424" s="23" t="s">
        <v>2426</v>
      </c>
      <c r="D424" s="23"/>
      <c r="E424" s="23"/>
      <c r="F424" s="23"/>
      <c r="G424" s="190">
        <v>0</v>
      </c>
      <c r="H424" s="23"/>
      <c r="I424" s="23"/>
      <c r="J424" s="23"/>
      <c r="K424" s="190">
        <v>0</v>
      </c>
      <c r="L424" s="23"/>
      <c r="M424" s="23"/>
      <c r="N424" s="23"/>
      <c r="O424" s="190">
        <v>0</v>
      </c>
      <c r="P424" s="23"/>
      <c r="Q424" s="23"/>
      <c r="R424" s="23"/>
      <c r="S424" s="190">
        <v>0</v>
      </c>
      <c r="T424" s="23"/>
      <c r="U424" s="23"/>
      <c r="V424" s="23"/>
      <c r="W424" s="190">
        <v>0</v>
      </c>
      <c r="X424" s="23"/>
      <c r="Y424" s="23"/>
      <c r="Z424" s="23"/>
      <c r="AA424" s="190">
        <v>0</v>
      </c>
      <c r="AB424" s="23"/>
      <c r="AC424" s="23"/>
      <c r="AD424" s="23"/>
      <c r="AE424" s="190">
        <v>0</v>
      </c>
      <c r="AF424" s="23"/>
      <c r="AG424" s="23"/>
      <c r="AH424" s="23"/>
      <c r="AI424" s="190">
        <v>0</v>
      </c>
      <c r="AJ424" s="23"/>
      <c r="AK424" s="23"/>
      <c r="AL424" s="23"/>
      <c r="AM424" s="190">
        <v>0</v>
      </c>
      <c r="AN424" s="23"/>
      <c r="AO424" s="23"/>
      <c r="AP424" s="23"/>
      <c r="AQ424" s="190">
        <v>0</v>
      </c>
      <c r="AR424" s="23"/>
      <c r="AS424" s="23"/>
      <c r="AT424" s="23"/>
      <c r="AU424" s="190">
        <v>0</v>
      </c>
      <c r="AV424" s="23"/>
      <c r="AW424" s="23"/>
      <c r="AX424" s="23"/>
      <c r="AY424" s="190">
        <v>0</v>
      </c>
      <c r="AZ424" s="23"/>
      <c r="BA424" s="23"/>
      <c r="BB424" s="23"/>
      <c r="BC424" s="190">
        <v>0</v>
      </c>
      <c r="BD424" s="23"/>
      <c r="BE424" s="23"/>
      <c r="BF424" s="23"/>
      <c r="BG424" s="190">
        <v>0</v>
      </c>
      <c r="BH424" s="23"/>
      <c r="BI424" s="23"/>
      <c r="BJ424" s="23"/>
      <c r="BK424" s="190">
        <v>0</v>
      </c>
      <c r="BL424" s="23"/>
      <c r="BM424" s="23"/>
    </row>
    <row r="425" spans="1:65" ht="15.75" customHeight="1" x14ac:dyDescent="0.2">
      <c r="A425" s="190">
        <v>839</v>
      </c>
      <c r="B425" s="23"/>
      <c r="C425" s="23" t="s">
        <v>2426</v>
      </c>
      <c r="D425" s="23"/>
      <c r="E425" s="23"/>
      <c r="F425" s="23"/>
      <c r="G425" s="190">
        <v>0</v>
      </c>
      <c r="H425" s="23"/>
      <c r="I425" s="23"/>
      <c r="J425" s="23"/>
      <c r="K425" s="190">
        <v>0</v>
      </c>
      <c r="L425" s="23"/>
      <c r="M425" s="23"/>
      <c r="N425" s="23"/>
      <c r="O425" s="190">
        <v>0</v>
      </c>
      <c r="P425" s="23"/>
      <c r="Q425" s="23"/>
      <c r="R425" s="23"/>
      <c r="S425" s="190">
        <v>0</v>
      </c>
      <c r="T425" s="23"/>
      <c r="U425" s="23"/>
      <c r="V425" s="23"/>
      <c r="W425" s="190">
        <v>0</v>
      </c>
      <c r="X425" s="23"/>
      <c r="Y425" s="23"/>
      <c r="Z425" s="23"/>
      <c r="AA425" s="190">
        <v>0</v>
      </c>
      <c r="AB425" s="23"/>
      <c r="AC425" s="23"/>
      <c r="AD425" s="23"/>
      <c r="AE425" s="190">
        <v>0</v>
      </c>
      <c r="AF425" s="23"/>
      <c r="AG425" s="23"/>
      <c r="AH425" s="23"/>
      <c r="AI425" s="190">
        <v>0</v>
      </c>
      <c r="AJ425" s="23"/>
      <c r="AK425" s="23"/>
      <c r="AL425" s="23"/>
      <c r="AM425" s="190">
        <v>0</v>
      </c>
      <c r="AN425" s="23"/>
      <c r="AO425" s="23"/>
      <c r="AP425" s="23"/>
      <c r="AQ425" s="190">
        <v>0</v>
      </c>
      <c r="AR425" s="23"/>
      <c r="AS425" s="23"/>
      <c r="AT425" s="23"/>
      <c r="AU425" s="190">
        <v>0</v>
      </c>
      <c r="AV425" s="23"/>
      <c r="AW425" s="23"/>
      <c r="AX425" s="23"/>
      <c r="AY425" s="190">
        <v>0</v>
      </c>
      <c r="AZ425" s="23"/>
      <c r="BA425" s="23"/>
      <c r="BB425" s="23"/>
      <c r="BC425" s="190">
        <v>0</v>
      </c>
      <c r="BD425" s="23"/>
      <c r="BE425" s="23"/>
      <c r="BF425" s="23"/>
      <c r="BG425" s="190">
        <v>0</v>
      </c>
      <c r="BH425" s="23"/>
      <c r="BI425" s="23"/>
      <c r="BJ425" s="23"/>
      <c r="BK425" s="190">
        <v>0</v>
      </c>
      <c r="BL425" s="23"/>
      <c r="BM425" s="23"/>
    </row>
    <row r="426" spans="1:65" ht="15.75" customHeight="1" x14ac:dyDescent="0.2">
      <c r="A426" s="190">
        <v>840</v>
      </c>
      <c r="B426" s="23"/>
      <c r="C426" s="23" t="s">
        <v>2426</v>
      </c>
      <c r="D426" s="23"/>
      <c r="E426" s="23"/>
      <c r="F426" s="23"/>
      <c r="G426" s="190">
        <v>0</v>
      </c>
      <c r="H426" s="23"/>
      <c r="I426" s="23"/>
      <c r="J426" s="23"/>
      <c r="K426" s="190">
        <v>0</v>
      </c>
      <c r="L426" s="23"/>
      <c r="M426" s="23"/>
      <c r="N426" s="23"/>
      <c r="O426" s="190">
        <v>0</v>
      </c>
      <c r="P426" s="23"/>
      <c r="Q426" s="23"/>
      <c r="R426" s="23"/>
      <c r="S426" s="190">
        <v>0</v>
      </c>
      <c r="T426" s="23"/>
      <c r="U426" s="23"/>
      <c r="V426" s="23"/>
      <c r="W426" s="190">
        <v>0</v>
      </c>
      <c r="X426" s="23"/>
      <c r="Y426" s="23"/>
      <c r="Z426" s="23"/>
      <c r="AA426" s="190">
        <v>0</v>
      </c>
      <c r="AB426" s="23"/>
      <c r="AC426" s="23"/>
      <c r="AD426" s="23"/>
      <c r="AE426" s="190">
        <v>0</v>
      </c>
      <c r="AF426" s="23"/>
      <c r="AG426" s="23"/>
      <c r="AH426" s="23"/>
      <c r="AI426" s="190">
        <v>0</v>
      </c>
      <c r="AJ426" s="23"/>
      <c r="AK426" s="23"/>
      <c r="AL426" s="23"/>
      <c r="AM426" s="190">
        <v>0</v>
      </c>
      <c r="AN426" s="23"/>
      <c r="AO426" s="23"/>
      <c r="AP426" s="23"/>
      <c r="AQ426" s="190">
        <v>0</v>
      </c>
      <c r="AR426" s="23"/>
      <c r="AS426" s="23"/>
      <c r="AT426" s="23"/>
      <c r="AU426" s="190">
        <v>0</v>
      </c>
      <c r="AV426" s="23"/>
      <c r="AW426" s="23"/>
      <c r="AX426" s="23"/>
      <c r="AY426" s="190">
        <v>0</v>
      </c>
      <c r="AZ426" s="23"/>
      <c r="BA426" s="23"/>
      <c r="BB426" s="23"/>
      <c r="BC426" s="190">
        <v>0</v>
      </c>
      <c r="BD426" s="23"/>
      <c r="BE426" s="23"/>
      <c r="BF426" s="23"/>
      <c r="BG426" s="190">
        <v>0</v>
      </c>
      <c r="BH426" s="23"/>
      <c r="BI426" s="23"/>
      <c r="BJ426" s="23"/>
      <c r="BK426" s="190">
        <v>0</v>
      </c>
      <c r="BL426" s="23"/>
      <c r="BM426" s="23"/>
    </row>
    <row r="427" spans="1:65" ht="15.75" customHeight="1" x14ac:dyDescent="0.2">
      <c r="A427" s="190">
        <v>841</v>
      </c>
      <c r="B427" s="23"/>
      <c r="C427" s="23"/>
      <c r="D427" s="191">
        <v>0.72083333333333333</v>
      </c>
      <c r="E427" s="191">
        <v>0.72083333333333333</v>
      </c>
      <c r="F427" s="192">
        <v>0.16666666666666666</v>
      </c>
      <c r="G427" s="190">
        <v>4</v>
      </c>
      <c r="H427" s="191">
        <v>0.45624999999999999</v>
      </c>
      <c r="I427" s="191">
        <v>0.67013888888888884</v>
      </c>
      <c r="J427" s="193">
        <v>0.15138888888888888</v>
      </c>
      <c r="K427" s="190">
        <v>3.6</v>
      </c>
      <c r="L427" s="191">
        <v>0.44722222222222224</v>
      </c>
      <c r="M427" s="191">
        <v>0.83263888888888893</v>
      </c>
      <c r="N427" s="192">
        <v>0.26111111111111113</v>
      </c>
      <c r="O427" s="190">
        <v>6.3</v>
      </c>
      <c r="P427" s="23"/>
      <c r="Q427" s="23"/>
      <c r="R427" s="23"/>
      <c r="S427" s="190">
        <v>0</v>
      </c>
      <c r="T427" s="191">
        <v>0.69861111111111107</v>
      </c>
      <c r="U427" s="191">
        <v>0.69861111111111107</v>
      </c>
      <c r="V427" s="192">
        <v>0.16666666666666666</v>
      </c>
      <c r="W427" s="190">
        <v>4</v>
      </c>
      <c r="X427" s="191">
        <v>0.38263888888888886</v>
      </c>
      <c r="Y427" s="191">
        <v>0.56319444444444444</v>
      </c>
      <c r="Z427" s="193">
        <v>0.11805555555555555</v>
      </c>
      <c r="AA427" s="190">
        <v>2.8</v>
      </c>
      <c r="AB427" s="23"/>
      <c r="AC427" s="23"/>
      <c r="AD427" s="23"/>
      <c r="AE427" s="190">
        <v>0</v>
      </c>
      <c r="AF427" s="23"/>
      <c r="AG427" s="23"/>
      <c r="AH427" s="23"/>
      <c r="AI427" s="190">
        <v>0</v>
      </c>
      <c r="AJ427" s="23"/>
      <c r="AK427" s="23"/>
      <c r="AL427" s="23"/>
      <c r="AM427" s="190">
        <v>0</v>
      </c>
      <c r="AN427" s="23"/>
      <c r="AO427" s="23"/>
      <c r="AP427" s="23"/>
      <c r="AQ427" s="190">
        <v>0</v>
      </c>
      <c r="AR427" s="23"/>
      <c r="AS427" s="23"/>
      <c r="AT427" s="23"/>
      <c r="AU427" s="190">
        <v>0</v>
      </c>
      <c r="AV427" s="23"/>
      <c r="AW427" s="23"/>
      <c r="AX427" s="23"/>
      <c r="AY427" s="190">
        <v>0</v>
      </c>
      <c r="AZ427" s="23"/>
      <c r="BA427" s="23"/>
      <c r="BB427" s="23"/>
      <c r="BC427" s="190">
        <v>0</v>
      </c>
      <c r="BD427" s="23"/>
      <c r="BE427" s="23"/>
      <c r="BF427" s="23"/>
      <c r="BG427" s="190">
        <v>0</v>
      </c>
      <c r="BH427" s="23"/>
      <c r="BI427" s="23"/>
      <c r="BJ427" s="23"/>
      <c r="BK427" s="190">
        <v>0</v>
      </c>
      <c r="BL427" s="23"/>
      <c r="BM427" s="23"/>
    </row>
    <row r="428" spans="1:65" ht="15.75" customHeight="1" x14ac:dyDescent="0.2">
      <c r="A428" s="190">
        <v>842</v>
      </c>
      <c r="B428" s="23"/>
      <c r="C428" s="23" t="s">
        <v>2426</v>
      </c>
      <c r="D428" s="23"/>
      <c r="E428" s="23"/>
      <c r="F428" s="23"/>
      <c r="G428" s="190">
        <v>0</v>
      </c>
      <c r="H428" s="23"/>
      <c r="I428" s="23"/>
      <c r="J428" s="23"/>
      <c r="K428" s="190">
        <v>0</v>
      </c>
      <c r="L428" s="23"/>
      <c r="M428" s="23"/>
      <c r="N428" s="23"/>
      <c r="O428" s="190">
        <v>0</v>
      </c>
      <c r="P428" s="23"/>
      <c r="Q428" s="23"/>
      <c r="R428" s="23"/>
      <c r="S428" s="190">
        <v>0</v>
      </c>
      <c r="T428" s="23"/>
      <c r="U428" s="23"/>
      <c r="V428" s="23"/>
      <c r="W428" s="190">
        <v>0</v>
      </c>
      <c r="X428" s="23"/>
      <c r="Y428" s="23"/>
      <c r="Z428" s="23"/>
      <c r="AA428" s="190">
        <v>0</v>
      </c>
      <c r="AB428" s="23"/>
      <c r="AC428" s="23"/>
      <c r="AD428" s="23"/>
      <c r="AE428" s="190">
        <v>0</v>
      </c>
      <c r="AF428" s="23"/>
      <c r="AG428" s="23"/>
      <c r="AH428" s="23"/>
      <c r="AI428" s="190">
        <v>0</v>
      </c>
      <c r="AJ428" s="23"/>
      <c r="AK428" s="23"/>
      <c r="AL428" s="23"/>
      <c r="AM428" s="190">
        <v>0</v>
      </c>
      <c r="AN428" s="23"/>
      <c r="AO428" s="23"/>
      <c r="AP428" s="23"/>
      <c r="AQ428" s="190">
        <v>0</v>
      </c>
      <c r="AR428" s="23"/>
      <c r="AS428" s="23"/>
      <c r="AT428" s="23"/>
      <c r="AU428" s="190">
        <v>0</v>
      </c>
      <c r="AV428" s="23"/>
      <c r="AW428" s="23"/>
      <c r="AX428" s="23"/>
      <c r="AY428" s="190">
        <v>0</v>
      </c>
      <c r="AZ428" s="23"/>
      <c r="BA428" s="23"/>
      <c r="BB428" s="23"/>
      <c r="BC428" s="190">
        <v>0</v>
      </c>
      <c r="BD428" s="23"/>
      <c r="BE428" s="23"/>
      <c r="BF428" s="23"/>
      <c r="BG428" s="190">
        <v>0</v>
      </c>
      <c r="BH428" s="23"/>
      <c r="BI428" s="23"/>
      <c r="BJ428" s="23"/>
      <c r="BK428" s="190">
        <v>0</v>
      </c>
      <c r="BL428" s="23"/>
      <c r="BM428" s="23"/>
    </row>
    <row r="429" spans="1:65" ht="15.75" customHeight="1" x14ac:dyDescent="0.2">
      <c r="A429" s="190">
        <v>843</v>
      </c>
      <c r="B429" s="23"/>
      <c r="C429" s="23" t="s">
        <v>2426</v>
      </c>
      <c r="D429" s="23"/>
      <c r="E429" s="23"/>
      <c r="F429" s="23"/>
      <c r="G429" s="190">
        <v>0</v>
      </c>
      <c r="H429" s="23"/>
      <c r="I429" s="23"/>
      <c r="J429" s="23"/>
      <c r="K429" s="190">
        <v>0</v>
      </c>
      <c r="L429" s="23"/>
      <c r="M429" s="23"/>
      <c r="N429" s="23"/>
      <c r="O429" s="190">
        <v>0</v>
      </c>
      <c r="P429" s="23"/>
      <c r="Q429" s="23"/>
      <c r="R429" s="23"/>
      <c r="S429" s="190">
        <v>0</v>
      </c>
      <c r="T429" s="23"/>
      <c r="U429" s="23"/>
      <c r="V429" s="23"/>
      <c r="W429" s="190">
        <v>0</v>
      </c>
      <c r="X429" s="23"/>
      <c r="Y429" s="23"/>
      <c r="Z429" s="23"/>
      <c r="AA429" s="190">
        <v>0</v>
      </c>
      <c r="AB429" s="23"/>
      <c r="AC429" s="23"/>
      <c r="AD429" s="23"/>
      <c r="AE429" s="190">
        <v>0</v>
      </c>
      <c r="AF429" s="23"/>
      <c r="AG429" s="23"/>
      <c r="AH429" s="23"/>
      <c r="AI429" s="190">
        <v>0</v>
      </c>
      <c r="AJ429" s="23"/>
      <c r="AK429" s="23"/>
      <c r="AL429" s="23"/>
      <c r="AM429" s="190">
        <v>0</v>
      </c>
      <c r="AN429" s="23"/>
      <c r="AO429" s="23"/>
      <c r="AP429" s="23"/>
      <c r="AQ429" s="190">
        <v>0</v>
      </c>
      <c r="AR429" s="23"/>
      <c r="AS429" s="23"/>
      <c r="AT429" s="23"/>
      <c r="AU429" s="190">
        <v>0</v>
      </c>
      <c r="AV429" s="23"/>
      <c r="AW429" s="23"/>
      <c r="AX429" s="23"/>
      <c r="AY429" s="190">
        <v>0</v>
      </c>
      <c r="AZ429" s="23"/>
      <c r="BA429" s="23"/>
      <c r="BB429" s="23"/>
      <c r="BC429" s="190">
        <v>0</v>
      </c>
      <c r="BD429" s="23"/>
      <c r="BE429" s="23"/>
      <c r="BF429" s="23"/>
      <c r="BG429" s="190">
        <v>0</v>
      </c>
      <c r="BH429" s="23"/>
      <c r="BI429" s="23"/>
      <c r="BJ429" s="23"/>
      <c r="BK429" s="190">
        <v>0</v>
      </c>
      <c r="BL429" s="23"/>
      <c r="BM429" s="23"/>
    </row>
    <row r="430" spans="1:65" ht="15.75" customHeight="1" x14ac:dyDescent="0.2">
      <c r="A430" s="190">
        <v>844</v>
      </c>
      <c r="B430" s="23"/>
      <c r="C430" s="23"/>
      <c r="D430" s="191">
        <v>0.5083333333333333</v>
      </c>
      <c r="E430" s="191">
        <v>0.77430555555555558</v>
      </c>
      <c r="F430" s="192">
        <v>0.20833333333333334</v>
      </c>
      <c r="G430" s="190">
        <v>5</v>
      </c>
      <c r="H430" s="191">
        <v>0.75138888888888888</v>
      </c>
      <c r="I430" s="191">
        <v>0.75138888888888888</v>
      </c>
      <c r="J430" s="192">
        <v>0.16666666666666666</v>
      </c>
      <c r="K430" s="190">
        <v>4</v>
      </c>
      <c r="L430" s="191">
        <v>0.50624999999999998</v>
      </c>
      <c r="M430" s="191">
        <v>0.75416666666666665</v>
      </c>
      <c r="N430" s="193">
        <v>0.19166666666666668</v>
      </c>
      <c r="O430" s="190">
        <v>4.5999999999999996</v>
      </c>
      <c r="P430" s="23"/>
      <c r="Q430" s="23"/>
      <c r="R430" s="23"/>
      <c r="S430" s="190">
        <v>0</v>
      </c>
      <c r="T430" s="23"/>
      <c r="U430" s="23"/>
      <c r="V430" s="23"/>
      <c r="W430" s="190">
        <v>0</v>
      </c>
      <c r="X430" s="191">
        <v>0.74930555555555556</v>
      </c>
      <c r="Y430" s="191">
        <v>0.74930555555555556</v>
      </c>
      <c r="Z430" s="192">
        <v>0.16666666666666666</v>
      </c>
      <c r="AA430" s="190">
        <v>4</v>
      </c>
      <c r="AB430" s="191">
        <v>0.74930555555555556</v>
      </c>
      <c r="AC430" s="191">
        <v>0.74930555555555556</v>
      </c>
      <c r="AD430" s="192">
        <v>0.16666666666666666</v>
      </c>
      <c r="AE430" s="190">
        <v>4</v>
      </c>
      <c r="AF430" s="191">
        <v>0.36249999999999999</v>
      </c>
      <c r="AG430" s="191">
        <v>0.77083333333333337</v>
      </c>
      <c r="AH430" s="192">
        <v>0.33333333333333331</v>
      </c>
      <c r="AI430" s="190">
        <v>8</v>
      </c>
      <c r="AJ430" s="191">
        <v>0.3527777777777778</v>
      </c>
      <c r="AK430" s="191">
        <v>0.76736111111111116</v>
      </c>
      <c r="AL430" s="192">
        <v>0.33333333333333331</v>
      </c>
      <c r="AM430" s="190">
        <v>8</v>
      </c>
      <c r="AN430" s="191">
        <v>0.35972222222222222</v>
      </c>
      <c r="AO430" s="191">
        <v>0.77013888888888893</v>
      </c>
      <c r="AP430" s="192">
        <v>0.33333333333333331</v>
      </c>
      <c r="AQ430" s="190">
        <v>8</v>
      </c>
      <c r="AR430" s="23"/>
      <c r="AS430" s="23"/>
      <c r="AT430" s="23"/>
      <c r="AU430" s="190">
        <v>0</v>
      </c>
      <c r="AV430" s="23"/>
      <c r="AW430" s="23"/>
      <c r="AX430" s="23"/>
      <c r="AY430" s="190">
        <v>0</v>
      </c>
      <c r="AZ430" s="191">
        <v>0.32708333333333334</v>
      </c>
      <c r="BA430" s="191">
        <v>0.75208333333333333</v>
      </c>
      <c r="BB430" s="192">
        <v>0.33333333333333331</v>
      </c>
      <c r="BC430" s="190">
        <v>8</v>
      </c>
      <c r="BD430" s="191">
        <v>0.80069444444444449</v>
      </c>
      <c r="BE430" s="191">
        <v>0.80069444444444449</v>
      </c>
      <c r="BF430" s="192">
        <v>0.16666666666666666</v>
      </c>
      <c r="BG430" s="190">
        <v>4</v>
      </c>
      <c r="BH430" s="191">
        <v>0.375</v>
      </c>
      <c r="BI430" s="191">
        <v>0.375</v>
      </c>
      <c r="BJ430" s="192">
        <v>0.16666666666666666</v>
      </c>
      <c r="BK430" s="190">
        <v>4</v>
      </c>
      <c r="BL430" s="23"/>
      <c r="BM430" s="23"/>
    </row>
    <row r="431" spans="1:65" ht="15.75" customHeight="1" x14ac:dyDescent="0.2">
      <c r="A431" s="190">
        <v>845</v>
      </c>
      <c r="B431" s="23"/>
      <c r="C431" s="23"/>
      <c r="D431" s="191">
        <v>0.37013888888888891</v>
      </c>
      <c r="E431" s="191">
        <v>0.73472222222222228</v>
      </c>
      <c r="F431" s="193">
        <v>0.30208333333333331</v>
      </c>
      <c r="G431" s="190">
        <v>7.3</v>
      </c>
      <c r="H431" s="191">
        <v>0.36180555555555555</v>
      </c>
      <c r="I431" s="191">
        <v>0.74722222222222223</v>
      </c>
      <c r="J431" s="193">
        <v>0.32291666666666669</v>
      </c>
      <c r="K431" s="190">
        <v>7.8</v>
      </c>
      <c r="L431" s="191">
        <v>0.37986111111111109</v>
      </c>
      <c r="M431" s="191">
        <v>0.73958333333333337</v>
      </c>
      <c r="N431" s="193">
        <v>0.29722222222222222</v>
      </c>
      <c r="O431" s="190">
        <v>7.1</v>
      </c>
      <c r="P431" s="23"/>
      <c r="Q431" s="23"/>
      <c r="R431" s="23"/>
      <c r="S431" s="190">
        <v>0</v>
      </c>
      <c r="T431" s="23"/>
      <c r="U431" s="23"/>
      <c r="V431" s="23"/>
      <c r="W431" s="190">
        <v>0</v>
      </c>
      <c r="X431" s="23"/>
      <c r="Y431" s="23"/>
      <c r="Z431" s="23"/>
      <c r="AA431" s="190">
        <v>0</v>
      </c>
      <c r="AB431" s="191">
        <v>0.29791666666666666</v>
      </c>
      <c r="AC431" s="191">
        <v>0.29791666666666666</v>
      </c>
      <c r="AD431" s="192">
        <v>0.16666666666666666</v>
      </c>
      <c r="AE431" s="190">
        <v>4</v>
      </c>
      <c r="AF431" s="191">
        <v>0.2986111111111111</v>
      </c>
      <c r="AG431" s="191">
        <v>0.64861111111111114</v>
      </c>
      <c r="AH431" s="193">
        <v>0.23194444444444445</v>
      </c>
      <c r="AI431" s="190">
        <v>5.6</v>
      </c>
      <c r="AJ431" s="191">
        <v>0.37222222222222223</v>
      </c>
      <c r="AK431" s="191">
        <v>0.37222222222222223</v>
      </c>
      <c r="AL431" s="192">
        <v>0.16666666666666666</v>
      </c>
      <c r="AM431" s="190">
        <v>4</v>
      </c>
      <c r="AN431" s="191">
        <v>0.81736111111111109</v>
      </c>
      <c r="AO431" s="191">
        <v>0.81736111111111109</v>
      </c>
      <c r="AP431" s="192">
        <v>0.16666666666666666</v>
      </c>
      <c r="AQ431" s="190">
        <v>4</v>
      </c>
      <c r="AR431" s="23"/>
      <c r="AS431" s="23"/>
      <c r="AT431" s="23"/>
      <c r="AU431" s="190">
        <v>0</v>
      </c>
      <c r="AV431" s="23"/>
      <c r="AW431" s="23"/>
      <c r="AX431" s="23"/>
      <c r="AY431" s="190">
        <v>0</v>
      </c>
      <c r="AZ431" s="191">
        <v>0.37708333333333333</v>
      </c>
      <c r="BA431" s="191">
        <v>0.84236111111111112</v>
      </c>
      <c r="BB431" s="192">
        <v>0.33124999999999999</v>
      </c>
      <c r="BC431" s="190">
        <v>8</v>
      </c>
      <c r="BD431" s="23"/>
      <c r="BE431" s="23"/>
      <c r="BF431" s="23"/>
      <c r="BG431" s="190">
        <v>0</v>
      </c>
      <c r="BH431" s="23"/>
      <c r="BI431" s="23"/>
      <c r="BJ431" s="23"/>
      <c r="BK431" s="190">
        <v>0</v>
      </c>
      <c r="BL431" s="23"/>
      <c r="BM431" s="23"/>
    </row>
    <row r="432" spans="1:65" ht="15.75" customHeight="1" x14ac:dyDescent="0.2">
      <c r="A432" s="190">
        <v>846</v>
      </c>
      <c r="B432" s="23"/>
      <c r="C432" s="23"/>
      <c r="D432" s="23"/>
      <c r="E432" s="23"/>
      <c r="F432" s="23"/>
      <c r="G432" s="190">
        <v>0</v>
      </c>
      <c r="H432" s="23"/>
      <c r="I432" s="23"/>
      <c r="J432" s="23"/>
      <c r="K432" s="190">
        <v>0</v>
      </c>
      <c r="L432" s="23"/>
      <c r="M432" s="23"/>
      <c r="N432" s="23"/>
      <c r="O432" s="190">
        <v>0</v>
      </c>
      <c r="P432" s="23"/>
      <c r="Q432" s="23"/>
      <c r="R432" s="23"/>
      <c r="S432" s="190">
        <v>0</v>
      </c>
      <c r="T432" s="23"/>
      <c r="U432" s="23"/>
      <c r="V432" s="23"/>
      <c r="W432" s="190">
        <v>0</v>
      </c>
      <c r="X432" s="23"/>
      <c r="Y432" s="23"/>
      <c r="Z432" s="23"/>
      <c r="AA432" s="190">
        <v>0</v>
      </c>
      <c r="AB432" s="23"/>
      <c r="AC432" s="23"/>
      <c r="AD432" s="23"/>
      <c r="AE432" s="190">
        <v>0</v>
      </c>
      <c r="AF432" s="23"/>
      <c r="AG432" s="23"/>
      <c r="AH432" s="23"/>
      <c r="AI432" s="190">
        <v>0</v>
      </c>
      <c r="AJ432" s="23"/>
      <c r="AK432" s="23"/>
      <c r="AL432" s="23"/>
      <c r="AM432" s="190">
        <v>0</v>
      </c>
      <c r="AN432" s="23"/>
      <c r="AO432" s="23"/>
      <c r="AP432" s="23"/>
      <c r="AQ432" s="190">
        <v>0</v>
      </c>
      <c r="AR432" s="23"/>
      <c r="AS432" s="23"/>
      <c r="AT432" s="23"/>
      <c r="AU432" s="190">
        <v>0</v>
      </c>
      <c r="AV432" s="23"/>
      <c r="AW432" s="23"/>
      <c r="AX432" s="23"/>
      <c r="AY432" s="190">
        <v>0</v>
      </c>
      <c r="AZ432" s="23"/>
      <c r="BA432" s="23"/>
      <c r="BB432" s="23"/>
      <c r="BC432" s="190">
        <v>0</v>
      </c>
      <c r="BD432" s="23"/>
      <c r="BE432" s="23"/>
      <c r="BF432" s="23"/>
      <c r="BG432" s="190">
        <v>0</v>
      </c>
      <c r="BH432" s="23"/>
      <c r="BI432" s="23"/>
      <c r="BJ432" s="23"/>
      <c r="BK432" s="190">
        <v>0</v>
      </c>
      <c r="BL432" s="23"/>
      <c r="BM432" s="23"/>
    </row>
    <row r="433" spans="1:65" ht="15.75" customHeight="1" x14ac:dyDescent="0.2">
      <c r="A433" s="190">
        <v>847</v>
      </c>
      <c r="B433" s="23"/>
      <c r="C433" s="23"/>
      <c r="D433" s="23"/>
      <c r="E433" s="23"/>
      <c r="F433" s="23"/>
      <c r="G433" s="190">
        <v>0</v>
      </c>
      <c r="H433" s="23"/>
      <c r="I433" s="23"/>
      <c r="J433" s="23"/>
      <c r="K433" s="190">
        <v>0</v>
      </c>
      <c r="L433" s="23"/>
      <c r="M433" s="23"/>
      <c r="N433" s="23"/>
      <c r="O433" s="190">
        <v>0</v>
      </c>
      <c r="P433" s="23"/>
      <c r="Q433" s="23"/>
      <c r="R433" s="23"/>
      <c r="S433" s="190">
        <v>0</v>
      </c>
      <c r="T433" s="23"/>
      <c r="U433" s="23"/>
      <c r="V433" s="23"/>
      <c r="W433" s="190">
        <v>0</v>
      </c>
      <c r="X433" s="23"/>
      <c r="Y433" s="23"/>
      <c r="Z433" s="23"/>
      <c r="AA433" s="190">
        <v>0</v>
      </c>
      <c r="AB433" s="23"/>
      <c r="AC433" s="23"/>
      <c r="AD433" s="23"/>
      <c r="AE433" s="190">
        <v>0</v>
      </c>
      <c r="AF433" s="23"/>
      <c r="AG433" s="23"/>
      <c r="AH433" s="23"/>
      <c r="AI433" s="190">
        <v>0</v>
      </c>
      <c r="AJ433" s="23"/>
      <c r="AK433" s="23"/>
      <c r="AL433" s="23"/>
      <c r="AM433" s="190">
        <v>0</v>
      </c>
      <c r="AN433" s="23"/>
      <c r="AO433" s="23"/>
      <c r="AP433" s="23"/>
      <c r="AQ433" s="190">
        <v>0</v>
      </c>
      <c r="AR433" s="23"/>
      <c r="AS433" s="23"/>
      <c r="AT433" s="23"/>
      <c r="AU433" s="190">
        <v>0</v>
      </c>
      <c r="AV433" s="23"/>
      <c r="AW433" s="23"/>
      <c r="AX433" s="23"/>
      <c r="AY433" s="190">
        <v>0</v>
      </c>
      <c r="AZ433" s="23"/>
      <c r="BA433" s="23"/>
      <c r="BB433" s="23"/>
      <c r="BC433" s="190">
        <v>0</v>
      </c>
      <c r="BD433" s="23"/>
      <c r="BE433" s="23"/>
      <c r="BF433" s="23"/>
      <c r="BG433" s="190">
        <v>0</v>
      </c>
      <c r="BH433" s="23"/>
      <c r="BI433" s="23"/>
      <c r="BJ433" s="23"/>
      <c r="BK433" s="190">
        <v>0</v>
      </c>
      <c r="BL433" s="23"/>
      <c r="BM433" s="23"/>
    </row>
    <row r="434" spans="1:65" ht="15.75" customHeight="1" x14ac:dyDescent="0.2">
      <c r="A434" s="190">
        <v>848</v>
      </c>
      <c r="B434" s="23"/>
      <c r="C434" s="23"/>
      <c r="D434" s="23"/>
      <c r="E434" s="23"/>
      <c r="F434" s="23"/>
      <c r="G434" s="190">
        <v>0</v>
      </c>
      <c r="H434" s="23"/>
      <c r="I434" s="23"/>
      <c r="J434" s="23"/>
      <c r="K434" s="190">
        <v>0</v>
      </c>
      <c r="L434" s="23"/>
      <c r="M434" s="23"/>
      <c r="N434" s="23"/>
      <c r="O434" s="190">
        <v>0</v>
      </c>
      <c r="P434" s="23"/>
      <c r="Q434" s="23"/>
      <c r="R434" s="23"/>
      <c r="S434" s="190">
        <v>0</v>
      </c>
      <c r="T434" s="23"/>
      <c r="U434" s="23"/>
      <c r="V434" s="23"/>
      <c r="W434" s="190">
        <v>0</v>
      </c>
      <c r="X434" s="23"/>
      <c r="Y434" s="23"/>
      <c r="Z434" s="23"/>
      <c r="AA434" s="190">
        <v>0</v>
      </c>
      <c r="AB434" s="23"/>
      <c r="AC434" s="23"/>
      <c r="AD434" s="23"/>
      <c r="AE434" s="190">
        <v>0</v>
      </c>
      <c r="AF434" s="23"/>
      <c r="AG434" s="23"/>
      <c r="AH434" s="23"/>
      <c r="AI434" s="190">
        <v>0</v>
      </c>
      <c r="AJ434" s="23"/>
      <c r="AK434" s="23"/>
      <c r="AL434" s="23"/>
      <c r="AM434" s="190">
        <v>0</v>
      </c>
      <c r="AN434" s="23"/>
      <c r="AO434" s="23"/>
      <c r="AP434" s="23"/>
      <c r="AQ434" s="190">
        <v>0</v>
      </c>
      <c r="AR434" s="23"/>
      <c r="AS434" s="23"/>
      <c r="AT434" s="23"/>
      <c r="AU434" s="190">
        <v>0</v>
      </c>
      <c r="AV434" s="23"/>
      <c r="AW434" s="23"/>
      <c r="AX434" s="23"/>
      <c r="AY434" s="190">
        <v>0</v>
      </c>
      <c r="AZ434" s="23"/>
      <c r="BA434" s="23"/>
      <c r="BB434" s="23"/>
      <c r="BC434" s="190">
        <v>0</v>
      </c>
      <c r="BD434" s="23"/>
      <c r="BE434" s="23"/>
      <c r="BF434" s="23"/>
      <c r="BG434" s="190">
        <v>0</v>
      </c>
      <c r="BH434" s="23"/>
      <c r="BI434" s="23"/>
      <c r="BJ434" s="23"/>
      <c r="BK434" s="190">
        <v>0</v>
      </c>
      <c r="BL434" s="23"/>
      <c r="BM434" s="23"/>
    </row>
    <row r="435" spans="1:65" ht="15.75" customHeight="1" x14ac:dyDescent="0.2">
      <c r="A435" s="190">
        <v>849</v>
      </c>
      <c r="B435" s="23"/>
      <c r="C435" s="23"/>
      <c r="D435" s="23"/>
      <c r="E435" s="23"/>
      <c r="F435" s="23"/>
      <c r="G435" s="190">
        <v>0</v>
      </c>
      <c r="H435" s="23"/>
      <c r="I435" s="23"/>
      <c r="J435" s="23"/>
      <c r="K435" s="190">
        <v>0</v>
      </c>
      <c r="L435" s="23"/>
      <c r="M435" s="23"/>
      <c r="N435" s="23"/>
      <c r="O435" s="190">
        <v>0</v>
      </c>
      <c r="P435" s="23"/>
      <c r="Q435" s="23"/>
      <c r="R435" s="23"/>
      <c r="S435" s="190">
        <v>0</v>
      </c>
      <c r="T435" s="23"/>
      <c r="U435" s="23"/>
      <c r="V435" s="23"/>
      <c r="W435" s="190">
        <v>0</v>
      </c>
      <c r="X435" s="23"/>
      <c r="Y435" s="23"/>
      <c r="Z435" s="23"/>
      <c r="AA435" s="190">
        <v>0</v>
      </c>
      <c r="AB435" s="23"/>
      <c r="AC435" s="23"/>
      <c r="AD435" s="23"/>
      <c r="AE435" s="190">
        <v>0</v>
      </c>
      <c r="AF435" s="23"/>
      <c r="AG435" s="23"/>
      <c r="AH435" s="23"/>
      <c r="AI435" s="190">
        <v>0</v>
      </c>
      <c r="AJ435" s="23"/>
      <c r="AK435" s="23"/>
      <c r="AL435" s="23"/>
      <c r="AM435" s="190">
        <v>0</v>
      </c>
      <c r="AN435" s="23"/>
      <c r="AO435" s="23"/>
      <c r="AP435" s="23"/>
      <c r="AQ435" s="190">
        <v>0</v>
      </c>
      <c r="AR435" s="23"/>
      <c r="AS435" s="23"/>
      <c r="AT435" s="23"/>
      <c r="AU435" s="190">
        <v>0</v>
      </c>
      <c r="AV435" s="23"/>
      <c r="AW435" s="23"/>
      <c r="AX435" s="23"/>
      <c r="AY435" s="190">
        <v>0</v>
      </c>
      <c r="AZ435" s="23"/>
      <c r="BA435" s="23"/>
      <c r="BB435" s="23"/>
      <c r="BC435" s="190">
        <v>0</v>
      </c>
      <c r="BD435" s="23"/>
      <c r="BE435" s="23"/>
      <c r="BF435" s="23"/>
      <c r="BG435" s="190">
        <v>0</v>
      </c>
      <c r="BH435" s="23"/>
      <c r="BI435" s="23"/>
      <c r="BJ435" s="23"/>
      <c r="BK435" s="190">
        <v>0</v>
      </c>
      <c r="BL435" s="23"/>
      <c r="BM435" s="23"/>
    </row>
    <row r="436" spans="1:65" ht="15.75" customHeight="1" x14ac:dyDescent="0.2">
      <c r="A436" s="190">
        <v>850</v>
      </c>
      <c r="B436" s="23"/>
      <c r="C436" s="23"/>
      <c r="D436" s="23"/>
      <c r="E436" s="23"/>
      <c r="F436" s="23"/>
      <c r="G436" s="190">
        <v>0</v>
      </c>
      <c r="H436" s="23"/>
      <c r="I436" s="23"/>
      <c r="J436" s="23"/>
      <c r="K436" s="190">
        <v>0</v>
      </c>
      <c r="L436" s="23"/>
      <c r="M436" s="23"/>
      <c r="N436" s="23"/>
      <c r="O436" s="190">
        <v>0</v>
      </c>
      <c r="P436" s="23"/>
      <c r="Q436" s="23"/>
      <c r="R436" s="23"/>
      <c r="S436" s="190">
        <v>0</v>
      </c>
      <c r="T436" s="23"/>
      <c r="U436" s="23"/>
      <c r="V436" s="23"/>
      <c r="W436" s="190">
        <v>0</v>
      </c>
      <c r="X436" s="23"/>
      <c r="Y436" s="23"/>
      <c r="Z436" s="23"/>
      <c r="AA436" s="190">
        <v>0</v>
      </c>
      <c r="AB436" s="23"/>
      <c r="AC436" s="23"/>
      <c r="AD436" s="23"/>
      <c r="AE436" s="190">
        <v>0</v>
      </c>
      <c r="AF436" s="23"/>
      <c r="AG436" s="23"/>
      <c r="AH436" s="23"/>
      <c r="AI436" s="190">
        <v>0</v>
      </c>
      <c r="AJ436" s="23"/>
      <c r="AK436" s="23"/>
      <c r="AL436" s="23"/>
      <c r="AM436" s="190">
        <v>0</v>
      </c>
      <c r="AN436" s="23"/>
      <c r="AO436" s="23"/>
      <c r="AP436" s="23"/>
      <c r="AQ436" s="190">
        <v>0</v>
      </c>
      <c r="AR436" s="23"/>
      <c r="AS436" s="23"/>
      <c r="AT436" s="23"/>
      <c r="AU436" s="190">
        <v>0</v>
      </c>
      <c r="AV436" s="23"/>
      <c r="AW436" s="23"/>
      <c r="AX436" s="23"/>
      <c r="AY436" s="190">
        <v>0</v>
      </c>
      <c r="AZ436" s="23"/>
      <c r="BA436" s="23"/>
      <c r="BB436" s="23"/>
      <c r="BC436" s="190">
        <v>0</v>
      </c>
      <c r="BD436" s="23"/>
      <c r="BE436" s="23"/>
      <c r="BF436" s="23"/>
      <c r="BG436" s="190">
        <v>0</v>
      </c>
      <c r="BH436" s="23"/>
      <c r="BI436" s="23"/>
      <c r="BJ436" s="23"/>
      <c r="BK436" s="190">
        <v>0</v>
      </c>
      <c r="BL436" s="23"/>
      <c r="BM436" s="23"/>
    </row>
    <row r="437" spans="1:65" ht="15.75" customHeight="1" x14ac:dyDescent="0.2">
      <c r="A437" s="190">
        <v>851</v>
      </c>
      <c r="B437" s="23"/>
      <c r="C437" s="23"/>
      <c r="D437" s="23"/>
      <c r="E437" s="23"/>
      <c r="F437" s="23"/>
      <c r="G437" s="190">
        <v>0</v>
      </c>
      <c r="H437" s="23"/>
      <c r="I437" s="23"/>
      <c r="J437" s="23"/>
      <c r="K437" s="190">
        <v>0</v>
      </c>
      <c r="L437" s="23"/>
      <c r="M437" s="23"/>
      <c r="N437" s="23"/>
      <c r="O437" s="190">
        <v>0</v>
      </c>
      <c r="P437" s="23"/>
      <c r="Q437" s="23"/>
      <c r="R437" s="23"/>
      <c r="S437" s="190">
        <v>0</v>
      </c>
      <c r="T437" s="23"/>
      <c r="U437" s="23"/>
      <c r="V437" s="23"/>
      <c r="W437" s="190">
        <v>0</v>
      </c>
      <c r="X437" s="23"/>
      <c r="Y437" s="23"/>
      <c r="Z437" s="23"/>
      <c r="AA437" s="190">
        <v>0</v>
      </c>
      <c r="AB437" s="23"/>
      <c r="AC437" s="23"/>
      <c r="AD437" s="23"/>
      <c r="AE437" s="190">
        <v>0</v>
      </c>
      <c r="AF437" s="23"/>
      <c r="AG437" s="23"/>
      <c r="AH437" s="23"/>
      <c r="AI437" s="190">
        <v>0</v>
      </c>
      <c r="AJ437" s="23"/>
      <c r="AK437" s="23"/>
      <c r="AL437" s="23"/>
      <c r="AM437" s="190">
        <v>0</v>
      </c>
      <c r="AN437" s="23"/>
      <c r="AO437" s="23"/>
      <c r="AP437" s="23"/>
      <c r="AQ437" s="190">
        <v>0</v>
      </c>
      <c r="AR437" s="23"/>
      <c r="AS437" s="23"/>
      <c r="AT437" s="23"/>
      <c r="AU437" s="190">
        <v>0</v>
      </c>
      <c r="AV437" s="23"/>
      <c r="AW437" s="23"/>
      <c r="AX437" s="23"/>
      <c r="AY437" s="190">
        <v>0</v>
      </c>
      <c r="AZ437" s="23"/>
      <c r="BA437" s="23"/>
      <c r="BB437" s="23"/>
      <c r="BC437" s="190">
        <v>0</v>
      </c>
      <c r="BD437" s="23"/>
      <c r="BE437" s="23"/>
      <c r="BF437" s="23"/>
      <c r="BG437" s="190">
        <v>0</v>
      </c>
      <c r="BH437" s="23"/>
      <c r="BI437" s="23"/>
      <c r="BJ437" s="23"/>
      <c r="BK437" s="190">
        <v>0</v>
      </c>
      <c r="BL437" s="23"/>
      <c r="BM437" s="23"/>
    </row>
    <row r="438" spans="1:65" ht="15.75" customHeight="1" x14ac:dyDescent="0.2">
      <c r="A438" s="190">
        <v>999</v>
      </c>
      <c r="B438" s="23"/>
      <c r="C438" s="23"/>
      <c r="D438" s="23"/>
      <c r="E438" s="23"/>
      <c r="F438" s="23"/>
      <c r="G438" s="190">
        <v>0</v>
      </c>
      <c r="H438" s="23"/>
      <c r="I438" s="23"/>
      <c r="J438" s="23"/>
      <c r="K438" s="190">
        <v>0</v>
      </c>
      <c r="L438" s="23"/>
      <c r="M438" s="23"/>
      <c r="N438" s="23"/>
      <c r="O438" s="190">
        <v>0</v>
      </c>
      <c r="P438" s="23"/>
      <c r="Q438" s="23"/>
      <c r="R438" s="23"/>
      <c r="S438" s="190">
        <v>0</v>
      </c>
      <c r="T438" s="23"/>
      <c r="U438" s="23"/>
      <c r="V438" s="23"/>
      <c r="W438" s="190">
        <v>0</v>
      </c>
      <c r="X438" s="23"/>
      <c r="Y438" s="23"/>
      <c r="Z438" s="23"/>
      <c r="AA438" s="190">
        <v>0</v>
      </c>
      <c r="AB438" s="23"/>
      <c r="AC438" s="23"/>
      <c r="AD438" s="23"/>
      <c r="AE438" s="190">
        <v>0</v>
      </c>
      <c r="AF438" s="23"/>
      <c r="AG438" s="23"/>
      <c r="AH438" s="23"/>
      <c r="AI438" s="190">
        <v>0</v>
      </c>
      <c r="AJ438" s="23"/>
      <c r="AK438" s="23"/>
      <c r="AL438" s="23"/>
      <c r="AM438" s="190">
        <v>0</v>
      </c>
      <c r="AN438" s="23"/>
      <c r="AO438" s="23"/>
      <c r="AP438" s="23"/>
      <c r="AQ438" s="190">
        <v>0</v>
      </c>
      <c r="AR438" s="23"/>
      <c r="AS438" s="23"/>
      <c r="AT438" s="23"/>
      <c r="AU438" s="190">
        <v>0</v>
      </c>
      <c r="AV438" s="23"/>
      <c r="AW438" s="23"/>
      <c r="AX438" s="23"/>
      <c r="AY438" s="190">
        <v>0</v>
      </c>
      <c r="AZ438" s="23"/>
      <c r="BA438" s="23"/>
      <c r="BB438" s="23"/>
      <c r="BC438" s="190">
        <v>0</v>
      </c>
      <c r="BD438" s="23"/>
      <c r="BE438" s="23"/>
      <c r="BF438" s="23"/>
      <c r="BG438" s="190">
        <v>0</v>
      </c>
      <c r="BH438" s="23"/>
      <c r="BI438" s="23"/>
      <c r="BJ438" s="23"/>
      <c r="BK438" s="190">
        <v>0</v>
      </c>
      <c r="BL438" s="23"/>
      <c r="BM438" s="23"/>
    </row>
    <row r="439" spans="1:65" ht="15.75" customHeight="1" x14ac:dyDescent="0.2">
      <c r="A439" s="190">
        <v>3055537</v>
      </c>
      <c r="B439" s="23"/>
      <c r="C439" s="23"/>
      <c r="D439" s="23"/>
      <c r="E439" s="23"/>
      <c r="F439" s="23"/>
      <c r="G439" s="190">
        <v>0</v>
      </c>
      <c r="H439" s="23"/>
      <c r="I439" s="23"/>
      <c r="J439" s="23"/>
      <c r="K439" s="190">
        <v>0</v>
      </c>
      <c r="L439" s="23"/>
      <c r="M439" s="23"/>
      <c r="N439" s="23"/>
      <c r="O439" s="190">
        <v>0</v>
      </c>
      <c r="P439" s="23"/>
      <c r="Q439" s="23"/>
      <c r="R439" s="23"/>
      <c r="S439" s="190">
        <v>0</v>
      </c>
      <c r="T439" s="23"/>
      <c r="U439" s="23"/>
      <c r="V439" s="23"/>
      <c r="W439" s="190">
        <v>0</v>
      </c>
      <c r="X439" s="23"/>
      <c r="Y439" s="23"/>
      <c r="Z439" s="23"/>
      <c r="AA439" s="190">
        <v>0</v>
      </c>
      <c r="AB439" s="23"/>
      <c r="AC439" s="23"/>
      <c r="AD439" s="23"/>
      <c r="AE439" s="190">
        <v>0</v>
      </c>
      <c r="AF439" s="23"/>
      <c r="AG439" s="23"/>
      <c r="AH439" s="23"/>
      <c r="AI439" s="190">
        <v>0</v>
      </c>
      <c r="AJ439" s="23"/>
      <c r="AK439" s="23"/>
      <c r="AL439" s="23"/>
      <c r="AM439" s="190">
        <v>0</v>
      </c>
      <c r="AN439" s="23"/>
      <c r="AO439" s="23"/>
      <c r="AP439" s="23"/>
      <c r="AQ439" s="190">
        <v>0</v>
      </c>
      <c r="AR439" s="23"/>
      <c r="AS439" s="23"/>
      <c r="AT439" s="23"/>
      <c r="AU439" s="190">
        <v>0</v>
      </c>
      <c r="AV439" s="23"/>
      <c r="AW439" s="23"/>
      <c r="AX439" s="23"/>
      <c r="AY439" s="190">
        <v>0</v>
      </c>
      <c r="AZ439" s="23"/>
      <c r="BA439" s="23"/>
      <c r="BB439" s="23"/>
      <c r="BC439" s="190">
        <v>0</v>
      </c>
      <c r="BD439" s="23"/>
      <c r="BE439" s="23"/>
      <c r="BF439" s="23"/>
      <c r="BG439" s="190">
        <v>0</v>
      </c>
      <c r="BH439" s="23"/>
      <c r="BI439" s="23"/>
      <c r="BJ439" s="23"/>
      <c r="BK439" s="190">
        <v>0</v>
      </c>
      <c r="BL439" s="23"/>
      <c r="BM439" s="23"/>
    </row>
    <row r="440" spans="1:65" ht="15.75" customHeight="1" x14ac:dyDescent="0.2">
      <c r="A440" s="190">
        <v>9591584</v>
      </c>
      <c r="B440" s="23"/>
      <c r="C440" s="23"/>
      <c r="D440" s="23"/>
      <c r="E440" s="23"/>
      <c r="F440" s="23"/>
      <c r="G440" s="190">
        <v>0</v>
      </c>
      <c r="H440" s="23"/>
      <c r="I440" s="23"/>
      <c r="J440" s="23"/>
      <c r="K440" s="190">
        <v>0</v>
      </c>
      <c r="L440" s="23"/>
      <c r="M440" s="23"/>
      <c r="N440" s="23"/>
      <c r="O440" s="190">
        <v>0</v>
      </c>
      <c r="P440" s="23"/>
      <c r="Q440" s="23"/>
      <c r="R440" s="23"/>
      <c r="S440" s="190">
        <v>0</v>
      </c>
      <c r="T440" s="23"/>
      <c r="U440" s="23"/>
      <c r="V440" s="23"/>
      <c r="W440" s="190">
        <v>0</v>
      </c>
      <c r="X440" s="23"/>
      <c r="Y440" s="23"/>
      <c r="Z440" s="23"/>
      <c r="AA440" s="190">
        <v>0</v>
      </c>
      <c r="AB440" s="23"/>
      <c r="AC440" s="23"/>
      <c r="AD440" s="23"/>
      <c r="AE440" s="190">
        <v>0</v>
      </c>
      <c r="AF440" s="23"/>
      <c r="AG440" s="23"/>
      <c r="AH440" s="23"/>
      <c r="AI440" s="190">
        <v>0</v>
      </c>
      <c r="AJ440" s="23"/>
      <c r="AK440" s="23"/>
      <c r="AL440" s="23"/>
      <c r="AM440" s="190">
        <v>0</v>
      </c>
      <c r="AN440" s="23"/>
      <c r="AO440" s="23"/>
      <c r="AP440" s="23"/>
      <c r="AQ440" s="190">
        <v>0</v>
      </c>
      <c r="AR440" s="23"/>
      <c r="AS440" s="23"/>
      <c r="AT440" s="23"/>
      <c r="AU440" s="190">
        <v>0</v>
      </c>
      <c r="AV440" s="23"/>
      <c r="AW440" s="23"/>
      <c r="AX440" s="23"/>
      <c r="AY440" s="190">
        <v>0</v>
      </c>
      <c r="AZ440" s="23"/>
      <c r="BA440" s="23"/>
      <c r="BB440" s="23"/>
      <c r="BC440" s="190">
        <v>0</v>
      </c>
      <c r="BD440" s="23"/>
      <c r="BE440" s="23"/>
      <c r="BF440" s="23"/>
      <c r="BG440" s="190">
        <v>0</v>
      </c>
      <c r="BH440" s="23"/>
      <c r="BI440" s="23"/>
      <c r="BJ440" s="23"/>
      <c r="BK440" s="190">
        <v>0</v>
      </c>
      <c r="BL440" s="23"/>
      <c r="BM440" s="23"/>
    </row>
    <row r="441" spans="1:65" ht="15.75" customHeight="1" x14ac:dyDescent="0.2">
      <c r="A441" s="190">
        <v>10270451</v>
      </c>
      <c r="B441" s="23"/>
      <c r="C441" s="23"/>
      <c r="D441" s="23"/>
      <c r="E441" s="23"/>
      <c r="F441" s="23"/>
      <c r="G441" s="190">
        <v>0</v>
      </c>
      <c r="H441" s="23"/>
      <c r="I441" s="23"/>
      <c r="J441" s="23"/>
      <c r="K441" s="190">
        <v>0</v>
      </c>
      <c r="L441" s="23"/>
      <c r="M441" s="23"/>
      <c r="N441" s="23"/>
      <c r="O441" s="190">
        <v>0</v>
      </c>
      <c r="P441" s="23"/>
      <c r="Q441" s="23"/>
      <c r="R441" s="23"/>
      <c r="S441" s="190">
        <v>0</v>
      </c>
      <c r="T441" s="23"/>
      <c r="U441" s="23"/>
      <c r="V441" s="23"/>
      <c r="W441" s="190">
        <v>0</v>
      </c>
      <c r="X441" s="23"/>
      <c r="Y441" s="23"/>
      <c r="Z441" s="23"/>
      <c r="AA441" s="190">
        <v>0</v>
      </c>
      <c r="AB441" s="23"/>
      <c r="AC441" s="23"/>
      <c r="AD441" s="23"/>
      <c r="AE441" s="190">
        <v>0</v>
      </c>
      <c r="AF441" s="23"/>
      <c r="AG441" s="23"/>
      <c r="AH441" s="23"/>
      <c r="AI441" s="190">
        <v>0</v>
      </c>
      <c r="AJ441" s="23"/>
      <c r="AK441" s="23"/>
      <c r="AL441" s="23"/>
      <c r="AM441" s="190">
        <v>0</v>
      </c>
      <c r="AN441" s="23"/>
      <c r="AO441" s="23"/>
      <c r="AP441" s="23"/>
      <c r="AQ441" s="190">
        <v>0</v>
      </c>
      <c r="AR441" s="23"/>
      <c r="AS441" s="23"/>
      <c r="AT441" s="23"/>
      <c r="AU441" s="190">
        <v>0</v>
      </c>
      <c r="AV441" s="23"/>
      <c r="AW441" s="23"/>
      <c r="AX441" s="23"/>
      <c r="AY441" s="190">
        <v>0</v>
      </c>
      <c r="AZ441" s="23"/>
      <c r="BA441" s="23"/>
      <c r="BB441" s="23"/>
      <c r="BC441" s="190">
        <v>0</v>
      </c>
      <c r="BD441" s="23"/>
      <c r="BE441" s="23"/>
      <c r="BF441" s="23"/>
      <c r="BG441" s="190">
        <v>0</v>
      </c>
      <c r="BH441" s="23"/>
      <c r="BI441" s="23"/>
      <c r="BJ441" s="23"/>
      <c r="BK441" s="190">
        <v>0</v>
      </c>
      <c r="BL441" s="23"/>
      <c r="BM441" s="23"/>
    </row>
    <row r="442" spans="1:65" ht="15.75" customHeight="1" x14ac:dyDescent="0.2">
      <c r="A442" s="190">
        <v>14480741</v>
      </c>
      <c r="B442" s="23"/>
      <c r="C442" s="23"/>
      <c r="D442" s="23"/>
      <c r="E442" s="23"/>
      <c r="F442" s="23"/>
      <c r="G442" s="190">
        <v>0</v>
      </c>
      <c r="H442" s="23"/>
      <c r="I442" s="23"/>
      <c r="J442" s="23"/>
      <c r="K442" s="190">
        <v>0</v>
      </c>
      <c r="L442" s="23"/>
      <c r="M442" s="23"/>
      <c r="N442" s="23"/>
      <c r="O442" s="190">
        <v>0</v>
      </c>
      <c r="P442" s="23"/>
      <c r="Q442" s="23"/>
      <c r="R442" s="23"/>
      <c r="S442" s="190">
        <v>0</v>
      </c>
      <c r="T442" s="23"/>
      <c r="U442" s="23"/>
      <c r="V442" s="23"/>
      <c r="W442" s="190">
        <v>0</v>
      </c>
      <c r="X442" s="23"/>
      <c r="Y442" s="23"/>
      <c r="Z442" s="23"/>
      <c r="AA442" s="190">
        <v>0</v>
      </c>
      <c r="AB442" s="23"/>
      <c r="AC442" s="23"/>
      <c r="AD442" s="23"/>
      <c r="AE442" s="190">
        <v>0</v>
      </c>
      <c r="AF442" s="23"/>
      <c r="AG442" s="23"/>
      <c r="AH442" s="23"/>
      <c r="AI442" s="190">
        <v>0</v>
      </c>
      <c r="AJ442" s="23"/>
      <c r="AK442" s="23"/>
      <c r="AL442" s="23"/>
      <c r="AM442" s="190">
        <v>0</v>
      </c>
      <c r="AN442" s="23"/>
      <c r="AO442" s="23"/>
      <c r="AP442" s="23"/>
      <c r="AQ442" s="190">
        <v>0</v>
      </c>
      <c r="AR442" s="23"/>
      <c r="AS442" s="23"/>
      <c r="AT442" s="23"/>
      <c r="AU442" s="190">
        <v>0</v>
      </c>
      <c r="AV442" s="23"/>
      <c r="AW442" s="23"/>
      <c r="AX442" s="23"/>
      <c r="AY442" s="190">
        <v>0</v>
      </c>
      <c r="AZ442" s="23"/>
      <c r="BA442" s="23"/>
      <c r="BB442" s="23"/>
      <c r="BC442" s="190">
        <v>0</v>
      </c>
      <c r="BD442" s="23"/>
      <c r="BE442" s="23"/>
      <c r="BF442" s="23"/>
      <c r="BG442" s="190">
        <v>0</v>
      </c>
      <c r="BH442" s="23"/>
      <c r="BI442" s="23"/>
      <c r="BJ442" s="23"/>
      <c r="BK442" s="190">
        <v>0</v>
      </c>
      <c r="BL442" s="23"/>
      <c r="BM442" s="23"/>
    </row>
    <row r="443" spans="1:65" ht="15.75" customHeight="1" x14ac:dyDescent="0.2">
      <c r="A443" s="190">
        <v>15007362</v>
      </c>
      <c r="B443" s="23"/>
      <c r="C443" s="23"/>
      <c r="D443" s="23"/>
      <c r="E443" s="23"/>
      <c r="F443" s="23"/>
      <c r="G443" s="190">
        <v>0</v>
      </c>
      <c r="H443" s="23"/>
      <c r="I443" s="23"/>
      <c r="J443" s="23"/>
      <c r="K443" s="190">
        <v>0</v>
      </c>
      <c r="L443" s="23"/>
      <c r="M443" s="23"/>
      <c r="N443" s="23"/>
      <c r="O443" s="190">
        <v>0</v>
      </c>
      <c r="P443" s="23"/>
      <c r="Q443" s="23"/>
      <c r="R443" s="23"/>
      <c r="S443" s="190">
        <v>0</v>
      </c>
      <c r="T443" s="23"/>
      <c r="U443" s="23"/>
      <c r="V443" s="23"/>
      <c r="W443" s="190">
        <v>0</v>
      </c>
      <c r="X443" s="23"/>
      <c r="Y443" s="23"/>
      <c r="Z443" s="23"/>
      <c r="AA443" s="190">
        <v>0</v>
      </c>
      <c r="AB443" s="23"/>
      <c r="AC443" s="23"/>
      <c r="AD443" s="23"/>
      <c r="AE443" s="190">
        <v>0</v>
      </c>
      <c r="AF443" s="23"/>
      <c r="AG443" s="23"/>
      <c r="AH443" s="23"/>
      <c r="AI443" s="190">
        <v>0</v>
      </c>
      <c r="AJ443" s="23"/>
      <c r="AK443" s="23"/>
      <c r="AL443" s="23"/>
      <c r="AM443" s="190">
        <v>0</v>
      </c>
      <c r="AN443" s="23"/>
      <c r="AO443" s="23"/>
      <c r="AP443" s="23"/>
      <c r="AQ443" s="190">
        <v>0</v>
      </c>
      <c r="AR443" s="23"/>
      <c r="AS443" s="23"/>
      <c r="AT443" s="23"/>
      <c r="AU443" s="190">
        <v>0</v>
      </c>
      <c r="AV443" s="23"/>
      <c r="AW443" s="23"/>
      <c r="AX443" s="23"/>
      <c r="AY443" s="190">
        <v>0</v>
      </c>
      <c r="AZ443" s="23"/>
      <c r="BA443" s="23"/>
      <c r="BB443" s="23"/>
      <c r="BC443" s="190">
        <v>0</v>
      </c>
      <c r="BD443" s="23"/>
      <c r="BE443" s="23"/>
      <c r="BF443" s="23"/>
      <c r="BG443" s="190">
        <v>0</v>
      </c>
      <c r="BH443" s="23"/>
      <c r="BI443" s="23"/>
      <c r="BJ443" s="23"/>
      <c r="BK443" s="190">
        <v>0</v>
      </c>
      <c r="BL443" s="23"/>
      <c r="BM443" s="23"/>
    </row>
    <row r="444" spans="1:65" ht="15.75" customHeight="1" x14ac:dyDescent="0.2">
      <c r="A444" s="190">
        <v>888</v>
      </c>
      <c r="B444" s="23"/>
      <c r="C444" s="23"/>
      <c r="D444" s="191">
        <v>0.37430555555555556</v>
      </c>
      <c r="E444" s="191">
        <v>0.45902777777777776</v>
      </c>
      <c r="F444" s="193">
        <v>8.4722222222222227E-2</v>
      </c>
      <c r="G444" s="190">
        <v>2</v>
      </c>
      <c r="H444" s="191">
        <v>0.37569444444444444</v>
      </c>
      <c r="I444" s="191">
        <v>0.79097222222222219</v>
      </c>
      <c r="J444" s="192">
        <v>0.33263888888888887</v>
      </c>
      <c r="K444" s="190">
        <v>8</v>
      </c>
      <c r="L444" s="191">
        <v>0.375</v>
      </c>
      <c r="M444" s="191">
        <v>0.77500000000000002</v>
      </c>
      <c r="N444" s="192">
        <v>0.33333333333333331</v>
      </c>
      <c r="O444" s="190">
        <v>8</v>
      </c>
      <c r="P444" s="23"/>
      <c r="Q444" s="23"/>
      <c r="R444" s="23"/>
      <c r="S444" s="190">
        <v>0</v>
      </c>
      <c r="T444" s="23"/>
      <c r="U444" s="23"/>
      <c r="V444" s="23"/>
      <c r="W444" s="190">
        <v>0</v>
      </c>
      <c r="X444" s="23"/>
      <c r="Y444" s="23"/>
      <c r="Z444" s="23"/>
      <c r="AA444" s="190">
        <v>0</v>
      </c>
      <c r="AB444" s="23"/>
      <c r="AC444" s="23"/>
      <c r="AD444" s="23"/>
      <c r="AE444" s="190">
        <v>0</v>
      </c>
      <c r="AF444" s="23"/>
      <c r="AG444" s="23"/>
      <c r="AH444" s="23"/>
      <c r="AI444" s="190">
        <v>0</v>
      </c>
      <c r="AJ444" s="23"/>
      <c r="AK444" s="23"/>
      <c r="AL444" s="23"/>
      <c r="AM444" s="190">
        <v>0</v>
      </c>
      <c r="AN444" s="23"/>
      <c r="AO444" s="23"/>
      <c r="AP444" s="23"/>
      <c r="AQ444" s="190">
        <v>0</v>
      </c>
      <c r="AR444" s="23"/>
      <c r="AS444" s="23"/>
      <c r="AT444" s="23"/>
      <c r="AU444" s="190">
        <v>0</v>
      </c>
      <c r="AV444" s="23"/>
      <c r="AW444" s="23"/>
      <c r="AX444" s="23"/>
      <c r="AY444" s="190">
        <v>0</v>
      </c>
      <c r="AZ444" s="23"/>
      <c r="BA444" s="23"/>
      <c r="BB444" s="23"/>
      <c r="BC444" s="190">
        <v>0</v>
      </c>
      <c r="BD444" s="23"/>
      <c r="BE444" s="23"/>
      <c r="BF444" s="23"/>
      <c r="BG444" s="190">
        <v>0</v>
      </c>
      <c r="BH444" s="23"/>
      <c r="BI444" s="23"/>
      <c r="BJ444" s="23"/>
      <c r="BK444" s="190">
        <v>0</v>
      </c>
      <c r="BL444" s="23"/>
      <c r="BM444" s="23"/>
    </row>
    <row r="445" spans="1:65" ht="15.75" customHeight="1" x14ac:dyDescent="0.2">
      <c r="A445" s="190">
        <v>915</v>
      </c>
      <c r="B445" s="23"/>
      <c r="C445" s="23"/>
      <c r="D445" s="191">
        <v>0.3659722222222222</v>
      </c>
      <c r="E445" s="191">
        <v>0.76527777777777772</v>
      </c>
      <c r="F445" s="192">
        <v>0.33333333333333331</v>
      </c>
      <c r="G445" s="190">
        <v>8</v>
      </c>
      <c r="H445" s="191">
        <v>0.37013888888888891</v>
      </c>
      <c r="I445" s="191">
        <v>0.7729166666666667</v>
      </c>
      <c r="J445" s="192">
        <v>0.33333333333333331</v>
      </c>
      <c r="K445" s="190">
        <v>8</v>
      </c>
      <c r="L445" s="191">
        <v>0.36944444444444446</v>
      </c>
      <c r="M445" s="23"/>
      <c r="N445" s="192">
        <v>0.16666666666666666</v>
      </c>
      <c r="O445" s="190">
        <v>4</v>
      </c>
      <c r="P445" s="23"/>
      <c r="Q445" s="23"/>
      <c r="R445" s="23"/>
      <c r="S445" s="190">
        <v>0</v>
      </c>
      <c r="T445" s="23"/>
      <c r="U445" s="23"/>
      <c r="V445" s="23"/>
      <c r="W445" s="190">
        <v>0</v>
      </c>
      <c r="X445" s="23"/>
      <c r="Y445" s="23"/>
      <c r="Z445" s="23"/>
      <c r="AA445" s="190">
        <v>0</v>
      </c>
      <c r="AB445" s="23"/>
      <c r="AC445" s="23"/>
      <c r="AD445" s="23"/>
      <c r="AE445" s="190">
        <v>0</v>
      </c>
      <c r="AF445" s="191">
        <v>0.36944444444444446</v>
      </c>
      <c r="AG445" s="191">
        <v>0.76666666666666672</v>
      </c>
      <c r="AH445" s="192">
        <v>0.33333333333333331</v>
      </c>
      <c r="AI445" s="190">
        <v>8</v>
      </c>
      <c r="AJ445" s="191">
        <v>0.36805555555555558</v>
      </c>
      <c r="AK445" s="191">
        <v>0.77430555555555558</v>
      </c>
      <c r="AL445" s="192">
        <v>0.33333333333333331</v>
      </c>
      <c r="AM445" s="190">
        <v>8</v>
      </c>
      <c r="AN445" s="191">
        <v>0.36944444444444446</v>
      </c>
      <c r="AO445" s="191">
        <v>0.75277777777777777</v>
      </c>
      <c r="AP445" s="193">
        <v>0.32083333333333336</v>
      </c>
      <c r="AQ445" s="190">
        <v>7.7</v>
      </c>
      <c r="AR445" s="23"/>
      <c r="AS445" s="23"/>
      <c r="AT445" s="23"/>
      <c r="AU445" s="190">
        <v>0</v>
      </c>
      <c r="AV445" s="23"/>
      <c r="AW445" s="23"/>
      <c r="AX445" s="23"/>
      <c r="AY445" s="190">
        <v>0</v>
      </c>
      <c r="AZ445" s="191">
        <v>0.37152777777777779</v>
      </c>
      <c r="BA445" s="191">
        <v>0.77152777777777781</v>
      </c>
      <c r="BB445" s="192">
        <v>0.33333333333333331</v>
      </c>
      <c r="BC445" s="190">
        <v>8</v>
      </c>
      <c r="BD445" s="191">
        <v>0.37152777777777779</v>
      </c>
      <c r="BE445" s="191">
        <v>0.77152777777777781</v>
      </c>
      <c r="BF445" s="192">
        <v>0.33333333333333331</v>
      </c>
      <c r="BG445" s="190">
        <v>8</v>
      </c>
      <c r="BH445" s="191">
        <v>0.36736111111111114</v>
      </c>
      <c r="BI445" s="191">
        <v>0.56527777777777777</v>
      </c>
      <c r="BJ445" s="193">
        <v>0.13541666666666666</v>
      </c>
      <c r="BK445" s="190">
        <v>3.3</v>
      </c>
      <c r="BL445" s="23"/>
      <c r="BM445" s="23"/>
    </row>
    <row r="446" spans="1:65" ht="15.75" customHeight="1" x14ac:dyDescent="0.2">
      <c r="A446" s="190">
        <v>914</v>
      </c>
      <c r="B446" s="23"/>
      <c r="C446" s="23"/>
      <c r="D446" s="191">
        <v>0.34583333333333333</v>
      </c>
      <c r="E446" s="191">
        <v>0.76111111111111107</v>
      </c>
      <c r="F446" s="192">
        <v>0.33333333333333331</v>
      </c>
      <c r="G446" s="190">
        <v>8</v>
      </c>
      <c r="H446" s="191">
        <v>0.34791666666666665</v>
      </c>
      <c r="I446" s="191">
        <v>0.75208333333333333</v>
      </c>
      <c r="J446" s="192">
        <v>0.33333333333333331</v>
      </c>
      <c r="K446" s="190">
        <v>8</v>
      </c>
      <c r="L446" s="191">
        <v>0.35833333333333334</v>
      </c>
      <c r="M446" s="191">
        <v>0.62222222222222223</v>
      </c>
      <c r="N446" s="194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190">
        <v>0</v>
      </c>
      <c r="AF446" s="23"/>
      <c r="AG446" s="23"/>
      <c r="AH446" s="194"/>
      <c r="AI446" s="190">
        <v>0</v>
      </c>
      <c r="AJ446" s="23"/>
      <c r="AK446" s="23"/>
      <c r="AL446" s="194"/>
      <c r="AM446" s="190">
        <v>0</v>
      </c>
      <c r="AN446" s="23"/>
      <c r="AO446" s="23"/>
      <c r="AP446" s="195"/>
      <c r="AQ446" s="190">
        <v>0</v>
      </c>
      <c r="AR446" s="23"/>
      <c r="AS446" s="23"/>
      <c r="AT446" s="23"/>
      <c r="AU446" s="23"/>
      <c r="AV446" s="23"/>
      <c r="AW446" s="23"/>
      <c r="AX446" s="23"/>
      <c r="AY446" s="23"/>
      <c r="AZ446" s="191">
        <v>0.35486111111111113</v>
      </c>
      <c r="BA446" s="191">
        <v>0.74375000000000002</v>
      </c>
      <c r="BB446" s="193">
        <v>0.3263888888888889</v>
      </c>
      <c r="BC446" s="190">
        <v>7.8</v>
      </c>
      <c r="BD446" s="23"/>
      <c r="BE446" s="23"/>
      <c r="BF446" s="23"/>
      <c r="BG446" s="190">
        <v>0</v>
      </c>
      <c r="BH446" s="23"/>
      <c r="BI446" s="23"/>
      <c r="BJ446" s="23"/>
      <c r="BK446" s="190">
        <v>0</v>
      </c>
      <c r="BL446" s="23"/>
      <c r="BM446" s="23"/>
    </row>
    <row r="447" spans="1:65" ht="15.75" customHeight="1" x14ac:dyDescent="0.2">
      <c r="A447" s="190">
        <v>924</v>
      </c>
      <c r="B447" s="23"/>
      <c r="C447" s="23"/>
      <c r="D447" s="23"/>
      <c r="E447" s="23"/>
      <c r="F447" s="23"/>
      <c r="G447" s="190">
        <v>0</v>
      </c>
      <c r="H447" s="23"/>
      <c r="I447" s="23"/>
      <c r="J447" s="23"/>
      <c r="K447" s="190">
        <v>0</v>
      </c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191">
        <v>0.44583333333333336</v>
      </c>
      <c r="AC447" s="191">
        <v>0.75277777777777777</v>
      </c>
      <c r="AD447" s="193">
        <v>0.24444444444444444</v>
      </c>
      <c r="AE447" s="190">
        <v>5.9</v>
      </c>
      <c r="AF447" s="191">
        <v>0.34583333333333333</v>
      </c>
      <c r="AG447" s="191">
        <v>0.75069444444444444</v>
      </c>
      <c r="AH447" s="192">
        <v>0.33333333333333331</v>
      </c>
      <c r="AI447" s="190">
        <v>8</v>
      </c>
      <c r="AJ447" s="191">
        <v>0.35347222222222224</v>
      </c>
      <c r="AK447" s="191">
        <v>0.74930555555555556</v>
      </c>
      <c r="AL447" s="193">
        <v>0.33263888888888887</v>
      </c>
      <c r="AM447" s="190">
        <v>8</v>
      </c>
      <c r="AN447" s="191">
        <v>0.34652777777777777</v>
      </c>
      <c r="AO447" s="191">
        <v>0.75138888888888888</v>
      </c>
      <c r="AP447" s="192">
        <v>0.33333333333333331</v>
      </c>
      <c r="AQ447" s="190">
        <v>8</v>
      </c>
      <c r="AR447" s="23"/>
      <c r="AS447" s="23"/>
      <c r="AT447" s="23"/>
      <c r="AU447" s="23"/>
      <c r="AV447" s="23"/>
      <c r="AW447" s="23"/>
      <c r="AX447" s="23"/>
      <c r="AY447" s="23"/>
      <c r="AZ447" s="191">
        <v>0.34791666666666665</v>
      </c>
      <c r="BA447" s="23"/>
      <c r="BB447" s="192">
        <v>0.16666666666666666</v>
      </c>
      <c r="BC447" s="190">
        <v>4</v>
      </c>
      <c r="BD447" s="191">
        <v>0.34583333333333333</v>
      </c>
      <c r="BE447" s="191">
        <v>0.7729166666666667</v>
      </c>
      <c r="BF447" s="192">
        <v>0.33333333333333331</v>
      </c>
      <c r="BG447" s="190">
        <v>8</v>
      </c>
      <c r="BH447" s="191">
        <v>0.34861111111111109</v>
      </c>
      <c r="BI447" s="23"/>
      <c r="BJ447" s="192">
        <v>0.16666666666666666</v>
      </c>
      <c r="BK447" s="190">
        <v>4</v>
      </c>
      <c r="BL447" s="23"/>
      <c r="BM447" s="23"/>
    </row>
    <row r="448" spans="1:6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190">
        <v>0</v>
      </c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</row>
    <row r="449" spans="1:6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</row>
    <row r="450" spans="1:6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</row>
    <row r="451" spans="1:6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</row>
    <row r="452" spans="1:6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</row>
    <row r="453" spans="1:6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</row>
    <row r="454" spans="1:6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</row>
    <row r="455" spans="1:6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</row>
    <row r="456" spans="1:6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</row>
    <row r="457" spans="1:6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</row>
    <row r="458" spans="1:6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</row>
    <row r="459" spans="1:6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</row>
    <row r="460" spans="1:6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</row>
    <row r="461" spans="1:6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</row>
    <row r="462" spans="1:6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</row>
    <row r="463" spans="1:6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</row>
    <row r="464" spans="1:6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</row>
    <row r="465" spans="1:6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</row>
    <row r="466" spans="1:6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</row>
    <row r="467" spans="1:6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</row>
    <row r="468" spans="1:6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</row>
    <row r="469" spans="1:6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</row>
    <row r="470" spans="1:6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</row>
    <row r="471" spans="1:6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</row>
    <row r="472" spans="1:6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</row>
    <row r="473" spans="1:6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</row>
    <row r="474" spans="1:6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</row>
    <row r="475" spans="1:6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</row>
    <row r="476" spans="1:6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</row>
    <row r="477" spans="1:6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</row>
    <row r="478" spans="1:6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</row>
    <row r="479" spans="1:6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</row>
    <row r="480" spans="1:6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</row>
    <row r="481" spans="1:6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</row>
    <row r="482" spans="1:6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</row>
    <row r="483" spans="1:6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</row>
    <row r="484" spans="1:6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</row>
    <row r="485" spans="1:6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</row>
    <row r="486" spans="1:6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</row>
    <row r="487" spans="1:6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</row>
    <row r="488" spans="1:6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</row>
    <row r="489" spans="1:6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</row>
    <row r="490" spans="1:6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</row>
    <row r="491" spans="1:6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</row>
    <row r="492" spans="1:6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</row>
    <row r="493" spans="1:6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</row>
    <row r="494" spans="1:6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</row>
    <row r="495" spans="1:6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</row>
    <row r="496" spans="1:6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</row>
    <row r="497" spans="1:6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</row>
    <row r="498" spans="1:6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</row>
    <row r="499" spans="1:6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</row>
    <row r="500" spans="1:6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</row>
    <row r="501" spans="1:6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</row>
    <row r="502" spans="1:6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</row>
    <row r="503" spans="1:6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</row>
    <row r="504" spans="1:6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</row>
    <row r="505" spans="1:6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</row>
    <row r="506" spans="1:6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</row>
    <row r="507" spans="1:6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</row>
    <row r="508" spans="1:6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</row>
    <row r="509" spans="1:6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</row>
    <row r="510" spans="1:6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</row>
    <row r="511" spans="1:6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</row>
    <row r="512" spans="1:6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</row>
    <row r="513" spans="1:6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</row>
    <row r="514" spans="1:6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</row>
    <row r="515" spans="1:6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</row>
    <row r="516" spans="1:6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</row>
    <row r="517" spans="1:6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</row>
    <row r="518" spans="1:6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</row>
    <row r="519" spans="1:6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</row>
    <row r="520" spans="1:6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</row>
    <row r="521" spans="1:6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</row>
    <row r="522" spans="1:6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</row>
    <row r="523" spans="1:6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</row>
    <row r="524" spans="1:6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</row>
    <row r="525" spans="1:6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</row>
    <row r="526" spans="1:6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</row>
    <row r="527" spans="1:6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</row>
    <row r="528" spans="1:6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</row>
    <row r="529" spans="1:6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</row>
    <row r="530" spans="1:6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</row>
    <row r="531" spans="1:6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</row>
    <row r="532" spans="1:6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</row>
    <row r="533" spans="1:6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</row>
    <row r="534" spans="1:6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</row>
    <row r="535" spans="1:6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</row>
    <row r="536" spans="1:6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</row>
    <row r="537" spans="1:6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</row>
    <row r="538" spans="1:6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</row>
    <row r="539" spans="1:6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</row>
    <row r="540" spans="1:6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</row>
    <row r="541" spans="1:6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</row>
    <row r="542" spans="1:6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</row>
    <row r="543" spans="1:6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</row>
    <row r="544" spans="1:6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</row>
    <row r="545" spans="1:6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</row>
    <row r="546" spans="1:6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</row>
    <row r="547" spans="1:6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</row>
    <row r="548" spans="1:6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</row>
    <row r="549" spans="1:6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</row>
    <row r="550" spans="1:6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</row>
    <row r="551" spans="1:6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</row>
    <row r="552" spans="1:6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</row>
    <row r="553" spans="1:6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</row>
    <row r="554" spans="1:6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</row>
    <row r="555" spans="1:6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</row>
    <row r="556" spans="1:6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</row>
    <row r="557" spans="1:6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</row>
    <row r="558" spans="1:6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</row>
    <row r="559" spans="1:6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</row>
    <row r="560" spans="1:6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</row>
    <row r="561" spans="1:6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</row>
    <row r="562" spans="1:6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</row>
    <row r="563" spans="1:6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</row>
    <row r="564" spans="1:6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</row>
    <row r="565" spans="1:6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</row>
    <row r="566" spans="1:6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</row>
    <row r="567" spans="1:6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</row>
    <row r="568" spans="1:6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</row>
    <row r="569" spans="1:6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</row>
    <row r="570" spans="1:6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</row>
    <row r="571" spans="1:6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</row>
    <row r="572" spans="1:6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</row>
    <row r="573" spans="1:6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</row>
    <row r="574" spans="1:6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</row>
    <row r="575" spans="1:6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</row>
    <row r="576" spans="1:6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</row>
    <row r="577" spans="1:6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</row>
    <row r="578" spans="1:6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</row>
    <row r="579" spans="1:6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</row>
    <row r="580" spans="1:6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</row>
    <row r="581" spans="1:6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</row>
    <row r="582" spans="1:6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</row>
    <row r="583" spans="1:6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</row>
    <row r="584" spans="1:6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</row>
    <row r="585" spans="1:6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</row>
    <row r="586" spans="1:6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</row>
    <row r="587" spans="1:6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</row>
    <row r="588" spans="1:6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</row>
    <row r="589" spans="1:6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</row>
    <row r="590" spans="1:6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</row>
    <row r="591" spans="1:6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</row>
    <row r="592" spans="1:6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</row>
    <row r="593" spans="1:6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</row>
    <row r="594" spans="1:6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</row>
    <row r="595" spans="1:6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</row>
    <row r="596" spans="1:6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</row>
    <row r="597" spans="1:6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</row>
    <row r="598" spans="1:6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</row>
    <row r="599" spans="1:6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</row>
    <row r="600" spans="1:6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</row>
    <row r="601" spans="1:6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</row>
    <row r="602" spans="1:6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</row>
    <row r="603" spans="1:6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</row>
    <row r="604" spans="1:6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</row>
    <row r="605" spans="1:6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</row>
    <row r="606" spans="1:6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</row>
    <row r="607" spans="1:6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</row>
    <row r="608" spans="1:6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</row>
    <row r="609" spans="1:6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</row>
    <row r="610" spans="1:6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</row>
    <row r="611" spans="1:6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</row>
    <row r="612" spans="1:6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</row>
    <row r="613" spans="1:6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</row>
    <row r="614" spans="1:6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</row>
    <row r="615" spans="1:6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</row>
    <row r="616" spans="1:6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</row>
    <row r="617" spans="1:6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</row>
    <row r="618" spans="1:6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</row>
    <row r="619" spans="1:6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</row>
    <row r="620" spans="1:6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</row>
    <row r="621" spans="1:6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</row>
    <row r="622" spans="1:6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</row>
    <row r="623" spans="1:6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</row>
    <row r="624" spans="1:6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</row>
    <row r="625" spans="1:6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</row>
    <row r="626" spans="1:6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</row>
    <row r="627" spans="1:6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</row>
    <row r="628" spans="1:6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</row>
    <row r="629" spans="1:6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</row>
    <row r="630" spans="1:6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</row>
    <row r="631" spans="1:6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</row>
    <row r="632" spans="1:6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</row>
    <row r="633" spans="1:6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</row>
    <row r="634" spans="1:6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</row>
    <row r="635" spans="1:6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</row>
    <row r="636" spans="1:6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</row>
    <row r="637" spans="1:6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</row>
    <row r="638" spans="1:6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</row>
    <row r="639" spans="1:6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</row>
    <row r="640" spans="1:6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</row>
    <row r="641" spans="1:6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</row>
    <row r="642" spans="1:6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</row>
    <row r="643" spans="1:6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</row>
    <row r="644" spans="1:6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</row>
    <row r="645" spans="1:6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</row>
    <row r="646" spans="1:6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</row>
    <row r="647" spans="1:6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</row>
    <row r="648" spans="1:6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EC644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7109375" defaultRowHeight="15" customHeight="1" x14ac:dyDescent="0.2"/>
  <cols>
    <col min="1" max="1" width="12.7109375" customWidth="1"/>
    <col min="2" max="2" width="20.85546875" customWidth="1"/>
    <col min="3" max="3" width="12.7109375" customWidth="1"/>
    <col min="4" max="5" width="12.7109375" hidden="1" customWidth="1"/>
    <col min="6" max="93" width="9.7109375" hidden="1" customWidth="1"/>
    <col min="94" max="133" width="9.7109375" customWidth="1"/>
  </cols>
  <sheetData>
    <row r="1" spans="1:133" ht="15.75" customHeight="1" x14ac:dyDescent="0.2">
      <c r="A1" s="176">
        <v>1</v>
      </c>
      <c r="B1" s="1">
        <f t="shared" ref="B1:EC1" si="0">A1+1</f>
        <v>2</v>
      </c>
      <c r="C1" s="1">
        <f t="shared" si="0"/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  <c r="CM1" s="1">
        <f t="shared" si="0"/>
        <v>91</v>
      </c>
      <c r="CN1" s="1">
        <f t="shared" si="0"/>
        <v>92</v>
      </c>
      <c r="CO1" s="1">
        <f t="shared" si="0"/>
        <v>93</v>
      </c>
      <c r="CP1" s="1">
        <f t="shared" si="0"/>
        <v>94</v>
      </c>
      <c r="CQ1" s="1">
        <f t="shared" si="0"/>
        <v>95</v>
      </c>
      <c r="CR1" s="1">
        <f t="shared" si="0"/>
        <v>96</v>
      </c>
      <c r="CS1" s="1">
        <f t="shared" si="0"/>
        <v>97</v>
      </c>
      <c r="CT1" s="1">
        <f t="shared" si="0"/>
        <v>98</v>
      </c>
      <c r="CU1" s="1">
        <f t="shared" si="0"/>
        <v>99</v>
      </c>
      <c r="CV1" s="1">
        <f t="shared" si="0"/>
        <v>100</v>
      </c>
      <c r="CW1" s="1">
        <f t="shared" si="0"/>
        <v>101</v>
      </c>
      <c r="CX1" s="1">
        <f t="shared" si="0"/>
        <v>102</v>
      </c>
      <c r="CY1" s="1">
        <f t="shared" si="0"/>
        <v>103</v>
      </c>
      <c r="CZ1" s="1">
        <f t="shared" si="0"/>
        <v>104</v>
      </c>
      <c r="DA1" s="1">
        <f t="shared" si="0"/>
        <v>105</v>
      </c>
      <c r="DB1" s="1">
        <f t="shared" si="0"/>
        <v>106</v>
      </c>
      <c r="DC1" s="1">
        <f t="shared" si="0"/>
        <v>107</v>
      </c>
      <c r="DD1" s="1">
        <f t="shared" si="0"/>
        <v>108</v>
      </c>
      <c r="DE1" s="1">
        <f t="shared" si="0"/>
        <v>109</v>
      </c>
      <c r="DF1" s="1">
        <f t="shared" si="0"/>
        <v>110</v>
      </c>
      <c r="DG1" s="1">
        <f t="shared" si="0"/>
        <v>111</v>
      </c>
      <c r="DH1" s="1">
        <f t="shared" si="0"/>
        <v>112</v>
      </c>
      <c r="DI1" s="1">
        <f t="shared" si="0"/>
        <v>113</v>
      </c>
      <c r="DJ1" s="1">
        <f t="shared" si="0"/>
        <v>114</v>
      </c>
      <c r="DK1" s="1">
        <f t="shared" si="0"/>
        <v>115</v>
      </c>
      <c r="DL1" s="1">
        <f t="shared" si="0"/>
        <v>116</v>
      </c>
      <c r="DM1" s="1">
        <f t="shared" si="0"/>
        <v>117</v>
      </c>
      <c r="DN1" s="1">
        <f t="shared" si="0"/>
        <v>118</v>
      </c>
      <c r="DO1" s="1">
        <f t="shared" si="0"/>
        <v>119</v>
      </c>
      <c r="DP1" s="1">
        <f t="shared" si="0"/>
        <v>120</v>
      </c>
      <c r="DQ1" s="1">
        <f t="shared" si="0"/>
        <v>121</v>
      </c>
      <c r="DR1" s="1">
        <f t="shared" si="0"/>
        <v>122</v>
      </c>
      <c r="DS1" s="1">
        <f t="shared" si="0"/>
        <v>123</v>
      </c>
      <c r="DT1" s="1">
        <f t="shared" si="0"/>
        <v>124</v>
      </c>
      <c r="DU1" s="1">
        <f t="shared" si="0"/>
        <v>125</v>
      </c>
      <c r="DV1" s="1">
        <f t="shared" si="0"/>
        <v>126</v>
      </c>
      <c r="DW1" s="1">
        <f t="shared" si="0"/>
        <v>127</v>
      </c>
      <c r="DX1" s="1">
        <f t="shared" si="0"/>
        <v>128</v>
      </c>
      <c r="DY1" s="1">
        <f t="shared" si="0"/>
        <v>129</v>
      </c>
      <c r="DZ1" s="1">
        <f t="shared" si="0"/>
        <v>130</v>
      </c>
      <c r="EA1" s="1">
        <f t="shared" si="0"/>
        <v>131</v>
      </c>
      <c r="EB1" s="1">
        <f t="shared" si="0"/>
        <v>132</v>
      </c>
      <c r="EC1" s="1">
        <f t="shared" si="0"/>
        <v>133</v>
      </c>
    </row>
    <row r="2" spans="1:133" ht="15.75" customHeight="1" x14ac:dyDescent="0.2">
      <c r="C2" s="1" t="str">
        <f ca="1">IFERROR(__xludf.DUMMYFUNCTION("importrange(""1Rm3JRug07C7_fgX2GBOkA0pclwdpudmLGGcRG_l2lTw"",""Raw 23/1 - 22/2/2022!A:DW"")"),"#REF!")</f>
        <v>#REF!</v>
      </c>
    </row>
    <row r="3" spans="1:133" ht="15.75" customHeight="1" x14ac:dyDescent="0.2">
      <c r="A3" s="176" t="s">
        <v>2405</v>
      </c>
    </row>
    <row r="4" spans="1:133" ht="15.75" customHeight="1" x14ac:dyDescent="0.2">
      <c r="A4" s="176"/>
    </row>
    <row r="5" spans="1:133" ht="15.75" customHeight="1" x14ac:dyDescent="0.2">
      <c r="A5" s="176">
        <v>1</v>
      </c>
      <c r="B5" s="1" t="s">
        <v>2347</v>
      </c>
    </row>
    <row r="6" spans="1:133" ht="15.75" hidden="1" customHeight="1" x14ac:dyDescent="0.2">
      <c r="A6" s="1">
        <v>2</v>
      </c>
      <c r="B6" s="1" t="s">
        <v>2347</v>
      </c>
    </row>
    <row r="7" spans="1:133" ht="15.75" hidden="1" customHeight="1" x14ac:dyDescent="0.2">
      <c r="A7" s="1">
        <v>3</v>
      </c>
      <c r="B7" s="1" t="s">
        <v>2347</v>
      </c>
    </row>
    <row r="8" spans="1:133" ht="15.75" customHeight="1" x14ac:dyDescent="0.2">
      <c r="A8" s="176">
        <v>4</v>
      </c>
      <c r="B8" s="1" t="s">
        <v>2347</v>
      </c>
    </row>
    <row r="9" spans="1:133" ht="15.75" hidden="1" customHeight="1" x14ac:dyDescent="0.2">
      <c r="A9" s="1">
        <v>5</v>
      </c>
      <c r="B9" s="1" t="s">
        <v>2347</v>
      </c>
    </row>
    <row r="10" spans="1:133" ht="15.75" hidden="1" customHeight="1" x14ac:dyDescent="0.2">
      <c r="A10" s="1">
        <v>6</v>
      </c>
      <c r="B10" s="1" t="s">
        <v>2347</v>
      </c>
    </row>
    <row r="11" spans="1:133" ht="15.75" hidden="1" customHeight="1" x14ac:dyDescent="0.2">
      <c r="A11" s="1">
        <v>7</v>
      </c>
      <c r="B11" s="1" t="s">
        <v>2347</v>
      </c>
    </row>
    <row r="12" spans="1:133" ht="15.75" hidden="1" customHeight="1" x14ac:dyDescent="0.2">
      <c r="A12" s="1">
        <v>8</v>
      </c>
      <c r="B12" s="1" t="s">
        <v>2347</v>
      </c>
    </row>
    <row r="13" spans="1:133" ht="15.75" hidden="1" customHeight="1" x14ac:dyDescent="0.2">
      <c r="A13" s="1">
        <v>9</v>
      </c>
      <c r="B13" s="1" t="s">
        <v>2347</v>
      </c>
    </row>
    <row r="14" spans="1:133" ht="15.75" customHeight="1" x14ac:dyDescent="0.2">
      <c r="A14" s="176">
        <v>10</v>
      </c>
      <c r="B14" s="1" t="s">
        <v>2347</v>
      </c>
    </row>
    <row r="15" spans="1:133" ht="15.75" hidden="1" customHeight="1" x14ac:dyDescent="0.2">
      <c r="A15" s="1">
        <v>11</v>
      </c>
      <c r="B15" s="1" t="s">
        <v>2347</v>
      </c>
    </row>
    <row r="16" spans="1:133" ht="15.75" hidden="1" customHeight="1" x14ac:dyDescent="0.2">
      <c r="A16" s="1">
        <v>12</v>
      </c>
      <c r="B16" s="1" t="s">
        <v>2347</v>
      </c>
    </row>
    <row r="17" spans="1:2" ht="15.75" hidden="1" customHeight="1" x14ac:dyDescent="0.2">
      <c r="A17" s="1">
        <v>20</v>
      </c>
      <c r="B17" s="1" t="s">
        <v>2347</v>
      </c>
    </row>
    <row r="18" spans="1:2" ht="15.75" hidden="1" customHeight="1" x14ac:dyDescent="0.2">
      <c r="A18" s="1">
        <v>23</v>
      </c>
      <c r="B18" s="1" t="s">
        <v>2347</v>
      </c>
    </row>
    <row r="19" spans="1:2" ht="15.75" hidden="1" customHeight="1" x14ac:dyDescent="0.2">
      <c r="A19" s="1">
        <v>24</v>
      </c>
      <c r="B19" s="1" t="s">
        <v>2347</v>
      </c>
    </row>
    <row r="20" spans="1:2" ht="15.75" hidden="1" customHeight="1" x14ac:dyDescent="0.2">
      <c r="A20" s="1">
        <v>28</v>
      </c>
      <c r="B20" s="1" t="s">
        <v>2347</v>
      </c>
    </row>
    <row r="21" spans="1:2" ht="15.75" hidden="1" customHeight="1" x14ac:dyDescent="0.2">
      <c r="A21" s="1">
        <v>30</v>
      </c>
      <c r="B21" s="1" t="s">
        <v>2347</v>
      </c>
    </row>
    <row r="22" spans="1:2" ht="15.75" hidden="1" customHeight="1" x14ac:dyDescent="0.2">
      <c r="A22" s="1">
        <v>33</v>
      </c>
      <c r="B22" s="1" t="s">
        <v>2347</v>
      </c>
    </row>
    <row r="23" spans="1:2" ht="15.75" hidden="1" customHeight="1" x14ac:dyDescent="0.2">
      <c r="A23" s="1">
        <v>37</v>
      </c>
      <c r="B23" s="1" t="s">
        <v>2347</v>
      </c>
    </row>
    <row r="24" spans="1:2" ht="15.75" hidden="1" customHeight="1" x14ac:dyDescent="0.2">
      <c r="A24" s="1">
        <v>38</v>
      </c>
      <c r="B24" s="1" t="s">
        <v>2347</v>
      </c>
    </row>
    <row r="25" spans="1:2" ht="15.75" hidden="1" customHeight="1" x14ac:dyDescent="0.2">
      <c r="A25" s="1">
        <v>39</v>
      </c>
      <c r="B25" s="1" t="s">
        <v>2347</v>
      </c>
    </row>
    <row r="26" spans="1:2" ht="15.75" hidden="1" customHeight="1" x14ac:dyDescent="0.2">
      <c r="A26" s="1">
        <v>40</v>
      </c>
      <c r="B26" s="1" t="s">
        <v>2347</v>
      </c>
    </row>
    <row r="27" spans="1:2" ht="15.75" hidden="1" customHeight="1" x14ac:dyDescent="0.2">
      <c r="A27" s="1">
        <v>42</v>
      </c>
      <c r="B27" s="1" t="s">
        <v>2347</v>
      </c>
    </row>
    <row r="28" spans="1:2" ht="15.75" hidden="1" customHeight="1" x14ac:dyDescent="0.2">
      <c r="A28" s="1">
        <v>43</v>
      </c>
      <c r="B28" s="1" t="s">
        <v>2347</v>
      </c>
    </row>
    <row r="29" spans="1:2" ht="15.75" hidden="1" customHeight="1" x14ac:dyDescent="0.2">
      <c r="A29" s="1">
        <v>44</v>
      </c>
      <c r="B29" s="1" t="s">
        <v>2347</v>
      </c>
    </row>
    <row r="30" spans="1:2" ht="15.75" hidden="1" customHeight="1" x14ac:dyDescent="0.2">
      <c r="A30" s="1">
        <v>45</v>
      </c>
      <c r="B30" s="1" t="s">
        <v>2347</v>
      </c>
    </row>
    <row r="31" spans="1:2" ht="15.75" hidden="1" customHeight="1" x14ac:dyDescent="0.2">
      <c r="A31" s="1">
        <v>47</v>
      </c>
      <c r="B31" s="1" t="s">
        <v>2347</v>
      </c>
    </row>
    <row r="32" spans="1:2" ht="15.75" hidden="1" customHeight="1" x14ac:dyDescent="0.2">
      <c r="A32" s="1">
        <v>49</v>
      </c>
      <c r="B32" s="1" t="s">
        <v>2347</v>
      </c>
    </row>
    <row r="33" spans="1:2" ht="15.75" hidden="1" customHeight="1" x14ac:dyDescent="0.2">
      <c r="A33" s="1">
        <v>50</v>
      </c>
      <c r="B33" s="1" t="s">
        <v>2347</v>
      </c>
    </row>
    <row r="34" spans="1:2" ht="15.75" hidden="1" customHeight="1" x14ac:dyDescent="0.2">
      <c r="A34" s="1">
        <v>54</v>
      </c>
      <c r="B34" s="1" t="s">
        <v>2347</v>
      </c>
    </row>
    <row r="35" spans="1:2" ht="15.75" hidden="1" customHeight="1" x14ac:dyDescent="0.2">
      <c r="A35" s="1">
        <v>55</v>
      </c>
      <c r="B35" s="1" t="s">
        <v>2347</v>
      </c>
    </row>
    <row r="36" spans="1:2" ht="15.75" hidden="1" customHeight="1" x14ac:dyDescent="0.2">
      <c r="A36" s="1">
        <v>60</v>
      </c>
      <c r="B36" s="1" t="s">
        <v>2347</v>
      </c>
    </row>
    <row r="37" spans="1:2" ht="15.75" hidden="1" customHeight="1" x14ac:dyDescent="0.2">
      <c r="A37" s="1">
        <v>61</v>
      </c>
      <c r="B37" s="1" t="s">
        <v>2347</v>
      </c>
    </row>
    <row r="38" spans="1:2" ht="15.75" hidden="1" customHeight="1" x14ac:dyDescent="0.2">
      <c r="A38" s="1">
        <v>62</v>
      </c>
      <c r="B38" s="1" t="s">
        <v>2347</v>
      </c>
    </row>
    <row r="39" spans="1:2" ht="15.75" hidden="1" customHeight="1" x14ac:dyDescent="0.2">
      <c r="A39" s="1">
        <v>67</v>
      </c>
      <c r="B39" s="1" t="s">
        <v>2347</v>
      </c>
    </row>
    <row r="40" spans="1:2" ht="15.75" hidden="1" customHeight="1" x14ac:dyDescent="0.2">
      <c r="A40" s="1">
        <v>68</v>
      </c>
      <c r="B40" s="1" t="s">
        <v>2347</v>
      </c>
    </row>
    <row r="41" spans="1:2" ht="15.75" hidden="1" customHeight="1" x14ac:dyDescent="0.2">
      <c r="A41" s="1">
        <v>73</v>
      </c>
      <c r="B41" s="1" t="s">
        <v>2347</v>
      </c>
    </row>
    <row r="42" spans="1:2" ht="15.75" hidden="1" customHeight="1" x14ac:dyDescent="0.2">
      <c r="A42" s="1">
        <v>74</v>
      </c>
      <c r="B42" s="1" t="s">
        <v>2347</v>
      </c>
    </row>
    <row r="43" spans="1:2" ht="15.75" hidden="1" customHeight="1" x14ac:dyDescent="0.2">
      <c r="A43" s="1">
        <v>78</v>
      </c>
      <c r="B43" s="1" t="s">
        <v>2347</v>
      </c>
    </row>
    <row r="44" spans="1:2" ht="15.75" hidden="1" customHeight="1" x14ac:dyDescent="0.2">
      <c r="A44" s="1">
        <v>79</v>
      </c>
      <c r="B44" s="1" t="s">
        <v>2347</v>
      </c>
    </row>
    <row r="45" spans="1:2" ht="15.75" hidden="1" customHeight="1" x14ac:dyDescent="0.2">
      <c r="A45" s="1">
        <v>81</v>
      </c>
      <c r="B45" s="1" t="s">
        <v>2347</v>
      </c>
    </row>
    <row r="46" spans="1:2" ht="15.75" hidden="1" customHeight="1" x14ac:dyDescent="0.2">
      <c r="A46" s="1">
        <v>84</v>
      </c>
      <c r="B46" s="1" t="s">
        <v>2347</v>
      </c>
    </row>
    <row r="47" spans="1:2" ht="15.75" hidden="1" customHeight="1" x14ac:dyDescent="0.2">
      <c r="A47" s="1">
        <v>85</v>
      </c>
      <c r="B47" s="1" t="s">
        <v>2347</v>
      </c>
    </row>
    <row r="48" spans="1:2" ht="15.75" hidden="1" customHeight="1" x14ac:dyDescent="0.2">
      <c r="A48" s="1">
        <v>89</v>
      </c>
      <c r="B48" s="1" t="s">
        <v>2347</v>
      </c>
    </row>
    <row r="49" spans="1:2" ht="15.75" customHeight="1" x14ac:dyDescent="0.2">
      <c r="A49" s="176">
        <v>91</v>
      </c>
      <c r="B49" s="1" t="s">
        <v>2347</v>
      </c>
    </row>
    <row r="50" spans="1:2" ht="15.75" hidden="1" customHeight="1" x14ac:dyDescent="0.2">
      <c r="A50" s="1">
        <v>92</v>
      </c>
      <c r="B50" s="1" t="s">
        <v>2347</v>
      </c>
    </row>
    <row r="51" spans="1:2" ht="15.75" hidden="1" customHeight="1" x14ac:dyDescent="0.2">
      <c r="A51" s="1">
        <v>99</v>
      </c>
      <c r="B51" s="1" t="s">
        <v>2347</v>
      </c>
    </row>
    <row r="52" spans="1:2" ht="15.75" hidden="1" customHeight="1" x14ac:dyDescent="0.2">
      <c r="A52" s="1">
        <v>100</v>
      </c>
      <c r="B52" s="1" t="s">
        <v>2347</v>
      </c>
    </row>
    <row r="53" spans="1:2" ht="15.75" hidden="1" customHeight="1" x14ac:dyDescent="0.2">
      <c r="A53" s="1">
        <v>104</v>
      </c>
      <c r="B53" s="1" t="s">
        <v>2347</v>
      </c>
    </row>
    <row r="54" spans="1:2" ht="15.75" hidden="1" customHeight="1" x14ac:dyDescent="0.2">
      <c r="A54" s="1">
        <v>106</v>
      </c>
      <c r="B54" s="1" t="s">
        <v>2347</v>
      </c>
    </row>
    <row r="55" spans="1:2" ht="15.75" hidden="1" customHeight="1" x14ac:dyDescent="0.2">
      <c r="A55" s="1">
        <v>107</v>
      </c>
      <c r="B55" s="1" t="s">
        <v>2347</v>
      </c>
    </row>
    <row r="56" spans="1:2" ht="15.75" hidden="1" customHeight="1" x14ac:dyDescent="0.2">
      <c r="A56" s="1">
        <v>110</v>
      </c>
      <c r="B56" s="1" t="s">
        <v>2347</v>
      </c>
    </row>
    <row r="57" spans="1:2" ht="15.75" hidden="1" customHeight="1" x14ac:dyDescent="0.2">
      <c r="A57" s="1">
        <v>128</v>
      </c>
      <c r="B57" s="1" t="s">
        <v>2347</v>
      </c>
    </row>
    <row r="58" spans="1:2" ht="15.75" hidden="1" customHeight="1" x14ac:dyDescent="0.2">
      <c r="A58" s="1">
        <v>146</v>
      </c>
      <c r="B58" s="1" t="s">
        <v>2347</v>
      </c>
    </row>
    <row r="59" spans="1:2" ht="15.75" hidden="1" customHeight="1" x14ac:dyDescent="0.2">
      <c r="A59" s="1">
        <v>150</v>
      </c>
      <c r="B59" s="1" t="s">
        <v>2347</v>
      </c>
    </row>
    <row r="60" spans="1:2" ht="15.75" hidden="1" customHeight="1" x14ac:dyDescent="0.2">
      <c r="A60" s="1">
        <v>154</v>
      </c>
      <c r="B60" s="1" t="s">
        <v>2347</v>
      </c>
    </row>
    <row r="61" spans="1:2" ht="15.75" hidden="1" customHeight="1" x14ac:dyDescent="0.2">
      <c r="A61" s="1">
        <v>155</v>
      </c>
      <c r="B61" s="1" t="s">
        <v>2347</v>
      </c>
    </row>
    <row r="62" spans="1:2" ht="15.75" hidden="1" customHeight="1" x14ac:dyDescent="0.2">
      <c r="A62" s="1">
        <v>163</v>
      </c>
      <c r="B62" s="1" t="s">
        <v>2347</v>
      </c>
    </row>
    <row r="63" spans="1:2" ht="15.75" hidden="1" customHeight="1" x14ac:dyDescent="0.2">
      <c r="A63" s="1">
        <v>164</v>
      </c>
      <c r="B63" s="1" t="s">
        <v>2347</v>
      </c>
    </row>
    <row r="64" spans="1:2" ht="15.75" hidden="1" customHeight="1" x14ac:dyDescent="0.2">
      <c r="A64" s="1">
        <v>167</v>
      </c>
      <c r="B64" s="1" t="s">
        <v>2347</v>
      </c>
    </row>
    <row r="65" spans="1:2" ht="15.75" hidden="1" customHeight="1" x14ac:dyDescent="0.2">
      <c r="A65" s="1">
        <v>172</v>
      </c>
      <c r="B65" s="1" t="s">
        <v>2347</v>
      </c>
    </row>
    <row r="66" spans="1:2" ht="15.75" hidden="1" customHeight="1" x14ac:dyDescent="0.2">
      <c r="A66" s="1">
        <v>180</v>
      </c>
      <c r="B66" s="1" t="s">
        <v>2347</v>
      </c>
    </row>
    <row r="67" spans="1:2" ht="15.75" hidden="1" customHeight="1" x14ac:dyDescent="0.2">
      <c r="A67" s="1">
        <v>184</v>
      </c>
      <c r="B67" s="1" t="s">
        <v>2347</v>
      </c>
    </row>
    <row r="68" spans="1:2" ht="15.75" hidden="1" customHeight="1" x14ac:dyDescent="0.2">
      <c r="A68" s="1">
        <v>192</v>
      </c>
      <c r="B68" s="1" t="s">
        <v>2347</v>
      </c>
    </row>
    <row r="69" spans="1:2" ht="15.75" hidden="1" customHeight="1" x14ac:dyDescent="0.2">
      <c r="A69" s="1">
        <v>194</v>
      </c>
      <c r="B69" s="1" t="s">
        <v>2347</v>
      </c>
    </row>
    <row r="70" spans="1:2" ht="15.75" hidden="1" customHeight="1" x14ac:dyDescent="0.2">
      <c r="A70" s="1">
        <v>199</v>
      </c>
      <c r="B70" s="1" t="s">
        <v>2347</v>
      </c>
    </row>
    <row r="71" spans="1:2" ht="15.75" hidden="1" customHeight="1" x14ac:dyDescent="0.2">
      <c r="A71" s="1">
        <v>203</v>
      </c>
      <c r="B71" s="1" t="s">
        <v>2347</v>
      </c>
    </row>
    <row r="72" spans="1:2" ht="15.75" hidden="1" customHeight="1" x14ac:dyDescent="0.2">
      <c r="A72" s="1">
        <v>206</v>
      </c>
      <c r="B72" s="1" t="s">
        <v>2347</v>
      </c>
    </row>
    <row r="73" spans="1:2" ht="15.75" hidden="1" customHeight="1" x14ac:dyDescent="0.2">
      <c r="A73" s="1">
        <v>215</v>
      </c>
      <c r="B73" s="1" t="s">
        <v>2347</v>
      </c>
    </row>
    <row r="74" spans="1:2" ht="15.75" hidden="1" customHeight="1" x14ac:dyDescent="0.2">
      <c r="A74" s="1">
        <v>216</v>
      </c>
      <c r="B74" s="1" t="s">
        <v>2347</v>
      </c>
    </row>
    <row r="75" spans="1:2" ht="15.75" hidden="1" customHeight="1" x14ac:dyDescent="0.2">
      <c r="A75" s="1">
        <v>218</v>
      </c>
      <c r="B75" s="1" t="s">
        <v>2347</v>
      </c>
    </row>
    <row r="76" spans="1:2" ht="15.75" hidden="1" customHeight="1" x14ac:dyDescent="0.2">
      <c r="A76" s="1">
        <v>219</v>
      </c>
      <c r="B76" s="1" t="s">
        <v>2347</v>
      </c>
    </row>
    <row r="77" spans="1:2" ht="15.75" hidden="1" customHeight="1" x14ac:dyDescent="0.2">
      <c r="A77" s="1">
        <v>220</v>
      </c>
      <c r="B77" s="1" t="s">
        <v>2347</v>
      </c>
    </row>
    <row r="78" spans="1:2" ht="15.75" hidden="1" customHeight="1" x14ac:dyDescent="0.2">
      <c r="A78" s="1">
        <v>223</v>
      </c>
      <c r="B78" s="1" t="s">
        <v>2347</v>
      </c>
    </row>
    <row r="79" spans="1:2" ht="15.75" hidden="1" customHeight="1" x14ac:dyDescent="0.2">
      <c r="A79" s="1">
        <v>228</v>
      </c>
      <c r="B79" s="1" t="s">
        <v>2347</v>
      </c>
    </row>
    <row r="80" spans="1:2" ht="15.75" hidden="1" customHeight="1" x14ac:dyDescent="0.2">
      <c r="A80" s="1">
        <v>231</v>
      </c>
      <c r="B80" s="1" t="s">
        <v>2347</v>
      </c>
    </row>
    <row r="81" spans="1:2" ht="15.75" hidden="1" customHeight="1" x14ac:dyDescent="0.2">
      <c r="A81" s="1">
        <v>243</v>
      </c>
      <c r="B81" s="1" t="s">
        <v>2347</v>
      </c>
    </row>
    <row r="82" spans="1:2" ht="15.75" hidden="1" customHeight="1" x14ac:dyDescent="0.2">
      <c r="A82" s="1">
        <v>246</v>
      </c>
      <c r="B82" s="1" t="s">
        <v>2347</v>
      </c>
    </row>
    <row r="83" spans="1:2" ht="15.75" hidden="1" customHeight="1" x14ac:dyDescent="0.2">
      <c r="A83" s="1">
        <v>248</v>
      </c>
      <c r="B83" s="1" t="s">
        <v>2347</v>
      </c>
    </row>
    <row r="84" spans="1:2" ht="15.75" customHeight="1" x14ac:dyDescent="0.2">
      <c r="A84" s="176">
        <v>251</v>
      </c>
      <c r="B84" s="1" t="s">
        <v>2347</v>
      </c>
    </row>
    <row r="85" spans="1:2" ht="15.75" hidden="1" customHeight="1" x14ac:dyDescent="0.2">
      <c r="A85" s="1">
        <v>253</v>
      </c>
      <c r="B85" s="1" t="s">
        <v>2347</v>
      </c>
    </row>
    <row r="86" spans="1:2" ht="15.75" hidden="1" customHeight="1" x14ac:dyDescent="0.2">
      <c r="A86" s="1">
        <v>255</v>
      </c>
      <c r="B86" s="1" t="s">
        <v>2347</v>
      </c>
    </row>
    <row r="87" spans="1:2" ht="15.75" hidden="1" customHeight="1" x14ac:dyDescent="0.2">
      <c r="A87" s="1">
        <v>256</v>
      </c>
      <c r="B87" s="1" t="s">
        <v>2347</v>
      </c>
    </row>
    <row r="88" spans="1:2" ht="15.75" hidden="1" customHeight="1" x14ac:dyDescent="0.2">
      <c r="A88" s="1">
        <v>263</v>
      </c>
      <c r="B88" s="1" t="s">
        <v>2347</v>
      </c>
    </row>
    <row r="89" spans="1:2" ht="15.75" hidden="1" customHeight="1" x14ac:dyDescent="0.2">
      <c r="A89" s="1">
        <v>266</v>
      </c>
      <c r="B89" s="1" t="s">
        <v>2347</v>
      </c>
    </row>
    <row r="90" spans="1:2" ht="15.75" hidden="1" customHeight="1" x14ac:dyDescent="0.2">
      <c r="A90" s="1">
        <v>267</v>
      </c>
      <c r="B90" s="1" t="s">
        <v>2347</v>
      </c>
    </row>
    <row r="91" spans="1:2" ht="15.75" hidden="1" customHeight="1" x14ac:dyDescent="0.2">
      <c r="A91" s="1">
        <v>268</v>
      </c>
      <c r="B91" s="1" t="s">
        <v>2347</v>
      </c>
    </row>
    <row r="92" spans="1:2" ht="15.75" hidden="1" customHeight="1" x14ac:dyDescent="0.2">
      <c r="A92" s="1">
        <v>275</v>
      </c>
      <c r="B92" s="1" t="s">
        <v>2347</v>
      </c>
    </row>
    <row r="93" spans="1:2" ht="15.75" hidden="1" customHeight="1" x14ac:dyDescent="0.2">
      <c r="A93" s="1">
        <v>276</v>
      </c>
      <c r="B93" s="1" t="s">
        <v>2347</v>
      </c>
    </row>
    <row r="94" spans="1:2" ht="15.75" hidden="1" customHeight="1" x14ac:dyDescent="0.2">
      <c r="A94" s="1">
        <v>277</v>
      </c>
      <c r="B94" s="1" t="s">
        <v>2347</v>
      </c>
    </row>
    <row r="95" spans="1:2" ht="15.75" hidden="1" customHeight="1" x14ac:dyDescent="0.2">
      <c r="A95" s="1">
        <v>281</v>
      </c>
      <c r="B95" s="1" t="s">
        <v>2347</v>
      </c>
    </row>
    <row r="96" spans="1:2" ht="15.75" hidden="1" customHeight="1" x14ac:dyDescent="0.2">
      <c r="A96" s="1">
        <v>282</v>
      </c>
      <c r="B96" s="1" t="s">
        <v>2347</v>
      </c>
    </row>
    <row r="97" spans="1:2" ht="15.75" hidden="1" customHeight="1" x14ac:dyDescent="0.2">
      <c r="A97" s="1">
        <v>283</v>
      </c>
      <c r="B97" s="1" t="s">
        <v>2347</v>
      </c>
    </row>
    <row r="98" spans="1:2" ht="15.75" hidden="1" customHeight="1" x14ac:dyDescent="0.2">
      <c r="A98" s="1">
        <v>284</v>
      </c>
      <c r="B98" s="1" t="s">
        <v>2347</v>
      </c>
    </row>
    <row r="99" spans="1:2" ht="15.75" hidden="1" customHeight="1" x14ac:dyDescent="0.2">
      <c r="A99" s="1">
        <v>286</v>
      </c>
      <c r="B99" s="1" t="s">
        <v>2347</v>
      </c>
    </row>
    <row r="100" spans="1:2" ht="15.75" hidden="1" customHeight="1" x14ac:dyDescent="0.2">
      <c r="A100" s="1">
        <v>287</v>
      </c>
      <c r="B100" s="1" t="s">
        <v>2347</v>
      </c>
    </row>
    <row r="101" spans="1:2" ht="15.75" hidden="1" customHeight="1" x14ac:dyDescent="0.2">
      <c r="A101" s="1">
        <v>291</v>
      </c>
      <c r="B101" s="1" t="s">
        <v>2347</v>
      </c>
    </row>
    <row r="102" spans="1:2" ht="15.75" hidden="1" customHeight="1" x14ac:dyDescent="0.2">
      <c r="A102" s="1">
        <v>293</v>
      </c>
      <c r="B102" s="1" t="s">
        <v>2347</v>
      </c>
    </row>
    <row r="103" spans="1:2" ht="15.75" hidden="1" customHeight="1" x14ac:dyDescent="0.2">
      <c r="A103" s="1">
        <v>294</v>
      </c>
      <c r="B103" s="1" t="s">
        <v>2347</v>
      </c>
    </row>
    <row r="104" spans="1:2" ht="15.75" hidden="1" customHeight="1" x14ac:dyDescent="0.2">
      <c r="A104" s="1">
        <v>296</v>
      </c>
      <c r="B104" s="1" t="s">
        <v>2347</v>
      </c>
    </row>
    <row r="105" spans="1:2" ht="15.75" hidden="1" customHeight="1" x14ac:dyDescent="0.2">
      <c r="A105" s="1">
        <v>300</v>
      </c>
      <c r="B105" s="1" t="s">
        <v>2347</v>
      </c>
    </row>
    <row r="106" spans="1:2" ht="15.75" hidden="1" customHeight="1" x14ac:dyDescent="0.2">
      <c r="A106" s="1">
        <v>301</v>
      </c>
      <c r="B106" s="1" t="s">
        <v>2347</v>
      </c>
    </row>
    <row r="107" spans="1:2" ht="15.75" hidden="1" customHeight="1" x14ac:dyDescent="0.2">
      <c r="A107" s="1">
        <v>302</v>
      </c>
      <c r="B107" s="1" t="s">
        <v>2347</v>
      </c>
    </row>
    <row r="108" spans="1:2" ht="15.75" hidden="1" customHeight="1" x14ac:dyDescent="0.2">
      <c r="A108" s="1">
        <v>303</v>
      </c>
      <c r="B108" s="1" t="s">
        <v>2347</v>
      </c>
    </row>
    <row r="109" spans="1:2" ht="15.75" hidden="1" customHeight="1" x14ac:dyDescent="0.2">
      <c r="A109" s="1">
        <v>307</v>
      </c>
      <c r="B109" s="1" t="s">
        <v>2347</v>
      </c>
    </row>
    <row r="110" spans="1:2" ht="15.75" hidden="1" customHeight="1" x14ac:dyDescent="0.2">
      <c r="A110" s="1">
        <v>309</v>
      </c>
      <c r="B110" s="1" t="s">
        <v>2347</v>
      </c>
    </row>
    <row r="111" spans="1:2" ht="15.75" hidden="1" customHeight="1" x14ac:dyDescent="0.2">
      <c r="A111" s="1">
        <v>311</v>
      </c>
      <c r="B111" s="1" t="s">
        <v>2347</v>
      </c>
    </row>
    <row r="112" spans="1:2" ht="15.75" hidden="1" customHeight="1" x14ac:dyDescent="0.2">
      <c r="A112" s="1">
        <v>315</v>
      </c>
      <c r="B112" s="1" t="s">
        <v>2347</v>
      </c>
    </row>
    <row r="113" spans="1:2" ht="15.75" hidden="1" customHeight="1" x14ac:dyDescent="0.2">
      <c r="A113" s="1">
        <v>316</v>
      </c>
      <c r="B113" s="1" t="s">
        <v>2347</v>
      </c>
    </row>
    <row r="114" spans="1:2" ht="15.75" hidden="1" customHeight="1" x14ac:dyDescent="0.2">
      <c r="A114" s="1">
        <v>319</v>
      </c>
      <c r="B114" s="1" t="s">
        <v>2347</v>
      </c>
    </row>
    <row r="115" spans="1:2" ht="15.75" hidden="1" customHeight="1" x14ac:dyDescent="0.2">
      <c r="A115" s="1">
        <v>320</v>
      </c>
      <c r="B115" s="1" t="s">
        <v>2347</v>
      </c>
    </row>
    <row r="116" spans="1:2" ht="15.75" hidden="1" customHeight="1" x14ac:dyDescent="0.2">
      <c r="A116" s="1">
        <v>322</v>
      </c>
      <c r="B116" s="1" t="s">
        <v>2347</v>
      </c>
    </row>
    <row r="117" spans="1:2" ht="15.75" hidden="1" customHeight="1" x14ac:dyDescent="0.2">
      <c r="A117" s="1">
        <v>326</v>
      </c>
      <c r="B117" s="1" t="s">
        <v>2347</v>
      </c>
    </row>
    <row r="118" spans="1:2" ht="15.75" customHeight="1" x14ac:dyDescent="0.2">
      <c r="A118" s="176">
        <v>329</v>
      </c>
      <c r="B118" s="1" t="s">
        <v>2347</v>
      </c>
    </row>
    <row r="119" spans="1:2" ht="15.75" hidden="1" customHeight="1" x14ac:dyDescent="0.2">
      <c r="A119" s="1">
        <v>331</v>
      </c>
      <c r="B119" s="1" t="s">
        <v>2347</v>
      </c>
    </row>
    <row r="120" spans="1:2" ht="15.75" hidden="1" customHeight="1" x14ac:dyDescent="0.2">
      <c r="A120" s="1">
        <v>332</v>
      </c>
      <c r="B120" s="1" t="s">
        <v>2347</v>
      </c>
    </row>
    <row r="121" spans="1:2" ht="15.75" hidden="1" customHeight="1" x14ac:dyDescent="0.2">
      <c r="A121" s="1">
        <v>333</v>
      </c>
      <c r="B121" s="1" t="s">
        <v>2347</v>
      </c>
    </row>
    <row r="122" spans="1:2" ht="15.75" hidden="1" customHeight="1" x14ac:dyDescent="0.2">
      <c r="A122" s="1">
        <v>336</v>
      </c>
      <c r="B122" s="1" t="s">
        <v>2347</v>
      </c>
    </row>
    <row r="123" spans="1:2" ht="15.75" hidden="1" customHeight="1" x14ac:dyDescent="0.2">
      <c r="A123" s="1">
        <v>338</v>
      </c>
      <c r="B123" s="1" t="s">
        <v>2347</v>
      </c>
    </row>
    <row r="124" spans="1:2" ht="15.75" hidden="1" customHeight="1" x14ac:dyDescent="0.2">
      <c r="A124" s="1">
        <v>339</v>
      </c>
      <c r="B124" s="1" t="s">
        <v>2347</v>
      </c>
    </row>
    <row r="125" spans="1:2" ht="15.75" hidden="1" customHeight="1" x14ac:dyDescent="0.2">
      <c r="A125" s="1">
        <v>340</v>
      </c>
      <c r="B125" s="1" t="s">
        <v>2347</v>
      </c>
    </row>
    <row r="126" spans="1:2" ht="15.75" hidden="1" customHeight="1" x14ac:dyDescent="0.2">
      <c r="A126" s="1">
        <v>341</v>
      </c>
      <c r="B126" s="1" t="s">
        <v>2347</v>
      </c>
    </row>
    <row r="127" spans="1:2" ht="15.75" hidden="1" customHeight="1" x14ac:dyDescent="0.2">
      <c r="A127" s="1">
        <v>342</v>
      </c>
      <c r="B127" s="1" t="s">
        <v>2347</v>
      </c>
    </row>
    <row r="128" spans="1:2" ht="15.75" hidden="1" customHeight="1" x14ac:dyDescent="0.2">
      <c r="A128" s="1">
        <v>343</v>
      </c>
      <c r="B128" s="1" t="s">
        <v>2347</v>
      </c>
    </row>
    <row r="129" spans="1:2" ht="15.75" hidden="1" customHeight="1" x14ac:dyDescent="0.2">
      <c r="A129" s="1">
        <v>345</v>
      </c>
      <c r="B129" s="1" t="s">
        <v>2347</v>
      </c>
    </row>
    <row r="130" spans="1:2" ht="15.75" hidden="1" customHeight="1" x14ac:dyDescent="0.2">
      <c r="A130" s="1">
        <v>348</v>
      </c>
      <c r="B130" s="1" t="s">
        <v>2347</v>
      </c>
    </row>
    <row r="131" spans="1:2" ht="15.75" hidden="1" customHeight="1" x14ac:dyDescent="0.2">
      <c r="A131" s="1">
        <v>349</v>
      </c>
      <c r="B131" s="1" t="s">
        <v>2347</v>
      </c>
    </row>
    <row r="132" spans="1:2" ht="15.75" hidden="1" customHeight="1" x14ac:dyDescent="0.2">
      <c r="A132" s="1">
        <v>356</v>
      </c>
      <c r="B132" s="1" t="s">
        <v>2347</v>
      </c>
    </row>
    <row r="133" spans="1:2" ht="15.75" hidden="1" customHeight="1" x14ac:dyDescent="0.2">
      <c r="A133" s="1">
        <v>357</v>
      </c>
      <c r="B133" s="1" t="s">
        <v>2347</v>
      </c>
    </row>
    <row r="134" spans="1:2" ht="15.75" hidden="1" customHeight="1" x14ac:dyDescent="0.2">
      <c r="A134" s="1">
        <v>358</v>
      </c>
      <c r="B134" s="1" t="s">
        <v>2347</v>
      </c>
    </row>
    <row r="135" spans="1:2" ht="15.75" hidden="1" customHeight="1" x14ac:dyDescent="0.2">
      <c r="A135" s="1">
        <v>359</v>
      </c>
      <c r="B135" s="1" t="s">
        <v>2347</v>
      </c>
    </row>
    <row r="136" spans="1:2" ht="15.75" hidden="1" customHeight="1" x14ac:dyDescent="0.2">
      <c r="A136" s="1">
        <v>360</v>
      </c>
      <c r="B136" s="1" t="s">
        <v>2347</v>
      </c>
    </row>
    <row r="137" spans="1:2" ht="15.75" hidden="1" customHeight="1" x14ac:dyDescent="0.2">
      <c r="A137" s="1">
        <v>364</v>
      </c>
      <c r="B137" s="1" t="s">
        <v>2347</v>
      </c>
    </row>
    <row r="138" spans="1:2" ht="15.75" hidden="1" customHeight="1" x14ac:dyDescent="0.2">
      <c r="A138" s="1">
        <v>367</v>
      </c>
      <c r="B138" s="1" t="s">
        <v>2347</v>
      </c>
    </row>
    <row r="139" spans="1:2" ht="15.75" hidden="1" customHeight="1" x14ac:dyDescent="0.2">
      <c r="A139" s="1">
        <v>368</v>
      </c>
      <c r="B139" s="1" t="s">
        <v>2347</v>
      </c>
    </row>
    <row r="140" spans="1:2" ht="15.75" customHeight="1" x14ac:dyDescent="0.2">
      <c r="A140" s="176">
        <v>369</v>
      </c>
      <c r="B140" s="1" t="s">
        <v>2347</v>
      </c>
    </row>
    <row r="141" spans="1:2" ht="15.75" hidden="1" customHeight="1" x14ac:dyDescent="0.2">
      <c r="A141" s="1">
        <v>370</v>
      </c>
      <c r="B141" s="1" t="s">
        <v>2347</v>
      </c>
    </row>
    <row r="142" spans="1:2" ht="15.75" hidden="1" customHeight="1" x14ac:dyDescent="0.2">
      <c r="A142" s="1">
        <v>372</v>
      </c>
      <c r="B142" s="1" t="s">
        <v>2347</v>
      </c>
    </row>
    <row r="143" spans="1:2" ht="15.75" hidden="1" customHeight="1" x14ac:dyDescent="0.2">
      <c r="A143" s="1">
        <v>374</v>
      </c>
      <c r="B143" s="1" t="s">
        <v>2347</v>
      </c>
    </row>
    <row r="144" spans="1:2" ht="15.75" hidden="1" customHeight="1" x14ac:dyDescent="0.2">
      <c r="A144" s="1">
        <v>375</v>
      </c>
      <c r="B144" s="1" t="s">
        <v>2347</v>
      </c>
    </row>
    <row r="145" spans="1:2" ht="15.75" hidden="1" customHeight="1" x14ac:dyDescent="0.2">
      <c r="A145" s="1">
        <v>376</v>
      </c>
      <c r="B145" s="1" t="s">
        <v>2347</v>
      </c>
    </row>
    <row r="146" spans="1:2" ht="15.75" hidden="1" customHeight="1" x14ac:dyDescent="0.2">
      <c r="A146" s="1">
        <v>378</v>
      </c>
      <c r="B146" s="1" t="s">
        <v>2347</v>
      </c>
    </row>
    <row r="147" spans="1:2" ht="15.75" hidden="1" customHeight="1" x14ac:dyDescent="0.2">
      <c r="A147" s="1">
        <v>381</v>
      </c>
      <c r="B147" s="1" t="s">
        <v>2347</v>
      </c>
    </row>
    <row r="148" spans="1:2" ht="15.75" hidden="1" customHeight="1" x14ac:dyDescent="0.2">
      <c r="A148" s="1">
        <v>382</v>
      </c>
      <c r="B148" s="1" t="s">
        <v>2347</v>
      </c>
    </row>
    <row r="149" spans="1:2" ht="15.75" hidden="1" customHeight="1" x14ac:dyDescent="0.2">
      <c r="A149" s="1">
        <v>384</v>
      </c>
      <c r="B149" s="1" t="s">
        <v>2347</v>
      </c>
    </row>
    <row r="150" spans="1:2" ht="15.75" hidden="1" customHeight="1" x14ac:dyDescent="0.2">
      <c r="A150" s="1">
        <v>385</v>
      </c>
      <c r="B150" s="1" t="s">
        <v>2347</v>
      </c>
    </row>
    <row r="151" spans="1:2" ht="15.75" hidden="1" customHeight="1" x14ac:dyDescent="0.2">
      <c r="A151" s="1">
        <v>386</v>
      </c>
      <c r="B151" s="1" t="s">
        <v>2347</v>
      </c>
    </row>
    <row r="152" spans="1:2" ht="15.75" customHeight="1" x14ac:dyDescent="0.2">
      <c r="A152" s="176">
        <v>388</v>
      </c>
      <c r="B152" s="1" t="s">
        <v>2347</v>
      </c>
    </row>
    <row r="153" spans="1:2" ht="15.75" hidden="1" customHeight="1" x14ac:dyDescent="0.2">
      <c r="A153" s="1">
        <v>390</v>
      </c>
      <c r="B153" s="1" t="s">
        <v>2347</v>
      </c>
    </row>
    <row r="154" spans="1:2" ht="15.75" hidden="1" customHeight="1" x14ac:dyDescent="0.2">
      <c r="A154" s="1">
        <v>391</v>
      </c>
      <c r="B154" s="1" t="s">
        <v>2347</v>
      </c>
    </row>
    <row r="155" spans="1:2" ht="15.75" hidden="1" customHeight="1" x14ac:dyDescent="0.2">
      <c r="A155" s="1">
        <v>392</v>
      </c>
      <c r="B155" s="1" t="s">
        <v>2347</v>
      </c>
    </row>
    <row r="156" spans="1:2" ht="15.75" hidden="1" customHeight="1" x14ac:dyDescent="0.2">
      <c r="A156" s="1">
        <v>393</v>
      </c>
      <c r="B156" s="1" t="s">
        <v>2347</v>
      </c>
    </row>
    <row r="157" spans="1:2" ht="15.75" hidden="1" customHeight="1" x14ac:dyDescent="0.2">
      <c r="A157" s="1">
        <v>394</v>
      </c>
      <c r="B157" s="1" t="s">
        <v>2347</v>
      </c>
    </row>
    <row r="158" spans="1:2" ht="15.75" hidden="1" customHeight="1" x14ac:dyDescent="0.2">
      <c r="A158" s="1">
        <v>395</v>
      </c>
      <c r="B158" s="1" t="s">
        <v>2347</v>
      </c>
    </row>
    <row r="159" spans="1:2" ht="15.75" hidden="1" customHeight="1" x14ac:dyDescent="0.2">
      <c r="A159" s="1">
        <v>402</v>
      </c>
      <c r="B159" s="1" t="s">
        <v>2347</v>
      </c>
    </row>
    <row r="160" spans="1:2" ht="15.75" hidden="1" customHeight="1" x14ac:dyDescent="0.2">
      <c r="A160" s="1">
        <v>408</v>
      </c>
      <c r="B160" s="1" t="s">
        <v>2347</v>
      </c>
    </row>
    <row r="161" spans="1:2" ht="15.75" hidden="1" customHeight="1" x14ac:dyDescent="0.2">
      <c r="A161" s="1">
        <v>410</v>
      </c>
      <c r="B161" s="1" t="s">
        <v>2347</v>
      </c>
    </row>
    <row r="162" spans="1:2" ht="15.75" hidden="1" customHeight="1" x14ac:dyDescent="0.2">
      <c r="A162" s="1">
        <v>412</v>
      </c>
      <c r="B162" s="1" t="s">
        <v>2347</v>
      </c>
    </row>
    <row r="163" spans="1:2" ht="15.75" hidden="1" customHeight="1" x14ac:dyDescent="0.2">
      <c r="A163" s="1">
        <v>413</v>
      </c>
      <c r="B163" s="1" t="s">
        <v>2347</v>
      </c>
    </row>
    <row r="164" spans="1:2" ht="15.75" hidden="1" customHeight="1" x14ac:dyDescent="0.2">
      <c r="A164" s="1">
        <v>414</v>
      </c>
      <c r="B164" s="1" t="s">
        <v>2347</v>
      </c>
    </row>
    <row r="165" spans="1:2" ht="15.75" hidden="1" customHeight="1" x14ac:dyDescent="0.2">
      <c r="A165" s="1">
        <v>417</v>
      </c>
      <c r="B165" s="1" t="s">
        <v>2347</v>
      </c>
    </row>
    <row r="166" spans="1:2" ht="15.75" hidden="1" customHeight="1" x14ac:dyDescent="0.2">
      <c r="A166" s="1">
        <v>419</v>
      </c>
      <c r="B166" s="1" t="s">
        <v>2347</v>
      </c>
    </row>
    <row r="167" spans="1:2" ht="15.75" hidden="1" customHeight="1" x14ac:dyDescent="0.2">
      <c r="A167" s="1">
        <v>420</v>
      </c>
      <c r="B167" s="1" t="s">
        <v>2347</v>
      </c>
    </row>
    <row r="168" spans="1:2" ht="15.75" hidden="1" customHeight="1" x14ac:dyDescent="0.2">
      <c r="A168" s="1">
        <v>427</v>
      </c>
      <c r="B168" s="1" t="s">
        <v>2347</v>
      </c>
    </row>
    <row r="169" spans="1:2" ht="15.75" hidden="1" customHeight="1" x14ac:dyDescent="0.2">
      <c r="A169" s="1">
        <v>429</v>
      </c>
      <c r="B169" s="1" t="s">
        <v>2347</v>
      </c>
    </row>
    <row r="170" spans="1:2" ht="15.75" hidden="1" customHeight="1" x14ac:dyDescent="0.2">
      <c r="A170" s="1">
        <v>430</v>
      </c>
      <c r="B170" s="1" t="s">
        <v>2347</v>
      </c>
    </row>
    <row r="171" spans="1:2" ht="15.75" hidden="1" customHeight="1" x14ac:dyDescent="0.2">
      <c r="A171" s="1">
        <v>435</v>
      </c>
      <c r="B171" s="1" t="s">
        <v>2347</v>
      </c>
    </row>
    <row r="172" spans="1:2" ht="15.75" hidden="1" customHeight="1" x14ac:dyDescent="0.2">
      <c r="A172" s="1">
        <v>438</v>
      </c>
      <c r="B172" s="1" t="s">
        <v>2347</v>
      </c>
    </row>
    <row r="173" spans="1:2" ht="15.75" customHeight="1" x14ac:dyDescent="0.2">
      <c r="A173" s="176">
        <v>441</v>
      </c>
      <c r="B173" s="1" t="s">
        <v>2347</v>
      </c>
    </row>
    <row r="174" spans="1:2" ht="15.75" hidden="1" customHeight="1" x14ac:dyDescent="0.2">
      <c r="A174" s="1">
        <v>442</v>
      </c>
      <c r="B174" s="1" t="s">
        <v>2347</v>
      </c>
    </row>
    <row r="175" spans="1:2" ht="15.75" hidden="1" customHeight="1" x14ac:dyDescent="0.2">
      <c r="A175" s="1">
        <v>449</v>
      </c>
      <c r="B175" s="1" t="s">
        <v>2347</v>
      </c>
    </row>
    <row r="176" spans="1:2" ht="15.75" hidden="1" customHeight="1" x14ac:dyDescent="0.2">
      <c r="A176" s="1">
        <v>451</v>
      </c>
      <c r="B176" s="1" t="s">
        <v>2347</v>
      </c>
    </row>
    <row r="177" spans="1:2" ht="15.75" hidden="1" customHeight="1" x14ac:dyDescent="0.2">
      <c r="A177" s="1">
        <v>452</v>
      </c>
      <c r="B177" s="1" t="s">
        <v>2347</v>
      </c>
    </row>
    <row r="178" spans="1:2" ht="15.75" hidden="1" customHeight="1" x14ac:dyDescent="0.2">
      <c r="A178" s="1">
        <v>453</v>
      </c>
      <c r="B178" s="1" t="s">
        <v>2347</v>
      </c>
    </row>
    <row r="179" spans="1:2" ht="15.75" hidden="1" customHeight="1" x14ac:dyDescent="0.2">
      <c r="A179" s="1">
        <v>455</v>
      </c>
      <c r="B179" s="1" t="s">
        <v>2347</v>
      </c>
    </row>
    <row r="180" spans="1:2" ht="15.75" hidden="1" customHeight="1" x14ac:dyDescent="0.2">
      <c r="A180" s="1">
        <v>456</v>
      </c>
      <c r="B180" s="1" t="s">
        <v>2347</v>
      </c>
    </row>
    <row r="181" spans="1:2" ht="15.75" customHeight="1" x14ac:dyDescent="0.2">
      <c r="A181" s="176">
        <v>458</v>
      </c>
      <c r="B181" s="1" t="s">
        <v>2347</v>
      </c>
    </row>
    <row r="182" spans="1:2" ht="15.75" hidden="1" customHeight="1" x14ac:dyDescent="0.2">
      <c r="A182" s="1">
        <v>461</v>
      </c>
      <c r="B182" s="1" t="s">
        <v>2347</v>
      </c>
    </row>
    <row r="183" spans="1:2" ht="15.75" hidden="1" customHeight="1" x14ac:dyDescent="0.2">
      <c r="A183" s="1">
        <v>464</v>
      </c>
      <c r="B183" s="1" t="s">
        <v>2347</v>
      </c>
    </row>
    <row r="184" spans="1:2" ht="15.75" hidden="1" customHeight="1" x14ac:dyDescent="0.2">
      <c r="A184" s="1">
        <v>466</v>
      </c>
      <c r="B184" s="1" t="s">
        <v>2347</v>
      </c>
    </row>
    <row r="185" spans="1:2" ht="15.75" hidden="1" customHeight="1" x14ac:dyDescent="0.2">
      <c r="A185" s="1">
        <v>469</v>
      </c>
      <c r="B185" s="1" t="s">
        <v>2347</v>
      </c>
    </row>
    <row r="186" spans="1:2" ht="15.75" hidden="1" customHeight="1" x14ac:dyDescent="0.2">
      <c r="A186" s="1">
        <v>470</v>
      </c>
      <c r="B186" s="1" t="s">
        <v>2347</v>
      </c>
    </row>
    <row r="187" spans="1:2" ht="15.75" hidden="1" customHeight="1" x14ac:dyDescent="0.2">
      <c r="A187" s="1">
        <v>471</v>
      </c>
      <c r="B187" s="1" t="s">
        <v>2347</v>
      </c>
    </row>
    <row r="188" spans="1:2" ht="15.75" hidden="1" customHeight="1" x14ac:dyDescent="0.2">
      <c r="A188" s="1">
        <v>472</v>
      </c>
      <c r="B188" s="1" t="s">
        <v>2347</v>
      </c>
    </row>
    <row r="189" spans="1:2" ht="15.75" hidden="1" customHeight="1" x14ac:dyDescent="0.2">
      <c r="A189" s="1">
        <v>473</v>
      </c>
      <c r="B189" s="1" t="s">
        <v>2347</v>
      </c>
    </row>
    <row r="190" spans="1:2" ht="15.75" hidden="1" customHeight="1" x14ac:dyDescent="0.2">
      <c r="A190" s="1">
        <v>477</v>
      </c>
      <c r="B190" s="1" t="s">
        <v>2347</v>
      </c>
    </row>
    <row r="191" spans="1:2" ht="15.75" hidden="1" customHeight="1" x14ac:dyDescent="0.2">
      <c r="A191" s="1">
        <v>479</v>
      </c>
      <c r="B191" s="1" t="s">
        <v>2347</v>
      </c>
    </row>
    <row r="192" spans="1:2" ht="15.75" hidden="1" customHeight="1" x14ac:dyDescent="0.2">
      <c r="A192" s="1">
        <v>482</v>
      </c>
      <c r="B192" s="1" t="s">
        <v>2347</v>
      </c>
    </row>
    <row r="193" spans="1:2" ht="15.75" hidden="1" customHeight="1" x14ac:dyDescent="0.2">
      <c r="A193" s="1">
        <v>486</v>
      </c>
      <c r="B193" s="1" t="s">
        <v>2347</v>
      </c>
    </row>
    <row r="194" spans="1:2" ht="15.75" hidden="1" customHeight="1" x14ac:dyDescent="0.2">
      <c r="A194" s="1">
        <v>487</v>
      </c>
      <c r="B194" s="1" t="s">
        <v>2347</v>
      </c>
    </row>
    <row r="195" spans="1:2" ht="15.75" hidden="1" customHeight="1" x14ac:dyDescent="0.2">
      <c r="A195" s="1">
        <v>488</v>
      </c>
      <c r="B195" s="1" t="s">
        <v>2347</v>
      </c>
    </row>
    <row r="196" spans="1:2" ht="15.75" hidden="1" customHeight="1" x14ac:dyDescent="0.2">
      <c r="A196" s="1">
        <v>491</v>
      </c>
      <c r="B196" s="1" t="s">
        <v>2347</v>
      </c>
    </row>
    <row r="197" spans="1:2" ht="15.75" hidden="1" customHeight="1" x14ac:dyDescent="0.2">
      <c r="A197" s="1">
        <v>492</v>
      </c>
      <c r="B197" s="1" t="s">
        <v>2347</v>
      </c>
    </row>
    <row r="198" spans="1:2" ht="15.75" hidden="1" customHeight="1" x14ac:dyDescent="0.2">
      <c r="A198" s="1">
        <v>495</v>
      </c>
      <c r="B198" s="1" t="s">
        <v>2347</v>
      </c>
    </row>
    <row r="199" spans="1:2" ht="15.75" hidden="1" customHeight="1" x14ac:dyDescent="0.2">
      <c r="A199" s="1">
        <v>496</v>
      </c>
      <c r="B199" s="1" t="s">
        <v>2347</v>
      </c>
    </row>
    <row r="200" spans="1:2" ht="15.75" hidden="1" customHeight="1" x14ac:dyDescent="0.2">
      <c r="A200" s="1">
        <v>497</v>
      </c>
      <c r="B200" s="1" t="s">
        <v>2347</v>
      </c>
    </row>
    <row r="201" spans="1:2" ht="15.75" hidden="1" customHeight="1" x14ac:dyDescent="0.2">
      <c r="A201" s="1">
        <v>505</v>
      </c>
      <c r="B201" s="1" t="s">
        <v>2347</v>
      </c>
    </row>
    <row r="202" spans="1:2" ht="15.75" hidden="1" customHeight="1" x14ac:dyDescent="0.2">
      <c r="A202" s="1">
        <v>506</v>
      </c>
      <c r="B202" s="1" t="s">
        <v>2347</v>
      </c>
    </row>
    <row r="203" spans="1:2" ht="15.75" hidden="1" customHeight="1" x14ac:dyDescent="0.2">
      <c r="A203" s="1">
        <v>512</v>
      </c>
      <c r="B203" s="1" t="s">
        <v>2347</v>
      </c>
    </row>
    <row r="204" spans="1:2" ht="15.75" hidden="1" customHeight="1" x14ac:dyDescent="0.2">
      <c r="A204" s="1">
        <v>517</v>
      </c>
      <c r="B204" s="1" t="s">
        <v>2347</v>
      </c>
    </row>
    <row r="205" spans="1:2" ht="15.75" hidden="1" customHeight="1" x14ac:dyDescent="0.2">
      <c r="A205" s="1">
        <v>520</v>
      </c>
      <c r="B205" s="1" t="s">
        <v>2347</v>
      </c>
    </row>
    <row r="206" spans="1:2" ht="15.75" hidden="1" customHeight="1" x14ac:dyDescent="0.2">
      <c r="A206" s="1">
        <v>522</v>
      </c>
      <c r="B206" s="1" t="s">
        <v>2347</v>
      </c>
    </row>
    <row r="207" spans="1:2" ht="15.75" hidden="1" customHeight="1" x14ac:dyDescent="0.2">
      <c r="A207" s="1">
        <v>526</v>
      </c>
      <c r="B207" s="1" t="s">
        <v>2347</v>
      </c>
    </row>
    <row r="208" spans="1:2" ht="15.75" hidden="1" customHeight="1" x14ac:dyDescent="0.2">
      <c r="A208" s="1">
        <v>528</v>
      </c>
      <c r="B208" s="1" t="s">
        <v>2347</v>
      </c>
    </row>
    <row r="209" spans="1:2" ht="15.75" hidden="1" customHeight="1" x14ac:dyDescent="0.2">
      <c r="A209" s="1">
        <v>531</v>
      </c>
      <c r="B209" s="1" t="s">
        <v>2347</v>
      </c>
    </row>
    <row r="210" spans="1:2" ht="15.75" hidden="1" customHeight="1" x14ac:dyDescent="0.2">
      <c r="A210" s="1">
        <v>533</v>
      </c>
      <c r="B210" s="1" t="s">
        <v>2347</v>
      </c>
    </row>
    <row r="211" spans="1:2" ht="15.75" hidden="1" customHeight="1" x14ac:dyDescent="0.2">
      <c r="A211" s="1">
        <v>538</v>
      </c>
      <c r="B211" s="1" t="s">
        <v>2347</v>
      </c>
    </row>
    <row r="212" spans="1:2" ht="15.75" hidden="1" customHeight="1" x14ac:dyDescent="0.2">
      <c r="A212" s="1">
        <v>539</v>
      </c>
      <c r="B212" s="1" t="s">
        <v>2347</v>
      </c>
    </row>
    <row r="213" spans="1:2" ht="15.75" hidden="1" customHeight="1" x14ac:dyDescent="0.2">
      <c r="A213" s="1">
        <v>542</v>
      </c>
      <c r="B213" s="1" t="s">
        <v>2347</v>
      </c>
    </row>
    <row r="214" spans="1:2" ht="15.75" hidden="1" customHeight="1" x14ac:dyDescent="0.2">
      <c r="A214" s="1">
        <v>554</v>
      </c>
      <c r="B214" s="1" t="s">
        <v>2347</v>
      </c>
    </row>
    <row r="215" spans="1:2" ht="15.75" hidden="1" customHeight="1" x14ac:dyDescent="0.2">
      <c r="A215" s="1">
        <v>558</v>
      </c>
      <c r="B215" s="1" t="s">
        <v>2347</v>
      </c>
    </row>
    <row r="216" spans="1:2" ht="15.75" hidden="1" customHeight="1" x14ac:dyDescent="0.2">
      <c r="A216" s="1">
        <v>570</v>
      </c>
      <c r="B216" s="1" t="s">
        <v>2347</v>
      </c>
    </row>
    <row r="217" spans="1:2" ht="15.75" hidden="1" customHeight="1" x14ac:dyDescent="0.2">
      <c r="A217" s="1">
        <v>573</v>
      </c>
      <c r="B217" s="1" t="s">
        <v>2347</v>
      </c>
    </row>
    <row r="218" spans="1:2" ht="15.75" hidden="1" customHeight="1" x14ac:dyDescent="0.2">
      <c r="A218" s="1">
        <v>590</v>
      </c>
      <c r="B218" s="1" t="s">
        <v>2347</v>
      </c>
    </row>
    <row r="219" spans="1:2" ht="15.75" customHeight="1" x14ac:dyDescent="0.2">
      <c r="A219" s="176">
        <v>591</v>
      </c>
      <c r="B219" s="1" t="s">
        <v>2347</v>
      </c>
    </row>
    <row r="220" spans="1:2" ht="15.75" hidden="1" customHeight="1" x14ac:dyDescent="0.2">
      <c r="A220" s="1">
        <v>592</v>
      </c>
      <c r="B220" s="1" t="s">
        <v>2347</v>
      </c>
    </row>
    <row r="221" spans="1:2" ht="15.75" hidden="1" customHeight="1" x14ac:dyDescent="0.2">
      <c r="A221" s="1">
        <v>593</v>
      </c>
      <c r="B221" s="1" t="s">
        <v>2347</v>
      </c>
    </row>
    <row r="222" spans="1:2" ht="15.75" hidden="1" customHeight="1" x14ac:dyDescent="0.2">
      <c r="A222" s="1">
        <v>594</v>
      </c>
      <c r="B222" s="1" t="s">
        <v>2347</v>
      </c>
    </row>
    <row r="223" spans="1:2" ht="15.75" hidden="1" customHeight="1" x14ac:dyDescent="0.2">
      <c r="A223" s="1">
        <v>595</v>
      </c>
      <c r="B223" s="1" t="s">
        <v>2347</v>
      </c>
    </row>
    <row r="224" spans="1:2" ht="15.75" hidden="1" customHeight="1" x14ac:dyDescent="0.2">
      <c r="A224" s="1">
        <v>596</v>
      </c>
      <c r="B224" s="1" t="s">
        <v>2347</v>
      </c>
    </row>
    <row r="225" spans="1:2" ht="15.75" hidden="1" customHeight="1" x14ac:dyDescent="0.2">
      <c r="A225" s="1">
        <v>598</v>
      </c>
      <c r="B225" s="1" t="s">
        <v>2347</v>
      </c>
    </row>
    <row r="226" spans="1:2" ht="15.75" hidden="1" customHeight="1" x14ac:dyDescent="0.2">
      <c r="A226" s="1">
        <v>602</v>
      </c>
      <c r="B226" s="1" t="s">
        <v>2347</v>
      </c>
    </row>
    <row r="227" spans="1:2" ht="15.75" customHeight="1" x14ac:dyDescent="0.2">
      <c r="A227" s="176">
        <v>603</v>
      </c>
      <c r="B227" s="1" t="s">
        <v>2347</v>
      </c>
    </row>
    <row r="228" spans="1:2" ht="15.75" hidden="1" customHeight="1" x14ac:dyDescent="0.2">
      <c r="A228" s="1">
        <v>604</v>
      </c>
      <c r="B228" s="1" t="s">
        <v>2347</v>
      </c>
    </row>
    <row r="229" spans="1:2" ht="15.75" hidden="1" customHeight="1" x14ac:dyDescent="0.2">
      <c r="A229" s="1">
        <v>605</v>
      </c>
      <c r="B229" s="1" t="s">
        <v>2347</v>
      </c>
    </row>
    <row r="230" spans="1:2" ht="15.75" hidden="1" customHeight="1" x14ac:dyDescent="0.2">
      <c r="A230" s="1">
        <v>606</v>
      </c>
      <c r="B230" s="1" t="s">
        <v>2347</v>
      </c>
    </row>
    <row r="231" spans="1:2" ht="15.75" hidden="1" customHeight="1" x14ac:dyDescent="0.2">
      <c r="A231" s="1">
        <v>607</v>
      </c>
      <c r="B231" s="1" t="s">
        <v>2347</v>
      </c>
    </row>
    <row r="232" spans="1:2" ht="15.75" hidden="1" customHeight="1" x14ac:dyDescent="0.2">
      <c r="A232" s="1">
        <v>608</v>
      </c>
      <c r="B232" s="1" t="s">
        <v>2347</v>
      </c>
    </row>
    <row r="233" spans="1:2" ht="15.75" hidden="1" customHeight="1" x14ac:dyDescent="0.2">
      <c r="A233" s="1">
        <v>618</v>
      </c>
      <c r="B233" s="1" t="s">
        <v>2347</v>
      </c>
    </row>
    <row r="234" spans="1:2" ht="15.75" hidden="1" customHeight="1" x14ac:dyDescent="0.2">
      <c r="A234" s="1">
        <v>619</v>
      </c>
      <c r="B234" s="1" t="s">
        <v>2347</v>
      </c>
    </row>
    <row r="235" spans="1:2" ht="15.75" customHeight="1" x14ac:dyDescent="0.2">
      <c r="A235" s="176">
        <v>620</v>
      </c>
      <c r="B235" s="1" t="s">
        <v>2347</v>
      </c>
    </row>
    <row r="236" spans="1:2" ht="15.75" hidden="1" customHeight="1" x14ac:dyDescent="0.2">
      <c r="A236" s="1">
        <v>621</v>
      </c>
      <c r="B236" s="1" t="s">
        <v>2347</v>
      </c>
    </row>
    <row r="237" spans="1:2" ht="15.75" customHeight="1" x14ac:dyDescent="0.2">
      <c r="A237" s="176">
        <v>622</v>
      </c>
      <c r="B237" s="1" t="s">
        <v>2347</v>
      </c>
    </row>
    <row r="238" spans="1:2" ht="15.75" hidden="1" customHeight="1" x14ac:dyDescent="0.2">
      <c r="A238" s="1">
        <v>623</v>
      </c>
      <c r="B238" s="1" t="s">
        <v>2347</v>
      </c>
    </row>
    <row r="239" spans="1:2" ht="15.75" hidden="1" customHeight="1" x14ac:dyDescent="0.2">
      <c r="A239" s="1">
        <v>624</v>
      </c>
      <c r="B239" s="1" t="s">
        <v>2347</v>
      </c>
    </row>
    <row r="240" spans="1:2" ht="15.75" hidden="1" customHeight="1" x14ac:dyDescent="0.2">
      <c r="A240" s="1">
        <v>625</v>
      </c>
      <c r="B240" s="1" t="s">
        <v>2347</v>
      </c>
    </row>
    <row r="241" spans="1:2" ht="15.75" hidden="1" customHeight="1" x14ac:dyDescent="0.2">
      <c r="A241" s="1">
        <v>626</v>
      </c>
      <c r="B241" s="1" t="s">
        <v>2347</v>
      </c>
    </row>
    <row r="242" spans="1:2" ht="15.75" hidden="1" customHeight="1" x14ac:dyDescent="0.2">
      <c r="A242" s="1">
        <v>627</v>
      </c>
      <c r="B242" s="1" t="s">
        <v>2347</v>
      </c>
    </row>
    <row r="243" spans="1:2" ht="15.75" hidden="1" customHeight="1" x14ac:dyDescent="0.2">
      <c r="A243" s="1">
        <v>628</v>
      </c>
      <c r="B243" s="1" t="s">
        <v>2347</v>
      </c>
    </row>
    <row r="244" spans="1:2" ht="15.75" hidden="1" customHeight="1" x14ac:dyDescent="0.2">
      <c r="A244" s="1">
        <v>629</v>
      </c>
      <c r="B244" s="1" t="s">
        <v>2347</v>
      </c>
    </row>
    <row r="245" spans="1:2" ht="15.75" hidden="1" customHeight="1" x14ac:dyDescent="0.2">
      <c r="A245" s="1">
        <v>638</v>
      </c>
      <c r="B245" s="1" t="s">
        <v>2347</v>
      </c>
    </row>
    <row r="246" spans="1:2" ht="15.75" hidden="1" customHeight="1" x14ac:dyDescent="0.2">
      <c r="A246" s="1">
        <v>655</v>
      </c>
      <c r="B246" s="1" t="s">
        <v>2347</v>
      </c>
    </row>
    <row r="247" spans="1:2" ht="15.75" hidden="1" customHeight="1" x14ac:dyDescent="0.2">
      <c r="A247" s="1">
        <v>656</v>
      </c>
      <c r="B247" s="1" t="s">
        <v>2347</v>
      </c>
    </row>
    <row r="248" spans="1:2" ht="15.75" hidden="1" customHeight="1" x14ac:dyDescent="0.2">
      <c r="A248" s="1">
        <v>657</v>
      </c>
      <c r="B248" s="1" t="s">
        <v>2347</v>
      </c>
    </row>
    <row r="249" spans="1:2" ht="15.75" hidden="1" customHeight="1" x14ac:dyDescent="0.2">
      <c r="A249" s="1">
        <v>659</v>
      </c>
      <c r="B249" s="1" t="s">
        <v>2347</v>
      </c>
    </row>
    <row r="250" spans="1:2" ht="15.75" hidden="1" customHeight="1" x14ac:dyDescent="0.2">
      <c r="A250" s="1">
        <v>660</v>
      </c>
      <c r="B250" s="1" t="s">
        <v>2347</v>
      </c>
    </row>
    <row r="251" spans="1:2" ht="15.75" hidden="1" customHeight="1" x14ac:dyDescent="0.2">
      <c r="A251" s="1">
        <v>661</v>
      </c>
      <c r="B251" s="1" t="s">
        <v>2347</v>
      </c>
    </row>
    <row r="252" spans="1:2" ht="15.75" hidden="1" customHeight="1" x14ac:dyDescent="0.2">
      <c r="A252" s="1">
        <v>662</v>
      </c>
      <c r="B252" s="1" t="s">
        <v>2347</v>
      </c>
    </row>
    <row r="253" spans="1:2" ht="15.75" hidden="1" customHeight="1" x14ac:dyDescent="0.2">
      <c r="A253" s="1">
        <v>663</v>
      </c>
      <c r="B253" s="1" t="s">
        <v>2347</v>
      </c>
    </row>
    <row r="254" spans="1:2" ht="15.75" hidden="1" customHeight="1" x14ac:dyDescent="0.2">
      <c r="A254" s="1">
        <v>664</v>
      </c>
      <c r="B254" s="1" t="s">
        <v>2347</v>
      </c>
    </row>
    <row r="255" spans="1:2" ht="15.75" customHeight="1" x14ac:dyDescent="0.2">
      <c r="A255" s="176">
        <v>665</v>
      </c>
      <c r="B255" s="1" t="s">
        <v>2347</v>
      </c>
    </row>
    <row r="256" spans="1:2" ht="15.75" hidden="1" customHeight="1" x14ac:dyDescent="0.2">
      <c r="A256" s="1">
        <v>666</v>
      </c>
      <c r="B256" s="1" t="s">
        <v>2347</v>
      </c>
    </row>
    <row r="257" spans="1:2" ht="15.75" hidden="1" customHeight="1" x14ac:dyDescent="0.2">
      <c r="A257" s="1">
        <v>667</v>
      </c>
      <c r="B257" s="1" t="s">
        <v>2347</v>
      </c>
    </row>
    <row r="258" spans="1:2" ht="15.75" hidden="1" customHeight="1" x14ac:dyDescent="0.2">
      <c r="A258" s="1">
        <v>668</v>
      </c>
      <c r="B258" s="1" t="s">
        <v>2347</v>
      </c>
    </row>
    <row r="259" spans="1:2" ht="15.75" hidden="1" customHeight="1" x14ac:dyDescent="0.2">
      <c r="A259" s="1">
        <v>669</v>
      </c>
      <c r="B259" s="1" t="s">
        <v>2347</v>
      </c>
    </row>
    <row r="260" spans="1:2" ht="15.75" hidden="1" customHeight="1" x14ac:dyDescent="0.2">
      <c r="A260" s="1">
        <v>670</v>
      </c>
      <c r="B260" s="1" t="s">
        <v>2347</v>
      </c>
    </row>
    <row r="261" spans="1:2" ht="15.75" hidden="1" customHeight="1" x14ac:dyDescent="0.2">
      <c r="A261" s="1">
        <v>671</v>
      </c>
      <c r="B261" s="1" t="s">
        <v>2347</v>
      </c>
    </row>
    <row r="262" spans="1:2" ht="15.75" hidden="1" customHeight="1" x14ac:dyDescent="0.2">
      <c r="A262" s="1">
        <v>672</v>
      </c>
      <c r="B262" s="1" t="s">
        <v>2347</v>
      </c>
    </row>
    <row r="263" spans="1:2" ht="15.75" hidden="1" customHeight="1" x14ac:dyDescent="0.2">
      <c r="A263" s="1">
        <v>673</v>
      </c>
      <c r="B263" s="1" t="s">
        <v>2347</v>
      </c>
    </row>
    <row r="264" spans="1:2" ht="15.75" hidden="1" customHeight="1" x14ac:dyDescent="0.2">
      <c r="A264" s="1">
        <v>674</v>
      </c>
      <c r="B264" s="1" t="s">
        <v>2347</v>
      </c>
    </row>
    <row r="265" spans="1:2" ht="15.75" hidden="1" customHeight="1" x14ac:dyDescent="0.2">
      <c r="A265" s="1">
        <v>675</v>
      </c>
      <c r="B265" s="1" t="s">
        <v>2347</v>
      </c>
    </row>
    <row r="266" spans="1:2" ht="15.75" hidden="1" customHeight="1" x14ac:dyDescent="0.2">
      <c r="A266" s="1">
        <v>676</v>
      </c>
      <c r="B266" s="1" t="s">
        <v>2347</v>
      </c>
    </row>
    <row r="267" spans="1:2" ht="15.75" hidden="1" customHeight="1" x14ac:dyDescent="0.2">
      <c r="A267" s="1">
        <v>677</v>
      </c>
      <c r="B267" s="1" t="s">
        <v>2347</v>
      </c>
    </row>
    <row r="268" spans="1:2" ht="15.75" hidden="1" customHeight="1" x14ac:dyDescent="0.2">
      <c r="A268" s="1">
        <v>678</v>
      </c>
      <c r="B268" s="1" t="s">
        <v>2347</v>
      </c>
    </row>
    <row r="269" spans="1:2" ht="15.75" hidden="1" customHeight="1" x14ac:dyDescent="0.2">
      <c r="A269" s="1">
        <v>679</v>
      </c>
      <c r="B269" s="1" t="s">
        <v>2347</v>
      </c>
    </row>
    <row r="270" spans="1:2" ht="15.75" hidden="1" customHeight="1" x14ac:dyDescent="0.2">
      <c r="A270" s="1">
        <v>680</v>
      </c>
      <c r="B270" s="1" t="s">
        <v>2347</v>
      </c>
    </row>
    <row r="271" spans="1:2" ht="15.75" hidden="1" customHeight="1" x14ac:dyDescent="0.2">
      <c r="A271" s="1">
        <v>681</v>
      </c>
      <c r="B271" s="1" t="s">
        <v>2347</v>
      </c>
    </row>
    <row r="272" spans="1:2" ht="15.75" hidden="1" customHeight="1" x14ac:dyDescent="0.2">
      <c r="A272" s="1">
        <v>682</v>
      </c>
      <c r="B272" s="1" t="s">
        <v>2347</v>
      </c>
    </row>
    <row r="273" spans="1:2" ht="15.75" customHeight="1" x14ac:dyDescent="0.2">
      <c r="A273" s="176">
        <v>683</v>
      </c>
      <c r="B273" s="1" t="s">
        <v>2347</v>
      </c>
    </row>
    <row r="274" spans="1:2" ht="15.75" hidden="1" customHeight="1" x14ac:dyDescent="0.2">
      <c r="A274" s="1">
        <v>684</v>
      </c>
      <c r="B274" s="1" t="s">
        <v>2347</v>
      </c>
    </row>
    <row r="275" spans="1:2" ht="15.75" hidden="1" customHeight="1" x14ac:dyDescent="0.2">
      <c r="A275" s="1">
        <v>685</v>
      </c>
      <c r="B275" s="1" t="s">
        <v>2347</v>
      </c>
    </row>
    <row r="276" spans="1:2" ht="15.75" hidden="1" customHeight="1" x14ac:dyDescent="0.2">
      <c r="A276" s="1">
        <v>686</v>
      </c>
      <c r="B276" s="1" t="s">
        <v>2347</v>
      </c>
    </row>
    <row r="277" spans="1:2" ht="15.75" hidden="1" customHeight="1" x14ac:dyDescent="0.2">
      <c r="A277" s="1">
        <v>687</v>
      </c>
      <c r="B277" s="1" t="s">
        <v>2347</v>
      </c>
    </row>
    <row r="278" spans="1:2" ht="15.75" hidden="1" customHeight="1" x14ac:dyDescent="0.2">
      <c r="A278" s="1">
        <v>688</v>
      </c>
      <c r="B278" s="1" t="s">
        <v>2347</v>
      </c>
    </row>
    <row r="279" spans="1:2" ht="15.75" hidden="1" customHeight="1" x14ac:dyDescent="0.2">
      <c r="A279" s="1">
        <v>689</v>
      </c>
      <c r="B279" s="1" t="s">
        <v>2347</v>
      </c>
    </row>
    <row r="280" spans="1:2" ht="15.75" hidden="1" customHeight="1" x14ac:dyDescent="0.2">
      <c r="A280" s="1">
        <v>690</v>
      </c>
      <c r="B280" s="1" t="s">
        <v>2347</v>
      </c>
    </row>
    <row r="281" spans="1:2" ht="15.75" hidden="1" customHeight="1" x14ac:dyDescent="0.2">
      <c r="A281" s="1">
        <v>691</v>
      </c>
      <c r="B281" s="1" t="s">
        <v>2347</v>
      </c>
    </row>
    <row r="282" spans="1:2" ht="15.75" hidden="1" customHeight="1" x14ac:dyDescent="0.2">
      <c r="A282" s="1">
        <v>692</v>
      </c>
      <c r="B282" s="1" t="s">
        <v>2347</v>
      </c>
    </row>
    <row r="283" spans="1:2" ht="15.75" hidden="1" customHeight="1" x14ac:dyDescent="0.2">
      <c r="A283" s="1">
        <v>693</v>
      </c>
      <c r="B283" s="1" t="s">
        <v>2347</v>
      </c>
    </row>
    <row r="284" spans="1:2" ht="15.75" hidden="1" customHeight="1" x14ac:dyDescent="0.2">
      <c r="A284" s="1">
        <v>694</v>
      </c>
      <c r="B284" s="1" t="s">
        <v>2347</v>
      </c>
    </row>
    <row r="285" spans="1:2" ht="15.75" customHeight="1" x14ac:dyDescent="0.2">
      <c r="A285" s="176">
        <v>695</v>
      </c>
      <c r="B285" s="1" t="s">
        <v>2347</v>
      </c>
    </row>
    <row r="286" spans="1:2" ht="15.75" hidden="1" customHeight="1" x14ac:dyDescent="0.2">
      <c r="A286" s="1">
        <v>696</v>
      </c>
      <c r="B286" s="1" t="s">
        <v>2347</v>
      </c>
    </row>
    <row r="287" spans="1:2" ht="15.75" hidden="1" customHeight="1" x14ac:dyDescent="0.2">
      <c r="A287" s="1">
        <v>697</v>
      </c>
      <c r="B287" s="1" t="s">
        <v>2347</v>
      </c>
    </row>
    <row r="288" spans="1:2" ht="15.75" hidden="1" customHeight="1" x14ac:dyDescent="0.2">
      <c r="A288" s="1">
        <v>698</v>
      </c>
      <c r="B288" s="1" t="s">
        <v>2347</v>
      </c>
    </row>
    <row r="289" spans="1:2" ht="15.75" hidden="1" customHeight="1" x14ac:dyDescent="0.2">
      <c r="A289" s="1">
        <v>699</v>
      </c>
      <c r="B289" s="1" t="s">
        <v>2347</v>
      </c>
    </row>
    <row r="290" spans="1:2" ht="15.75" hidden="1" customHeight="1" x14ac:dyDescent="0.2">
      <c r="A290" s="1">
        <v>700</v>
      </c>
      <c r="B290" s="1" t="s">
        <v>2347</v>
      </c>
    </row>
    <row r="291" spans="1:2" ht="15.75" hidden="1" customHeight="1" x14ac:dyDescent="0.2">
      <c r="A291" s="1">
        <v>701</v>
      </c>
      <c r="B291" s="1" t="s">
        <v>2347</v>
      </c>
    </row>
    <row r="292" spans="1:2" ht="15.75" hidden="1" customHeight="1" x14ac:dyDescent="0.2">
      <c r="A292" s="1">
        <v>702</v>
      </c>
      <c r="B292" s="1" t="s">
        <v>2347</v>
      </c>
    </row>
    <row r="293" spans="1:2" ht="15.75" hidden="1" customHeight="1" x14ac:dyDescent="0.2">
      <c r="A293" s="1">
        <v>703</v>
      </c>
      <c r="B293" s="1" t="s">
        <v>2347</v>
      </c>
    </row>
    <row r="294" spans="1:2" ht="15.75" hidden="1" customHeight="1" x14ac:dyDescent="0.2">
      <c r="A294" s="1">
        <v>704</v>
      </c>
      <c r="B294" s="1" t="s">
        <v>2347</v>
      </c>
    </row>
    <row r="295" spans="1:2" ht="15.75" hidden="1" customHeight="1" x14ac:dyDescent="0.2">
      <c r="A295" s="1">
        <v>705</v>
      </c>
      <c r="B295" s="1" t="s">
        <v>2347</v>
      </c>
    </row>
    <row r="296" spans="1:2" ht="15.75" hidden="1" customHeight="1" x14ac:dyDescent="0.2">
      <c r="A296" s="1">
        <v>706</v>
      </c>
      <c r="B296" s="1" t="s">
        <v>2347</v>
      </c>
    </row>
    <row r="297" spans="1:2" ht="15.75" hidden="1" customHeight="1" x14ac:dyDescent="0.2">
      <c r="A297" s="1">
        <v>707</v>
      </c>
      <c r="B297" s="1" t="s">
        <v>2347</v>
      </c>
    </row>
    <row r="298" spans="1:2" ht="15.75" hidden="1" customHeight="1" x14ac:dyDescent="0.2">
      <c r="A298" s="1">
        <v>708</v>
      </c>
      <c r="B298" s="1" t="s">
        <v>2347</v>
      </c>
    </row>
    <row r="299" spans="1:2" ht="15.75" hidden="1" customHeight="1" x14ac:dyDescent="0.2">
      <c r="A299" s="1">
        <v>710</v>
      </c>
      <c r="B299" s="1" t="s">
        <v>2347</v>
      </c>
    </row>
    <row r="300" spans="1:2" ht="15.75" hidden="1" customHeight="1" x14ac:dyDescent="0.2">
      <c r="A300" s="1">
        <v>711</v>
      </c>
      <c r="B300" s="1" t="s">
        <v>2347</v>
      </c>
    </row>
    <row r="301" spans="1:2" ht="15.75" hidden="1" customHeight="1" x14ac:dyDescent="0.2">
      <c r="A301" s="1">
        <v>712</v>
      </c>
      <c r="B301" s="1" t="s">
        <v>2347</v>
      </c>
    </row>
    <row r="302" spans="1:2" ht="15.75" hidden="1" customHeight="1" x14ac:dyDescent="0.2">
      <c r="A302" s="1">
        <v>713</v>
      </c>
      <c r="B302" s="1" t="s">
        <v>2347</v>
      </c>
    </row>
    <row r="303" spans="1:2" ht="15.75" hidden="1" customHeight="1" x14ac:dyDescent="0.2">
      <c r="A303" s="1">
        <v>714</v>
      </c>
      <c r="B303" s="1" t="s">
        <v>2347</v>
      </c>
    </row>
    <row r="304" spans="1:2" ht="15.75" hidden="1" customHeight="1" x14ac:dyDescent="0.2">
      <c r="A304" s="1">
        <v>715</v>
      </c>
      <c r="B304" s="1" t="s">
        <v>2347</v>
      </c>
    </row>
    <row r="305" spans="1:2" ht="15.75" hidden="1" customHeight="1" x14ac:dyDescent="0.2">
      <c r="A305" s="1">
        <v>716</v>
      </c>
      <c r="B305" s="1" t="s">
        <v>2347</v>
      </c>
    </row>
    <row r="306" spans="1:2" ht="15.75" hidden="1" customHeight="1" x14ac:dyDescent="0.2">
      <c r="A306" s="1">
        <v>717</v>
      </c>
      <c r="B306" s="1" t="s">
        <v>2347</v>
      </c>
    </row>
    <row r="307" spans="1:2" ht="15.75" hidden="1" customHeight="1" x14ac:dyDescent="0.2">
      <c r="A307" s="1">
        <v>718</v>
      </c>
      <c r="B307" s="1" t="s">
        <v>2347</v>
      </c>
    </row>
    <row r="308" spans="1:2" ht="15.75" hidden="1" customHeight="1" x14ac:dyDescent="0.2">
      <c r="A308" s="1">
        <v>719</v>
      </c>
      <c r="B308" s="1" t="s">
        <v>2347</v>
      </c>
    </row>
    <row r="309" spans="1:2" ht="15.75" hidden="1" customHeight="1" x14ac:dyDescent="0.2">
      <c r="A309" s="1">
        <v>721</v>
      </c>
      <c r="B309" s="1" t="s">
        <v>2347</v>
      </c>
    </row>
    <row r="310" spans="1:2" ht="15.75" hidden="1" customHeight="1" x14ac:dyDescent="0.2">
      <c r="A310" s="1">
        <v>722</v>
      </c>
      <c r="B310" s="1" t="s">
        <v>2347</v>
      </c>
    </row>
    <row r="311" spans="1:2" ht="15.75" hidden="1" customHeight="1" x14ac:dyDescent="0.2">
      <c r="A311" s="1">
        <v>723</v>
      </c>
      <c r="B311" s="1" t="s">
        <v>2347</v>
      </c>
    </row>
    <row r="312" spans="1:2" ht="15.75" hidden="1" customHeight="1" x14ac:dyDescent="0.2">
      <c r="A312" s="1">
        <v>724</v>
      </c>
      <c r="B312" s="1" t="s">
        <v>2347</v>
      </c>
    </row>
    <row r="313" spans="1:2" ht="15.75" hidden="1" customHeight="1" x14ac:dyDescent="0.2">
      <c r="A313" s="1">
        <v>725</v>
      </c>
      <c r="B313" s="1" t="s">
        <v>2347</v>
      </c>
    </row>
    <row r="314" spans="1:2" ht="15.75" hidden="1" customHeight="1" x14ac:dyDescent="0.2">
      <c r="A314" s="1">
        <v>726</v>
      </c>
      <c r="B314" s="1" t="s">
        <v>2347</v>
      </c>
    </row>
    <row r="315" spans="1:2" ht="15.75" customHeight="1" x14ac:dyDescent="0.2">
      <c r="A315" s="176">
        <v>727</v>
      </c>
      <c r="B315" s="1" t="s">
        <v>2347</v>
      </c>
    </row>
    <row r="316" spans="1:2" ht="15.75" hidden="1" customHeight="1" x14ac:dyDescent="0.2">
      <c r="A316" s="1">
        <v>728</v>
      </c>
      <c r="B316" s="1" t="s">
        <v>2347</v>
      </c>
    </row>
    <row r="317" spans="1:2" ht="15.75" hidden="1" customHeight="1" x14ac:dyDescent="0.2">
      <c r="A317" s="1">
        <v>729</v>
      </c>
      <c r="B317" s="1" t="s">
        <v>2347</v>
      </c>
    </row>
    <row r="318" spans="1:2" ht="15.75" hidden="1" customHeight="1" x14ac:dyDescent="0.2">
      <c r="A318" s="1">
        <v>731</v>
      </c>
      <c r="B318" s="1" t="s">
        <v>2347</v>
      </c>
    </row>
    <row r="319" spans="1:2" ht="15.75" hidden="1" customHeight="1" x14ac:dyDescent="0.2">
      <c r="A319" s="1">
        <v>732</v>
      </c>
      <c r="B319" s="1" t="s">
        <v>2347</v>
      </c>
    </row>
    <row r="320" spans="1:2" ht="15.75" hidden="1" customHeight="1" x14ac:dyDescent="0.2">
      <c r="A320" s="1">
        <v>733</v>
      </c>
      <c r="B320" s="1" t="s">
        <v>2347</v>
      </c>
    </row>
    <row r="321" spans="1:2" ht="15.75" hidden="1" customHeight="1" x14ac:dyDescent="0.2">
      <c r="A321" s="1">
        <v>734</v>
      </c>
      <c r="B321" s="1" t="s">
        <v>2347</v>
      </c>
    </row>
    <row r="322" spans="1:2" ht="15.75" hidden="1" customHeight="1" x14ac:dyDescent="0.2">
      <c r="A322" s="1">
        <v>735</v>
      </c>
      <c r="B322" s="1" t="s">
        <v>2347</v>
      </c>
    </row>
    <row r="323" spans="1:2" ht="15.75" hidden="1" customHeight="1" x14ac:dyDescent="0.2">
      <c r="A323" s="1">
        <v>736</v>
      </c>
      <c r="B323" s="1" t="s">
        <v>2347</v>
      </c>
    </row>
    <row r="324" spans="1:2" ht="15.75" hidden="1" customHeight="1" x14ac:dyDescent="0.2">
      <c r="A324" s="1">
        <v>737</v>
      </c>
      <c r="B324" s="1" t="s">
        <v>2347</v>
      </c>
    </row>
    <row r="325" spans="1:2" ht="15.75" hidden="1" customHeight="1" x14ac:dyDescent="0.2">
      <c r="A325" s="1">
        <v>738</v>
      </c>
      <c r="B325" s="1" t="s">
        <v>2347</v>
      </c>
    </row>
    <row r="326" spans="1:2" ht="15.75" hidden="1" customHeight="1" x14ac:dyDescent="0.2">
      <c r="A326" s="1">
        <v>739</v>
      </c>
      <c r="B326" s="1" t="s">
        <v>2347</v>
      </c>
    </row>
    <row r="327" spans="1:2" ht="15.75" hidden="1" customHeight="1" x14ac:dyDescent="0.2">
      <c r="A327" s="1">
        <v>740</v>
      </c>
      <c r="B327" s="1" t="s">
        <v>2347</v>
      </c>
    </row>
    <row r="328" spans="1:2" ht="15.75" hidden="1" customHeight="1" x14ac:dyDescent="0.2">
      <c r="A328" s="1">
        <v>741</v>
      </c>
      <c r="B328" s="1" t="s">
        <v>2347</v>
      </c>
    </row>
    <row r="329" spans="1:2" ht="15.75" customHeight="1" x14ac:dyDescent="0.2">
      <c r="A329" s="176">
        <v>742</v>
      </c>
      <c r="B329" s="1" t="s">
        <v>2347</v>
      </c>
    </row>
    <row r="330" spans="1:2" ht="15.75" hidden="1" customHeight="1" x14ac:dyDescent="0.2">
      <c r="A330" s="1">
        <v>743</v>
      </c>
      <c r="B330" s="1" t="s">
        <v>2347</v>
      </c>
    </row>
    <row r="331" spans="1:2" ht="15.75" hidden="1" customHeight="1" x14ac:dyDescent="0.2">
      <c r="A331" s="1">
        <v>744</v>
      </c>
      <c r="B331" s="1" t="s">
        <v>2347</v>
      </c>
    </row>
    <row r="332" spans="1:2" ht="15.75" hidden="1" customHeight="1" x14ac:dyDescent="0.2">
      <c r="A332" s="1">
        <v>745</v>
      </c>
      <c r="B332" s="1" t="s">
        <v>2347</v>
      </c>
    </row>
    <row r="333" spans="1:2" ht="15.75" hidden="1" customHeight="1" x14ac:dyDescent="0.2">
      <c r="A333" s="1">
        <v>746</v>
      </c>
      <c r="B333" s="1" t="s">
        <v>2347</v>
      </c>
    </row>
    <row r="334" spans="1:2" ht="15.75" hidden="1" customHeight="1" x14ac:dyDescent="0.2">
      <c r="A334" s="1">
        <v>747</v>
      </c>
      <c r="B334" s="1" t="s">
        <v>2347</v>
      </c>
    </row>
    <row r="335" spans="1:2" ht="15.75" hidden="1" customHeight="1" x14ac:dyDescent="0.2">
      <c r="A335" s="1">
        <v>748</v>
      </c>
      <c r="B335" s="1" t="s">
        <v>2347</v>
      </c>
    </row>
    <row r="336" spans="1:2" ht="15.75" hidden="1" customHeight="1" x14ac:dyDescent="0.2">
      <c r="A336" s="1">
        <v>749</v>
      </c>
      <c r="B336" s="1" t="s">
        <v>2347</v>
      </c>
    </row>
    <row r="337" spans="1:2" ht="15.75" hidden="1" customHeight="1" x14ac:dyDescent="0.2">
      <c r="A337" s="1">
        <v>750</v>
      </c>
      <c r="B337" s="1" t="s">
        <v>2347</v>
      </c>
    </row>
    <row r="338" spans="1:2" ht="15.75" customHeight="1" x14ac:dyDescent="0.2">
      <c r="A338" s="176">
        <v>751</v>
      </c>
      <c r="B338" s="1" t="s">
        <v>2347</v>
      </c>
    </row>
    <row r="339" spans="1:2" ht="15.75" hidden="1" customHeight="1" x14ac:dyDescent="0.2">
      <c r="A339" s="1">
        <v>752</v>
      </c>
      <c r="B339" s="1" t="s">
        <v>2347</v>
      </c>
    </row>
    <row r="340" spans="1:2" ht="15.75" hidden="1" customHeight="1" x14ac:dyDescent="0.2">
      <c r="A340" s="1">
        <v>753</v>
      </c>
      <c r="B340" s="1" t="s">
        <v>2347</v>
      </c>
    </row>
    <row r="341" spans="1:2" ht="15.75" hidden="1" customHeight="1" x14ac:dyDescent="0.2">
      <c r="A341" s="1">
        <v>754</v>
      </c>
      <c r="B341" s="1" t="s">
        <v>2347</v>
      </c>
    </row>
    <row r="342" spans="1:2" ht="15.75" hidden="1" customHeight="1" x14ac:dyDescent="0.2">
      <c r="A342" s="1">
        <v>755</v>
      </c>
      <c r="B342" s="1" t="s">
        <v>2347</v>
      </c>
    </row>
    <row r="343" spans="1:2" ht="15.75" hidden="1" customHeight="1" x14ac:dyDescent="0.2">
      <c r="A343" s="1">
        <v>756</v>
      </c>
      <c r="B343" s="1" t="s">
        <v>2347</v>
      </c>
    </row>
    <row r="344" spans="1:2" ht="15.75" hidden="1" customHeight="1" x14ac:dyDescent="0.2">
      <c r="A344" s="1">
        <v>757</v>
      </c>
      <c r="B344" s="1" t="s">
        <v>2347</v>
      </c>
    </row>
    <row r="345" spans="1:2" ht="15.75" hidden="1" customHeight="1" x14ac:dyDescent="0.2">
      <c r="A345" s="1">
        <v>758</v>
      </c>
      <c r="B345" s="1" t="s">
        <v>2347</v>
      </c>
    </row>
    <row r="346" spans="1:2" ht="15.75" hidden="1" customHeight="1" x14ac:dyDescent="0.2">
      <c r="A346" s="1">
        <v>759</v>
      </c>
      <c r="B346" s="1" t="s">
        <v>2347</v>
      </c>
    </row>
    <row r="347" spans="1:2" ht="15.75" hidden="1" customHeight="1" x14ac:dyDescent="0.2">
      <c r="A347" s="1">
        <v>760</v>
      </c>
      <c r="B347" s="1" t="s">
        <v>2347</v>
      </c>
    </row>
    <row r="348" spans="1:2" ht="15.75" hidden="1" customHeight="1" x14ac:dyDescent="0.2">
      <c r="A348" s="1">
        <v>761</v>
      </c>
      <c r="B348" s="1" t="s">
        <v>2347</v>
      </c>
    </row>
    <row r="349" spans="1:2" ht="15.75" hidden="1" customHeight="1" x14ac:dyDescent="0.2">
      <c r="A349" s="1">
        <v>762</v>
      </c>
      <c r="B349" s="1" t="s">
        <v>2347</v>
      </c>
    </row>
    <row r="350" spans="1:2" ht="15.75" hidden="1" customHeight="1" x14ac:dyDescent="0.2">
      <c r="A350" s="1">
        <v>763</v>
      </c>
      <c r="B350" s="1" t="s">
        <v>2347</v>
      </c>
    </row>
    <row r="351" spans="1:2" ht="15.75" hidden="1" customHeight="1" x14ac:dyDescent="0.2">
      <c r="A351" s="1">
        <v>764</v>
      </c>
      <c r="B351" s="1" t="s">
        <v>2347</v>
      </c>
    </row>
    <row r="352" spans="1:2" ht="15.75" hidden="1" customHeight="1" x14ac:dyDescent="0.2">
      <c r="A352" s="1">
        <v>765</v>
      </c>
      <c r="B352" s="1" t="s">
        <v>2347</v>
      </c>
    </row>
    <row r="353" spans="1:2" ht="15.75" hidden="1" customHeight="1" x14ac:dyDescent="0.2">
      <c r="A353" s="1">
        <v>766</v>
      </c>
      <c r="B353" s="1" t="s">
        <v>2347</v>
      </c>
    </row>
    <row r="354" spans="1:2" ht="15.75" customHeight="1" x14ac:dyDescent="0.2">
      <c r="A354" s="176">
        <v>767</v>
      </c>
      <c r="B354" s="1" t="s">
        <v>2347</v>
      </c>
    </row>
    <row r="355" spans="1:2" ht="15.75" hidden="1" customHeight="1" x14ac:dyDescent="0.2">
      <c r="A355" s="1">
        <v>768</v>
      </c>
      <c r="B355" s="1" t="s">
        <v>2347</v>
      </c>
    </row>
    <row r="356" spans="1:2" ht="15.75" hidden="1" customHeight="1" x14ac:dyDescent="0.2">
      <c r="A356" s="1">
        <v>769</v>
      </c>
      <c r="B356" s="1" t="s">
        <v>2347</v>
      </c>
    </row>
    <row r="357" spans="1:2" ht="15.75" hidden="1" customHeight="1" x14ac:dyDescent="0.2">
      <c r="A357" s="1">
        <v>770</v>
      </c>
      <c r="B357" s="1" t="s">
        <v>2347</v>
      </c>
    </row>
    <row r="358" spans="1:2" ht="15.75" hidden="1" customHeight="1" x14ac:dyDescent="0.2">
      <c r="A358" s="1">
        <v>771</v>
      </c>
      <c r="B358" s="1" t="s">
        <v>2347</v>
      </c>
    </row>
    <row r="359" spans="1:2" ht="15.75" customHeight="1" x14ac:dyDescent="0.2">
      <c r="A359" s="176">
        <v>772</v>
      </c>
      <c r="B359" s="1" t="s">
        <v>2347</v>
      </c>
    </row>
    <row r="360" spans="1:2" ht="15.75" hidden="1" customHeight="1" x14ac:dyDescent="0.2">
      <c r="A360" s="1">
        <v>773</v>
      </c>
      <c r="B360" s="1" t="s">
        <v>2347</v>
      </c>
    </row>
    <row r="361" spans="1:2" ht="15.75" hidden="1" customHeight="1" x14ac:dyDescent="0.2">
      <c r="A361" s="1">
        <v>774</v>
      </c>
      <c r="B361" s="1" t="s">
        <v>2347</v>
      </c>
    </row>
    <row r="362" spans="1:2" ht="15.75" hidden="1" customHeight="1" x14ac:dyDescent="0.2">
      <c r="A362" s="1">
        <v>775</v>
      </c>
      <c r="B362" s="1" t="s">
        <v>2347</v>
      </c>
    </row>
    <row r="363" spans="1:2" ht="15.75" hidden="1" customHeight="1" x14ac:dyDescent="0.2">
      <c r="A363" s="1">
        <v>776</v>
      </c>
      <c r="B363" s="1" t="s">
        <v>2347</v>
      </c>
    </row>
    <row r="364" spans="1:2" ht="15.75" hidden="1" customHeight="1" x14ac:dyDescent="0.2">
      <c r="A364" s="1">
        <v>777</v>
      </c>
      <c r="B364" s="1" t="s">
        <v>2347</v>
      </c>
    </row>
    <row r="365" spans="1:2" ht="15.75" hidden="1" customHeight="1" x14ac:dyDescent="0.2">
      <c r="A365" s="1">
        <v>778</v>
      </c>
      <c r="B365" s="1" t="s">
        <v>2347</v>
      </c>
    </row>
    <row r="366" spans="1:2" ht="15.75" hidden="1" customHeight="1" x14ac:dyDescent="0.2">
      <c r="A366" s="1">
        <v>779</v>
      </c>
      <c r="B366" s="1" t="s">
        <v>2347</v>
      </c>
    </row>
    <row r="367" spans="1:2" ht="15.75" hidden="1" customHeight="1" x14ac:dyDescent="0.2">
      <c r="A367" s="1">
        <v>780</v>
      </c>
      <c r="B367" s="1" t="s">
        <v>2347</v>
      </c>
    </row>
    <row r="368" spans="1:2" ht="15.75" hidden="1" customHeight="1" x14ac:dyDescent="0.2">
      <c r="A368" s="1">
        <v>781</v>
      </c>
      <c r="B368" s="1" t="s">
        <v>2347</v>
      </c>
    </row>
    <row r="369" spans="1:2" ht="15.75" hidden="1" customHeight="1" x14ac:dyDescent="0.2">
      <c r="A369" s="1">
        <v>782</v>
      </c>
      <c r="B369" s="1" t="s">
        <v>2347</v>
      </c>
    </row>
    <row r="370" spans="1:2" ht="15.75" hidden="1" customHeight="1" x14ac:dyDescent="0.2">
      <c r="A370" s="1">
        <v>783</v>
      </c>
      <c r="B370" s="1" t="s">
        <v>2347</v>
      </c>
    </row>
    <row r="371" spans="1:2" ht="15.75" hidden="1" customHeight="1" x14ac:dyDescent="0.2">
      <c r="A371" s="1">
        <v>784</v>
      </c>
      <c r="B371" s="1" t="s">
        <v>2347</v>
      </c>
    </row>
    <row r="372" spans="1:2" ht="15.75" hidden="1" customHeight="1" x14ac:dyDescent="0.2">
      <c r="A372" s="1">
        <v>785</v>
      </c>
      <c r="B372" s="1" t="s">
        <v>2347</v>
      </c>
    </row>
    <row r="373" spans="1:2" ht="15.75" hidden="1" customHeight="1" x14ac:dyDescent="0.2">
      <c r="A373" s="1">
        <v>786</v>
      </c>
      <c r="B373" s="1" t="s">
        <v>2347</v>
      </c>
    </row>
    <row r="374" spans="1:2" ht="15.75" hidden="1" customHeight="1" x14ac:dyDescent="0.2">
      <c r="A374" s="1">
        <v>787</v>
      </c>
      <c r="B374" s="1" t="s">
        <v>2347</v>
      </c>
    </row>
    <row r="375" spans="1:2" ht="15.75" hidden="1" customHeight="1" x14ac:dyDescent="0.2">
      <c r="A375" s="1">
        <v>788</v>
      </c>
      <c r="B375" s="1" t="s">
        <v>2347</v>
      </c>
    </row>
    <row r="376" spans="1:2" ht="15.75" hidden="1" customHeight="1" x14ac:dyDescent="0.2">
      <c r="A376" s="1">
        <v>789</v>
      </c>
      <c r="B376" s="1" t="s">
        <v>2347</v>
      </c>
    </row>
    <row r="377" spans="1:2" ht="15.75" hidden="1" customHeight="1" x14ac:dyDescent="0.2">
      <c r="A377" s="1">
        <v>790</v>
      </c>
      <c r="B377" s="1" t="s">
        <v>2347</v>
      </c>
    </row>
    <row r="378" spans="1:2" ht="15.75" hidden="1" customHeight="1" x14ac:dyDescent="0.2">
      <c r="A378" s="1">
        <v>791</v>
      </c>
      <c r="B378" s="1" t="s">
        <v>2347</v>
      </c>
    </row>
    <row r="379" spans="1:2" ht="15.75" hidden="1" customHeight="1" x14ac:dyDescent="0.2">
      <c r="A379" s="1">
        <v>792</v>
      </c>
      <c r="B379" s="1" t="s">
        <v>2347</v>
      </c>
    </row>
    <row r="380" spans="1:2" ht="15.75" hidden="1" customHeight="1" x14ac:dyDescent="0.2">
      <c r="A380" s="1">
        <v>793</v>
      </c>
      <c r="B380" s="1" t="s">
        <v>2347</v>
      </c>
    </row>
    <row r="381" spans="1:2" ht="15.75" hidden="1" customHeight="1" x14ac:dyDescent="0.2">
      <c r="A381" s="1">
        <v>794</v>
      </c>
      <c r="B381" s="1" t="s">
        <v>2347</v>
      </c>
    </row>
    <row r="382" spans="1:2" ht="15.75" hidden="1" customHeight="1" x14ac:dyDescent="0.2">
      <c r="A382" s="1">
        <v>795</v>
      </c>
      <c r="B382" s="1" t="s">
        <v>2347</v>
      </c>
    </row>
    <row r="383" spans="1:2" ht="15.75" hidden="1" customHeight="1" x14ac:dyDescent="0.2">
      <c r="A383" s="1">
        <v>796</v>
      </c>
      <c r="B383" s="1" t="s">
        <v>2347</v>
      </c>
    </row>
    <row r="384" spans="1:2" ht="15.75" hidden="1" customHeight="1" x14ac:dyDescent="0.2">
      <c r="A384" s="1">
        <v>797</v>
      </c>
      <c r="B384" s="1" t="s">
        <v>2347</v>
      </c>
    </row>
    <row r="385" spans="1:2" ht="15.75" hidden="1" customHeight="1" x14ac:dyDescent="0.2">
      <c r="A385" s="1">
        <v>798</v>
      </c>
      <c r="B385" s="1" t="s">
        <v>2347</v>
      </c>
    </row>
    <row r="386" spans="1:2" ht="15.75" hidden="1" customHeight="1" x14ac:dyDescent="0.2">
      <c r="A386" s="1">
        <v>799</v>
      </c>
      <c r="B386" s="1" t="s">
        <v>2347</v>
      </c>
    </row>
    <row r="387" spans="1:2" ht="15.75" hidden="1" customHeight="1" x14ac:dyDescent="0.2">
      <c r="A387" s="1">
        <v>800</v>
      </c>
      <c r="B387" s="1" t="s">
        <v>2347</v>
      </c>
    </row>
    <row r="388" spans="1:2" ht="15.75" hidden="1" customHeight="1" x14ac:dyDescent="0.2">
      <c r="A388" s="1">
        <v>801</v>
      </c>
      <c r="B388" s="1" t="s">
        <v>2347</v>
      </c>
    </row>
    <row r="389" spans="1:2" ht="15.75" hidden="1" customHeight="1" x14ac:dyDescent="0.2">
      <c r="A389" s="1">
        <v>802</v>
      </c>
      <c r="B389" s="1" t="s">
        <v>2347</v>
      </c>
    </row>
    <row r="390" spans="1:2" ht="15.75" hidden="1" customHeight="1" x14ac:dyDescent="0.2">
      <c r="A390" s="1">
        <v>803</v>
      </c>
      <c r="B390" s="1" t="s">
        <v>2347</v>
      </c>
    </row>
    <row r="391" spans="1:2" ht="15.75" hidden="1" customHeight="1" x14ac:dyDescent="0.2">
      <c r="A391" s="1">
        <v>804</v>
      </c>
      <c r="B391" s="1" t="s">
        <v>2347</v>
      </c>
    </row>
    <row r="392" spans="1:2" ht="15.75" hidden="1" customHeight="1" x14ac:dyDescent="0.2">
      <c r="A392" s="1">
        <v>805</v>
      </c>
      <c r="B392" s="1" t="s">
        <v>2347</v>
      </c>
    </row>
    <row r="393" spans="1:2" ht="15.75" customHeight="1" x14ac:dyDescent="0.2">
      <c r="A393" s="176">
        <v>806</v>
      </c>
      <c r="B393" s="1" t="s">
        <v>2347</v>
      </c>
    </row>
    <row r="394" spans="1:2" ht="15.75" hidden="1" customHeight="1" x14ac:dyDescent="0.2">
      <c r="A394" s="1">
        <v>807</v>
      </c>
      <c r="B394" s="1" t="s">
        <v>2347</v>
      </c>
    </row>
    <row r="395" spans="1:2" ht="15.75" hidden="1" customHeight="1" x14ac:dyDescent="0.2">
      <c r="A395" s="1">
        <v>808</v>
      </c>
      <c r="B395" s="1" t="s">
        <v>2347</v>
      </c>
    </row>
    <row r="396" spans="1:2" ht="15.75" hidden="1" customHeight="1" x14ac:dyDescent="0.2">
      <c r="A396" s="1">
        <v>809</v>
      </c>
      <c r="B396" s="1" t="s">
        <v>2347</v>
      </c>
    </row>
    <row r="397" spans="1:2" ht="15.75" hidden="1" customHeight="1" x14ac:dyDescent="0.2">
      <c r="A397" s="1">
        <v>810</v>
      </c>
      <c r="B397" s="1" t="s">
        <v>2347</v>
      </c>
    </row>
    <row r="398" spans="1:2" ht="15.75" hidden="1" customHeight="1" x14ac:dyDescent="0.2">
      <c r="A398" s="1">
        <v>811</v>
      </c>
      <c r="B398" s="1" t="s">
        <v>2347</v>
      </c>
    </row>
    <row r="399" spans="1:2" ht="15.75" hidden="1" customHeight="1" x14ac:dyDescent="0.2">
      <c r="A399" s="1">
        <v>812</v>
      </c>
      <c r="B399" s="1" t="s">
        <v>2347</v>
      </c>
    </row>
    <row r="400" spans="1:2" ht="15.75" hidden="1" customHeight="1" x14ac:dyDescent="0.2">
      <c r="A400" s="1">
        <v>813</v>
      </c>
      <c r="B400" s="1" t="s">
        <v>2347</v>
      </c>
    </row>
    <row r="401" spans="1:2" ht="15.75" hidden="1" customHeight="1" x14ac:dyDescent="0.2">
      <c r="A401" s="1">
        <v>814</v>
      </c>
      <c r="B401" s="1" t="s">
        <v>2347</v>
      </c>
    </row>
    <row r="402" spans="1:2" ht="15.75" hidden="1" customHeight="1" x14ac:dyDescent="0.2">
      <c r="A402" s="1">
        <v>815</v>
      </c>
      <c r="B402" s="1" t="s">
        <v>2347</v>
      </c>
    </row>
    <row r="403" spans="1:2" ht="15.75" customHeight="1" x14ac:dyDescent="0.2">
      <c r="A403" s="176">
        <v>816</v>
      </c>
      <c r="B403" s="1" t="s">
        <v>2347</v>
      </c>
    </row>
    <row r="404" spans="1:2" ht="15.75" hidden="1" customHeight="1" x14ac:dyDescent="0.2">
      <c r="A404" s="1">
        <v>817</v>
      </c>
      <c r="B404" s="1" t="s">
        <v>2347</v>
      </c>
    </row>
    <row r="405" spans="1:2" ht="15.75" hidden="1" customHeight="1" x14ac:dyDescent="0.2">
      <c r="A405" s="1">
        <v>818</v>
      </c>
      <c r="B405" s="1" t="s">
        <v>2347</v>
      </c>
    </row>
    <row r="406" spans="1:2" ht="15.75" customHeight="1" x14ac:dyDescent="0.2">
      <c r="A406" s="176">
        <v>819</v>
      </c>
      <c r="B406" s="1" t="s">
        <v>2347</v>
      </c>
    </row>
    <row r="407" spans="1:2" ht="15.75" hidden="1" customHeight="1" x14ac:dyDescent="0.2">
      <c r="A407" s="1">
        <v>820</v>
      </c>
      <c r="B407" s="1" t="s">
        <v>2347</v>
      </c>
    </row>
    <row r="408" spans="1:2" ht="15.75" hidden="1" customHeight="1" x14ac:dyDescent="0.2">
      <c r="A408" s="1">
        <v>821</v>
      </c>
      <c r="B408" s="1" t="s">
        <v>2347</v>
      </c>
    </row>
    <row r="409" spans="1:2" ht="15.75" hidden="1" customHeight="1" x14ac:dyDescent="0.2">
      <c r="A409" s="1">
        <v>822</v>
      </c>
      <c r="B409" s="1" t="s">
        <v>2347</v>
      </c>
    </row>
    <row r="410" spans="1:2" ht="15.75" hidden="1" customHeight="1" x14ac:dyDescent="0.2">
      <c r="A410" s="1">
        <v>823</v>
      </c>
      <c r="B410" s="1" t="s">
        <v>2347</v>
      </c>
    </row>
    <row r="411" spans="1:2" ht="15.75" hidden="1" customHeight="1" x14ac:dyDescent="0.2">
      <c r="A411" s="1">
        <v>824</v>
      </c>
      <c r="B411" s="1" t="s">
        <v>2347</v>
      </c>
    </row>
    <row r="412" spans="1:2" ht="15.75" hidden="1" customHeight="1" x14ac:dyDescent="0.2">
      <c r="A412" s="1">
        <v>825</v>
      </c>
      <c r="B412" s="1" t="s">
        <v>2347</v>
      </c>
    </row>
    <row r="413" spans="1:2" ht="15.75" hidden="1" customHeight="1" x14ac:dyDescent="0.2">
      <c r="A413" s="1">
        <v>826</v>
      </c>
      <c r="B413" s="1" t="s">
        <v>2347</v>
      </c>
    </row>
    <row r="414" spans="1:2" ht="15.75" hidden="1" customHeight="1" x14ac:dyDescent="0.2">
      <c r="A414" s="1">
        <v>827</v>
      </c>
      <c r="B414" s="1" t="s">
        <v>2347</v>
      </c>
    </row>
    <row r="415" spans="1:2" ht="15.75" hidden="1" customHeight="1" x14ac:dyDescent="0.2">
      <c r="A415" s="1">
        <v>828</v>
      </c>
      <c r="B415" s="1" t="s">
        <v>2347</v>
      </c>
    </row>
    <row r="416" spans="1:2" ht="15.75" hidden="1" customHeight="1" x14ac:dyDescent="0.2">
      <c r="A416" s="1">
        <v>829</v>
      </c>
      <c r="B416" s="1" t="s">
        <v>2347</v>
      </c>
    </row>
    <row r="417" spans="1:2" ht="15.75" hidden="1" customHeight="1" x14ac:dyDescent="0.2">
      <c r="A417" s="1">
        <v>830</v>
      </c>
      <c r="B417" s="1" t="s">
        <v>2347</v>
      </c>
    </row>
    <row r="418" spans="1:2" ht="15.75" hidden="1" customHeight="1" x14ac:dyDescent="0.2">
      <c r="A418" s="1">
        <v>831</v>
      </c>
      <c r="B418" s="1" t="s">
        <v>2347</v>
      </c>
    </row>
    <row r="419" spans="1:2" ht="15.75" hidden="1" customHeight="1" x14ac:dyDescent="0.2">
      <c r="A419" s="1">
        <v>832</v>
      </c>
      <c r="B419" s="1" t="s">
        <v>2347</v>
      </c>
    </row>
    <row r="420" spans="1:2" ht="15.75" customHeight="1" x14ac:dyDescent="0.2">
      <c r="A420" s="176">
        <v>833</v>
      </c>
      <c r="B420" s="1" t="s">
        <v>2347</v>
      </c>
    </row>
    <row r="421" spans="1:2" ht="15.75" hidden="1" customHeight="1" x14ac:dyDescent="0.2">
      <c r="A421" s="1">
        <v>834</v>
      </c>
      <c r="B421" s="1" t="s">
        <v>2347</v>
      </c>
    </row>
    <row r="422" spans="1:2" ht="15.75" hidden="1" customHeight="1" x14ac:dyDescent="0.2">
      <c r="A422" s="1">
        <v>835</v>
      </c>
      <c r="B422" s="1" t="s">
        <v>2347</v>
      </c>
    </row>
    <row r="423" spans="1:2" ht="15.75" hidden="1" customHeight="1" x14ac:dyDescent="0.2">
      <c r="A423" s="1">
        <v>836</v>
      </c>
      <c r="B423" s="1" t="s">
        <v>2347</v>
      </c>
    </row>
    <row r="424" spans="1:2" ht="15.75" hidden="1" customHeight="1" x14ac:dyDescent="0.2">
      <c r="A424" s="1">
        <v>837</v>
      </c>
      <c r="B424" s="1" t="s">
        <v>2347</v>
      </c>
    </row>
    <row r="425" spans="1:2" ht="15.75" hidden="1" customHeight="1" x14ac:dyDescent="0.2">
      <c r="A425" s="1">
        <v>838</v>
      </c>
      <c r="B425" s="1" t="s">
        <v>2347</v>
      </c>
    </row>
    <row r="426" spans="1:2" ht="15.75" hidden="1" customHeight="1" x14ac:dyDescent="0.2">
      <c r="A426" s="1">
        <v>839</v>
      </c>
      <c r="B426" s="1" t="s">
        <v>2347</v>
      </c>
    </row>
    <row r="427" spans="1:2" ht="15.75" hidden="1" customHeight="1" x14ac:dyDescent="0.2">
      <c r="A427" s="1">
        <v>840</v>
      </c>
      <c r="B427" s="1" t="s">
        <v>2347</v>
      </c>
    </row>
    <row r="428" spans="1:2" ht="15.75" hidden="1" customHeight="1" x14ac:dyDescent="0.2">
      <c r="A428" s="1">
        <v>841</v>
      </c>
      <c r="B428" s="1" t="s">
        <v>2347</v>
      </c>
    </row>
    <row r="429" spans="1:2" ht="15.75" hidden="1" customHeight="1" x14ac:dyDescent="0.2">
      <c r="A429" s="1">
        <v>842</v>
      </c>
      <c r="B429" s="1" t="s">
        <v>2347</v>
      </c>
    </row>
    <row r="430" spans="1:2" ht="15.75" hidden="1" customHeight="1" x14ac:dyDescent="0.2">
      <c r="A430" s="1">
        <v>843</v>
      </c>
      <c r="B430" s="1" t="s">
        <v>2347</v>
      </c>
    </row>
    <row r="431" spans="1:2" ht="15.75" hidden="1" customHeight="1" x14ac:dyDescent="0.2">
      <c r="A431" s="1">
        <v>844</v>
      </c>
      <c r="B431" s="1" t="s">
        <v>2347</v>
      </c>
    </row>
    <row r="432" spans="1:2" ht="15.75" hidden="1" customHeight="1" x14ac:dyDescent="0.2">
      <c r="A432" s="1">
        <v>845</v>
      </c>
      <c r="B432" s="1" t="s">
        <v>2347</v>
      </c>
    </row>
    <row r="433" spans="1:2" ht="15.75" hidden="1" customHeight="1" x14ac:dyDescent="0.2">
      <c r="A433" s="1">
        <v>846</v>
      </c>
      <c r="B433" s="1" t="s">
        <v>2347</v>
      </c>
    </row>
    <row r="434" spans="1:2" ht="15.75" hidden="1" customHeight="1" x14ac:dyDescent="0.2">
      <c r="A434" s="1">
        <v>847</v>
      </c>
      <c r="B434" s="1" t="s">
        <v>2347</v>
      </c>
    </row>
    <row r="435" spans="1:2" ht="15.75" hidden="1" customHeight="1" x14ac:dyDescent="0.2">
      <c r="A435" s="1">
        <v>848</v>
      </c>
      <c r="B435" s="1" t="s">
        <v>2347</v>
      </c>
    </row>
    <row r="436" spans="1:2" ht="15.75" hidden="1" customHeight="1" x14ac:dyDescent="0.2">
      <c r="A436" s="1">
        <v>849</v>
      </c>
      <c r="B436" s="1" t="s">
        <v>2347</v>
      </c>
    </row>
    <row r="437" spans="1:2" ht="15.75" hidden="1" customHeight="1" x14ac:dyDescent="0.2">
      <c r="A437" s="1">
        <v>850</v>
      </c>
      <c r="B437" s="1" t="s">
        <v>2347</v>
      </c>
    </row>
    <row r="438" spans="1:2" ht="15.75" hidden="1" customHeight="1" x14ac:dyDescent="0.2">
      <c r="A438" s="1">
        <v>851</v>
      </c>
      <c r="B438" s="1" t="s">
        <v>2347</v>
      </c>
    </row>
    <row r="439" spans="1:2" ht="15.75" hidden="1" customHeight="1" x14ac:dyDescent="0.2">
      <c r="A439" s="1">
        <v>999</v>
      </c>
      <c r="B439" s="1" t="s">
        <v>2347</v>
      </c>
    </row>
    <row r="440" spans="1:2" ht="15.75" hidden="1" customHeight="1" x14ac:dyDescent="0.2">
      <c r="A440" s="1">
        <v>3055537</v>
      </c>
      <c r="B440" s="1" t="s">
        <v>2347</v>
      </c>
    </row>
    <row r="441" spans="1:2" ht="15.75" hidden="1" customHeight="1" x14ac:dyDescent="0.2">
      <c r="A441" s="1">
        <v>9591584</v>
      </c>
      <c r="B441" s="1" t="s">
        <v>2347</v>
      </c>
    </row>
    <row r="442" spans="1:2" ht="15.75" hidden="1" customHeight="1" x14ac:dyDescent="0.2">
      <c r="A442" s="1">
        <v>10270451</v>
      </c>
      <c r="B442" s="1" t="s">
        <v>2347</v>
      </c>
    </row>
    <row r="443" spans="1:2" ht="15.75" hidden="1" customHeight="1" x14ac:dyDescent="0.2">
      <c r="A443" s="1">
        <v>14480741</v>
      </c>
      <c r="B443" s="1" t="s">
        <v>2347</v>
      </c>
    </row>
    <row r="444" spans="1:2" ht="15.75" hidden="1" customHeight="1" x14ac:dyDescent="0.2">
      <c r="A444" s="1">
        <v>15007362</v>
      </c>
      <c r="B444" s="1" t="s">
        <v>2347</v>
      </c>
    </row>
    <row r="445" spans="1:2" ht="15.75" customHeight="1" x14ac:dyDescent="0.2">
      <c r="A445" s="176"/>
    </row>
    <row r="446" spans="1:2" ht="15.75" customHeight="1" x14ac:dyDescent="0.2">
      <c r="A446" s="176"/>
    </row>
    <row r="447" spans="1:2" ht="15.75" customHeight="1" x14ac:dyDescent="0.2">
      <c r="A447" s="176"/>
    </row>
    <row r="448" spans="1:2" ht="15.75" customHeight="1" x14ac:dyDescent="0.2">
      <c r="A448" s="176"/>
    </row>
    <row r="449" spans="1:1" ht="15.75" customHeight="1" x14ac:dyDescent="0.2">
      <c r="A449" s="176"/>
    </row>
    <row r="450" spans="1:1" ht="15.75" customHeight="1" x14ac:dyDescent="0.2">
      <c r="A450" s="176"/>
    </row>
    <row r="451" spans="1:1" ht="15.75" customHeight="1" x14ac:dyDescent="0.2">
      <c r="A451" s="176"/>
    </row>
    <row r="452" spans="1:1" ht="15.75" customHeight="1" x14ac:dyDescent="0.2">
      <c r="A452" s="176"/>
    </row>
    <row r="453" spans="1:1" ht="15.75" customHeight="1" x14ac:dyDescent="0.2">
      <c r="A453" s="176"/>
    </row>
    <row r="454" spans="1:1" ht="15.75" customHeight="1" x14ac:dyDescent="0.2">
      <c r="A454" s="176"/>
    </row>
    <row r="455" spans="1:1" ht="15.75" customHeight="1" x14ac:dyDescent="0.2">
      <c r="A455" s="176"/>
    </row>
    <row r="456" spans="1:1" ht="15.75" customHeight="1" x14ac:dyDescent="0.2">
      <c r="A456" s="176"/>
    </row>
    <row r="457" spans="1:1" ht="15.75" customHeight="1" x14ac:dyDescent="0.2">
      <c r="A457" s="176"/>
    </row>
    <row r="458" spans="1:1" ht="15.75" customHeight="1" x14ac:dyDescent="0.2">
      <c r="A458" s="176"/>
    </row>
    <row r="459" spans="1:1" ht="15.75" customHeight="1" x14ac:dyDescent="0.2">
      <c r="A459" s="176"/>
    </row>
    <row r="460" spans="1:1" ht="15.75" customHeight="1" x14ac:dyDescent="0.2">
      <c r="A460" s="176"/>
    </row>
    <row r="461" spans="1:1" ht="15.75" customHeight="1" x14ac:dyDescent="0.2">
      <c r="A461" s="176"/>
    </row>
    <row r="462" spans="1:1" ht="15.75" customHeight="1" x14ac:dyDescent="0.2">
      <c r="A462" s="176"/>
    </row>
    <row r="463" spans="1:1" ht="15.75" customHeight="1" x14ac:dyDescent="0.2">
      <c r="A463" s="176"/>
    </row>
    <row r="464" spans="1:1" ht="15.75" customHeight="1" x14ac:dyDescent="0.2">
      <c r="A464" s="176"/>
    </row>
    <row r="465" spans="1:1" ht="15.75" customHeight="1" x14ac:dyDescent="0.2">
      <c r="A465" s="176"/>
    </row>
    <row r="466" spans="1:1" ht="15.75" customHeight="1" x14ac:dyDescent="0.2">
      <c r="A466" s="176"/>
    </row>
    <row r="467" spans="1:1" ht="15.75" customHeight="1" x14ac:dyDescent="0.2">
      <c r="A467" s="176"/>
    </row>
    <row r="468" spans="1:1" ht="15.75" customHeight="1" x14ac:dyDescent="0.2">
      <c r="A468" s="176"/>
    </row>
    <row r="469" spans="1:1" ht="15.75" customHeight="1" x14ac:dyDescent="0.2">
      <c r="A469" s="176"/>
    </row>
    <row r="470" spans="1:1" ht="15.75" customHeight="1" x14ac:dyDescent="0.2">
      <c r="A470" s="176"/>
    </row>
    <row r="471" spans="1:1" ht="15.75" customHeight="1" x14ac:dyDescent="0.2">
      <c r="A471" s="176"/>
    </row>
    <row r="472" spans="1:1" ht="15.75" customHeight="1" x14ac:dyDescent="0.2">
      <c r="A472" s="176"/>
    </row>
    <row r="473" spans="1:1" ht="15.75" customHeight="1" x14ac:dyDescent="0.2">
      <c r="A473" s="176"/>
    </row>
    <row r="474" spans="1:1" ht="15.75" customHeight="1" x14ac:dyDescent="0.2">
      <c r="A474" s="176"/>
    </row>
    <row r="475" spans="1:1" ht="15.75" customHeight="1" x14ac:dyDescent="0.2">
      <c r="A475" s="176"/>
    </row>
    <row r="476" spans="1:1" ht="15.75" customHeight="1" x14ac:dyDescent="0.2">
      <c r="A476" s="176"/>
    </row>
    <row r="477" spans="1:1" ht="15.75" customHeight="1" x14ac:dyDescent="0.2">
      <c r="A477" s="176"/>
    </row>
    <row r="478" spans="1:1" ht="15.75" customHeight="1" x14ac:dyDescent="0.2">
      <c r="A478" s="176"/>
    </row>
    <row r="479" spans="1:1" ht="15.75" customHeight="1" x14ac:dyDescent="0.2">
      <c r="A479" s="176"/>
    </row>
    <row r="480" spans="1:1" ht="15.75" customHeight="1" x14ac:dyDescent="0.2">
      <c r="A480" s="176"/>
    </row>
    <row r="481" spans="1:1" ht="15.75" customHeight="1" x14ac:dyDescent="0.2">
      <c r="A481" s="176"/>
    </row>
    <row r="482" spans="1:1" ht="15.75" customHeight="1" x14ac:dyDescent="0.2">
      <c r="A482" s="176"/>
    </row>
    <row r="483" spans="1:1" ht="15.75" customHeight="1" x14ac:dyDescent="0.2">
      <c r="A483" s="176"/>
    </row>
    <row r="484" spans="1:1" ht="15.75" customHeight="1" x14ac:dyDescent="0.2">
      <c r="A484" s="176"/>
    </row>
    <row r="485" spans="1:1" ht="15.75" customHeight="1" x14ac:dyDescent="0.2">
      <c r="A485" s="176"/>
    </row>
    <row r="486" spans="1:1" ht="15.75" customHeight="1" x14ac:dyDescent="0.2">
      <c r="A486" s="176"/>
    </row>
    <row r="487" spans="1:1" ht="15.75" customHeight="1" x14ac:dyDescent="0.2">
      <c r="A487" s="176"/>
    </row>
    <row r="488" spans="1:1" ht="15.75" customHeight="1" x14ac:dyDescent="0.2">
      <c r="A488" s="176"/>
    </row>
    <row r="489" spans="1:1" ht="15.75" customHeight="1" x14ac:dyDescent="0.2">
      <c r="A489" s="176"/>
    </row>
    <row r="490" spans="1:1" ht="15.75" customHeight="1" x14ac:dyDescent="0.2">
      <c r="A490" s="176"/>
    </row>
    <row r="491" spans="1:1" ht="15.75" customHeight="1" x14ac:dyDescent="0.2">
      <c r="A491" s="176"/>
    </row>
    <row r="492" spans="1:1" ht="15.75" customHeight="1" x14ac:dyDescent="0.2">
      <c r="A492" s="176"/>
    </row>
    <row r="493" spans="1:1" ht="15.75" customHeight="1" x14ac:dyDescent="0.2">
      <c r="A493" s="176"/>
    </row>
    <row r="494" spans="1:1" ht="15.75" customHeight="1" x14ac:dyDescent="0.2">
      <c r="A494" s="176"/>
    </row>
    <row r="495" spans="1:1" ht="15.75" customHeight="1" x14ac:dyDescent="0.2">
      <c r="A495" s="176"/>
    </row>
    <row r="496" spans="1:1" ht="15.75" customHeight="1" x14ac:dyDescent="0.2">
      <c r="A496" s="176"/>
    </row>
    <row r="497" spans="1:1" ht="15.75" customHeight="1" x14ac:dyDescent="0.2">
      <c r="A497" s="176"/>
    </row>
    <row r="498" spans="1:1" ht="15.75" customHeight="1" x14ac:dyDescent="0.2">
      <c r="A498" s="176"/>
    </row>
    <row r="499" spans="1:1" ht="15.75" customHeight="1" x14ac:dyDescent="0.2">
      <c r="A499" s="176"/>
    </row>
    <row r="500" spans="1:1" ht="15.75" customHeight="1" x14ac:dyDescent="0.2">
      <c r="A500" s="176"/>
    </row>
    <row r="501" spans="1:1" ht="15.75" customHeight="1" x14ac:dyDescent="0.2">
      <c r="A501" s="176"/>
    </row>
    <row r="502" spans="1:1" ht="15.75" customHeight="1" x14ac:dyDescent="0.2">
      <c r="A502" s="176"/>
    </row>
    <row r="503" spans="1:1" ht="15.75" customHeight="1" x14ac:dyDescent="0.2">
      <c r="A503" s="176"/>
    </row>
    <row r="504" spans="1:1" ht="15.75" customHeight="1" x14ac:dyDescent="0.2">
      <c r="A504" s="176"/>
    </row>
    <row r="505" spans="1:1" ht="15.75" customHeight="1" x14ac:dyDescent="0.2">
      <c r="A505" s="176"/>
    </row>
    <row r="506" spans="1:1" ht="15.75" customHeight="1" x14ac:dyDescent="0.2">
      <c r="A506" s="176"/>
    </row>
    <row r="507" spans="1:1" ht="15.75" customHeight="1" x14ac:dyDescent="0.2">
      <c r="A507" s="176"/>
    </row>
    <row r="508" spans="1:1" ht="15.75" customHeight="1" x14ac:dyDescent="0.2">
      <c r="A508" s="176"/>
    </row>
    <row r="509" spans="1:1" ht="15.75" customHeight="1" x14ac:dyDescent="0.2">
      <c r="A509" s="176"/>
    </row>
    <row r="510" spans="1:1" ht="15.75" customHeight="1" x14ac:dyDescent="0.2">
      <c r="A510" s="176"/>
    </row>
    <row r="511" spans="1:1" ht="15.75" customHeight="1" x14ac:dyDescent="0.2">
      <c r="A511" s="176"/>
    </row>
    <row r="512" spans="1:1" ht="15.75" customHeight="1" x14ac:dyDescent="0.2">
      <c r="A512" s="176"/>
    </row>
    <row r="513" spans="1:1" ht="15.75" customHeight="1" x14ac:dyDescent="0.2">
      <c r="A513" s="176"/>
    </row>
    <row r="514" spans="1:1" ht="15.75" customHeight="1" x14ac:dyDescent="0.2">
      <c r="A514" s="176"/>
    </row>
    <row r="515" spans="1:1" ht="15.75" customHeight="1" x14ac:dyDescent="0.2">
      <c r="A515" s="176"/>
    </row>
    <row r="516" spans="1:1" ht="15.75" customHeight="1" x14ac:dyDescent="0.2">
      <c r="A516" s="176"/>
    </row>
    <row r="517" spans="1:1" ht="15.75" customHeight="1" x14ac:dyDescent="0.2">
      <c r="A517" s="176"/>
    </row>
    <row r="518" spans="1:1" ht="15.75" customHeight="1" x14ac:dyDescent="0.2">
      <c r="A518" s="176"/>
    </row>
    <row r="519" spans="1:1" ht="15.75" customHeight="1" x14ac:dyDescent="0.2">
      <c r="A519" s="176"/>
    </row>
    <row r="520" spans="1:1" ht="15.75" customHeight="1" x14ac:dyDescent="0.2">
      <c r="A520" s="176"/>
    </row>
    <row r="521" spans="1:1" ht="15.75" customHeight="1" x14ac:dyDescent="0.2">
      <c r="A521" s="176"/>
    </row>
    <row r="522" spans="1:1" ht="15.75" customHeight="1" x14ac:dyDescent="0.2">
      <c r="A522" s="176"/>
    </row>
    <row r="523" spans="1:1" ht="15.75" customHeight="1" x14ac:dyDescent="0.2">
      <c r="A523" s="176"/>
    </row>
    <row r="524" spans="1:1" ht="15.75" customHeight="1" x14ac:dyDescent="0.2">
      <c r="A524" s="176"/>
    </row>
    <row r="525" spans="1:1" ht="15.75" customHeight="1" x14ac:dyDescent="0.2">
      <c r="A525" s="176"/>
    </row>
    <row r="526" spans="1:1" ht="15.75" customHeight="1" x14ac:dyDescent="0.2">
      <c r="A526" s="176"/>
    </row>
    <row r="527" spans="1:1" ht="15.75" customHeight="1" x14ac:dyDescent="0.2">
      <c r="A527" s="176"/>
    </row>
    <row r="528" spans="1:1" ht="15.75" customHeight="1" x14ac:dyDescent="0.2">
      <c r="A528" s="176"/>
    </row>
    <row r="529" spans="1:1" ht="15.75" customHeight="1" x14ac:dyDescent="0.2">
      <c r="A529" s="176"/>
    </row>
    <row r="530" spans="1:1" ht="15.75" customHeight="1" x14ac:dyDescent="0.2">
      <c r="A530" s="176"/>
    </row>
    <row r="531" spans="1:1" ht="15.75" customHeight="1" x14ac:dyDescent="0.2">
      <c r="A531" s="176"/>
    </row>
    <row r="532" spans="1:1" ht="15.75" customHeight="1" x14ac:dyDescent="0.2">
      <c r="A532" s="176"/>
    </row>
    <row r="533" spans="1:1" ht="15.75" customHeight="1" x14ac:dyDescent="0.2">
      <c r="A533" s="176"/>
    </row>
    <row r="534" spans="1:1" ht="15.75" customHeight="1" x14ac:dyDescent="0.2">
      <c r="A534" s="176"/>
    </row>
    <row r="535" spans="1:1" ht="15.75" customHeight="1" x14ac:dyDescent="0.2">
      <c r="A535" s="176"/>
    </row>
    <row r="536" spans="1:1" ht="15.75" customHeight="1" x14ac:dyDescent="0.2">
      <c r="A536" s="176"/>
    </row>
    <row r="537" spans="1:1" ht="15.75" customHeight="1" x14ac:dyDescent="0.2">
      <c r="A537" s="176"/>
    </row>
    <row r="538" spans="1:1" ht="15.75" customHeight="1" x14ac:dyDescent="0.2">
      <c r="A538" s="176"/>
    </row>
    <row r="539" spans="1:1" ht="15.75" customHeight="1" x14ac:dyDescent="0.2">
      <c r="A539" s="176"/>
    </row>
    <row r="540" spans="1:1" ht="15.75" customHeight="1" x14ac:dyDescent="0.2">
      <c r="A540" s="176"/>
    </row>
    <row r="541" spans="1:1" ht="15.75" customHeight="1" x14ac:dyDescent="0.2">
      <c r="A541" s="176"/>
    </row>
    <row r="542" spans="1:1" ht="15.75" customHeight="1" x14ac:dyDescent="0.2">
      <c r="A542" s="176"/>
    </row>
    <row r="543" spans="1:1" ht="15.75" customHeight="1" x14ac:dyDescent="0.2">
      <c r="A543" s="176"/>
    </row>
    <row r="544" spans="1:1" ht="15.75" customHeight="1" x14ac:dyDescent="0.2">
      <c r="A544" s="176"/>
    </row>
    <row r="545" spans="1:1" ht="15.75" customHeight="1" x14ac:dyDescent="0.2">
      <c r="A545" s="176"/>
    </row>
    <row r="546" spans="1:1" ht="15.75" customHeight="1" x14ac:dyDescent="0.2">
      <c r="A546" s="176"/>
    </row>
    <row r="547" spans="1:1" ht="15.75" customHeight="1" x14ac:dyDescent="0.2">
      <c r="A547" s="176"/>
    </row>
    <row r="548" spans="1:1" ht="15.75" customHeight="1" x14ac:dyDescent="0.2">
      <c r="A548" s="176"/>
    </row>
    <row r="549" spans="1:1" ht="15.75" customHeight="1" x14ac:dyDescent="0.2">
      <c r="A549" s="176"/>
    </row>
    <row r="550" spans="1:1" ht="15.75" customHeight="1" x14ac:dyDescent="0.2">
      <c r="A550" s="176"/>
    </row>
    <row r="551" spans="1:1" ht="15.75" customHeight="1" x14ac:dyDescent="0.2">
      <c r="A551" s="176"/>
    </row>
    <row r="552" spans="1:1" ht="15.75" customHeight="1" x14ac:dyDescent="0.2">
      <c r="A552" s="176"/>
    </row>
    <row r="553" spans="1:1" ht="15.75" customHeight="1" x14ac:dyDescent="0.2">
      <c r="A553" s="176"/>
    </row>
    <row r="554" spans="1:1" ht="15.75" customHeight="1" x14ac:dyDescent="0.2">
      <c r="A554" s="176"/>
    </row>
    <row r="555" spans="1:1" ht="15.75" customHeight="1" x14ac:dyDescent="0.2">
      <c r="A555" s="176"/>
    </row>
    <row r="556" spans="1:1" ht="15.75" customHeight="1" x14ac:dyDescent="0.2">
      <c r="A556" s="176"/>
    </row>
    <row r="557" spans="1:1" ht="15.75" customHeight="1" x14ac:dyDescent="0.2">
      <c r="A557" s="176"/>
    </row>
    <row r="558" spans="1:1" ht="15.75" customHeight="1" x14ac:dyDescent="0.2">
      <c r="A558" s="176"/>
    </row>
    <row r="559" spans="1:1" ht="15.75" customHeight="1" x14ac:dyDescent="0.2">
      <c r="A559" s="176"/>
    </row>
    <row r="560" spans="1:1" ht="15.75" customHeight="1" x14ac:dyDescent="0.2">
      <c r="A560" s="176"/>
    </row>
    <row r="561" spans="1:1" ht="15.75" customHeight="1" x14ac:dyDescent="0.2">
      <c r="A561" s="176"/>
    </row>
    <row r="562" spans="1:1" ht="15.75" customHeight="1" x14ac:dyDescent="0.2">
      <c r="A562" s="176"/>
    </row>
    <row r="563" spans="1:1" ht="15.75" customHeight="1" x14ac:dyDescent="0.2">
      <c r="A563" s="176"/>
    </row>
    <row r="564" spans="1:1" ht="15.75" customHeight="1" x14ac:dyDescent="0.2">
      <c r="A564" s="176"/>
    </row>
    <row r="565" spans="1:1" ht="15.75" customHeight="1" x14ac:dyDescent="0.2">
      <c r="A565" s="176"/>
    </row>
    <row r="566" spans="1:1" ht="15.75" customHeight="1" x14ac:dyDescent="0.2">
      <c r="A566" s="176"/>
    </row>
    <row r="567" spans="1:1" ht="15.75" customHeight="1" x14ac:dyDescent="0.2">
      <c r="A567" s="176"/>
    </row>
    <row r="568" spans="1:1" ht="15.75" customHeight="1" x14ac:dyDescent="0.2">
      <c r="A568" s="176"/>
    </row>
    <row r="569" spans="1:1" ht="15.75" customHeight="1" x14ac:dyDescent="0.2">
      <c r="A569" s="176"/>
    </row>
    <row r="570" spans="1:1" ht="15.75" customHeight="1" x14ac:dyDescent="0.2">
      <c r="A570" s="176"/>
    </row>
    <row r="571" spans="1:1" ht="15.75" customHeight="1" x14ac:dyDescent="0.2">
      <c r="A571" s="176"/>
    </row>
    <row r="572" spans="1:1" ht="15.75" customHeight="1" x14ac:dyDescent="0.2">
      <c r="A572" s="176"/>
    </row>
    <row r="573" spans="1:1" ht="15.75" customHeight="1" x14ac:dyDescent="0.2">
      <c r="A573" s="176"/>
    </row>
    <row r="574" spans="1:1" ht="15.75" customHeight="1" x14ac:dyDescent="0.2">
      <c r="A574" s="176"/>
    </row>
    <row r="575" spans="1:1" ht="15.75" customHeight="1" x14ac:dyDescent="0.2">
      <c r="A575" s="176"/>
    </row>
    <row r="576" spans="1:1" ht="15.75" customHeight="1" x14ac:dyDescent="0.2">
      <c r="A576" s="176"/>
    </row>
    <row r="577" spans="1:1" ht="15.75" customHeight="1" x14ac:dyDescent="0.2">
      <c r="A577" s="176"/>
    </row>
    <row r="578" spans="1:1" ht="15.75" customHeight="1" x14ac:dyDescent="0.2">
      <c r="A578" s="176"/>
    </row>
    <row r="579" spans="1:1" ht="15.75" customHeight="1" x14ac:dyDescent="0.2">
      <c r="A579" s="176"/>
    </row>
    <row r="580" spans="1:1" ht="15.75" customHeight="1" x14ac:dyDescent="0.2">
      <c r="A580" s="176"/>
    </row>
    <row r="581" spans="1:1" ht="15.75" customHeight="1" x14ac:dyDescent="0.2">
      <c r="A581" s="176"/>
    </row>
    <row r="582" spans="1:1" ht="15.75" customHeight="1" x14ac:dyDescent="0.2">
      <c r="A582" s="176"/>
    </row>
    <row r="583" spans="1:1" ht="15.75" customHeight="1" x14ac:dyDescent="0.2">
      <c r="A583" s="176"/>
    </row>
    <row r="584" spans="1:1" ht="15.75" customHeight="1" x14ac:dyDescent="0.2">
      <c r="A584" s="176"/>
    </row>
    <row r="585" spans="1:1" ht="15.75" customHeight="1" x14ac:dyDescent="0.2">
      <c r="A585" s="176"/>
    </row>
    <row r="586" spans="1:1" ht="15.75" customHeight="1" x14ac:dyDescent="0.2">
      <c r="A586" s="176"/>
    </row>
    <row r="587" spans="1:1" ht="15.75" customHeight="1" x14ac:dyDescent="0.2">
      <c r="A587" s="176"/>
    </row>
    <row r="588" spans="1:1" ht="15.75" customHeight="1" x14ac:dyDescent="0.2">
      <c r="A588" s="176"/>
    </row>
    <row r="589" spans="1:1" ht="15.75" customHeight="1" x14ac:dyDescent="0.2">
      <c r="A589" s="176"/>
    </row>
    <row r="590" spans="1:1" ht="15.75" customHeight="1" x14ac:dyDescent="0.2">
      <c r="A590" s="176"/>
    </row>
    <row r="591" spans="1:1" ht="15.75" customHeight="1" x14ac:dyDescent="0.2">
      <c r="A591" s="176"/>
    </row>
    <row r="592" spans="1:1" ht="15.75" customHeight="1" x14ac:dyDescent="0.2">
      <c r="A592" s="176"/>
    </row>
    <row r="593" spans="1:1" ht="15.75" customHeight="1" x14ac:dyDescent="0.2">
      <c r="A593" s="176"/>
    </row>
    <row r="594" spans="1:1" ht="15.75" customHeight="1" x14ac:dyDescent="0.2">
      <c r="A594" s="176"/>
    </row>
    <row r="595" spans="1:1" ht="15.75" customHeight="1" x14ac:dyDescent="0.2">
      <c r="A595" s="176"/>
    </row>
    <row r="596" spans="1:1" ht="15.75" customHeight="1" x14ac:dyDescent="0.2">
      <c r="A596" s="176"/>
    </row>
    <row r="597" spans="1:1" ht="15.75" customHeight="1" x14ac:dyDescent="0.2">
      <c r="A597" s="176"/>
    </row>
    <row r="598" spans="1:1" ht="15.75" customHeight="1" x14ac:dyDescent="0.2">
      <c r="A598" s="176"/>
    </row>
    <row r="599" spans="1:1" ht="15.75" customHeight="1" x14ac:dyDescent="0.2">
      <c r="A599" s="176"/>
    </row>
    <row r="600" spans="1:1" ht="15.75" customHeight="1" x14ac:dyDescent="0.2">
      <c r="A600" s="176"/>
    </row>
    <row r="601" spans="1:1" ht="15.75" customHeight="1" x14ac:dyDescent="0.2">
      <c r="A601" s="176"/>
    </row>
    <row r="602" spans="1:1" ht="15.75" customHeight="1" x14ac:dyDescent="0.2">
      <c r="A602" s="176"/>
    </row>
    <row r="603" spans="1:1" ht="15.75" customHeight="1" x14ac:dyDescent="0.2">
      <c r="A603" s="176"/>
    </row>
    <row r="604" spans="1:1" ht="15.75" customHeight="1" x14ac:dyDescent="0.2">
      <c r="A604" s="176"/>
    </row>
    <row r="605" spans="1:1" ht="15.75" customHeight="1" x14ac:dyDescent="0.2">
      <c r="A605" s="176"/>
    </row>
    <row r="606" spans="1:1" ht="15.75" customHeight="1" x14ac:dyDescent="0.2">
      <c r="A606" s="176"/>
    </row>
    <row r="607" spans="1:1" ht="15.75" customHeight="1" x14ac:dyDescent="0.2">
      <c r="A607" s="176"/>
    </row>
    <row r="608" spans="1:1" ht="15.75" customHeight="1" x14ac:dyDescent="0.2">
      <c r="A608" s="176"/>
    </row>
    <row r="609" spans="1:1" ht="15.75" customHeight="1" x14ac:dyDescent="0.2">
      <c r="A609" s="176"/>
    </row>
    <row r="610" spans="1:1" ht="15.75" customHeight="1" x14ac:dyDescent="0.2">
      <c r="A610" s="176"/>
    </row>
    <row r="611" spans="1:1" ht="15.75" customHeight="1" x14ac:dyDescent="0.2">
      <c r="A611" s="176"/>
    </row>
    <row r="612" spans="1:1" ht="15.75" customHeight="1" x14ac:dyDescent="0.2">
      <c r="A612" s="176"/>
    </row>
    <row r="613" spans="1:1" ht="15.75" customHeight="1" x14ac:dyDescent="0.2">
      <c r="A613" s="176"/>
    </row>
    <row r="614" spans="1:1" ht="15.75" customHeight="1" x14ac:dyDescent="0.2">
      <c r="A614" s="176"/>
    </row>
    <row r="615" spans="1:1" ht="15.75" customHeight="1" x14ac:dyDescent="0.2">
      <c r="A615" s="176"/>
    </row>
    <row r="616" spans="1:1" ht="15.75" customHeight="1" x14ac:dyDescent="0.2">
      <c r="A616" s="176"/>
    </row>
    <row r="617" spans="1:1" ht="15.75" customHeight="1" x14ac:dyDescent="0.2">
      <c r="A617" s="176"/>
    </row>
    <row r="618" spans="1:1" ht="15.75" customHeight="1" x14ac:dyDescent="0.2">
      <c r="A618" s="176"/>
    </row>
    <row r="619" spans="1:1" ht="15.75" customHeight="1" x14ac:dyDescent="0.2">
      <c r="A619" s="176"/>
    </row>
    <row r="620" spans="1:1" ht="15.75" customHeight="1" x14ac:dyDescent="0.2">
      <c r="A620" s="176"/>
    </row>
    <row r="621" spans="1:1" ht="15.75" customHeight="1" x14ac:dyDescent="0.2">
      <c r="A621" s="176"/>
    </row>
    <row r="622" spans="1:1" ht="15.75" customHeight="1" x14ac:dyDescent="0.2">
      <c r="A622" s="176"/>
    </row>
    <row r="623" spans="1:1" ht="15.75" customHeight="1" x14ac:dyDescent="0.2">
      <c r="A623" s="176"/>
    </row>
    <row r="624" spans="1:1" ht="15.75" customHeight="1" x14ac:dyDescent="0.2">
      <c r="A624" s="176"/>
    </row>
    <row r="625" spans="1:1" ht="15.75" customHeight="1" x14ac:dyDescent="0.2">
      <c r="A625" s="176"/>
    </row>
    <row r="626" spans="1:1" ht="15.75" customHeight="1" x14ac:dyDescent="0.2">
      <c r="A626" s="176"/>
    </row>
    <row r="627" spans="1:1" ht="15.75" customHeight="1" x14ac:dyDescent="0.2">
      <c r="A627" s="176"/>
    </row>
    <row r="628" spans="1:1" ht="15.75" customHeight="1" x14ac:dyDescent="0.2">
      <c r="A628" s="176"/>
    </row>
    <row r="629" spans="1:1" ht="15.75" customHeight="1" x14ac:dyDescent="0.2">
      <c r="A629" s="176"/>
    </row>
    <row r="630" spans="1:1" ht="15.75" customHeight="1" x14ac:dyDescent="0.2">
      <c r="A630" s="176"/>
    </row>
    <row r="631" spans="1:1" ht="15.75" customHeight="1" x14ac:dyDescent="0.2">
      <c r="A631" s="176"/>
    </row>
    <row r="632" spans="1:1" ht="15.75" customHeight="1" x14ac:dyDescent="0.2">
      <c r="A632" s="176"/>
    </row>
    <row r="633" spans="1:1" ht="15.75" customHeight="1" x14ac:dyDescent="0.2">
      <c r="A633" s="176"/>
    </row>
    <row r="634" spans="1:1" ht="15.75" customHeight="1" x14ac:dyDescent="0.2">
      <c r="A634" s="176"/>
    </row>
    <row r="635" spans="1:1" ht="15.75" customHeight="1" x14ac:dyDescent="0.2">
      <c r="A635" s="176"/>
    </row>
    <row r="636" spans="1:1" ht="15.75" customHeight="1" x14ac:dyDescent="0.2">
      <c r="A636" s="176"/>
    </row>
    <row r="637" spans="1:1" ht="15.75" customHeight="1" x14ac:dyDescent="0.2">
      <c r="A637" s="176"/>
    </row>
    <row r="638" spans="1:1" ht="15.75" customHeight="1" x14ac:dyDescent="0.2">
      <c r="A638" s="176"/>
    </row>
    <row r="639" spans="1:1" ht="15.75" customHeight="1" x14ac:dyDescent="0.2">
      <c r="A639" s="176"/>
    </row>
    <row r="640" spans="1:1" ht="15.75" customHeight="1" x14ac:dyDescent="0.2">
      <c r="A640" s="176"/>
    </row>
    <row r="641" spans="1:1" ht="15.75" customHeight="1" x14ac:dyDescent="0.2">
      <c r="A641" s="176"/>
    </row>
    <row r="642" spans="1:1" ht="15.75" customHeight="1" x14ac:dyDescent="0.2">
      <c r="A642" s="176"/>
    </row>
    <row r="643" spans="1:1" ht="15.75" customHeight="1" x14ac:dyDescent="0.2">
      <c r="A643" s="176"/>
    </row>
    <row r="644" spans="1:1" ht="15.75" customHeight="1" x14ac:dyDescent="0.2">
      <c r="A644" s="176"/>
    </row>
  </sheetData>
  <autoFilter ref="A5:EI444" xr:uid="{00000000-0009-0000-0000-00000F000000}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000"/>
  <sheetViews>
    <sheetView workbookViewId="0"/>
  </sheetViews>
  <sheetFormatPr defaultColWidth="12.7109375" defaultRowHeight="15" customHeight="1" x14ac:dyDescent="0.2"/>
  <cols>
    <col min="1" max="1" width="12.7109375" customWidth="1"/>
    <col min="2" max="2" width="22.7109375" customWidth="1"/>
    <col min="3" max="6" width="12.7109375" customWidth="1"/>
  </cols>
  <sheetData>
    <row r="1" spans="1:10" ht="15.75" customHeight="1" x14ac:dyDescent="0.2">
      <c r="A1" s="1" t="s">
        <v>915</v>
      </c>
      <c r="B1" s="1" t="s">
        <v>3</v>
      </c>
      <c r="C1" s="1" t="s">
        <v>2429</v>
      </c>
    </row>
    <row r="2" spans="1:10" ht="15.75" customHeight="1" x14ac:dyDescent="0.2">
      <c r="A2" s="196" t="s">
        <v>1642</v>
      </c>
      <c r="B2" s="197" t="s">
        <v>1643</v>
      </c>
      <c r="C2" s="198">
        <v>0</v>
      </c>
      <c r="D2" s="1">
        <f t="shared" ref="D2:D129" si="0">VLOOKUP($A2,H:J,3,0)</f>
        <v>0</v>
      </c>
      <c r="E2" s="1">
        <f t="shared" ref="E2:E129" si="1">$C2-$D2</f>
        <v>0</v>
      </c>
      <c r="H2" s="1" t="s">
        <v>357</v>
      </c>
      <c r="I2" s="1" t="s">
        <v>358</v>
      </c>
      <c r="J2" s="1">
        <v>13</v>
      </c>
    </row>
    <row r="3" spans="1:10" ht="15.75" customHeight="1" x14ac:dyDescent="0.2">
      <c r="A3" s="199" t="s">
        <v>1644</v>
      </c>
      <c r="B3" s="200" t="s">
        <v>1645</v>
      </c>
      <c r="C3" s="201">
        <v>0</v>
      </c>
      <c r="D3" s="1">
        <f t="shared" si="0"/>
        <v>0</v>
      </c>
      <c r="E3" s="1">
        <f t="shared" si="1"/>
        <v>0</v>
      </c>
      <c r="H3" s="1" t="s">
        <v>359</v>
      </c>
      <c r="I3" s="1" t="s">
        <v>360</v>
      </c>
      <c r="J3" s="1">
        <v>15.5</v>
      </c>
    </row>
    <row r="4" spans="1:10" ht="15.75" customHeight="1" x14ac:dyDescent="0.2">
      <c r="A4" s="199" t="s">
        <v>1649</v>
      </c>
      <c r="B4" s="200" t="s">
        <v>1650</v>
      </c>
      <c r="C4" s="201">
        <v>0</v>
      </c>
      <c r="D4" s="1">
        <f t="shared" si="0"/>
        <v>0</v>
      </c>
      <c r="E4" s="1">
        <f t="shared" si="1"/>
        <v>0</v>
      </c>
      <c r="H4" s="1" t="s">
        <v>454</v>
      </c>
      <c r="I4" s="1" t="s">
        <v>455</v>
      </c>
      <c r="J4" s="1">
        <v>6.5</v>
      </c>
    </row>
    <row r="5" spans="1:10" ht="15.75" customHeight="1" x14ac:dyDescent="0.2">
      <c r="A5" s="199" t="s">
        <v>1794</v>
      </c>
      <c r="B5" s="200" t="s">
        <v>1795</v>
      </c>
      <c r="C5" s="201">
        <v>0</v>
      </c>
      <c r="D5" s="1">
        <f t="shared" si="0"/>
        <v>0</v>
      </c>
      <c r="E5" s="1">
        <f t="shared" si="1"/>
        <v>0</v>
      </c>
      <c r="H5" s="1" t="s">
        <v>89</v>
      </c>
      <c r="I5" s="1" t="s">
        <v>90</v>
      </c>
      <c r="J5" s="1">
        <v>2</v>
      </c>
    </row>
    <row r="6" spans="1:10" ht="15.75" customHeight="1" x14ac:dyDescent="0.2">
      <c r="A6" s="199" t="s">
        <v>33</v>
      </c>
      <c r="B6" s="200" t="s">
        <v>34</v>
      </c>
      <c r="C6" s="201">
        <v>0</v>
      </c>
      <c r="D6" s="1" t="e">
        <f t="shared" si="0"/>
        <v>#N/A</v>
      </c>
      <c r="E6" s="1" t="e">
        <f t="shared" si="1"/>
        <v>#N/A</v>
      </c>
      <c r="H6" s="1" t="s">
        <v>91</v>
      </c>
      <c r="I6" s="1" t="s">
        <v>92</v>
      </c>
      <c r="J6" s="1">
        <v>2</v>
      </c>
    </row>
    <row r="7" spans="1:10" ht="15.75" customHeight="1" x14ac:dyDescent="0.2">
      <c r="A7" s="199" t="s">
        <v>41</v>
      </c>
      <c r="B7" s="200" t="s">
        <v>42</v>
      </c>
      <c r="C7" s="201">
        <v>0</v>
      </c>
      <c r="D7" s="1" t="e">
        <f t="shared" si="0"/>
        <v>#N/A</v>
      </c>
      <c r="E7" s="1" t="e">
        <f t="shared" si="1"/>
        <v>#N/A</v>
      </c>
      <c r="H7" s="1" t="s">
        <v>131</v>
      </c>
      <c r="I7" s="1" t="s">
        <v>132</v>
      </c>
      <c r="J7" s="1">
        <v>4</v>
      </c>
    </row>
    <row r="8" spans="1:10" ht="15.75" customHeight="1" x14ac:dyDescent="0.2">
      <c r="A8" s="199" t="s">
        <v>43</v>
      </c>
      <c r="B8" s="200" t="s">
        <v>44</v>
      </c>
      <c r="C8" s="201">
        <v>0</v>
      </c>
      <c r="D8" s="1" t="e">
        <f t="shared" si="0"/>
        <v>#N/A</v>
      </c>
      <c r="E8" s="1" t="e">
        <f t="shared" si="1"/>
        <v>#N/A</v>
      </c>
      <c r="H8" s="1" t="s">
        <v>169</v>
      </c>
      <c r="I8" s="1" t="s">
        <v>170</v>
      </c>
      <c r="J8" s="1">
        <v>2</v>
      </c>
    </row>
    <row r="9" spans="1:10" ht="15.75" customHeight="1" x14ac:dyDescent="0.2">
      <c r="A9" s="199" t="s">
        <v>72</v>
      </c>
      <c r="B9" s="200" t="s">
        <v>73</v>
      </c>
      <c r="C9" s="201">
        <v>0</v>
      </c>
      <c r="D9" s="1" t="e">
        <f t="shared" si="0"/>
        <v>#N/A</v>
      </c>
      <c r="E9" s="1" t="e">
        <f t="shared" si="1"/>
        <v>#N/A</v>
      </c>
      <c r="H9" s="1" t="s">
        <v>436</v>
      </c>
      <c r="I9" s="1" t="s">
        <v>437</v>
      </c>
      <c r="J9" s="1">
        <v>4.5</v>
      </c>
    </row>
    <row r="10" spans="1:10" ht="15.75" customHeight="1" x14ac:dyDescent="0.2">
      <c r="A10" s="199" t="s">
        <v>296</v>
      </c>
      <c r="B10" s="200" t="s">
        <v>297</v>
      </c>
      <c r="C10" s="201">
        <v>18.5</v>
      </c>
      <c r="D10" s="1" t="e">
        <f t="shared" si="0"/>
        <v>#N/A</v>
      </c>
      <c r="E10" s="1" t="e">
        <f t="shared" si="1"/>
        <v>#N/A</v>
      </c>
      <c r="H10" s="1" t="s">
        <v>144</v>
      </c>
      <c r="I10" s="1" t="s">
        <v>145</v>
      </c>
      <c r="J10" s="1">
        <v>6</v>
      </c>
    </row>
    <row r="11" spans="1:10" ht="15.75" customHeight="1" x14ac:dyDescent="0.2">
      <c r="A11" s="199" t="s">
        <v>516</v>
      </c>
      <c r="B11" s="200" t="s">
        <v>517</v>
      </c>
      <c r="C11" s="201">
        <v>10</v>
      </c>
      <c r="D11" s="1" t="e">
        <f t="shared" si="0"/>
        <v>#N/A</v>
      </c>
      <c r="E11" s="1" t="e">
        <f t="shared" si="1"/>
        <v>#N/A</v>
      </c>
      <c r="H11" s="1" t="s">
        <v>342</v>
      </c>
      <c r="I11" s="1" t="s">
        <v>343</v>
      </c>
      <c r="J11" s="1">
        <v>11.5</v>
      </c>
    </row>
    <row r="12" spans="1:10" ht="15.75" customHeight="1" x14ac:dyDescent="0.2">
      <c r="A12" s="199" t="s">
        <v>408</v>
      </c>
      <c r="B12" s="200" t="s">
        <v>409</v>
      </c>
      <c r="C12" s="201">
        <v>8</v>
      </c>
      <c r="D12" s="1" t="e">
        <f t="shared" si="0"/>
        <v>#N/A</v>
      </c>
      <c r="E12" s="1" t="e">
        <f t="shared" si="1"/>
        <v>#N/A</v>
      </c>
      <c r="H12" s="1" t="s">
        <v>420</v>
      </c>
      <c r="I12" s="1" t="s">
        <v>421</v>
      </c>
      <c r="J12" s="1">
        <v>4.5</v>
      </c>
    </row>
    <row r="13" spans="1:10" ht="15.75" customHeight="1" x14ac:dyDescent="0.2">
      <c r="A13" s="199" t="s">
        <v>431</v>
      </c>
      <c r="B13" s="200" t="s">
        <v>432</v>
      </c>
      <c r="C13" s="201">
        <v>13.5</v>
      </c>
      <c r="D13" s="1" t="e">
        <f t="shared" si="0"/>
        <v>#N/A</v>
      </c>
      <c r="E13" s="1" t="e">
        <f t="shared" si="1"/>
        <v>#N/A</v>
      </c>
      <c r="H13" s="1" t="s">
        <v>574</v>
      </c>
      <c r="I13" s="1" t="s">
        <v>575</v>
      </c>
      <c r="J13" s="1">
        <v>1</v>
      </c>
    </row>
    <row r="14" spans="1:10" ht="15.75" customHeight="1" x14ac:dyDescent="0.2">
      <c r="A14" s="199" t="s">
        <v>523</v>
      </c>
      <c r="B14" s="200" t="s">
        <v>524</v>
      </c>
      <c r="C14" s="201">
        <v>6.5</v>
      </c>
      <c r="D14" s="1">
        <f t="shared" si="0"/>
        <v>2</v>
      </c>
      <c r="E14" s="1">
        <f t="shared" si="1"/>
        <v>4.5</v>
      </c>
      <c r="H14" s="1" t="s">
        <v>163</v>
      </c>
      <c r="I14" s="1" t="s">
        <v>164</v>
      </c>
      <c r="J14" s="1">
        <v>5</v>
      </c>
    </row>
    <row r="15" spans="1:10" ht="15.75" customHeight="1" x14ac:dyDescent="0.2">
      <c r="A15" s="199" t="s">
        <v>424</v>
      </c>
      <c r="B15" s="200" t="s">
        <v>425</v>
      </c>
      <c r="C15" s="201">
        <v>7</v>
      </c>
      <c r="D15" s="1" t="e">
        <f t="shared" si="0"/>
        <v>#N/A</v>
      </c>
      <c r="E15" s="1" t="e">
        <f t="shared" si="1"/>
        <v>#N/A</v>
      </c>
      <c r="H15" s="1" t="s">
        <v>451</v>
      </c>
      <c r="I15" s="1" t="s">
        <v>452</v>
      </c>
      <c r="J15" s="1">
        <v>5</v>
      </c>
    </row>
    <row r="16" spans="1:10" ht="15.75" customHeight="1" x14ac:dyDescent="0.2">
      <c r="A16" s="199" t="s">
        <v>637</v>
      </c>
      <c r="B16" s="200" t="s">
        <v>638</v>
      </c>
      <c r="C16" s="201">
        <v>9</v>
      </c>
      <c r="D16" s="1" t="e">
        <f t="shared" si="0"/>
        <v>#N/A</v>
      </c>
      <c r="E16" s="1" t="e">
        <f t="shared" si="1"/>
        <v>#N/A</v>
      </c>
      <c r="H16" s="1" t="s">
        <v>484</v>
      </c>
      <c r="I16" s="1" t="s">
        <v>485</v>
      </c>
      <c r="J16" s="1">
        <v>0</v>
      </c>
    </row>
    <row r="17" spans="1:10" ht="15.75" customHeight="1" x14ac:dyDescent="0.2">
      <c r="A17" s="199" t="s">
        <v>283</v>
      </c>
      <c r="B17" s="200" t="s">
        <v>284</v>
      </c>
      <c r="C17" s="201">
        <v>19.5</v>
      </c>
      <c r="D17" s="1">
        <f t="shared" si="0"/>
        <v>10</v>
      </c>
      <c r="E17" s="1">
        <f t="shared" si="1"/>
        <v>9.5</v>
      </c>
      <c r="H17" s="1" t="s">
        <v>113</v>
      </c>
      <c r="I17" s="1" t="s">
        <v>114</v>
      </c>
      <c r="J17" s="1">
        <v>2</v>
      </c>
    </row>
    <row r="18" spans="1:10" ht="15.75" customHeight="1" x14ac:dyDescent="0.2">
      <c r="A18" s="199" t="s">
        <v>566</v>
      </c>
      <c r="B18" s="200" t="s">
        <v>567</v>
      </c>
      <c r="C18" s="201">
        <v>8</v>
      </c>
      <c r="D18" s="1">
        <f t="shared" si="0"/>
        <v>0</v>
      </c>
      <c r="E18" s="1">
        <f t="shared" si="1"/>
        <v>8</v>
      </c>
      <c r="H18" s="1" t="s">
        <v>471</v>
      </c>
      <c r="I18" s="1" t="s">
        <v>472</v>
      </c>
      <c r="J18" s="1">
        <v>8.5</v>
      </c>
    </row>
    <row r="19" spans="1:10" ht="15.75" customHeight="1" x14ac:dyDescent="0.2">
      <c r="A19" s="199" t="s">
        <v>52</v>
      </c>
      <c r="B19" s="200" t="s">
        <v>53</v>
      </c>
      <c r="C19" s="201">
        <v>0</v>
      </c>
      <c r="D19" s="1" t="e">
        <f t="shared" si="0"/>
        <v>#N/A</v>
      </c>
      <c r="E19" s="1" t="e">
        <f t="shared" si="1"/>
        <v>#N/A</v>
      </c>
      <c r="H19" s="1" t="s">
        <v>531</v>
      </c>
      <c r="I19" s="1" t="s">
        <v>532</v>
      </c>
      <c r="J19" s="1">
        <v>2</v>
      </c>
    </row>
    <row r="20" spans="1:10" ht="15.75" customHeight="1" x14ac:dyDescent="0.2">
      <c r="A20" s="199" t="s">
        <v>272</v>
      </c>
      <c r="B20" s="200" t="s">
        <v>273</v>
      </c>
      <c r="C20" s="201">
        <v>12</v>
      </c>
      <c r="D20" s="1">
        <f t="shared" si="0"/>
        <v>6.5</v>
      </c>
      <c r="E20" s="1">
        <f t="shared" si="1"/>
        <v>5.5</v>
      </c>
      <c r="H20" s="1" t="s">
        <v>195</v>
      </c>
      <c r="I20" s="1" t="s">
        <v>196</v>
      </c>
      <c r="J20" s="1">
        <v>7.5</v>
      </c>
    </row>
    <row r="21" spans="1:10" ht="15.75" customHeight="1" x14ac:dyDescent="0.2">
      <c r="A21" s="199" t="s">
        <v>139</v>
      </c>
      <c r="B21" s="200" t="s">
        <v>140</v>
      </c>
      <c r="C21" s="201">
        <v>9</v>
      </c>
      <c r="D21" s="1" t="e">
        <f t="shared" si="0"/>
        <v>#N/A</v>
      </c>
      <c r="E21" s="1" t="e">
        <f t="shared" si="1"/>
        <v>#N/A</v>
      </c>
      <c r="H21" s="1" t="s">
        <v>1403</v>
      </c>
      <c r="I21" s="1" t="s">
        <v>1404</v>
      </c>
      <c r="J21" s="1">
        <v>7</v>
      </c>
    </row>
    <row r="22" spans="1:10" ht="15.75" customHeight="1" x14ac:dyDescent="0.2">
      <c r="A22" s="199" t="s">
        <v>608</v>
      </c>
      <c r="B22" s="200" t="s">
        <v>609</v>
      </c>
      <c r="C22" s="201">
        <v>11</v>
      </c>
      <c r="D22" s="1">
        <f t="shared" si="0"/>
        <v>0</v>
      </c>
      <c r="E22" s="1">
        <f t="shared" si="1"/>
        <v>11</v>
      </c>
      <c r="H22" s="1" t="s">
        <v>496</v>
      </c>
      <c r="I22" s="1" t="s">
        <v>497</v>
      </c>
      <c r="J22" s="1">
        <v>2</v>
      </c>
    </row>
    <row r="23" spans="1:10" ht="15.75" customHeight="1" x14ac:dyDescent="0.2">
      <c r="A23" s="199" t="s">
        <v>254</v>
      </c>
      <c r="B23" s="200" t="s">
        <v>255</v>
      </c>
      <c r="C23" s="201">
        <v>12</v>
      </c>
      <c r="D23" s="1">
        <f t="shared" si="0"/>
        <v>6.5</v>
      </c>
      <c r="E23" s="1">
        <f t="shared" si="1"/>
        <v>5.5</v>
      </c>
      <c r="H23" s="1" t="s">
        <v>527</v>
      </c>
      <c r="I23" s="1" t="s">
        <v>528</v>
      </c>
      <c r="J23" s="1">
        <v>3</v>
      </c>
    </row>
    <row r="24" spans="1:10" ht="15.75" customHeight="1" x14ac:dyDescent="0.2">
      <c r="A24" s="199" t="s">
        <v>105</v>
      </c>
      <c r="B24" s="200" t="s">
        <v>106</v>
      </c>
      <c r="C24" s="201">
        <v>7.5</v>
      </c>
      <c r="D24" s="1" t="e">
        <f t="shared" si="0"/>
        <v>#N/A</v>
      </c>
      <c r="E24" s="1" t="e">
        <f t="shared" si="1"/>
        <v>#N/A</v>
      </c>
      <c r="H24" s="1" t="s">
        <v>533</v>
      </c>
      <c r="I24" s="1" t="s">
        <v>534</v>
      </c>
      <c r="J24" s="1">
        <v>2</v>
      </c>
    </row>
    <row r="25" spans="1:10" ht="15.75" customHeight="1" x14ac:dyDescent="0.2">
      <c r="A25" s="199" t="s">
        <v>141</v>
      </c>
      <c r="B25" s="200" t="s">
        <v>142</v>
      </c>
      <c r="C25" s="201">
        <v>6.5</v>
      </c>
      <c r="D25" s="1" t="e">
        <f t="shared" si="0"/>
        <v>#N/A</v>
      </c>
      <c r="E25" s="1" t="e">
        <f t="shared" si="1"/>
        <v>#N/A</v>
      </c>
      <c r="H25" s="1" t="s">
        <v>133</v>
      </c>
      <c r="I25" s="1" t="s">
        <v>134</v>
      </c>
      <c r="J25" s="1">
        <v>5</v>
      </c>
    </row>
    <row r="26" spans="1:10" ht="15.75" customHeight="1" x14ac:dyDescent="0.2">
      <c r="A26" s="199" t="s">
        <v>118</v>
      </c>
      <c r="B26" s="200" t="s">
        <v>119</v>
      </c>
      <c r="C26" s="201">
        <v>11.5</v>
      </c>
      <c r="D26" s="1" t="e">
        <f t="shared" si="0"/>
        <v>#N/A</v>
      </c>
      <c r="E26" s="1" t="e">
        <f t="shared" si="1"/>
        <v>#N/A</v>
      </c>
      <c r="H26" s="1" t="s">
        <v>252</v>
      </c>
      <c r="I26" s="1" t="s">
        <v>253</v>
      </c>
      <c r="J26" s="1">
        <v>9</v>
      </c>
    </row>
    <row r="27" spans="1:10" ht="15.75" customHeight="1" x14ac:dyDescent="0.2">
      <c r="A27" s="199" t="s">
        <v>582</v>
      </c>
      <c r="B27" s="200" t="s">
        <v>583</v>
      </c>
      <c r="C27" s="201">
        <v>5.5</v>
      </c>
      <c r="D27" s="1">
        <f t="shared" si="0"/>
        <v>0</v>
      </c>
      <c r="E27" s="1">
        <f t="shared" si="1"/>
        <v>5.5</v>
      </c>
      <c r="H27" s="1" t="s">
        <v>286</v>
      </c>
      <c r="I27" s="1" t="s">
        <v>287</v>
      </c>
      <c r="J27" s="1">
        <v>11</v>
      </c>
    </row>
    <row r="28" spans="1:10" ht="15.75" customHeight="1" x14ac:dyDescent="0.2">
      <c r="A28" s="199" t="s">
        <v>280</v>
      </c>
      <c r="B28" s="200" t="s">
        <v>281</v>
      </c>
      <c r="C28" s="201">
        <v>17.5</v>
      </c>
      <c r="D28" s="1">
        <f t="shared" si="0"/>
        <v>11</v>
      </c>
      <c r="E28" s="1">
        <f t="shared" si="1"/>
        <v>6.5</v>
      </c>
      <c r="H28" s="1" t="s">
        <v>465</v>
      </c>
      <c r="I28" s="1" t="s">
        <v>466</v>
      </c>
      <c r="J28" s="1">
        <v>9</v>
      </c>
    </row>
    <row r="29" spans="1:10" ht="15.75" customHeight="1" x14ac:dyDescent="0.2">
      <c r="A29" s="199" t="s">
        <v>454</v>
      </c>
      <c r="B29" s="200" t="s">
        <v>455</v>
      </c>
      <c r="C29" s="201">
        <v>14</v>
      </c>
      <c r="D29" s="1">
        <f t="shared" si="0"/>
        <v>6.5</v>
      </c>
      <c r="E29" s="1">
        <f t="shared" si="1"/>
        <v>7.5</v>
      </c>
      <c r="H29" s="1" t="s">
        <v>479</v>
      </c>
      <c r="I29" s="1" t="s">
        <v>480</v>
      </c>
      <c r="J29" s="1">
        <v>11</v>
      </c>
    </row>
    <row r="30" spans="1:10" ht="15.75" customHeight="1" x14ac:dyDescent="0.2">
      <c r="A30" s="199" t="s">
        <v>328</v>
      </c>
      <c r="B30" s="200" t="s">
        <v>329</v>
      </c>
      <c r="C30" s="201">
        <v>13.5</v>
      </c>
      <c r="D30" s="1" t="e">
        <f t="shared" si="0"/>
        <v>#N/A</v>
      </c>
      <c r="E30" s="1" t="e">
        <f t="shared" si="1"/>
        <v>#N/A</v>
      </c>
      <c r="H30" s="1" t="s">
        <v>108</v>
      </c>
      <c r="I30" s="1" t="s">
        <v>109</v>
      </c>
      <c r="J30" s="1">
        <v>3</v>
      </c>
    </row>
    <row r="31" spans="1:10" ht="15.75" customHeight="1" x14ac:dyDescent="0.2">
      <c r="A31" s="199" t="s">
        <v>247</v>
      </c>
      <c r="B31" s="200" t="s">
        <v>248</v>
      </c>
      <c r="C31" s="201">
        <v>16</v>
      </c>
      <c r="D31" s="1">
        <f t="shared" si="0"/>
        <v>8</v>
      </c>
      <c r="E31" s="1">
        <f t="shared" si="1"/>
        <v>8</v>
      </c>
      <c r="H31" s="1" t="s">
        <v>218</v>
      </c>
      <c r="I31" s="1" t="s">
        <v>219</v>
      </c>
      <c r="J31" s="1">
        <v>7</v>
      </c>
    </row>
    <row r="32" spans="1:10" ht="15.75" customHeight="1" x14ac:dyDescent="0.2">
      <c r="A32" s="199" t="s">
        <v>278</v>
      </c>
      <c r="B32" s="200" t="s">
        <v>279</v>
      </c>
      <c r="C32" s="201">
        <v>18</v>
      </c>
      <c r="D32" s="1">
        <f t="shared" si="0"/>
        <v>11</v>
      </c>
      <c r="E32" s="1">
        <f t="shared" si="1"/>
        <v>7</v>
      </c>
      <c r="H32" s="1" t="s">
        <v>288</v>
      </c>
      <c r="I32" s="1" t="s">
        <v>289</v>
      </c>
      <c r="J32" s="1">
        <v>8</v>
      </c>
    </row>
    <row r="33" spans="1:10" ht="15.75" customHeight="1" x14ac:dyDescent="0.2">
      <c r="A33" s="199" t="s">
        <v>617</v>
      </c>
      <c r="B33" s="200" t="s">
        <v>618</v>
      </c>
      <c r="C33" s="201">
        <v>6.5</v>
      </c>
      <c r="D33" s="1" t="e">
        <f t="shared" si="0"/>
        <v>#N/A</v>
      </c>
      <c r="E33" s="1" t="e">
        <f t="shared" si="1"/>
        <v>#N/A</v>
      </c>
      <c r="H33" s="1" t="s">
        <v>760</v>
      </c>
      <c r="I33" s="1" t="s">
        <v>761</v>
      </c>
      <c r="J33" s="1">
        <v>1</v>
      </c>
    </row>
    <row r="34" spans="1:10" ht="15.75" customHeight="1" x14ac:dyDescent="0.2">
      <c r="A34" s="199" t="s">
        <v>451</v>
      </c>
      <c r="B34" s="200" t="s">
        <v>452</v>
      </c>
      <c r="C34" s="201">
        <v>10.5</v>
      </c>
      <c r="D34" s="1">
        <f t="shared" si="0"/>
        <v>5</v>
      </c>
      <c r="E34" s="1">
        <f t="shared" si="1"/>
        <v>5.5</v>
      </c>
      <c r="H34" s="1" t="s">
        <v>738</v>
      </c>
      <c r="I34" s="1" t="s">
        <v>739</v>
      </c>
      <c r="J34" s="1">
        <v>11</v>
      </c>
    </row>
    <row r="35" spans="1:10" ht="15.75" customHeight="1" x14ac:dyDescent="0.2">
      <c r="A35" s="199" t="s">
        <v>322</v>
      </c>
      <c r="B35" s="200" t="s">
        <v>323</v>
      </c>
      <c r="C35" s="201">
        <v>5</v>
      </c>
      <c r="D35" s="1">
        <f t="shared" si="0"/>
        <v>0</v>
      </c>
      <c r="E35" s="1">
        <f t="shared" si="1"/>
        <v>5</v>
      </c>
      <c r="H35" s="1" t="s">
        <v>744</v>
      </c>
      <c r="I35" s="1" t="s">
        <v>745</v>
      </c>
      <c r="J35" s="1">
        <v>8</v>
      </c>
    </row>
    <row r="36" spans="1:10" ht="15.75" customHeight="1" x14ac:dyDescent="0.2">
      <c r="A36" s="199" t="s">
        <v>465</v>
      </c>
      <c r="B36" s="200" t="s">
        <v>466</v>
      </c>
      <c r="C36" s="201">
        <v>5.5</v>
      </c>
      <c r="D36" s="1">
        <f t="shared" si="0"/>
        <v>9</v>
      </c>
      <c r="E36" s="1">
        <f t="shared" si="1"/>
        <v>-3.5</v>
      </c>
      <c r="H36" s="1" t="s">
        <v>1785</v>
      </c>
      <c r="I36" s="1" t="s">
        <v>1786</v>
      </c>
      <c r="J36" s="1">
        <v>7</v>
      </c>
    </row>
    <row r="37" spans="1:10" ht="15.75" customHeight="1" x14ac:dyDescent="0.2">
      <c r="A37" s="199" t="s">
        <v>169</v>
      </c>
      <c r="B37" s="200" t="s">
        <v>170</v>
      </c>
      <c r="C37" s="201">
        <v>10</v>
      </c>
      <c r="D37" s="1">
        <f t="shared" si="0"/>
        <v>2</v>
      </c>
      <c r="E37" s="1">
        <f t="shared" si="1"/>
        <v>8</v>
      </c>
      <c r="H37" s="1" t="s">
        <v>741</v>
      </c>
      <c r="I37" s="1" t="s">
        <v>742</v>
      </c>
      <c r="J37" s="1">
        <v>7</v>
      </c>
    </row>
    <row r="38" spans="1:10" ht="15.75" customHeight="1" x14ac:dyDescent="0.2">
      <c r="A38" s="199" t="s">
        <v>144</v>
      </c>
      <c r="B38" s="200" t="s">
        <v>145</v>
      </c>
      <c r="C38" s="201">
        <v>10.5</v>
      </c>
      <c r="D38" s="1">
        <f t="shared" si="0"/>
        <v>6</v>
      </c>
      <c r="E38" s="1">
        <f t="shared" si="1"/>
        <v>4.5</v>
      </c>
      <c r="H38" s="1" t="s">
        <v>746</v>
      </c>
      <c r="I38" s="1" t="s">
        <v>747</v>
      </c>
      <c r="J38" s="1">
        <v>3</v>
      </c>
    </row>
    <row r="39" spans="1:10" ht="15.75" customHeight="1" x14ac:dyDescent="0.2">
      <c r="A39" s="199" t="s">
        <v>342</v>
      </c>
      <c r="B39" s="200" t="s">
        <v>343</v>
      </c>
      <c r="C39" s="201">
        <v>21.5</v>
      </c>
      <c r="D39" s="1">
        <f t="shared" si="0"/>
        <v>11.5</v>
      </c>
      <c r="E39" s="1">
        <f t="shared" si="1"/>
        <v>10</v>
      </c>
      <c r="H39" s="1" t="s">
        <v>1879</v>
      </c>
      <c r="I39" s="1" t="s">
        <v>1880</v>
      </c>
      <c r="J39" s="1">
        <v>1</v>
      </c>
    </row>
    <row r="40" spans="1:10" ht="15.75" customHeight="1" x14ac:dyDescent="0.2">
      <c r="A40" s="199" t="s">
        <v>55</v>
      </c>
      <c r="B40" s="200" t="s">
        <v>56</v>
      </c>
      <c r="C40" s="201">
        <v>6.5</v>
      </c>
      <c r="D40" s="1">
        <f t="shared" si="0"/>
        <v>0</v>
      </c>
      <c r="E40" s="1">
        <f t="shared" si="1"/>
        <v>6.5</v>
      </c>
      <c r="H40" s="1" t="s">
        <v>752</v>
      </c>
      <c r="I40" s="1" t="s">
        <v>753</v>
      </c>
      <c r="J40" s="1">
        <v>3</v>
      </c>
    </row>
    <row r="41" spans="1:10" ht="15.75" customHeight="1" x14ac:dyDescent="0.2">
      <c r="A41" s="199" t="s">
        <v>574</v>
      </c>
      <c r="B41" s="200" t="s">
        <v>575</v>
      </c>
      <c r="C41" s="201">
        <v>12</v>
      </c>
      <c r="D41" s="1">
        <f t="shared" si="0"/>
        <v>1</v>
      </c>
      <c r="E41" s="1">
        <f t="shared" si="1"/>
        <v>11</v>
      </c>
      <c r="H41" s="1" t="s">
        <v>1883</v>
      </c>
      <c r="I41" s="1" t="s">
        <v>1884</v>
      </c>
      <c r="J41" s="1">
        <v>2</v>
      </c>
    </row>
    <row r="42" spans="1:10" ht="15.75" customHeight="1" x14ac:dyDescent="0.2">
      <c r="A42" s="199" t="s">
        <v>484</v>
      </c>
      <c r="B42" s="200" t="s">
        <v>485</v>
      </c>
      <c r="C42" s="201">
        <v>1.5</v>
      </c>
      <c r="D42" s="1">
        <f t="shared" si="0"/>
        <v>0</v>
      </c>
      <c r="E42" s="1">
        <f t="shared" si="1"/>
        <v>1.5</v>
      </c>
      <c r="H42" s="1" t="s">
        <v>756</v>
      </c>
      <c r="I42" s="1" t="s">
        <v>757</v>
      </c>
      <c r="J42" s="1">
        <v>3</v>
      </c>
    </row>
    <row r="43" spans="1:10" ht="15.75" customHeight="1" x14ac:dyDescent="0.2">
      <c r="A43" s="199" t="s">
        <v>389</v>
      </c>
      <c r="B43" s="200" t="s">
        <v>390</v>
      </c>
      <c r="C43" s="201">
        <v>6</v>
      </c>
      <c r="D43" s="1">
        <f t="shared" si="0"/>
        <v>2.5</v>
      </c>
      <c r="E43" s="1">
        <f t="shared" si="1"/>
        <v>3.5</v>
      </c>
      <c r="H43" s="1" t="s">
        <v>750</v>
      </c>
      <c r="I43" s="1" t="s">
        <v>751</v>
      </c>
      <c r="J43" s="1">
        <v>2</v>
      </c>
    </row>
    <row r="44" spans="1:10" ht="15.75" customHeight="1" x14ac:dyDescent="0.2">
      <c r="A44" s="199" t="s">
        <v>531</v>
      </c>
      <c r="B44" s="200" t="s">
        <v>532</v>
      </c>
      <c r="C44" s="201">
        <v>7.5</v>
      </c>
      <c r="D44" s="1">
        <f t="shared" si="0"/>
        <v>2</v>
      </c>
      <c r="E44" s="1">
        <f t="shared" si="1"/>
        <v>5.5</v>
      </c>
      <c r="H44" s="1" t="s">
        <v>758</v>
      </c>
      <c r="I44" s="1" t="s">
        <v>759</v>
      </c>
      <c r="J44" s="1">
        <v>2.5</v>
      </c>
    </row>
    <row r="45" spans="1:10" ht="15.75" customHeight="1" x14ac:dyDescent="0.2">
      <c r="A45" s="199" t="s">
        <v>195</v>
      </c>
      <c r="B45" s="200" t="s">
        <v>196</v>
      </c>
      <c r="C45" s="201">
        <v>12.5</v>
      </c>
      <c r="D45" s="1">
        <f t="shared" si="0"/>
        <v>7.5</v>
      </c>
      <c r="E45" s="1">
        <f t="shared" si="1"/>
        <v>5</v>
      </c>
      <c r="H45" s="1" t="s">
        <v>754</v>
      </c>
      <c r="I45" s="1" t="s">
        <v>755</v>
      </c>
      <c r="J45" s="1">
        <v>1.5</v>
      </c>
    </row>
    <row r="46" spans="1:10" ht="15.75" customHeight="1" x14ac:dyDescent="0.2">
      <c r="A46" s="199" t="s">
        <v>286</v>
      </c>
      <c r="B46" s="200" t="s">
        <v>287</v>
      </c>
      <c r="C46" s="201">
        <v>17</v>
      </c>
      <c r="D46" s="1">
        <f t="shared" si="0"/>
        <v>11</v>
      </c>
      <c r="E46" s="1">
        <f t="shared" si="1"/>
        <v>6</v>
      </c>
      <c r="H46" s="1" t="s">
        <v>735</v>
      </c>
      <c r="I46" s="1" t="s">
        <v>736</v>
      </c>
      <c r="J46" s="1">
        <v>20</v>
      </c>
    </row>
    <row r="47" spans="1:10" ht="15.75" customHeight="1" x14ac:dyDescent="0.2">
      <c r="A47" s="199" t="s">
        <v>288</v>
      </c>
      <c r="B47" s="200" t="s">
        <v>289</v>
      </c>
      <c r="C47" s="201">
        <v>11</v>
      </c>
      <c r="D47" s="1">
        <f t="shared" si="0"/>
        <v>8</v>
      </c>
      <c r="E47" s="1">
        <f t="shared" si="1"/>
        <v>3</v>
      </c>
      <c r="H47" s="1" t="s">
        <v>182</v>
      </c>
      <c r="I47" s="1" t="s">
        <v>183</v>
      </c>
      <c r="J47" s="1">
        <v>4.5</v>
      </c>
    </row>
    <row r="48" spans="1:10" ht="15.75" customHeight="1" x14ac:dyDescent="0.2">
      <c r="A48" s="199" t="s">
        <v>202</v>
      </c>
      <c r="B48" s="200" t="s">
        <v>203</v>
      </c>
      <c r="C48" s="201">
        <v>11</v>
      </c>
      <c r="D48" s="1">
        <f t="shared" si="0"/>
        <v>7</v>
      </c>
      <c r="E48" s="1">
        <f t="shared" si="1"/>
        <v>4</v>
      </c>
      <c r="H48" s="1" t="s">
        <v>1649</v>
      </c>
      <c r="I48" s="1" t="s">
        <v>1650</v>
      </c>
    </row>
    <row r="49" spans="1:10" ht="15.75" customHeight="1" x14ac:dyDescent="0.2">
      <c r="A49" s="199" t="s">
        <v>276</v>
      </c>
      <c r="B49" s="200" t="s">
        <v>277</v>
      </c>
      <c r="C49" s="201">
        <v>16.5</v>
      </c>
      <c r="D49" s="1">
        <f t="shared" si="0"/>
        <v>10</v>
      </c>
      <c r="E49" s="1">
        <f t="shared" si="1"/>
        <v>6.5</v>
      </c>
      <c r="H49" s="1" t="s">
        <v>1642</v>
      </c>
      <c r="I49" s="1" t="s">
        <v>1643</v>
      </c>
    </row>
    <row r="50" spans="1:10" ht="15.75" customHeight="1" x14ac:dyDescent="0.2">
      <c r="A50" s="199" t="s">
        <v>496</v>
      </c>
      <c r="B50" s="200" t="s">
        <v>497</v>
      </c>
      <c r="C50" s="201">
        <v>6.5</v>
      </c>
      <c r="D50" s="1">
        <f t="shared" si="0"/>
        <v>2</v>
      </c>
      <c r="E50" s="1">
        <f t="shared" si="1"/>
        <v>4.5</v>
      </c>
      <c r="H50" s="1" t="s">
        <v>1644</v>
      </c>
      <c r="I50" s="1" t="s">
        <v>1645</v>
      </c>
    </row>
    <row r="51" spans="1:10" ht="15.75" customHeight="1" x14ac:dyDescent="0.2">
      <c r="A51" s="199" t="s">
        <v>128</v>
      </c>
      <c r="B51" s="200" t="s">
        <v>129</v>
      </c>
      <c r="C51" s="201">
        <v>8.5</v>
      </c>
      <c r="D51" s="1" t="e">
        <f t="shared" si="0"/>
        <v>#N/A</v>
      </c>
      <c r="E51" s="1" t="e">
        <f t="shared" si="1"/>
        <v>#N/A</v>
      </c>
      <c r="H51" s="1" t="s">
        <v>1646</v>
      </c>
      <c r="I51" s="1" t="s">
        <v>1647</v>
      </c>
    </row>
    <row r="52" spans="1:10" ht="15.75" customHeight="1" x14ac:dyDescent="0.2">
      <c r="A52" s="199" t="s">
        <v>115</v>
      </c>
      <c r="B52" s="200" t="s">
        <v>116</v>
      </c>
      <c r="C52" s="201">
        <v>13</v>
      </c>
      <c r="D52" s="1">
        <f t="shared" si="0"/>
        <v>3</v>
      </c>
      <c r="E52" s="1">
        <f t="shared" si="1"/>
        <v>10</v>
      </c>
      <c r="H52" s="1" t="s">
        <v>1794</v>
      </c>
      <c r="I52" s="1" t="s">
        <v>1795</v>
      </c>
    </row>
    <row r="53" spans="1:10" ht="15.75" customHeight="1" x14ac:dyDescent="0.2">
      <c r="A53" s="199" t="s">
        <v>199</v>
      </c>
      <c r="B53" s="200" t="s">
        <v>200</v>
      </c>
      <c r="C53" s="201">
        <v>8.5</v>
      </c>
      <c r="D53" s="1">
        <f t="shared" si="0"/>
        <v>5.5</v>
      </c>
      <c r="E53" s="1">
        <f t="shared" si="1"/>
        <v>3</v>
      </c>
      <c r="H53" s="1" t="s">
        <v>65</v>
      </c>
      <c r="I53" s="1" t="s">
        <v>66</v>
      </c>
      <c r="J53" s="1">
        <v>0</v>
      </c>
    </row>
    <row r="54" spans="1:10" ht="15.75" customHeight="1" x14ac:dyDescent="0.2">
      <c r="A54" s="199" t="s">
        <v>206</v>
      </c>
      <c r="B54" s="200" t="s">
        <v>207</v>
      </c>
      <c r="C54" s="201">
        <v>17.5</v>
      </c>
      <c r="D54" s="1">
        <f t="shared" si="0"/>
        <v>8</v>
      </c>
      <c r="E54" s="1">
        <f t="shared" si="1"/>
        <v>9.5</v>
      </c>
      <c r="H54" s="1" t="s">
        <v>137</v>
      </c>
      <c r="I54" s="1" t="s">
        <v>138</v>
      </c>
      <c r="J54" s="1">
        <v>3</v>
      </c>
    </row>
    <row r="55" spans="1:10" ht="15.75" customHeight="1" x14ac:dyDescent="0.2">
      <c r="A55" s="199" t="s">
        <v>239</v>
      </c>
      <c r="B55" s="200" t="s">
        <v>240</v>
      </c>
      <c r="C55" s="201">
        <v>8.5</v>
      </c>
      <c r="D55" s="1">
        <f t="shared" si="0"/>
        <v>8</v>
      </c>
      <c r="E55" s="1">
        <f t="shared" si="1"/>
        <v>0.5</v>
      </c>
      <c r="H55" s="1" t="s">
        <v>241</v>
      </c>
      <c r="I55" s="1" t="s">
        <v>242</v>
      </c>
      <c r="J55" s="1">
        <v>10</v>
      </c>
    </row>
    <row r="56" spans="1:10" ht="15.75" customHeight="1" x14ac:dyDescent="0.2">
      <c r="A56" s="199" t="s">
        <v>570</v>
      </c>
      <c r="B56" s="200" t="s">
        <v>571</v>
      </c>
      <c r="C56" s="201">
        <v>5.5</v>
      </c>
      <c r="D56" s="1">
        <f t="shared" si="0"/>
        <v>0</v>
      </c>
      <c r="E56" s="1">
        <f t="shared" si="1"/>
        <v>5.5</v>
      </c>
      <c r="H56" s="1" t="s">
        <v>422</v>
      </c>
      <c r="I56" s="1" t="s">
        <v>423</v>
      </c>
      <c r="J56" s="1">
        <v>5</v>
      </c>
    </row>
    <row r="57" spans="1:10" ht="15.75" customHeight="1" x14ac:dyDescent="0.2">
      <c r="A57" s="199" t="s">
        <v>614</v>
      </c>
      <c r="B57" s="200" t="s">
        <v>615</v>
      </c>
      <c r="C57" s="201">
        <v>7</v>
      </c>
      <c r="D57" s="1" t="e">
        <f t="shared" si="0"/>
        <v>#N/A</v>
      </c>
      <c r="E57" s="1" t="e">
        <f t="shared" si="1"/>
        <v>#N/A</v>
      </c>
      <c r="H57" s="1" t="s">
        <v>564</v>
      </c>
      <c r="I57" s="1" t="s">
        <v>565</v>
      </c>
      <c r="J57" s="1">
        <v>0</v>
      </c>
    </row>
    <row r="58" spans="1:10" ht="15.75" customHeight="1" x14ac:dyDescent="0.2">
      <c r="A58" s="199" t="s">
        <v>241</v>
      </c>
      <c r="B58" s="200" t="s">
        <v>242</v>
      </c>
      <c r="C58" s="201">
        <v>18.5</v>
      </c>
      <c r="D58" s="1">
        <f t="shared" si="0"/>
        <v>10</v>
      </c>
      <c r="E58" s="1">
        <f t="shared" si="1"/>
        <v>8.5</v>
      </c>
      <c r="H58" s="1" t="s">
        <v>199</v>
      </c>
      <c r="I58" s="1" t="s">
        <v>200</v>
      </c>
      <c r="J58" s="1">
        <v>5.5</v>
      </c>
    </row>
    <row r="59" spans="1:10" ht="15.75" customHeight="1" x14ac:dyDescent="0.2">
      <c r="A59" s="199" t="s">
        <v>429</v>
      </c>
      <c r="B59" s="200" t="s">
        <v>430</v>
      </c>
      <c r="C59" s="201">
        <v>5.5</v>
      </c>
      <c r="D59" s="1">
        <f t="shared" si="0"/>
        <v>2</v>
      </c>
      <c r="E59" s="1">
        <f t="shared" si="1"/>
        <v>3.5</v>
      </c>
      <c r="H59" s="1" t="s">
        <v>239</v>
      </c>
      <c r="I59" s="1" t="s">
        <v>240</v>
      </c>
      <c r="J59" s="1">
        <v>8</v>
      </c>
    </row>
    <row r="60" spans="1:10" ht="15.75" customHeight="1" x14ac:dyDescent="0.2">
      <c r="A60" s="199" t="s">
        <v>386</v>
      </c>
      <c r="B60" s="200" t="s">
        <v>387</v>
      </c>
      <c r="C60" s="201">
        <v>4</v>
      </c>
      <c r="D60" s="1">
        <f t="shared" si="0"/>
        <v>3</v>
      </c>
      <c r="E60" s="1">
        <f t="shared" si="1"/>
        <v>1</v>
      </c>
      <c r="H60" s="1" t="s">
        <v>290</v>
      </c>
      <c r="I60" s="1" t="s">
        <v>291</v>
      </c>
      <c r="J60" s="1">
        <v>7.5</v>
      </c>
    </row>
    <row r="61" spans="1:10" ht="15.75" customHeight="1" x14ac:dyDescent="0.2">
      <c r="A61" s="199" t="s">
        <v>137</v>
      </c>
      <c r="B61" s="200" t="s">
        <v>138</v>
      </c>
      <c r="C61" s="201">
        <v>8.5</v>
      </c>
      <c r="D61" s="1">
        <f t="shared" si="0"/>
        <v>3</v>
      </c>
      <c r="E61" s="1">
        <f t="shared" si="1"/>
        <v>5.5</v>
      </c>
      <c r="H61" s="1" t="s">
        <v>570</v>
      </c>
      <c r="I61" s="1" t="s">
        <v>571</v>
      </c>
      <c r="J61" s="1">
        <v>0</v>
      </c>
    </row>
    <row r="62" spans="1:10" ht="15.75" customHeight="1" x14ac:dyDescent="0.2">
      <c r="A62" s="199" t="s">
        <v>422</v>
      </c>
      <c r="B62" s="200" t="s">
        <v>423</v>
      </c>
      <c r="C62" s="201">
        <v>14</v>
      </c>
      <c r="D62" s="1">
        <f t="shared" si="0"/>
        <v>5</v>
      </c>
      <c r="E62" s="1">
        <f t="shared" si="1"/>
        <v>9</v>
      </c>
      <c r="H62" s="1" t="s">
        <v>115</v>
      </c>
      <c r="I62" s="1" t="s">
        <v>116</v>
      </c>
      <c r="J62" s="1">
        <v>3</v>
      </c>
    </row>
    <row r="63" spans="1:10" ht="15.75" customHeight="1" x14ac:dyDescent="0.2">
      <c r="A63" s="199" t="s">
        <v>65</v>
      </c>
      <c r="B63" s="200" t="s">
        <v>66</v>
      </c>
      <c r="C63" s="201">
        <v>9.5</v>
      </c>
      <c r="D63" s="1">
        <f t="shared" si="0"/>
        <v>0</v>
      </c>
      <c r="E63" s="1">
        <f t="shared" si="1"/>
        <v>9.5</v>
      </c>
      <c r="H63" s="1" t="s">
        <v>233</v>
      </c>
      <c r="I63" s="1" t="s">
        <v>234</v>
      </c>
      <c r="J63" s="1">
        <v>8</v>
      </c>
    </row>
    <row r="64" spans="1:10" ht="15.75" customHeight="1" x14ac:dyDescent="0.2">
      <c r="A64" s="199" t="s">
        <v>596</v>
      </c>
      <c r="B64" s="200" t="s">
        <v>597</v>
      </c>
      <c r="C64" s="201">
        <v>9</v>
      </c>
      <c r="D64" s="1">
        <f t="shared" si="0"/>
        <v>0</v>
      </c>
      <c r="E64" s="1">
        <f t="shared" si="1"/>
        <v>9</v>
      </c>
      <c r="H64" s="1" t="s">
        <v>333</v>
      </c>
      <c r="I64" s="1" t="s">
        <v>334</v>
      </c>
      <c r="J64" s="1">
        <v>9</v>
      </c>
    </row>
    <row r="65" spans="1:10" ht="15.75" customHeight="1" x14ac:dyDescent="0.2">
      <c r="A65" s="199" t="s">
        <v>633</v>
      </c>
      <c r="B65" s="200" t="s">
        <v>634</v>
      </c>
      <c r="C65" s="201">
        <v>10</v>
      </c>
      <c r="D65" s="1" t="e">
        <f t="shared" si="0"/>
        <v>#N/A</v>
      </c>
      <c r="E65" s="1" t="e">
        <f t="shared" si="1"/>
        <v>#N/A</v>
      </c>
      <c r="H65" s="1" t="s">
        <v>160</v>
      </c>
      <c r="I65" s="1" t="s">
        <v>161</v>
      </c>
      <c r="J65" s="1">
        <v>1</v>
      </c>
    </row>
    <row r="66" spans="1:10" ht="15.75" customHeight="1" x14ac:dyDescent="0.2">
      <c r="A66" s="199" t="s">
        <v>233</v>
      </c>
      <c r="B66" s="200" t="s">
        <v>234</v>
      </c>
      <c r="C66" s="201">
        <v>17.5</v>
      </c>
      <c r="D66" s="1">
        <f t="shared" si="0"/>
        <v>8</v>
      </c>
      <c r="E66" s="1">
        <f t="shared" si="1"/>
        <v>9.5</v>
      </c>
      <c r="H66" s="1" t="s">
        <v>261</v>
      </c>
      <c r="I66" s="1" t="s">
        <v>262</v>
      </c>
      <c r="J66" s="1">
        <v>7</v>
      </c>
    </row>
    <row r="67" spans="1:10" ht="15.75" customHeight="1" x14ac:dyDescent="0.2">
      <c r="A67" s="199" t="s">
        <v>629</v>
      </c>
      <c r="B67" s="200" t="s">
        <v>630</v>
      </c>
      <c r="C67" s="201">
        <v>10</v>
      </c>
      <c r="D67" s="1" t="e">
        <f t="shared" si="0"/>
        <v>#N/A</v>
      </c>
      <c r="E67" s="1" t="e">
        <f t="shared" si="1"/>
        <v>#N/A</v>
      </c>
      <c r="H67" s="1" t="s">
        <v>529</v>
      </c>
      <c r="I67" s="1" t="s">
        <v>530</v>
      </c>
      <c r="J67" s="1">
        <v>0</v>
      </c>
    </row>
    <row r="68" spans="1:10" ht="15.75" customHeight="1" x14ac:dyDescent="0.2">
      <c r="A68" s="199" t="s">
        <v>647</v>
      </c>
      <c r="B68" s="200" t="s">
        <v>648</v>
      </c>
      <c r="C68" s="201">
        <v>9</v>
      </c>
      <c r="D68" s="1" t="e">
        <f t="shared" si="0"/>
        <v>#N/A</v>
      </c>
      <c r="E68" s="1" t="e">
        <f t="shared" si="1"/>
        <v>#N/A</v>
      </c>
      <c r="H68" s="1" t="s">
        <v>548</v>
      </c>
      <c r="I68" s="1" t="s">
        <v>549</v>
      </c>
      <c r="J68" s="1">
        <v>0</v>
      </c>
    </row>
    <row r="69" spans="1:10" ht="15.75" customHeight="1" x14ac:dyDescent="0.2">
      <c r="A69" s="199" t="s">
        <v>261</v>
      </c>
      <c r="B69" s="200" t="s">
        <v>262</v>
      </c>
      <c r="C69" s="201">
        <v>17.5</v>
      </c>
      <c r="D69" s="1">
        <f t="shared" si="0"/>
        <v>7</v>
      </c>
      <c r="E69" s="1">
        <f t="shared" si="1"/>
        <v>10.5</v>
      </c>
      <c r="H69" s="1" t="s">
        <v>566</v>
      </c>
      <c r="I69" s="1" t="s">
        <v>567</v>
      </c>
      <c r="J69" s="1">
        <v>0</v>
      </c>
    </row>
    <row r="70" spans="1:10" ht="15.75" customHeight="1" x14ac:dyDescent="0.2">
      <c r="A70" s="199" t="s">
        <v>160</v>
      </c>
      <c r="B70" s="200" t="s">
        <v>161</v>
      </c>
      <c r="C70" s="201">
        <v>11.5</v>
      </c>
      <c r="D70" s="1">
        <f t="shared" si="0"/>
        <v>1</v>
      </c>
      <c r="E70" s="1">
        <f t="shared" si="1"/>
        <v>10.5</v>
      </c>
      <c r="H70" s="1" t="s">
        <v>96</v>
      </c>
      <c r="I70" s="1" t="s">
        <v>97</v>
      </c>
      <c r="J70" s="1">
        <v>4</v>
      </c>
    </row>
    <row r="71" spans="1:10" ht="15.75" customHeight="1" x14ac:dyDescent="0.2">
      <c r="A71" s="199" t="s">
        <v>529</v>
      </c>
      <c r="B71" s="200" t="s">
        <v>530</v>
      </c>
      <c r="C71" s="201">
        <v>11</v>
      </c>
      <c r="D71" s="1">
        <f t="shared" si="0"/>
        <v>0</v>
      </c>
      <c r="E71" s="1">
        <f t="shared" si="1"/>
        <v>11</v>
      </c>
      <c r="H71" s="1" t="s">
        <v>473</v>
      </c>
      <c r="I71" s="1" t="s">
        <v>474</v>
      </c>
      <c r="J71" s="1">
        <v>1</v>
      </c>
    </row>
    <row r="72" spans="1:10" ht="15.75" customHeight="1" x14ac:dyDescent="0.2">
      <c r="A72" s="199" t="s">
        <v>548</v>
      </c>
      <c r="B72" s="200" t="s">
        <v>549</v>
      </c>
      <c r="C72" s="201">
        <v>8.5</v>
      </c>
      <c r="D72" s="1">
        <f t="shared" si="0"/>
        <v>0</v>
      </c>
      <c r="E72" s="1">
        <f t="shared" si="1"/>
        <v>8.5</v>
      </c>
      <c r="H72" s="1" t="s">
        <v>505</v>
      </c>
      <c r="I72" s="1" t="s">
        <v>506</v>
      </c>
      <c r="J72" s="1">
        <v>3</v>
      </c>
    </row>
    <row r="73" spans="1:10" ht="15.75" customHeight="1" x14ac:dyDescent="0.2">
      <c r="A73" s="199" t="s">
        <v>588</v>
      </c>
      <c r="B73" s="200" t="s">
        <v>589</v>
      </c>
      <c r="C73" s="201">
        <v>7</v>
      </c>
      <c r="D73" s="1">
        <f t="shared" si="0"/>
        <v>0</v>
      </c>
      <c r="E73" s="1">
        <f t="shared" si="1"/>
        <v>7</v>
      </c>
      <c r="H73" s="1" t="s">
        <v>509</v>
      </c>
      <c r="I73" s="1" t="s">
        <v>510</v>
      </c>
      <c r="J73" s="1">
        <v>3</v>
      </c>
    </row>
    <row r="74" spans="1:10" ht="15.75" customHeight="1" x14ac:dyDescent="0.2">
      <c r="A74" s="199" t="s">
        <v>96</v>
      </c>
      <c r="B74" s="200" t="s">
        <v>97</v>
      </c>
      <c r="C74" s="202"/>
      <c r="D74" s="1">
        <f t="shared" si="0"/>
        <v>4</v>
      </c>
      <c r="E74" s="1">
        <f t="shared" si="1"/>
        <v>-4</v>
      </c>
      <c r="H74" s="1" t="s">
        <v>511</v>
      </c>
      <c r="I74" s="1" t="s">
        <v>512</v>
      </c>
      <c r="J74" s="1">
        <v>3</v>
      </c>
    </row>
    <row r="75" spans="1:10" ht="15.75" customHeight="1" x14ac:dyDescent="0.2">
      <c r="A75" s="199" t="s">
        <v>653</v>
      </c>
      <c r="B75" s="200" t="s">
        <v>654</v>
      </c>
      <c r="C75" s="201">
        <v>8</v>
      </c>
      <c r="D75" s="1" t="e">
        <f t="shared" si="0"/>
        <v>#N/A</v>
      </c>
      <c r="E75" s="1" t="e">
        <f t="shared" si="1"/>
        <v>#N/A</v>
      </c>
      <c r="H75" s="1" t="s">
        <v>280</v>
      </c>
      <c r="I75" s="1" t="s">
        <v>281</v>
      </c>
      <c r="J75" s="1">
        <v>11</v>
      </c>
    </row>
    <row r="76" spans="1:10" ht="15.75" customHeight="1" x14ac:dyDescent="0.2">
      <c r="A76" s="199" t="s">
        <v>655</v>
      </c>
      <c r="B76" s="200" t="s">
        <v>656</v>
      </c>
      <c r="C76" s="201">
        <v>8</v>
      </c>
      <c r="D76" s="1" t="e">
        <f t="shared" si="0"/>
        <v>#N/A</v>
      </c>
      <c r="E76" s="1" t="e">
        <f t="shared" si="1"/>
        <v>#N/A</v>
      </c>
      <c r="H76" s="1" t="s">
        <v>122</v>
      </c>
      <c r="I76" s="1" t="s">
        <v>123</v>
      </c>
      <c r="J76" s="1">
        <v>0</v>
      </c>
    </row>
    <row r="77" spans="1:10" ht="15.75" customHeight="1" x14ac:dyDescent="0.2">
      <c r="A77" s="199" t="s">
        <v>473</v>
      </c>
      <c r="B77" s="200" t="s">
        <v>474</v>
      </c>
      <c r="C77" s="201">
        <v>8</v>
      </c>
      <c r="D77" s="1">
        <f t="shared" si="0"/>
        <v>1</v>
      </c>
      <c r="E77" s="1">
        <f t="shared" si="1"/>
        <v>7</v>
      </c>
      <c r="H77" s="1" t="s">
        <v>539</v>
      </c>
      <c r="I77" s="1" t="s">
        <v>540</v>
      </c>
      <c r="J77" s="1">
        <v>2</v>
      </c>
    </row>
    <row r="78" spans="1:10" ht="15.75" customHeight="1" x14ac:dyDescent="0.2">
      <c r="A78" s="199" t="s">
        <v>171</v>
      </c>
      <c r="B78" s="200" t="s">
        <v>172</v>
      </c>
      <c r="C78" s="201">
        <v>0</v>
      </c>
      <c r="D78" s="1">
        <f t="shared" si="0"/>
        <v>5</v>
      </c>
      <c r="E78" s="1">
        <f t="shared" si="1"/>
        <v>-5</v>
      </c>
      <c r="H78" s="1" t="s">
        <v>546</v>
      </c>
      <c r="I78" s="1" t="s">
        <v>547</v>
      </c>
      <c r="J78" s="1">
        <v>2</v>
      </c>
    </row>
    <row r="79" spans="1:10" ht="15.75" customHeight="1" x14ac:dyDescent="0.2">
      <c r="A79" s="199" t="s">
        <v>505</v>
      </c>
      <c r="B79" s="200" t="s">
        <v>506</v>
      </c>
      <c r="C79" s="201">
        <v>9.5</v>
      </c>
      <c r="D79" s="1">
        <f t="shared" si="0"/>
        <v>3</v>
      </c>
      <c r="E79" s="1">
        <f t="shared" si="1"/>
        <v>6.5</v>
      </c>
      <c r="H79" s="1" t="s">
        <v>244</v>
      </c>
      <c r="I79" s="1" t="s">
        <v>245</v>
      </c>
      <c r="J79" s="1">
        <v>7.5</v>
      </c>
    </row>
    <row r="80" spans="1:10" ht="15.75" customHeight="1" x14ac:dyDescent="0.2">
      <c r="A80" s="199" t="s">
        <v>509</v>
      </c>
      <c r="B80" s="200" t="s">
        <v>510</v>
      </c>
      <c r="C80" s="201">
        <v>15</v>
      </c>
      <c r="D80" s="1">
        <f t="shared" si="0"/>
        <v>3</v>
      </c>
      <c r="E80" s="1">
        <f t="shared" si="1"/>
        <v>12</v>
      </c>
      <c r="H80" s="1" t="s">
        <v>294</v>
      </c>
      <c r="I80" s="1" t="s">
        <v>295</v>
      </c>
      <c r="J80" s="1">
        <v>11</v>
      </c>
    </row>
    <row r="81" spans="1:10" ht="15.75" customHeight="1" x14ac:dyDescent="0.2">
      <c r="A81" s="199" t="s">
        <v>511</v>
      </c>
      <c r="B81" s="200" t="s">
        <v>512</v>
      </c>
      <c r="C81" s="201">
        <v>13</v>
      </c>
      <c r="D81" s="1">
        <f t="shared" si="0"/>
        <v>3</v>
      </c>
      <c r="E81" s="1">
        <f t="shared" si="1"/>
        <v>10</v>
      </c>
      <c r="H81" s="1" t="s">
        <v>190</v>
      </c>
      <c r="I81" s="1" t="s">
        <v>191</v>
      </c>
      <c r="J81" s="1">
        <v>6</v>
      </c>
    </row>
    <row r="82" spans="1:10" ht="15.75" customHeight="1" x14ac:dyDescent="0.2">
      <c r="A82" s="199" t="s">
        <v>600</v>
      </c>
      <c r="B82" s="200" t="s">
        <v>601</v>
      </c>
      <c r="C82" s="201">
        <v>7.5</v>
      </c>
      <c r="D82" s="1">
        <f t="shared" si="0"/>
        <v>0</v>
      </c>
      <c r="E82" s="1">
        <f t="shared" si="1"/>
        <v>7.5</v>
      </c>
      <c r="H82" s="1" t="s">
        <v>283</v>
      </c>
      <c r="I82" s="1" t="s">
        <v>284</v>
      </c>
      <c r="J82" s="1">
        <v>10</v>
      </c>
    </row>
    <row r="83" spans="1:10" ht="15.75" customHeight="1" x14ac:dyDescent="0.2">
      <c r="A83" s="199" t="s">
        <v>610</v>
      </c>
      <c r="B83" s="200" t="s">
        <v>611</v>
      </c>
      <c r="C83" s="201">
        <v>0</v>
      </c>
      <c r="D83" s="1">
        <f t="shared" si="0"/>
        <v>0</v>
      </c>
      <c r="E83" s="1">
        <f t="shared" si="1"/>
        <v>0</v>
      </c>
      <c r="H83" s="1" t="s">
        <v>125</v>
      </c>
      <c r="I83" s="1" t="s">
        <v>126</v>
      </c>
      <c r="J83" s="1">
        <v>1</v>
      </c>
    </row>
    <row r="84" spans="1:10" ht="15.75" customHeight="1" x14ac:dyDescent="0.2">
      <c r="A84" s="199" t="s">
        <v>122</v>
      </c>
      <c r="B84" s="200" t="s">
        <v>123</v>
      </c>
      <c r="C84" s="201">
        <v>7</v>
      </c>
      <c r="D84" s="1">
        <f t="shared" si="0"/>
        <v>0</v>
      </c>
      <c r="E84" s="1">
        <f t="shared" si="1"/>
        <v>7</v>
      </c>
      <c r="H84" s="1" t="s">
        <v>188</v>
      </c>
      <c r="I84" s="1" t="s">
        <v>189</v>
      </c>
      <c r="J84" s="1">
        <v>6.5</v>
      </c>
    </row>
    <row r="85" spans="1:10" ht="15.75" customHeight="1" x14ac:dyDescent="0.2">
      <c r="A85" s="199" t="s">
        <v>539</v>
      </c>
      <c r="B85" s="200" t="s">
        <v>540</v>
      </c>
      <c r="C85" s="201">
        <v>0</v>
      </c>
      <c r="D85" s="1">
        <f t="shared" si="0"/>
        <v>2</v>
      </c>
      <c r="E85" s="1">
        <f t="shared" si="1"/>
        <v>-2</v>
      </c>
      <c r="H85" s="1" t="s">
        <v>216</v>
      </c>
      <c r="I85" s="1" t="s">
        <v>217</v>
      </c>
      <c r="J85" s="1">
        <v>8</v>
      </c>
    </row>
    <row r="86" spans="1:10" ht="15.75" customHeight="1" x14ac:dyDescent="0.2">
      <c r="A86" s="199" t="s">
        <v>546</v>
      </c>
      <c r="B86" s="200" t="s">
        <v>547</v>
      </c>
      <c r="C86" s="201">
        <v>7</v>
      </c>
      <c r="D86" s="1">
        <f t="shared" si="0"/>
        <v>2</v>
      </c>
      <c r="E86" s="1">
        <f t="shared" si="1"/>
        <v>5</v>
      </c>
      <c r="H86" s="1" t="s">
        <v>340</v>
      </c>
      <c r="I86" s="1" t="s">
        <v>341</v>
      </c>
      <c r="J86" s="1">
        <v>8</v>
      </c>
    </row>
    <row r="87" spans="1:10" ht="15.75" customHeight="1" x14ac:dyDescent="0.2">
      <c r="A87" s="199" t="s">
        <v>244</v>
      </c>
      <c r="B87" s="200" t="s">
        <v>245</v>
      </c>
      <c r="C87" s="201">
        <v>14.5</v>
      </c>
      <c r="D87" s="1">
        <f t="shared" si="0"/>
        <v>7.5</v>
      </c>
      <c r="E87" s="1">
        <f t="shared" si="1"/>
        <v>7</v>
      </c>
      <c r="H87" s="1" t="s">
        <v>370</v>
      </c>
      <c r="I87" s="1" t="s">
        <v>371</v>
      </c>
      <c r="J87" s="1">
        <v>1.5</v>
      </c>
    </row>
    <row r="88" spans="1:10" ht="15.75" customHeight="1" x14ac:dyDescent="0.2">
      <c r="A88" s="199" t="s">
        <v>294</v>
      </c>
      <c r="B88" s="200" t="s">
        <v>295</v>
      </c>
      <c r="C88" s="201">
        <v>17</v>
      </c>
      <c r="D88" s="1">
        <f t="shared" si="0"/>
        <v>11</v>
      </c>
      <c r="E88" s="1">
        <f t="shared" si="1"/>
        <v>6</v>
      </c>
      <c r="H88" s="1" t="s">
        <v>381</v>
      </c>
      <c r="I88" s="1" t="s">
        <v>382</v>
      </c>
      <c r="J88" s="1">
        <v>3.5</v>
      </c>
    </row>
    <row r="89" spans="1:10" ht="15.75" customHeight="1" x14ac:dyDescent="0.2">
      <c r="A89" s="199" t="s">
        <v>190</v>
      </c>
      <c r="B89" s="200" t="s">
        <v>191</v>
      </c>
      <c r="C89" s="201">
        <v>5</v>
      </c>
      <c r="D89" s="1">
        <f t="shared" si="0"/>
        <v>6</v>
      </c>
      <c r="E89" s="1">
        <f t="shared" si="1"/>
        <v>-1</v>
      </c>
      <c r="H89" s="1" t="s">
        <v>404</v>
      </c>
      <c r="I89" s="1" t="s">
        <v>405</v>
      </c>
      <c r="J89" s="1">
        <v>5</v>
      </c>
    </row>
    <row r="90" spans="1:10" ht="15.75" customHeight="1" x14ac:dyDescent="0.2">
      <c r="A90" s="199" t="s">
        <v>29</v>
      </c>
      <c r="B90" s="200" t="s">
        <v>30</v>
      </c>
      <c r="C90" s="201">
        <v>11.5</v>
      </c>
      <c r="D90" s="1">
        <f t="shared" si="0"/>
        <v>24</v>
      </c>
      <c r="E90" s="1">
        <f t="shared" si="1"/>
        <v>-12.5</v>
      </c>
      <c r="H90" s="1" t="s">
        <v>507</v>
      </c>
      <c r="I90" s="1" t="s">
        <v>508</v>
      </c>
      <c r="J90" s="1">
        <v>0</v>
      </c>
    </row>
    <row r="91" spans="1:10" ht="15.75" customHeight="1" x14ac:dyDescent="0.2">
      <c r="A91" s="199" t="s">
        <v>602</v>
      </c>
      <c r="B91" s="200" t="s">
        <v>603</v>
      </c>
      <c r="C91" s="201">
        <v>10</v>
      </c>
      <c r="D91" s="1">
        <f t="shared" si="0"/>
        <v>0</v>
      </c>
      <c r="E91" s="1">
        <f t="shared" si="1"/>
        <v>10</v>
      </c>
      <c r="H91" s="1" t="s">
        <v>417</v>
      </c>
      <c r="I91" s="1" t="s">
        <v>418</v>
      </c>
      <c r="J91" s="1">
        <v>2.5</v>
      </c>
    </row>
    <row r="92" spans="1:10" ht="15.75" customHeight="1" x14ac:dyDescent="0.2">
      <c r="A92" s="199" t="s">
        <v>188</v>
      </c>
      <c r="B92" s="200" t="s">
        <v>189</v>
      </c>
      <c r="C92" s="201">
        <v>14</v>
      </c>
      <c r="D92" s="1">
        <f t="shared" si="0"/>
        <v>6.5</v>
      </c>
      <c r="E92" s="1">
        <f t="shared" si="1"/>
        <v>7.5</v>
      </c>
      <c r="H92" s="1" t="s">
        <v>412</v>
      </c>
      <c r="I92" s="1" t="s">
        <v>413</v>
      </c>
      <c r="J92" s="1">
        <v>5.5</v>
      </c>
    </row>
    <row r="93" spans="1:10" ht="15.75" customHeight="1" x14ac:dyDescent="0.2">
      <c r="A93" s="199" t="s">
        <v>370</v>
      </c>
      <c r="B93" s="200" t="s">
        <v>371</v>
      </c>
      <c r="C93" s="201">
        <v>10.5</v>
      </c>
      <c r="D93" s="1">
        <f t="shared" si="0"/>
        <v>1.5</v>
      </c>
      <c r="E93" s="1">
        <f t="shared" si="1"/>
        <v>9</v>
      </c>
      <c r="H93" s="1" t="s">
        <v>429</v>
      </c>
      <c r="I93" s="1" t="s">
        <v>430</v>
      </c>
      <c r="J93" s="1">
        <v>2</v>
      </c>
    </row>
    <row r="94" spans="1:10" ht="15.75" customHeight="1" x14ac:dyDescent="0.2">
      <c r="A94" s="199" t="s">
        <v>381</v>
      </c>
      <c r="B94" s="200" t="s">
        <v>382</v>
      </c>
      <c r="C94" s="201">
        <v>12.5</v>
      </c>
      <c r="D94" s="1">
        <f t="shared" si="0"/>
        <v>3.5</v>
      </c>
      <c r="E94" s="1">
        <f t="shared" si="1"/>
        <v>9</v>
      </c>
      <c r="H94" s="1" t="s">
        <v>45</v>
      </c>
      <c r="I94" s="1" t="s">
        <v>46</v>
      </c>
      <c r="J94" s="1">
        <v>0</v>
      </c>
    </row>
    <row r="95" spans="1:10" ht="15.75" customHeight="1" x14ac:dyDescent="0.2">
      <c r="A95" s="199" t="s">
        <v>340</v>
      </c>
      <c r="B95" s="200" t="s">
        <v>341</v>
      </c>
      <c r="C95" s="201">
        <v>15.5</v>
      </c>
      <c r="D95" s="1">
        <f t="shared" si="0"/>
        <v>8</v>
      </c>
      <c r="E95" s="1">
        <f t="shared" si="1"/>
        <v>7.5</v>
      </c>
      <c r="H95" s="1" t="s">
        <v>99</v>
      </c>
      <c r="I95" s="1" t="s">
        <v>100</v>
      </c>
      <c r="J95" s="1">
        <v>4</v>
      </c>
    </row>
    <row r="96" spans="1:10" ht="15.75" customHeight="1" x14ac:dyDescent="0.2">
      <c r="A96" s="199" t="s">
        <v>125</v>
      </c>
      <c r="B96" s="200" t="s">
        <v>126</v>
      </c>
      <c r="C96" s="201">
        <v>6.5</v>
      </c>
      <c r="D96" s="1">
        <f t="shared" si="0"/>
        <v>1</v>
      </c>
      <c r="E96" s="1">
        <f t="shared" si="1"/>
        <v>5.5</v>
      </c>
      <c r="H96" s="1" t="s">
        <v>101</v>
      </c>
      <c r="I96" s="1" t="s">
        <v>102</v>
      </c>
      <c r="J96" s="1">
        <v>4</v>
      </c>
    </row>
    <row r="97" spans="1:10" ht="15.75" customHeight="1" x14ac:dyDescent="0.2">
      <c r="A97" s="199" t="s">
        <v>507</v>
      </c>
      <c r="B97" s="200" t="s">
        <v>508</v>
      </c>
      <c r="C97" s="201">
        <v>5</v>
      </c>
      <c r="D97" s="1">
        <f t="shared" si="0"/>
        <v>0</v>
      </c>
      <c r="E97" s="1">
        <f t="shared" si="1"/>
        <v>5</v>
      </c>
      <c r="H97" s="1" t="s">
        <v>395</v>
      </c>
      <c r="I97" s="1" t="s">
        <v>396</v>
      </c>
      <c r="J97" s="1">
        <v>2</v>
      </c>
    </row>
    <row r="98" spans="1:10" ht="15.75" customHeight="1" x14ac:dyDescent="0.2">
      <c r="A98" s="199" t="s">
        <v>417</v>
      </c>
      <c r="B98" s="200" t="s">
        <v>418</v>
      </c>
      <c r="C98" s="201">
        <v>9.5</v>
      </c>
      <c r="D98" s="1">
        <f t="shared" si="0"/>
        <v>2.5</v>
      </c>
      <c r="E98" s="1">
        <f t="shared" si="1"/>
        <v>7</v>
      </c>
      <c r="H98" s="1" t="s">
        <v>165</v>
      </c>
      <c r="I98" s="1" t="s">
        <v>166</v>
      </c>
      <c r="J98" s="1">
        <v>5</v>
      </c>
    </row>
    <row r="99" spans="1:10" ht="15.75" customHeight="1" x14ac:dyDescent="0.2">
      <c r="A99" s="199" t="s">
        <v>594</v>
      </c>
      <c r="B99" s="200" t="s">
        <v>595</v>
      </c>
      <c r="C99" s="201">
        <v>7</v>
      </c>
      <c r="D99" s="1">
        <f t="shared" si="0"/>
        <v>0</v>
      </c>
      <c r="E99" s="1">
        <f t="shared" si="1"/>
        <v>7</v>
      </c>
      <c r="H99" s="1" t="s">
        <v>213</v>
      </c>
      <c r="I99" s="1" t="s">
        <v>214</v>
      </c>
      <c r="J99" s="1">
        <v>6</v>
      </c>
    </row>
    <row r="100" spans="1:10" ht="15.75" customHeight="1" x14ac:dyDescent="0.2">
      <c r="A100" s="199" t="s">
        <v>412</v>
      </c>
      <c r="B100" s="200" t="s">
        <v>413</v>
      </c>
      <c r="C100" s="201">
        <v>5.5</v>
      </c>
      <c r="D100" s="1">
        <f t="shared" si="0"/>
        <v>5.5</v>
      </c>
      <c r="E100" s="1">
        <f t="shared" si="1"/>
        <v>0</v>
      </c>
      <c r="H100" s="1" t="s">
        <v>346</v>
      </c>
      <c r="I100" s="1" t="s">
        <v>347</v>
      </c>
      <c r="J100" s="1">
        <v>12.5</v>
      </c>
    </row>
    <row r="101" spans="1:10" ht="15.75" customHeight="1" x14ac:dyDescent="0.2">
      <c r="A101" s="199" t="s">
        <v>57</v>
      </c>
      <c r="B101" s="200" t="s">
        <v>58</v>
      </c>
      <c r="C101" s="201">
        <v>3.5</v>
      </c>
      <c r="D101" s="1">
        <f t="shared" si="0"/>
        <v>0</v>
      </c>
      <c r="E101" s="1">
        <f t="shared" si="1"/>
        <v>3.5</v>
      </c>
      <c r="H101" s="1" t="s">
        <v>48</v>
      </c>
      <c r="I101" s="1" t="s">
        <v>49</v>
      </c>
      <c r="J101" s="1">
        <v>0</v>
      </c>
    </row>
    <row r="102" spans="1:10" ht="15.75" customHeight="1" x14ac:dyDescent="0.2">
      <c r="A102" s="199" t="s">
        <v>45</v>
      </c>
      <c r="B102" s="200" t="s">
        <v>46</v>
      </c>
      <c r="C102" s="201">
        <v>0</v>
      </c>
      <c r="D102" s="1">
        <f t="shared" si="0"/>
        <v>0</v>
      </c>
      <c r="E102" s="1">
        <f t="shared" si="1"/>
        <v>0</v>
      </c>
      <c r="H102" s="1" t="s">
        <v>305</v>
      </c>
      <c r="I102" s="1" t="s">
        <v>306</v>
      </c>
      <c r="J102" s="1">
        <v>11.5</v>
      </c>
    </row>
    <row r="103" spans="1:10" ht="15.75" customHeight="1" x14ac:dyDescent="0.2">
      <c r="A103" s="199" t="s">
        <v>395</v>
      </c>
      <c r="B103" s="200" t="s">
        <v>396</v>
      </c>
      <c r="C103" s="201">
        <v>5.5</v>
      </c>
      <c r="D103" s="1">
        <f t="shared" si="0"/>
        <v>2</v>
      </c>
      <c r="E103" s="1">
        <f t="shared" si="1"/>
        <v>3.5</v>
      </c>
      <c r="H103" s="1" t="s">
        <v>330</v>
      </c>
      <c r="I103" s="1" t="s">
        <v>331</v>
      </c>
      <c r="J103" s="1">
        <v>10</v>
      </c>
    </row>
    <row r="104" spans="1:10" ht="15.75" customHeight="1" x14ac:dyDescent="0.2">
      <c r="A104" s="199" t="s">
        <v>490</v>
      </c>
      <c r="B104" s="200" t="s">
        <v>491</v>
      </c>
      <c r="C104" s="201">
        <v>10</v>
      </c>
      <c r="D104" s="1">
        <f t="shared" si="0"/>
        <v>0</v>
      </c>
      <c r="E104" s="1">
        <f t="shared" si="1"/>
        <v>10</v>
      </c>
      <c r="H104" s="1" t="s">
        <v>513</v>
      </c>
      <c r="I104" s="1" t="s">
        <v>514</v>
      </c>
      <c r="J104" s="1">
        <v>3</v>
      </c>
    </row>
    <row r="105" spans="1:10" ht="15.75" customHeight="1" x14ac:dyDescent="0.2">
      <c r="A105" s="199" t="s">
        <v>499</v>
      </c>
      <c r="B105" s="200" t="s">
        <v>500</v>
      </c>
      <c r="C105" s="201">
        <v>10</v>
      </c>
      <c r="D105" s="1">
        <f t="shared" si="0"/>
        <v>0</v>
      </c>
      <c r="E105" s="1">
        <f t="shared" si="1"/>
        <v>10</v>
      </c>
      <c r="H105" s="1" t="s">
        <v>302</v>
      </c>
      <c r="I105" s="1" t="s">
        <v>303</v>
      </c>
      <c r="J105" s="1">
        <v>14.5</v>
      </c>
    </row>
    <row r="106" spans="1:10" ht="15.75" customHeight="1" x14ac:dyDescent="0.2">
      <c r="A106" s="199" t="s">
        <v>165</v>
      </c>
      <c r="B106" s="200" t="s">
        <v>166</v>
      </c>
      <c r="C106" s="201">
        <v>8.5</v>
      </c>
      <c r="D106" s="1">
        <f t="shared" si="0"/>
        <v>5</v>
      </c>
      <c r="E106" s="1">
        <f t="shared" si="1"/>
        <v>3.5</v>
      </c>
      <c r="H106" s="1" t="s">
        <v>608</v>
      </c>
      <c r="I106" s="1" t="s">
        <v>609</v>
      </c>
      <c r="J106" s="1">
        <v>0</v>
      </c>
    </row>
    <row r="107" spans="1:10" ht="15.75" customHeight="1" x14ac:dyDescent="0.2">
      <c r="A107" s="199" t="s">
        <v>346</v>
      </c>
      <c r="B107" s="200" t="s">
        <v>347</v>
      </c>
      <c r="C107" s="201">
        <v>20</v>
      </c>
      <c r="D107" s="1">
        <f t="shared" si="0"/>
        <v>12.5</v>
      </c>
      <c r="E107" s="1">
        <f t="shared" si="1"/>
        <v>7.5</v>
      </c>
      <c r="H107" s="1" t="s">
        <v>523</v>
      </c>
      <c r="I107" s="1" t="s">
        <v>524</v>
      </c>
      <c r="J107" s="1">
        <v>2</v>
      </c>
    </row>
    <row r="108" spans="1:10" ht="15.75" customHeight="1" x14ac:dyDescent="0.2">
      <c r="A108" s="199" t="s">
        <v>481</v>
      </c>
      <c r="B108" s="200" t="s">
        <v>482</v>
      </c>
      <c r="C108" s="201">
        <v>9</v>
      </c>
      <c r="D108" s="1">
        <f t="shared" si="0"/>
        <v>0</v>
      </c>
      <c r="E108" s="1">
        <f t="shared" si="1"/>
        <v>9</v>
      </c>
      <c r="H108" s="1" t="s">
        <v>582</v>
      </c>
      <c r="I108" s="1" t="s">
        <v>583</v>
      </c>
      <c r="J108" s="1">
        <v>0</v>
      </c>
    </row>
    <row r="109" spans="1:10" ht="15.75" customHeight="1" x14ac:dyDescent="0.2">
      <c r="A109" s="199" t="s">
        <v>302</v>
      </c>
      <c r="B109" s="200" t="s">
        <v>303</v>
      </c>
      <c r="C109" s="201">
        <v>23</v>
      </c>
      <c r="D109" s="1">
        <f t="shared" si="0"/>
        <v>14.5</v>
      </c>
      <c r="E109" s="1">
        <f t="shared" si="1"/>
        <v>8.5</v>
      </c>
      <c r="H109" s="1" t="s">
        <v>580</v>
      </c>
      <c r="I109" s="1" t="s">
        <v>581</v>
      </c>
      <c r="J109" s="1">
        <v>0</v>
      </c>
    </row>
    <row r="110" spans="1:10" ht="15.75" customHeight="1" x14ac:dyDescent="0.2">
      <c r="A110" s="199" t="s">
        <v>330</v>
      </c>
      <c r="B110" s="200" t="s">
        <v>331</v>
      </c>
      <c r="C110" s="201">
        <v>17</v>
      </c>
      <c r="D110" s="1">
        <f t="shared" si="0"/>
        <v>10</v>
      </c>
      <c r="E110" s="1">
        <f t="shared" si="1"/>
        <v>7</v>
      </c>
      <c r="H110" s="1" t="s">
        <v>550</v>
      </c>
      <c r="I110" s="1" t="s">
        <v>551</v>
      </c>
      <c r="J110" s="1">
        <v>0</v>
      </c>
    </row>
    <row r="111" spans="1:10" ht="15.75" customHeight="1" x14ac:dyDescent="0.2">
      <c r="A111" s="199" t="s">
        <v>513</v>
      </c>
      <c r="B111" s="200" t="s">
        <v>514</v>
      </c>
      <c r="C111" s="201">
        <v>14</v>
      </c>
      <c r="D111" s="1">
        <f t="shared" si="0"/>
        <v>3</v>
      </c>
      <c r="E111" s="1">
        <f t="shared" si="1"/>
        <v>11</v>
      </c>
      <c r="H111" s="1" t="s">
        <v>556</v>
      </c>
      <c r="I111" s="1" t="s">
        <v>557</v>
      </c>
      <c r="J111" s="1">
        <v>0</v>
      </c>
    </row>
    <row r="112" spans="1:10" ht="15.75" customHeight="1" x14ac:dyDescent="0.2">
      <c r="A112" s="199" t="s">
        <v>626</v>
      </c>
      <c r="B112" s="200" t="s">
        <v>627</v>
      </c>
      <c r="C112" s="201">
        <v>0</v>
      </c>
      <c r="D112" s="1" t="e">
        <f t="shared" si="0"/>
        <v>#N/A</v>
      </c>
      <c r="E112" s="1" t="e">
        <f t="shared" si="1"/>
        <v>#N/A</v>
      </c>
      <c r="H112" s="1" t="s">
        <v>578</v>
      </c>
      <c r="I112" s="1" t="s">
        <v>579</v>
      </c>
      <c r="J112" s="1">
        <v>0</v>
      </c>
    </row>
    <row r="113" spans="1:10" ht="15.75" customHeight="1" x14ac:dyDescent="0.2">
      <c r="A113" s="199" t="s">
        <v>735</v>
      </c>
      <c r="B113" s="200" t="s">
        <v>736</v>
      </c>
      <c r="C113" s="201">
        <v>0</v>
      </c>
      <c r="D113" s="1">
        <f t="shared" si="0"/>
        <v>20</v>
      </c>
      <c r="E113" s="1">
        <f t="shared" si="1"/>
        <v>-20</v>
      </c>
      <c r="H113" s="1" t="s">
        <v>542</v>
      </c>
      <c r="I113" s="1" t="s">
        <v>543</v>
      </c>
      <c r="J113" s="1">
        <v>0</v>
      </c>
    </row>
    <row r="114" spans="1:10" ht="15.75" customHeight="1" x14ac:dyDescent="0.2">
      <c r="A114" s="199" t="s">
        <v>738</v>
      </c>
      <c r="B114" s="200" t="s">
        <v>739</v>
      </c>
      <c r="C114" s="201">
        <v>20</v>
      </c>
      <c r="D114" s="1">
        <f t="shared" si="0"/>
        <v>11</v>
      </c>
      <c r="E114" s="1">
        <f t="shared" si="1"/>
        <v>9</v>
      </c>
      <c r="H114" s="1" t="s">
        <v>544</v>
      </c>
      <c r="I114" s="1" t="s">
        <v>545</v>
      </c>
      <c r="J114" s="1">
        <v>0</v>
      </c>
    </row>
    <row r="115" spans="1:10" ht="15.75" customHeight="1" x14ac:dyDescent="0.2">
      <c r="A115" s="199" t="s">
        <v>744</v>
      </c>
      <c r="B115" s="200" t="s">
        <v>745</v>
      </c>
      <c r="C115" s="201">
        <v>9.5</v>
      </c>
      <c r="D115" s="1">
        <f t="shared" si="0"/>
        <v>8</v>
      </c>
      <c r="E115" s="1">
        <f t="shared" si="1"/>
        <v>1.5</v>
      </c>
      <c r="H115" s="1" t="s">
        <v>606</v>
      </c>
      <c r="I115" s="1" t="s">
        <v>607</v>
      </c>
      <c r="J115" s="1">
        <v>0</v>
      </c>
    </row>
    <row r="116" spans="1:10" ht="15.75" customHeight="1" x14ac:dyDescent="0.2">
      <c r="A116" s="199" t="s">
        <v>741</v>
      </c>
      <c r="B116" s="200" t="s">
        <v>742</v>
      </c>
      <c r="C116" s="201">
        <v>17</v>
      </c>
      <c r="D116" s="1">
        <f t="shared" si="0"/>
        <v>7</v>
      </c>
      <c r="E116" s="1">
        <f t="shared" si="1"/>
        <v>10</v>
      </c>
      <c r="H116" s="1" t="s">
        <v>537</v>
      </c>
      <c r="I116" s="1" t="s">
        <v>538</v>
      </c>
      <c r="J116" s="1">
        <v>0</v>
      </c>
    </row>
    <row r="117" spans="1:10" ht="15.75" customHeight="1" x14ac:dyDescent="0.2">
      <c r="A117" s="199" t="s">
        <v>746</v>
      </c>
      <c r="B117" s="200" t="s">
        <v>747</v>
      </c>
      <c r="C117" s="201">
        <v>8</v>
      </c>
      <c r="D117" s="1">
        <f t="shared" si="0"/>
        <v>3</v>
      </c>
      <c r="E117" s="1">
        <f t="shared" si="1"/>
        <v>5</v>
      </c>
      <c r="H117" s="1" t="s">
        <v>604</v>
      </c>
      <c r="I117" s="1" t="s">
        <v>605</v>
      </c>
      <c r="J117" s="1">
        <v>0</v>
      </c>
    </row>
    <row r="118" spans="1:10" ht="15.75" customHeight="1" x14ac:dyDescent="0.2">
      <c r="A118" s="199" t="s">
        <v>748</v>
      </c>
      <c r="B118" s="200" t="s">
        <v>749</v>
      </c>
      <c r="C118" s="201">
        <v>11.5</v>
      </c>
      <c r="D118" s="1">
        <f t="shared" si="0"/>
        <v>4.5</v>
      </c>
      <c r="E118" s="1">
        <f t="shared" si="1"/>
        <v>7</v>
      </c>
      <c r="H118" s="1" t="s">
        <v>574</v>
      </c>
      <c r="I118" s="1" t="s">
        <v>575</v>
      </c>
      <c r="J118" s="1">
        <v>1</v>
      </c>
    </row>
    <row r="119" spans="1:10" ht="15.75" customHeight="1" x14ac:dyDescent="0.2">
      <c r="A119" s="199" t="s">
        <v>752</v>
      </c>
      <c r="B119" s="200" t="s">
        <v>753</v>
      </c>
      <c r="C119" s="201">
        <v>15</v>
      </c>
      <c r="D119" s="1">
        <f t="shared" si="0"/>
        <v>3</v>
      </c>
      <c r="E119" s="1">
        <f t="shared" si="1"/>
        <v>12</v>
      </c>
      <c r="H119" s="1" t="s">
        <v>484</v>
      </c>
      <c r="I119" s="1" t="s">
        <v>485</v>
      </c>
      <c r="J119" s="1">
        <v>0</v>
      </c>
    </row>
    <row r="120" spans="1:10" ht="15.75" customHeight="1" x14ac:dyDescent="0.2">
      <c r="A120" s="199" t="s">
        <v>756</v>
      </c>
      <c r="B120" s="200" t="s">
        <v>757</v>
      </c>
      <c r="C120" s="201">
        <v>9</v>
      </c>
      <c r="D120" s="1">
        <f t="shared" si="0"/>
        <v>3</v>
      </c>
      <c r="E120" s="1">
        <f t="shared" si="1"/>
        <v>6</v>
      </c>
      <c r="H120" s="1" t="s">
        <v>535</v>
      </c>
      <c r="I120" s="1" t="s">
        <v>536</v>
      </c>
      <c r="J120" s="1">
        <v>0</v>
      </c>
    </row>
    <row r="121" spans="1:10" ht="15.75" customHeight="1" x14ac:dyDescent="0.2">
      <c r="A121" s="199" t="s">
        <v>750</v>
      </c>
      <c r="B121" s="200" t="s">
        <v>751</v>
      </c>
      <c r="C121" s="201">
        <v>11</v>
      </c>
      <c r="D121" s="1">
        <f t="shared" si="0"/>
        <v>2</v>
      </c>
      <c r="E121" s="1">
        <f t="shared" si="1"/>
        <v>9</v>
      </c>
      <c r="H121" s="1" t="s">
        <v>598</v>
      </c>
      <c r="I121" s="1" t="s">
        <v>599</v>
      </c>
      <c r="J121" s="1">
        <v>0</v>
      </c>
    </row>
    <row r="122" spans="1:10" ht="15.75" customHeight="1" x14ac:dyDescent="0.2">
      <c r="A122" s="199" t="s">
        <v>758</v>
      </c>
      <c r="B122" s="200" t="s">
        <v>759</v>
      </c>
      <c r="C122" s="201">
        <v>12.5</v>
      </c>
      <c r="D122" s="1">
        <f t="shared" si="0"/>
        <v>2.5</v>
      </c>
      <c r="E122" s="1">
        <f t="shared" si="1"/>
        <v>10</v>
      </c>
      <c r="H122" s="1" t="s">
        <v>496</v>
      </c>
      <c r="I122" s="1" t="s">
        <v>497</v>
      </c>
      <c r="J122" s="1">
        <v>2</v>
      </c>
    </row>
    <row r="123" spans="1:10" ht="15.75" customHeight="1" x14ac:dyDescent="0.2">
      <c r="A123" s="199" t="s">
        <v>754</v>
      </c>
      <c r="B123" s="200" t="s">
        <v>755</v>
      </c>
      <c r="C123" s="201">
        <v>8.5</v>
      </c>
      <c r="D123" s="1">
        <f t="shared" si="0"/>
        <v>1.5</v>
      </c>
      <c r="E123" s="1">
        <f t="shared" si="1"/>
        <v>7</v>
      </c>
      <c r="H123" s="1" t="s">
        <v>760</v>
      </c>
      <c r="I123" s="1" t="s">
        <v>761</v>
      </c>
      <c r="J123" s="1">
        <v>1</v>
      </c>
    </row>
    <row r="124" spans="1:10" ht="15.75" customHeight="1" x14ac:dyDescent="0.2">
      <c r="A124" s="199" t="s">
        <v>760</v>
      </c>
      <c r="B124" s="200" t="s">
        <v>761</v>
      </c>
      <c r="C124" s="201">
        <v>10.5</v>
      </c>
      <c r="D124" s="1">
        <f t="shared" si="0"/>
        <v>1</v>
      </c>
      <c r="E124" s="1">
        <f t="shared" si="1"/>
        <v>9.5</v>
      </c>
      <c r="H124" s="1" t="s">
        <v>763</v>
      </c>
      <c r="I124" s="1" t="s">
        <v>764</v>
      </c>
      <c r="J124" s="1">
        <v>0</v>
      </c>
    </row>
    <row r="125" spans="1:10" ht="15.75" customHeight="1" x14ac:dyDescent="0.2">
      <c r="A125" s="199" t="s">
        <v>763</v>
      </c>
      <c r="B125" s="200" t="s">
        <v>764</v>
      </c>
      <c r="C125" s="201">
        <v>11</v>
      </c>
      <c r="D125" s="1">
        <f t="shared" si="0"/>
        <v>0</v>
      </c>
      <c r="E125" s="1">
        <f t="shared" si="1"/>
        <v>11</v>
      </c>
      <c r="H125" s="1" t="s">
        <v>1950</v>
      </c>
      <c r="I125" s="1" t="s">
        <v>1951</v>
      </c>
      <c r="J125" s="1">
        <v>0</v>
      </c>
    </row>
    <row r="126" spans="1:10" ht="15.75" customHeight="1" x14ac:dyDescent="0.2">
      <c r="A126" s="199" t="s">
        <v>765</v>
      </c>
      <c r="B126" s="200" t="s">
        <v>766</v>
      </c>
      <c r="C126" s="201">
        <v>9</v>
      </c>
      <c r="D126" s="1" t="e">
        <f t="shared" si="0"/>
        <v>#N/A</v>
      </c>
      <c r="E126" s="1" t="e">
        <f t="shared" si="1"/>
        <v>#N/A</v>
      </c>
      <c r="H126" s="1" t="s">
        <v>486</v>
      </c>
      <c r="I126" s="1" t="s">
        <v>487</v>
      </c>
      <c r="J126" s="1">
        <v>0</v>
      </c>
    </row>
    <row r="127" spans="1:10" ht="15.75" customHeight="1" x14ac:dyDescent="0.2">
      <c r="A127" s="203"/>
      <c r="B127" s="204"/>
      <c r="C127" s="201"/>
      <c r="D127" s="1" t="e">
        <f t="shared" si="0"/>
        <v>#N/A</v>
      </c>
      <c r="E127" s="1" t="e">
        <f t="shared" si="1"/>
        <v>#N/A</v>
      </c>
      <c r="H127" s="1" t="s">
        <v>558</v>
      </c>
      <c r="I127" s="1" t="s">
        <v>559</v>
      </c>
      <c r="J127" s="1">
        <v>0</v>
      </c>
    </row>
    <row r="128" spans="1:10" ht="15.75" customHeight="1" x14ac:dyDescent="0.2">
      <c r="A128" s="203"/>
      <c r="B128" s="204"/>
      <c r="C128" s="201"/>
      <c r="D128" s="1" t="e">
        <f t="shared" si="0"/>
        <v>#N/A</v>
      </c>
      <c r="E128" s="1" t="e">
        <f t="shared" si="1"/>
        <v>#N/A</v>
      </c>
      <c r="H128" s="1" t="s">
        <v>560</v>
      </c>
      <c r="I128" s="1" t="s">
        <v>561</v>
      </c>
      <c r="J128" s="1">
        <v>0</v>
      </c>
    </row>
    <row r="129" spans="1:10" ht="15.75" customHeight="1" x14ac:dyDescent="0.2">
      <c r="A129" s="203"/>
      <c r="B129" s="204"/>
      <c r="C129" s="201"/>
      <c r="D129" s="1" t="e">
        <f t="shared" si="0"/>
        <v>#N/A</v>
      </c>
      <c r="E129" s="1" t="e">
        <f t="shared" si="1"/>
        <v>#N/A</v>
      </c>
      <c r="H129" s="1" t="s">
        <v>564</v>
      </c>
      <c r="I129" s="1" t="s">
        <v>565</v>
      </c>
      <c r="J129" s="1">
        <v>0</v>
      </c>
    </row>
    <row r="130" spans="1:10" ht="15.75" customHeight="1" x14ac:dyDescent="0.2">
      <c r="H130" s="1" t="s">
        <v>568</v>
      </c>
      <c r="I130" s="1" t="s">
        <v>569</v>
      </c>
      <c r="J130" s="1">
        <v>0</v>
      </c>
    </row>
    <row r="131" spans="1:10" ht="15.75" customHeight="1" x14ac:dyDescent="0.2">
      <c r="A131" s="205" t="s">
        <v>84</v>
      </c>
      <c r="B131" s="206" t="s">
        <v>85</v>
      </c>
      <c r="C131" s="1">
        <v>0.5</v>
      </c>
      <c r="H131" s="1" t="s">
        <v>596</v>
      </c>
      <c r="I131" s="1" t="s">
        <v>597</v>
      </c>
      <c r="J131" s="1">
        <v>0</v>
      </c>
    </row>
    <row r="132" spans="1:10" ht="15.75" customHeight="1" x14ac:dyDescent="0.2">
      <c r="A132" s="207" t="s">
        <v>37</v>
      </c>
      <c r="B132" s="208" t="s">
        <v>38</v>
      </c>
      <c r="C132" s="1">
        <v>0</v>
      </c>
      <c r="H132" s="1" t="s">
        <v>570</v>
      </c>
      <c r="I132" s="1" t="s">
        <v>571</v>
      </c>
      <c r="J132" s="1">
        <v>0</v>
      </c>
    </row>
    <row r="133" spans="1:10" ht="15.75" customHeight="1" x14ac:dyDescent="0.2">
      <c r="A133" s="207" t="s">
        <v>315</v>
      </c>
      <c r="B133" s="208" t="s">
        <v>316</v>
      </c>
      <c r="C133" s="1">
        <v>0</v>
      </c>
      <c r="H133" s="1" t="s">
        <v>548</v>
      </c>
      <c r="I133" s="1" t="s">
        <v>549</v>
      </c>
      <c r="J133" s="1">
        <v>0</v>
      </c>
    </row>
    <row r="134" spans="1:10" ht="15.75" customHeight="1" x14ac:dyDescent="0.2">
      <c r="A134" s="207" t="s">
        <v>374</v>
      </c>
      <c r="B134" s="208" t="s">
        <v>375</v>
      </c>
      <c r="C134" s="1">
        <v>0</v>
      </c>
      <c r="H134" s="1" t="s">
        <v>584</v>
      </c>
      <c r="I134" s="1" t="s">
        <v>585</v>
      </c>
      <c r="J134" s="1">
        <v>0</v>
      </c>
    </row>
    <row r="135" spans="1:10" ht="15.75" customHeight="1" x14ac:dyDescent="0.2">
      <c r="A135" s="207" t="s">
        <v>173</v>
      </c>
      <c r="B135" s="208" t="s">
        <v>174</v>
      </c>
      <c r="C135" s="1">
        <v>11</v>
      </c>
      <c r="H135" s="1" t="s">
        <v>588</v>
      </c>
      <c r="I135" s="1" t="s">
        <v>589</v>
      </c>
      <c r="J135" s="1">
        <v>0</v>
      </c>
    </row>
    <row r="136" spans="1:10" ht="15.75" customHeight="1" x14ac:dyDescent="0.2">
      <c r="A136" s="207" t="s">
        <v>338</v>
      </c>
      <c r="B136" s="208" t="s">
        <v>339</v>
      </c>
      <c r="C136" s="1">
        <v>13.5</v>
      </c>
      <c r="H136" s="1" t="s">
        <v>171</v>
      </c>
      <c r="I136" s="1" t="s">
        <v>172</v>
      </c>
      <c r="J136" s="1">
        <v>5</v>
      </c>
    </row>
    <row r="137" spans="1:10" ht="15.75" customHeight="1" x14ac:dyDescent="0.2">
      <c r="A137" s="207" t="s">
        <v>379</v>
      </c>
      <c r="B137" s="208" t="s">
        <v>380</v>
      </c>
      <c r="C137" s="1">
        <v>6.5</v>
      </c>
      <c r="H137" s="1" t="s">
        <v>610</v>
      </c>
      <c r="I137" s="1" t="s">
        <v>611</v>
      </c>
      <c r="J137" s="1">
        <v>0</v>
      </c>
    </row>
    <row r="138" spans="1:10" ht="15.75" customHeight="1" x14ac:dyDescent="0.2">
      <c r="A138" s="207" t="s">
        <v>86</v>
      </c>
      <c r="B138" s="208" t="s">
        <v>75</v>
      </c>
      <c r="C138" s="1">
        <v>6</v>
      </c>
      <c r="H138" s="1" t="s">
        <v>612</v>
      </c>
      <c r="I138" s="1" t="s">
        <v>613</v>
      </c>
      <c r="J138" s="1">
        <v>0</v>
      </c>
    </row>
    <row r="139" spans="1:10" ht="15.75" customHeight="1" x14ac:dyDescent="0.2">
      <c r="A139" s="207" t="s">
        <v>415</v>
      </c>
      <c r="B139" s="208" t="s">
        <v>416</v>
      </c>
      <c r="C139" s="1">
        <v>4</v>
      </c>
      <c r="H139" s="1" t="s">
        <v>566</v>
      </c>
      <c r="I139" s="1" t="s">
        <v>567</v>
      </c>
      <c r="J139" s="1">
        <v>0</v>
      </c>
    </row>
    <row r="140" spans="1:10" ht="15.75" customHeight="1" x14ac:dyDescent="0.2">
      <c r="A140" s="207" t="s">
        <v>193</v>
      </c>
      <c r="B140" s="208" t="s">
        <v>194</v>
      </c>
      <c r="C140" s="1">
        <v>8</v>
      </c>
      <c r="H140" s="1" t="s">
        <v>600</v>
      </c>
      <c r="I140" s="1" t="s">
        <v>601</v>
      </c>
      <c r="J140" s="1">
        <v>0</v>
      </c>
    </row>
    <row r="141" spans="1:10" ht="15.75" customHeight="1" x14ac:dyDescent="0.2">
      <c r="A141" s="207" t="s">
        <v>384</v>
      </c>
      <c r="B141" s="208" t="s">
        <v>385</v>
      </c>
      <c r="C141" s="1">
        <v>2</v>
      </c>
      <c r="H141" s="1" t="s">
        <v>546</v>
      </c>
      <c r="I141" s="1" t="s">
        <v>547</v>
      </c>
      <c r="J141" s="1">
        <v>2</v>
      </c>
    </row>
    <row r="142" spans="1:10" ht="15.75" customHeight="1" x14ac:dyDescent="0.2">
      <c r="A142" s="207" t="s">
        <v>180</v>
      </c>
      <c r="B142" s="208" t="s">
        <v>181</v>
      </c>
      <c r="C142" s="1">
        <v>5</v>
      </c>
      <c r="H142" s="1" t="s">
        <v>602</v>
      </c>
      <c r="I142" s="1" t="s">
        <v>603</v>
      </c>
      <c r="J142" s="1">
        <v>0</v>
      </c>
    </row>
    <row r="143" spans="1:10" ht="15.75" customHeight="1" x14ac:dyDescent="0.2">
      <c r="A143" s="207" t="s">
        <v>788</v>
      </c>
      <c r="B143" s="208" t="s">
        <v>789</v>
      </c>
      <c r="H143" s="1" t="s">
        <v>503</v>
      </c>
      <c r="I143" s="1" t="s">
        <v>504</v>
      </c>
      <c r="J143" s="1">
        <v>0</v>
      </c>
    </row>
    <row r="144" spans="1:10" ht="15.75" customHeight="1" x14ac:dyDescent="0.2">
      <c r="A144" s="1" t="s">
        <v>24</v>
      </c>
      <c r="B144" s="1" t="s">
        <v>25</v>
      </c>
      <c r="C144" s="1">
        <v>0</v>
      </c>
      <c r="H144" s="1" t="s">
        <v>507</v>
      </c>
      <c r="I144" s="1" t="s">
        <v>508</v>
      </c>
      <c r="J144" s="1">
        <v>0</v>
      </c>
    </row>
    <row r="145" spans="1:10" ht="15.75" customHeight="1" x14ac:dyDescent="0.2">
      <c r="A145" s="209" t="s">
        <v>376</v>
      </c>
      <c r="B145" s="1" t="s">
        <v>377</v>
      </c>
      <c r="C145" s="1">
        <v>0</v>
      </c>
      <c r="H145" s="1" t="s">
        <v>594</v>
      </c>
      <c r="I145" s="1" t="s">
        <v>595</v>
      </c>
      <c r="J145" s="1">
        <v>0</v>
      </c>
    </row>
    <row r="146" spans="1:10" ht="15.75" customHeight="1" x14ac:dyDescent="0.2">
      <c r="A146" s="210" t="s">
        <v>312</v>
      </c>
      <c r="B146" s="1" t="s">
        <v>313</v>
      </c>
      <c r="C146" s="1">
        <v>0</v>
      </c>
      <c r="H146" s="1" t="s">
        <v>477</v>
      </c>
      <c r="I146" s="1" t="s">
        <v>478</v>
      </c>
      <c r="J146" s="1">
        <v>0</v>
      </c>
    </row>
    <row r="147" spans="1:10" ht="15.75" customHeight="1" x14ac:dyDescent="0.2">
      <c r="A147" s="211" t="s">
        <v>317</v>
      </c>
      <c r="B147" s="1" t="s">
        <v>318</v>
      </c>
      <c r="C147" s="1">
        <v>0</v>
      </c>
      <c r="H147" s="1" t="s">
        <v>490</v>
      </c>
      <c r="I147" s="1" t="s">
        <v>491</v>
      </c>
      <c r="J147" s="1">
        <v>0</v>
      </c>
    </row>
    <row r="148" spans="1:10" ht="15.75" customHeight="1" x14ac:dyDescent="0.2">
      <c r="A148" s="211" t="s">
        <v>406</v>
      </c>
      <c r="B148" s="1" t="s">
        <v>989</v>
      </c>
      <c r="C148" s="1">
        <v>13</v>
      </c>
      <c r="H148" s="1" t="s">
        <v>499</v>
      </c>
      <c r="I148" s="1" t="s">
        <v>500</v>
      </c>
      <c r="J148" s="1">
        <v>0</v>
      </c>
    </row>
    <row r="149" spans="1:10" ht="15.75" customHeight="1" x14ac:dyDescent="0.2">
      <c r="A149" s="211" t="s">
        <v>443</v>
      </c>
      <c r="B149" s="1" t="s">
        <v>444</v>
      </c>
      <c r="C149" s="1">
        <v>9.5</v>
      </c>
      <c r="H149" s="1" t="s">
        <v>488</v>
      </c>
      <c r="I149" s="1" t="s">
        <v>489</v>
      </c>
      <c r="J149" s="1">
        <v>0</v>
      </c>
    </row>
    <row r="150" spans="1:10" ht="15.75" customHeight="1" x14ac:dyDescent="0.2">
      <c r="A150" s="211" t="s">
        <v>93</v>
      </c>
      <c r="B150" s="1" t="s">
        <v>94</v>
      </c>
      <c r="C150" s="1">
        <v>5.5</v>
      </c>
      <c r="H150" s="1" t="s">
        <v>475</v>
      </c>
      <c r="I150" s="1" t="s">
        <v>476</v>
      </c>
      <c r="J150" s="1">
        <v>0</v>
      </c>
    </row>
    <row r="151" spans="1:10" ht="15.75" customHeight="1" x14ac:dyDescent="0.2">
      <c r="A151" s="211" t="s">
        <v>325</v>
      </c>
      <c r="B151" s="1" t="s">
        <v>326</v>
      </c>
      <c r="C151" s="1">
        <v>11</v>
      </c>
      <c r="H151" s="1" t="s">
        <v>481</v>
      </c>
      <c r="I151" s="1" t="s">
        <v>482</v>
      </c>
      <c r="J151" s="1">
        <v>0</v>
      </c>
    </row>
    <row r="152" spans="1:10" ht="15.75" customHeight="1" x14ac:dyDescent="0.2">
      <c r="A152" s="211" t="s">
        <v>177</v>
      </c>
      <c r="B152" s="1" t="s">
        <v>178</v>
      </c>
      <c r="C152" s="1">
        <v>0</v>
      </c>
      <c r="H152" s="1" t="s">
        <v>272</v>
      </c>
      <c r="I152" s="1" t="s">
        <v>273</v>
      </c>
      <c r="J152" s="1">
        <v>6.5</v>
      </c>
    </row>
    <row r="153" spans="1:10" ht="15.75" customHeight="1" x14ac:dyDescent="0.2">
      <c r="A153" s="211" t="s">
        <v>410</v>
      </c>
      <c r="B153" s="1" t="s">
        <v>411</v>
      </c>
      <c r="C153" s="1">
        <v>9</v>
      </c>
      <c r="H153" s="1" t="s">
        <v>197</v>
      </c>
      <c r="I153" s="1" t="s">
        <v>198</v>
      </c>
      <c r="J153" s="1">
        <v>6.5</v>
      </c>
    </row>
    <row r="154" spans="1:10" ht="15.75" customHeight="1" x14ac:dyDescent="0.2">
      <c r="A154" s="211" t="s">
        <v>624</v>
      </c>
      <c r="B154" s="1" t="s">
        <v>625</v>
      </c>
      <c r="C154" s="1">
        <v>18</v>
      </c>
      <c r="H154" s="1" t="s">
        <v>220</v>
      </c>
      <c r="I154" s="1" t="s">
        <v>221</v>
      </c>
      <c r="J154" s="1">
        <v>6.5</v>
      </c>
    </row>
    <row r="155" spans="1:10" ht="15.75" customHeight="1" x14ac:dyDescent="0.2">
      <c r="A155" s="211" t="s">
        <v>266</v>
      </c>
      <c r="B155" s="1" t="s">
        <v>267</v>
      </c>
      <c r="C155" s="1">
        <v>7.5</v>
      </c>
      <c r="H155" s="1" t="s">
        <v>254</v>
      </c>
      <c r="I155" s="1" t="s">
        <v>255</v>
      </c>
      <c r="J155" s="1">
        <v>6.5</v>
      </c>
    </row>
    <row r="156" spans="1:10" ht="15.75" customHeight="1" x14ac:dyDescent="0.2">
      <c r="A156" s="211" t="s">
        <v>292</v>
      </c>
      <c r="B156" s="1" t="s">
        <v>293</v>
      </c>
      <c r="C156" s="1">
        <v>0</v>
      </c>
      <c r="H156" s="1" t="s">
        <v>247</v>
      </c>
      <c r="I156" s="1" t="s">
        <v>248</v>
      </c>
      <c r="J156" s="1">
        <v>8</v>
      </c>
    </row>
    <row r="157" spans="1:10" ht="15.75" customHeight="1" x14ac:dyDescent="0.2">
      <c r="A157" s="211" t="s">
        <v>249</v>
      </c>
      <c r="B157" s="1" t="s">
        <v>250</v>
      </c>
      <c r="C157" s="1">
        <v>18</v>
      </c>
      <c r="H157" s="1" t="s">
        <v>257</v>
      </c>
      <c r="I157" s="1" t="s">
        <v>258</v>
      </c>
      <c r="J157" s="1">
        <v>8.5</v>
      </c>
    </row>
    <row r="158" spans="1:10" ht="15.75" customHeight="1" x14ac:dyDescent="0.2">
      <c r="A158" s="211" t="s">
        <v>486</v>
      </c>
      <c r="B158" s="1" t="s">
        <v>487</v>
      </c>
      <c r="C158" s="1">
        <v>0</v>
      </c>
      <c r="H158" s="1" t="s">
        <v>270</v>
      </c>
      <c r="I158" s="1" t="s">
        <v>271</v>
      </c>
      <c r="J158" s="1">
        <v>11</v>
      </c>
    </row>
    <row r="159" spans="1:10" ht="15.75" customHeight="1" x14ac:dyDescent="0.2">
      <c r="A159" s="211" t="s">
        <v>399</v>
      </c>
      <c r="B159" s="1" t="s">
        <v>400</v>
      </c>
      <c r="C159" s="1">
        <v>8</v>
      </c>
      <c r="H159" s="1" t="s">
        <v>278</v>
      </c>
      <c r="I159" s="1" t="s">
        <v>279</v>
      </c>
      <c r="J159" s="1">
        <v>11</v>
      </c>
    </row>
    <row r="160" spans="1:10" ht="15.75" customHeight="1" x14ac:dyDescent="0.2">
      <c r="A160" s="211" t="s">
        <v>167</v>
      </c>
      <c r="B160" s="1" t="s">
        <v>168</v>
      </c>
      <c r="C160" s="1">
        <v>7.5</v>
      </c>
      <c r="H160" s="1" t="s">
        <v>322</v>
      </c>
      <c r="I160" s="1" t="s">
        <v>323</v>
      </c>
      <c r="J160" s="1">
        <v>0</v>
      </c>
    </row>
    <row r="161" spans="1:10" ht="15.75" customHeight="1" x14ac:dyDescent="0.2">
      <c r="A161" s="211" t="s">
        <v>586</v>
      </c>
      <c r="B161" s="1" t="s">
        <v>587</v>
      </c>
      <c r="C161" s="1">
        <v>6</v>
      </c>
      <c r="H161" s="1" t="s">
        <v>150</v>
      </c>
      <c r="I161" s="1" t="s">
        <v>151</v>
      </c>
      <c r="J161" s="1">
        <v>4</v>
      </c>
    </row>
    <row r="162" spans="1:10" ht="15.75" customHeight="1" x14ac:dyDescent="0.2">
      <c r="A162" s="211" t="s">
        <v>643</v>
      </c>
      <c r="B162" s="1" t="s">
        <v>644</v>
      </c>
      <c r="C162" s="1">
        <v>7</v>
      </c>
      <c r="H162" s="1" t="s">
        <v>55</v>
      </c>
      <c r="I162" s="1" t="s">
        <v>56</v>
      </c>
      <c r="J162" s="1">
        <v>0</v>
      </c>
    </row>
    <row r="163" spans="1:10" ht="15.75" customHeight="1" x14ac:dyDescent="0.2">
      <c r="A163" s="211" t="s">
        <v>710</v>
      </c>
      <c r="B163" s="1" t="s">
        <v>711</v>
      </c>
      <c r="C163" s="1">
        <v>0</v>
      </c>
      <c r="H163" s="1" t="s">
        <v>438</v>
      </c>
      <c r="I163" s="1" t="s">
        <v>439</v>
      </c>
      <c r="J163" s="1">
        <v>6.5</v>
      </c>
    </row>
    <row r="164" spans="1:10" ht="15.75" customHeight="1" x14ac:dyDescent="0.2">
      <c r="A164" s="211" t="s">
        <v>659</v>
      </c>
      <c r="B164" s="1" t="s">
        <v>660</v>
      </c>
      <c r="C164" s="1">
        <v>0</v>
      </c>
      <c r="H164" s="1" t="s">
        <v>204</v>
      </c>
      <c r="I164" s="1" t="s">
        <v>205</v>
      </c>
      <c r="J164" s="1">
        <v>6</v>
      </c>
    </row>
    <row r="165" spans="1:10" ht="15.75" customHeight="1" x14ac:dyDescent="0.2">
      <c r="A165" s="211" t="s">
        <v>657</v>
      </c>
      <c r="B165" s="1" t="s">
        <v>658</v>
      </c>
      <c r="C165" s="1">
        <v>0</v>
      </c>
      <c r="H165" s="1" t="s">
        <v>389</v>
      </c>
      <c r="I165" s="1" t="s">
        <v>390</v>
      </c>
      <c r="J165" s="1">
        <v>2.5</v>
      </c>
    </row>
    <row r="166" spans="1:10" ht="15.75" customHeight="1" x14ac:dyDescent="0.2">
      <c r="A166" s="211" t="s">
        <v>698</v>
      </c>
      <c r="B166" s="1" t="s">
        <v>699</v>
      </c>
      <c r="C166" s="1">
        <v>0</v>
      </c>
      <c r="H166" s="1" t="s">
        <v>135</v>
      </c>
      <c r="I166" s="1" t="s">
        <v>136</v>
      </c>
      <c r="J166" s="1">
        <v>4</v>
      </c>
    </row>
    <row r="167" spans="1:10" ht="15.75" customHeight="1" x14ac:dyDescent="0.2">
      <c r="A167" s="211" t="s">
        <v>706</v>
      </c>
      <c r="B167" s="1" t="s">
        <v>707</v>
      </c>
      <c r="C167" s="1">
        <v>0</v>
      </c>
      <c r="H167" s="1" t="s">
        <v>460</v>
      </c>
      <c r="I167" s="1" t="s">
        <v>461</v>
      </c>
      <c r="J167" s="1">
        <v>8.5</v>
      </c>
    </row>
    <row r="168" spans="1:10" ht="15.75" customHeight="1" x14ac:dyDescent="0.2">
      <c r="A168" s="211" t="s">
        <v>1263</v>
      </c>
      <c r="B168" s="1" t="s">
        <v>1264</v>
      </c>
      <c r="C168" s="1">
        <v>14</v>
      </c>
      <c r="H168" s="1" t="s">
        <v>469</v>
      </c>
      <c r="I168" s="1" t="s">
        <v>470</v>
      </c>
      <c r="J168" s="1">
        <v>8.5</v>
      </c>
    </row>
    <row r="169" spans="1:10" ht="15.75" customHeight="1" x14ac:dyDescent="0.2">
      <c r="A169" s="211" t="s">
        <v>1805</v>
      </c>
      <c r="B169" s="1" t="s">
        <v>1806</v>
      </c>
      <c r="C169" s="1">
        <v>19</v>
      </c>
      <c r="H169" s="1" t="s">
        <v>146</v>
      </c>
      <c r="I169" s="1" t="s">
        <v>147</v>
      </c>
      <c r="J169" s="1">
        <v>3.5</v>
      </c>
    </row>
    <row r="170" spans="1:10" ht="15.75" customHeight="1" x14ac:dyDescent="0.2">
      <c r="A170" s="211" t="s">
        <v>802</v>
      </c>
      <c r="B170" s="1" t="s">
        <v>803</v>
      </c>
      <c r="C170" s="1">
        <v>0</v>
      </c>
      <c r="H170" s="1" t="s">
        <v>202</v>
      </c>
      <c r="I170" s="1" t="s">
        <v>203</v>
      </c>
      <c r="J170" s="1">
        <v>7</v>
      </c>
    </row>
    <row r="171" spans="1:10" ht="15.75" customHeight="1" x14ac:dyDescent="0.2">
      <c r="A171" s="211" t="s">
        <v>361</v>
      </c>
      <c r="B171" s="1" t="s">
        <v>362</v>
      </c>
      <c r="C171" s="1">
        <v>0</v>
      </c>
      <c r="H171" s="1" t="s">
        <v>229</v>
      </c>
      <c r="I171" s="1" t="s">
        <v>230</v>
      </c>
      <c r="J171" s="1">
        <v>9</v>
      </c>
    </row>
    <row r="172" spans="1:10" ht="15.75" customHeight="1" x14ac:dyDescent="0.2">
      <c r="A172" s="211" t="s">
        <v>350</v>
      </c>
      <c r="B172" s="1" t="s">
        <v>351</v>
      </c>
      <c r="C172" s="1">
        <v>0</v>
      </c>
      <c r="H172" s="1" t="s">
        <v>274</v>
      </c>
      <c r="I172" s="1" t="s">
        <v>275</v>
      </c>
      <c r="J172" s="1">
        <v>11</v>
      </c>
    </row>
    <row r="173" spans="1:10" ht="15.75" customHeight="1" x14ac:dyDescent="0.2">
      <c r="A173" s="212" t="s">
        <v>364</v>
      </c>
      <c r="B173" s="138" t="s">
        <v>365</v>
      </c>
      <c r="C173" s="1">
        <v>0</v>
      </c>
      <c r="H173" s="1"/>
      <c r="I173" s="1"/>
      <c r="J173" s="1"/>
    </row>
    <row r="174" spans="1:10" ht="15.75" customHeight="1" x14ac:dyDescent="0.2">
      <c r="A174" s="212" t="s">
        <v>649</v>
      </c>
      <c r="B174" s="138" t="s">
        <v>650</v>
      </c>
      <c r="C174" s="1">
        <v>4</v>
      </c>
      <c r="H174" s="1"/>
      <c r="I174" s="1"/>
      <c r="J174" s="1"/>
    </row>
    <row r="175" spans="1:10" ht="15.75" customHeight="1" x14ac:dyDescent="0.2">
      <c r="A175" s="212" t="s">
        <v>475</v>
      </c>
      <c r="B175" s="138" t="s">
        <v>476</v>
      </c>
      <c r="C175" s="1">
        <v>0</v>
      </c>
      <c r="H175" s="1"/>
      <c r="I175" s="1"/>
      <c r="J175" s="1"/>
    </row>
    <row r="176" spans="1:10" ht="15.75" customHeight="1" x14ac:dyDescent="0.2">
      <c r="A176" s="212" t="s">
        <v>335</v>
      </c>
      <c r="B176" s="138" t="s">
        <v>336</v>
      </c>
      <c r="C176" s="1">
        <v>18</v>
      </c>
      <c r="H176" s="1"/>
      <c r="I176" s="1"/>
      <c r="J176" s="1"/>
    </row>
    <row r="177" spans="1:10" ht="15.75" customHeight="1" x14ac:dyDescent="0.2">
      <c r="A177" s="212" t="s">
        <v>392</v>
      </c>
      <c r="B177" s="138" t="s">
        <v>393</v>
      </c>
      <c r="C177" s="1">
        <v>11.5</v>
      </c>
      <c r="H177" s="1"/>
      <c r="I177" s="1"/>
      <c r="J177" s="1"/>
    </row>
    <row r="178" spans="1:10" ht="15.75" customHeight="1" x14ac:dyDescent="0.2">
      <c r="A178" s="212" t="s">
        <v>525</v>
      </c>
      <c r="B178" s="138" t="s">
        <v>526</v>
      </c>
      <c r="C178" s="1">
        <v>8</v>
      </c>
      <c r="H178" s="1"/>
      <c r="I178" s="1"/>
      <c r="J178" s="1"/>
    </row>
    <row r="179" spans="1:10" ht="15.75" customHeight="1" x14ac:dyDescent="0.2">
      <c r="A179" s="213" t="s">
        <v>554</v>
      </c>
      <c r="B179" s="214" t="s">
        <v>555</v>
      </c>
      <c r="C179" s="1">
        <v>0</v>
      </c>
      <c r="H179" s="1" t="s">
        <v>276</v>
      </c>
      <c r="I179" s="1" t="s">
        <v>277</v>
      </c>
      <c r="J179" s="1">
        <v>10</v>
      </c>
    </row>
    <row r="180" spans="1:10" ht="15.75" customHeight="1" x14ac:dyDescent="0.2">
      <c r="A180" s="212" t="s">
        <v>590</v>
      </c>
      <c r="B180" s="215" t="s">
        <v>591</v>
      </c>
      <c r="C180" s="1">
        <v>12</v>
      </c>
      <c r="H180" s="1" t="s">
        <v>348</v>
      </c>
      <c r="I180" s="1" t="s">
        <v>349</v>
      </c>
      <c r="J180" s="1">
        <v>12.5</v>
      </c>
    </row>
    <row r="181" spans="1:10" ht="15.75" customHeight="1" x14ac:dyDescent="0.2">
      <c r="A181" s="212" t="s">
        <v>673</v>
      </c>
      <c r="B181" s="215" t="s">
        <v>674</v>
      </c>
      <c r="C181" s="1">
        <v>0</v>
      </c>
      <c r="H181" s="1" t="s">
        <v>103</v>
      </c>
      <c r="I181" s="1" t="s">
        <v>104</v>
      </c>
      <c r="J181" s="1">
        <v>3</v>
      </c>
    </row>
    <row r="182" spans="1:10" ht="15.75" customHeight="1" x14ac:dyDescent="0.2">
      <c r="A182" s="212" t="s">
        <v>635</v>
      </c>
      <c r="B182" s="215" t="s">
        <v>636</v>
      </c>
      <c r="C182" s="1">
        <v>1.5</v>
      </c>
      <c r="H182" s="1" t="s">
        <v>288</v>
      </c>
      <c r="I182" s="1" t="s">
        <v>289</v>
      </c>
      <c r="J182" s="1">
        <v>8</v>
      </c>
    </row>
    <row r="183" spans="1:10" ht="15.75" customHeight="1" x14ac:dyDescent="0.2">
      <c r="A183" s="212" t="s">
        <v>732</v>
      </c>
      <c r="B183" s="215" t="s">
        <v>733</v>
      </c>
      <c r="C183" s="1">
        <v>0</v>
      </c>
      <c r="H183" s="1" t="s">
        <v>148</v>
      </c>
      <c r="I183" s="1" t="s">
        <v>149</v>
      </c>
      <c r="J183" s="1">
        <v>6</v>
      </c>
    </row>
    <row r="184" spans="1:10" ht="15.75" customHeight="1" x14ac:dyDescent="0.2">
      <c r="A184" s="212" t="s">
        <v>2027</v>
      </c>
      <c r="B184" s="215" t="s">
        <v>2028</v>
      </c>
      <c r="C184" s="1">
        <v>0</v>
      </c>
      <c r="H184" s="1" t="s">
        <v>746</v>
      </c>
      <c r="I184" s="1" t="s">
        <v>747</v>
      </c>
      <c r="J184" s="1">
        <v>3</v>
      </c>
    </row>
    <row r="185" spans="1:10" ht="15.75" customHeight="1" x14ac:dyDescent="0.2">
      <c r="A185" s="212" t="s">
        <v>694</v>
      </c>
      <c r="B185" s="215" t="s">
        <v>695</v>
      </c>
      <c r="C185" s="1">
        <v>0</v>
      </c>
      <c r="H185" s="1" t="s">
        <v>748</v>
      </c>
      <c r="I185" s="1" t="s">
        <v>749</v>
      </c>
      <c r="J185" s="1">
        <v>4.5</v>
      </c>
    </row>
    <row r="186" spans="1:10" ht="15.75" customHeight="1" x14ac:dyDescent="0.2">
      <c r="A186" s="212" t="s">
        <v>690</v>
      </c>
      <c r="B186" s="215" t="s">
        <v>691</v>
      </c>
      <c r="C186" s="1">
        <v>0</v>
      </c>
      <c r="H186" s="1" t="s">
        <v>319</v>
      </c>
      <c r="I186" s="1" t="s">
        <v>320</v>
      </c>
      <c r="J186" s="1">
        <v>0.5</v>
      </c>
    </row>
    <row r="187" spans="1:10" ht="15.75" customHeight="1" x14ac:dyDescent="0.2">
      <c r="A187" s="212" t="s">
        <v>696</v>
      </c>
      <c r="B187" s="215" t="s">
        <v>697</v>
      </c>
      <c r="C187" s="1">
        <v>0</v>
      </c>
      <c r="H187" s="1" t="s">
        <v>199</v>
      </c>
      <c r="I187" s="1" t="s">
        <v>200</v>
      </c>
      <c r="J187" s="1">
        <v>5.5</v>
      </c>
    </row>
    <row r="188" spans="1:10" ht="15.75" customHeight="1" x14ac:dyDescent="0.2">
      <c r="A188" s="212" t="s">
        <v>704</v>
      </c>
      <c r="B188" s="215" t="s">
        <v>705</v>
      </c>
      <c r="C188" s="1">
        <v>0</v>
      </c>
      <c r="H188" s="1" t="s">
        <v>206</v>
      </c>
      <c r="I188" s="1" t="s">
        <v>207</v>
      </c>
      <c r="J188" s="1">
        <v>8</v>
      </c>
    </row>
    <row r="189" spans="1:10" ht="15.75" customHeight="1" x14ac:dyDescent="0.2">
      <c r="A189" s="212" t="s">
        <v>702</v>
      </c>
      <c r="B189" s="215" t="s">
        <v>703</v>
      </c>
      <c r="C189" s="1">
        <v>0</v>
      </c>
      <c r="H189" s="1" t="s">
        <v>333</v>
      </c>
      <c r="I189" s="1" t="s">
        <v>334</v>
      </c>
      <c r="J189" s="1">
        <v>9.5</v>
      </c>
    </row>
    <row r="190" spans="1:10" ht="15.75" customHeight="1" x14ac:dyDescent="0.2">
      <c r="A190" s="212" t="s">
        <v>708</v>
      </c>
      <c r="B190" s="215" t="s">
        <v>709</v>
      </c>
      <c r="C190" s="1">
        <v>0</v>
      </c>
      <c r="H190" s="1" t="s">
        <v>441</v>
      </c>
      <c r="I190" s="1" t="s">
        <v>442</v>
      </c>
      <c r="J190" s="1">
        <v>6.5</v>
      </c>
    </row>
    <row r="191" spans="1:10" ht="15.75" customHeight="1" x14ac:dyDescent="0.2">
      <c r="A191" s="212" t="s">
        <v>771</v>
      </c>
      <c r="B191" s="215" t="s">
        <v>772</v>
      </c>
      <c r="C191" s="1">
        <v>0</v>
      </c>
      <c r="H191" s="1" t="s">
        <v>227</v>
      </c>
      <c r="I191" s="1" t="s">
        <v>228</v>
      </c>
      <c r="J191" s="1">
        <v>7.5</v>
      </c>
    </row>
    <row r="192" spans="1:10" ht="15.75" customHeight="1" x14ac:dyDescent="0.2">
      <c r="A192" s="212"/>
      <c r="B192" s="215"/>
      <c r="H192" s="1" t="s">
        <v>57</v>
      </c>
      <c r="I192" s="1" t="s">
        <v>58</v>
      </c>
      <c r="J192" s="1">
        <v>0</v>
      </c>
    </row>
    <row r="193" spans="1:10" ht="15.75" customHeight="1" x14ac:dyDescent="0.2">
      <c r="A193" s="212"/>
      <c r="B193" s="215"/>
      <c r="H193" s="1" t="s">
        <v>467</v>
      </c>
      <c r="I193" s="1" t="s">
        <v>468</v>
      </c>
      <c r="J193" s="1">
        <v>6.5</v>
      </c>
    </row>
    <row r="194" spans="1:10" ht="15.75" customHeight="1" x14ac:dyDescent="0.2">
      <c r="A194" s="212"/>
      <c r="B194" s="215"/>
      <c r="H194" s="1" t="s">
        <v>386</v>
      </c>
      <c r="I194" s="1" t="s">
        <v>387</v>
      </c>
      <c r="J194" s="1">
        <v>3</v>
      </c>
    </row>
    <row r="195" spans="1:10" ht="15.75" customHeight="1" x14ac:dyDescent="0.2">
      <c r="A195" s="212"/>
      <c r="B195" s="215"/>
      <c r="H195" s="1" t="s">
        <v>29</v>
      </c>
      <c r="I195" s="1" t="s">
        <v>30</v>
      </c>
      <c r="J195" s="1">
        <v>24</v>
      </c>
    </row>
    <row r="196" spans="1:10" ht="15.75" customHeight="1" x14ac:dyDescent="0.2">
      <c r="A196" s="212"/>
      <c r="B196" s="215"/>
      <c r="H196" s="1" t="s">
        <v>77</v>
      </c>
      <c r="I196" s="1" t="s">
        <v>78</v>
      </c>
      <c r="J196" s="1">
        <v>9</v>
      </c>
    </row>
    <row r="197" spans="1:10" ht="15.75" customHeight="1" x14ac:dyDescent="0.2">
      <c r="A197" s="212"/>
      <c r="B197" s="215"/>
      <c r="H197" s="1" t="s">
        <v>155</v>
      </c>
      <c r="I197" s="1" t="s">
        <v>156</v>
      </c>
      <c r="J197" s="1">
        <v>5.5</v>
      </c>
    </row>
    <row r="198" spans="1:10" ht="15.75" customHeight="1" x14ac:dyDescent="0.2">
      <c r="A198" s="212"/>
      <c r="B198" s="215"/>
      <c r="H198" s="1" t="s">
        <v>158</v>
      </c>
      <c r="I198" s="1" t="s">
        <v>159</v>
      </c>
      <c r="J198" s="1">
        <v>6</v>
      </c>
    </row>
    <row r="199" spans="1:10" ht="15.75" customHeight="1" x14ac:dyDescent="0.2">
      <c r="A199" s="212"/>
      <c r="B199" s="215"/>
      <c r="H199" s="1" t="s">
        <v>184</v>
      </c>
      <c r="I199" s="1" t="s">
        <v>185</v>
      </c>
      <c r="J199" s="1">
        <v>4</v>
      </c>
    </row>
    <row r="200" spans="1:10" ht="15.75" customHeight="1" x14ac:dyDescent="0.2">
      <c r="A200" s="212"/>
      <c r="B200" s="215"/>
      <c r="H200" s="1" t="s">
        <v>209</v>
      </c>
      <c r="I200" s="1" t="s">
        <v>210</v>
      </c>
      <c r="J200" s="1">
        <v>8</v>
      </c>
    </row>
    <row r="201" spans="1:10" ht="15.75" customHeight="1" x14ac:dyDescent="0.2">
      <c r="A201" s="212"/>
      <c r="B201" s="215"/>
      <c r="H201" s="1" t="s">
        <v>236</v>
      </c>
      <c r="I201" s="1" t="s">
        <v>237</v>
      </c>
      <c r="J201" s="1">
        <v>9</v>
      </c>
    </row>
    <row r="202" spans="1:10" ht="15.75" customHeight="1" x14ac:dyDescent="0.2">
      <c r="A202" s="212"/>
      <c r="B202" s="215"/>
      <c r="H202" s="1" t="s">
        <v>299</v>
      </c>
      <c r="I202" s="1" t="s">
        <v>300</v>
      </c>
      <c r="J202" s="1">
        <v>14</v>
      </c>
    </row>
    <row r="203" spans="1:10" ht="15.75" customHeight="1" x14ac:dyDescent="0.2">
      <c r="A203" s="212"/>
      <c r="B203" s="215"/>
      <c r="H203" s="1" t="s">
        <v>171</v>
      </c>
      <c r="I203" s="1" t="s">
        <v>172</v>
      </c>
      <c r="J203" s="1">
        <v>5</v>
      </c>
    </row>
    <row r="204" spans="1:10" ht="15.75" customHeight="1" x14ac:dyDescent="0.2">
      <c r="A204" s="212"/>
      <c r="B204" s="215"/>
    </row>
    <row r="205" spans="1:10" ht="15.75" customHeight="1" x14ac:dyDescent="0.2">
      <c r="A205" s="212"/>
      <c r="B205" s="215"/>
    </row>
    <row r="206" spans="1:10" ht="15.75" customHeight="1" x14ac:dyDescent="0.2">
      <c r="A206" s="212"/>
      <c r="B206" s="215"/>
    </row>
    <row r="207" spans="1:10" ht="15.75" customHeight="1" x14ac:dyDescent="0.2">
      <c r="A207" s="212"/>
      <c r="B207" s="215"/>
    </row>
    <row r="208" spans="1:10" ht="15.75" customHeight="1" x14ac:dyDescent="0.2">
      <c r="A208" s="212"/>
      <c r="B208" s="215"/>
    </row>
    <row r="209" spans="1:3" ht="15.75" customHeight="1" x14ac:dyDescent="0.2">
      <c r="A209" s="212"/>
      <c r="B209" s="215"/>
    </row>
    <row r="210" spans="1:3" ht="15.75" customHeight="1" x14ac:dyDescent="0.2">
      <c r="A210" s="212"/>
      <c r="B210" s="215"/>
    </row>
    <row r="211" spans="1:3" ht="15.75" customHeight="1" x14ac:dyDescent="0.2">
      <c r="A211" s="212"/>
      <c r="B211" s="215"/>
    </row>
    <row r="212" spans="1:3" ht="15.75" customHeight="1" x14ac:dyDescent="0.2">
      <c r="A212" s="212"/>
      <c r="B212" s="215"/>
    </row>
    <row r="213" spans="1:3" ht="15.75" customHeight="1" x14ac:dyDescent="0.2">
      <c r="A213" s="212"/>
      <c r="B213" s="215"/>
      <c r="C213" s="216"/>
    </row>
    <row r="214" spans="1:3" ht="15.75" customHeight="1" x14ac:dyDescent="0.2">
      <c r="A214" s="212"/>
      <c r="B214" s="215"/>
      <c r="C214" s="217"/>
    </row>
    <row r="215" spans="1:3" ht="15.75" customHeight="1" x14ac:dyDescent="0.2">
      <c r="A215" s="212"/>
      <c r="B215" s="215"/>
      <c r="C215" s="217"/>
    </row>
    <row r="216" spans="1:3" ht="15.75" customHeight="1" x14ac:dyDescent="0.2">
      <c r="A216" s="212"/>
      <c r="B216" s="215"/>
      <c r="C216" s="217"/>
    </row>
    <row r="217" spans="1:3" ht="15.75" customHeight="1" x14ac:dyDescent="0.2">
      <c r="A217" s="212"/>
      <c r="B217" s="215"/>
      <c r="C217" s="217"/>
    </row>
    <row r="218" spans="1:3" ht="15.75" customHeight="1" x14ac:dyDescent="0.2">
      <c r="A218" s="212"/>
      <c r="B218" s="215"/>
      <c r="C218" s="217"/>
    </row>
    <row r="219" spans="1:3" ht="15.75" customHeight="1" x14ac:dyDescent="0.2">
      <c r="A219" s="212"/>
      <c r="B219" s="215"/>
      <c r="C219" s="217"/>
    </row>
    <row r="220" spans="1:3" ht="15.75" customHeight="1" x14ac:dyDescent="0.2">
      <c r="A220" s="212"/>
      <c r="B220" s="215"/>
      <c r="C220" s="217"/>
    </row>
    <row r="221" spans="1:3" ht="15.75" customHeight="1" x14ac:dyDescent="0.2">
      <c r="A221" s="212"/>
      <c r="B221" s="215"/>
      <c r="C221" s="217"/>
    </row>
    <row r="222" spans="1:3" ht="15.75" customHeight="1" x14ac:dyDescent="0.2">
      <c r="A222" s="212"/>
      <c r="B222" s="215"/>
      <c r="C222" s="217"/>
    </row>
    <row r="223" spans="1:3" ht="15.75" customHeight="1" x14ac:dyDescent="0.2">
      <c r="A223" s="212"/>
      <c r="B223" s="215"/>
      <c r="C223" s="217"/>
    </row>
    <row r="224" spans="1:3" ht="15.75" customHeight="1" x14ac:dyDescent="0.2">
      <c r="A224" s="212"/>
      <c r="B224" s="215"/>
      <c r="C224" s="217"/>
    </row>
    <row r="225" spans="1:3" ht="15.75" customHeight="1" x14ac:dyDescent="0.2">
      <c r="A225" s="212"/>
      <c r="B225" s="218"/>
      <c r="C225" s="217"/>
    </row>
    <row r="226" spans="1:3" ht="15.75" customHeight="1" x14ac:dyDescent="0.2">
      <c r="A226" s="212"/>
      <c r="B226" s="215"/>
      <c r="C226" s="217"/>
    </row>
    <row r="227" spans="1:3" ht="15.75" customHeight="1" x14ac:dyDescent="0.2">
      <c r="A227" s="212"/>
      <c r="B227" s="215"/>
      <c r="C227" s="217"/>
    </row>
    <row r="228" spans="1:3" ht="15.75" customHeight="1" x14ac:dyDescent="0.2">
      <c r="A228" s="219"/>
      <c r="B228" s="220"/>
      <c r="C228" s="217"/>
    </row>
    <row r="229" spans="1:3" ht="15.75" customHeight="1" x14ac:dyDescent="0.25">
      <c r="A229" s="221"/>
      <c r="B229" s="222"/>
      <c r="C229" s="217"/>
    </row>
    <row r="230" spans="1:3" ht="15.75" customHeight="1" x14ac:dyDescent="0.25">
      <c r="A230" s="221"/>
      <c r="B230" s="222"/>
      <c r="C230" s="217"/>
    </row>
    <row r="231" spans="1:3" ht="15.75" customHeight="1" x14ac:dyDescent="0.25">
      <c r="A231" s="223"/>
      <c r="B231" s="224"/>
      <c r="C231" s="217"/>
    </row>
    <row r="232" spans="1:3" ht="15.75" customHeight="1" x14ac:dyDescent="0.25">
      <c r="A232" s="225"/>
      <c r="B232" s="226"/>
      <c r="C232" s="217"/>
    </row>
    <row r="233" spans="1:3" ht="15.75" customHeight="1" x14ac:dyDescent="0.25">
      <c r="A233" s="223"/>
      <c r="B233" s="224"/>
      <c r="C233" s="217"/>
    </row>
    <row r="234" spans="1:3" ht="15.75" customHeight="1" x14ac:dyDescent="0.2">
      <c r="A234" s="227"/>
      <c r="B234" s="228"/>
      <c r="C234" s="216"/>
    </row>
    <row r="235" spans="1:3" ht="15.75" customHeight="1" x14ac:dyDescent="0.2">
      <c r="A235" s="229"/>
      <c r="B235" s="230"/>
      <c r="C235" s="217"/>
    </row>
    <row r="236" spans="1:3" ht="15.75" customHeight="1" x14ac:dyDescent="0.2">
      <c r="A236" s="229"/>
      <c r="B236" s="230"/>
      <c r="C236" s="217"/>
    </row>
    <row r="237" spans="1:3" ht="15.75" customHeight="1" x14ac:dyDescent="0.2">
      <c r="A237" s="229"/>
      <c r="B237" s="230"/>
      <c r="C237" s="217"/>
    </row>
    <row r="238" spans="1:3" ht="15.75" customHeight="1" x14ac:dyDescent="0.2">
      <c r="A238" s="231"/>
      <c r="B238" s="230"/>
      <c r="C238" s="217"/>
    </row>
    <row r="239" spans="1:3" ht="15.75" customHeight="1" x14ac:dyDescent="0.2">
      <c r="A239" s="231"/>
      <c r="B239" s="230"/>
      <c r="C239" s="217"/>
    </row>
    <row r="240" spans="1:3" ht="15.75" customHeight="1" x14ac:dyDescent="0.2">
      <c r="A240" s="231"/>
      <c r="B240" s="230"/>
      <c r="C240" s="217"/>
    </row>
    <row r="241" spans="1:3" ht="15.75" customHeight="1" x14ac:dyDescent="0.2">
      <c r="A241" s="231"/>
      <c r="B241" s="230"/>
      <c r="C241" s="217"/>
    </row>
    <row r="242" spans="1:3" ht="15.75" customHeight="1" x14ac:dyDescent="0.2">
      <c r="A242" s="232"/>
      <c r="B242" s="233"/>
      <c r="C242" s="217"/>
    </row>
    <row r="243" spans="1:3" ht="15.75" customHeight="1" x14ac:dyDescent="0.2">
      <c r="A243" s="232"/>
      <c r="B243" s="233"/>
      <c r="C243" s="217"/>
    </row>
    <row r="244" spans="1:3" ht="15.75" customHeight="1" x14ac:dyDescent="0.25">
      <c r="A244" s="234"/>
      <c r="B244" s="235"/>
      <c r="C244" s="217"/>
    </row>
    <row r="245" spans="1:3" ht="15.75" customHeight="1" x14ac:dyDescent="0.25">
      <c r="A245" s="236"/>
      <c r="B245" s="237"/>
      <c r="C245" s="217"/>
    </row>
    <row r="246" spans="1:3" ht="15.75" customHeight="1" x14ac:dyDescent="0.2"/>
    <row r="247" spans="1:3" ht="15.75" customHeight="1" x14ac:dyDescent="0.2"/>
    <row r="248" spans="1:3" ht="15.75" customHeight="1" x14ac:dyDescent="0.2"/>
    <row r="249" spans="1:3" ht="15.75" customHeight="1" x14ac:dyDescent="0.2"/>
    <row r="250" spans="1:3" ht="15.75" customHeight="1" x14ac:dyDescent="0.2"/>
    <row r="251" spans="1:3" ht="15.75" customHeight="1" x14ac:dyDescent="0.2"/>
    <row r="252" spans="1:3" ht="15.75" customHeight="1" x14ac:dyDescent="0.2">
      <c r="A252" s="238"/>
      <c r="B252" s="239"/>
    </row>
    <row r="253" spans="1:3" ht="15.75" customHeight="1" x14ac:dyDescent="0.2">
      <c r="A253" s="211"/>
      <c r="B253" s="240"/>
    </row>
    <row r="254" spans="1:3" ht="15.75" customHeight="1" x14ac:dyDescent="0.2">
      <c r="A254" s="211"/>
      <c r="B254" s="240"/>
    </row>
    <row r="255" spans="1:3" ht="15.75" customHeight="1" x14ac:dyDescent="0.2">
      <c r="A255" s="211"/>
      <c r="B255" s="240"/>
    </row>
    <row r="256" spans="1:3" ht="15.75" customHeight="1" x14ac:dyDescent="0.2">
      <c r="A256" s="211"/>
      <c r="B256" s="240"/>
    </row>
    <row r="257" spans="1:2" ht="15.75" customHeight="1" x14ac:dyDescent="0.2">
      <c r="A257" s="211"/>
      <c r="B257" s="240"/>
    </row>
    <row r="258" spans="1:2" ht="15.75" customHeight="1" x14ac:dyDescent="0.2">
      <c r="A258" s="211"/>
      <c r="B258" s="240"/>
    </row>
    <row r="259" spans="1:2" ht="15.75" customHeight="1" x14ac:dyDescent="0.2">
      <c r="A259" s="211"/>
      <c r="B259" s="240"/>
    </row>
    <row r="260" spans="1:2" ht="15.75" customHeight="1" x14ac:dyDescent="0.2">
      <c r="A260" s="211"/>
      <c r="B260" s="240"/>
    </row>
    <row r="261" spans="1:2" ht="15.75" customHeight="1" x14ac:dyDescent="0.2">
      <c r="A261" s="211"/>
      <c r="B261" s="240"/>
    </row>
    <row r="262" spans="1:2" ht="15.75" customHeight="1" x14ac:dyDescent="0.2">
      <c r="A262" s="211"/>
      <c r="B262" s="240"/>
    </row>
    <row r="263" spans="1:2" ht="15.75" customHeight="1" x14ac:dyDescent="0.2">
      <c r="A263" s="211"/>
      <c r="B263" s="240"/>
    </row>
    <row r="264" spans="1:2" ht="15.75" customHeight="1" x14ac:dyDescent="0.2">
      <c r="A264" s="211"/>
      <c r="B264" s="240"/>
    </row>
    <row r="265" spans="1:2" ht="15.75" customHeight="1" x14ac:dyDescent="0.2">
      <c r="A265" s="211"/>
      <c r="B265" s="240"/>
    </row>
    <row r="266" spans="1:2" ht="15.75" customHeight="1" x14ac:dyDescent="0.2"/>
    <row r="267" spans="1:2" ht="15.75" customHeight="1" x14ac:dyDescent="0.2"/>
    <row r="268" spans="1:2" ht="15.75" customHeight="1" x14ac:dyDescent="0.2"/>
    <row r="269" spans="1:2" ht="15.75" customHeight="1" x14ac:dyDescent="0.2"/>
    <row r="270" spans="1:2" ht="15.75" customHeight="1" x14ac:dyDescent="0.2"/>
    <row r="271" spans="1:2" ht="15.75" customHeight="1" x14ac:dyDescent="0.2"/>
    <row r="272" spans="1: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1000"/>
  <sheetViews>
    <sheetView workbookViewId="0"/>
  </sheetViews>
  <sheetFormatPr defaultColWidth="12.7109375" defaultRowHeight="15" customHeight="1" x14ac:dyDescent="0.2"/>
  <cols>
    <col min="1" max="3" width="12.7109375" customWidth="1"/>
    <col min="4" max="4" width="21.7109375" customWidth="1"/>
    <col min="5" max="6" width="12.7109375" customWidth="1"/>
  </cols>
  <sheetData>
    <row r="1" spans="1:9" ht="15.75" customHeight="1" x14ac:dyDescent="0.2">
      <c r="A1" s="1" t="s">
        <v>296</v>
      </c>
      <c r="B1" s="159">
        <v>44370</v>
      </c>
      <c r="C1" s="1" t="s">
        <v>2430</v>
      </c>
      <c r="D1" s="1" t="s">
        <v>297</v>
      </c>
      <c r="E1" s="1" t="s">
        <v>28</v>
      </c>
      <c r="F1" s="159">
        <v>42348</v>
      </c>
      <c r="G1" s="1" t="s">
        <v>2431</v>
      </c>
      <c r="H1" s="1" t="s">
        <v>2432</v>
      </c>
      <c r="I1" s="1" t="s">
        <v>2347</v>
      </c>
    </row>
    <row r="2" spans="1:9" ht="15.75" customHeight="1" x14ac:dyDescent="0.2">
      <c r="A2" s="1" t="s">
        <v>33</v>
      </c>
      <c r="B2" s="159">
        <v>43104</v>
      </c>
      <c r="C2" s="1" t="s">
        <v>2430</v>
      </c>
      <c r="D2" s="1" t="s">
        <v>34</v>
      </c>
      <c r="E2" s="1" t="s">
        <v>28</v>
      </c>
      <c r="F2" s="159">
        <v>42513</v>
      </c>
      <c r="G2" s="1" t="s">
        <v>2433</v>
      </c>
      <c r="H2" s="1" t="s">
        <v>2433</v>
      </c>
      <c r="I2" s="1" t="s">
        <v>2347</v>
      </c>
    </row>
    <row r="3" spans="1:9" ht="15.75" customHeight="1" x14ac:dyDescent="0.2">
      <c r="A3" s="1" t="s">
        <v>735</v>
      </c>
      <c r="B3" s="159">
        <v>43410</v>
      </c>
      <c r="C3" s="1" t="s">
        <v>2430</v>
      </c>
      <c r="D3" s="1" t="s">
        <v>736</v>
      </c>
      <c r="E3" s="1" t="s">
        <v>28</v>
      </c>
      <c r="F3" s="159">
        <v>42590</v>
      </c>
      <c r="G3" s="1" t="s">
        <v>2434</v>
      </c>
      <c r="H3" s="1" t="s">
        <v>2432</v>
      </c>
      <c r="I3" s="1" t="s">
        <v>2347</v>
      </c>
    </row>
    <row r="4" spans="1:9" ht="15.75" customHeight="1" x14ac:dyDescent="0.2">
      <c r="A4" s="1" t="s">
        <v>190</v>
      </c>
      <c r="B4" s="159">
        <v>44013</v>
      </c>
      <c r="C4" s="1" t="s">
        <v>2430</v>
      </c>
      <c r="D4" s="1" t="s">
        <v>191</v>
      </c>
      <c r="E4" s="1" t="s">
        <v>28</v>
      </c>
      <c r="F4" s="159">
        <v>42613</v>
      </c>
      <c r="G4" s="1" t="s">
        <v>2435</v>
      </c>
      <c r="H4" s="1" t="s">
        <v>2432</v>
      </c>
      <c r="I4" s="1" t="s">
        <v>2347</v>
      </c>
    </row>
    <row r="5" spans="1:9" ht="15.75" customHeight="1" x14ac:dyDescent="0.2">
      <c r="A5" s="1" t="s">
        <v>41</v>
      </c>
      <c r="B5" s="159">
        <v>43669</v>
      </c>
      <c r="C5" s="1" t="s">
        <v>2430</v>
      </c>
      <c r="D5" s="1" t="s">
        <v>42</v>
      </c>
      <c r="E5" s="1" t="s">
        <v>28</v>
      </c>
      <c r="F5" s="159">
        <v>42842</v>
      </c>
      <c r="G5" s="1" t="s">
        <v>2436</v>
      </c>
      <c r="H5" s="1" t="s">
        <v>2432</v>
      </c>
      <c r="I5" s="1" t="s">
        <v>2347</v>
      </c>
    </row>
    <row r="6" spans="1:9" ht="15.75" customHeight="1" x14ac:dyDescent="0.2">
      <c r="A6" s="1" t="s">
        <v>96</v>
      </c>
      <c r="B6" s="159">
        <v>44287</v>
      </c>
      <c r="C6" s="1" t="s">
        <v>2430</v>
      </c>
      <c r="D6" s="1" t="s">
        <v>97</v>
      </c>
      <c r="E6" s="1" t="s">
        <v>28</v>
      </c>
      <c r="F6" s="159">
        <v>44011</v>
      </c>
      <c r="G6" s="1" t="s">
        <v>2437</v>
      </c>
      <c r="H6" s="241" t="s">
        <v>2438</v>
      </c>
      <c r="I6" s="1" t="s">
        <v>2347</v>
      </c>
    </row>
    <row r="7" spans="1:9" ht="15.75" customHeight="1" x14ac:dyDescent="0.2">
      <c r="A7" s="1" t="s">
        <v>43</v>
      </c>
      <c r="B7" s="159">
        <v>43647</v>
      </c>
      <c r="C7" s="1" t="s">
        <v>2430</v>
      </c>
      <c r="D7" s="1" t="s">
        <v>44</v>
      </c>
      <c r="E7" s="1" t="s">
        <v>28</v>
      </c>
      <c r="F7" s="159">
        <v>43104</v>
      </c>
      <c r="G7" s="1" t="s">
        <v>2439</v>
      </c>
      <c r="H7" s="1" t="s">
        <v>2432</v>
      </c>
      <c r="I7" s="1" t="s">
        <v>2347</v>
      </c>
    </row>
    <row r="8" spans="1:9" ht="15.75" customHeight="1" x14ac:dyDescent="0.2">
      <c r="A8" s="1" t="s">
        <v>45</v>
      </c>
      <c r="B8" s="159">
        <v>44409</v>
      </c>
      <c r="C8" s="1" t="s">
        <v>2430</v>
      </c>
      <c r="D8" s="1" t="s">
        <v>46</v>
      </c>
      <c r="E8" s="1" t="s">
        <v>28</v>
      </c>
      <c r="F8" s="159">
        <v>43160</v>
      </c>
      <c r="G8" s="1" t="s">
        <v>2440</v>
      </c>
      <c r="H8" s="241" t="s">
        <v>2441</v>
      </c>
      <c r="I8" s="1" t="s">
        <v>2347</v>
      </c>
    </row>
    <row r="9" spans="1:9" ht="15.75" customHeight="1" x14ac:dyDescent="0.2">
      <c r="A9" s="1" t="s">
        <v>412</v>
      </c>
      <c r="B9" s="159">
        <v>44298</v>
      </c>
      <c r="C9" s="1" t="s">
        <v>2430</v>
      </c>
      <c r="D9" s="1" t="s">
        <v>413</v>
      </c>
      <c r="E9" s="1" t="s">
        <v>28</v>
      </c>
      <c r="F9" s="159">
        <v>43325</v>
      </c>
      <c r="G9" s="1" t="s">
        <v>2442</v>
      </c>
      <c r="H9" s="1" t="s">
        <v>2443</v>
      </c>
      <c r="I9" s="1" t="s">
        <v>2347</v>
      </c>
    </row>
    <row r="10" spans="1:9" ht="15.75" customHeight="1" x14ac:dyDescent="0.2">
      <c r="A10" s="1" t="s">
        <v>1642</v>
      </c>
      <c r="B10" s="159">
        <v>43853</v>
      </c>
      <c r="C10" s="1" t="s">
        <v>2430</v>
      </c>
      <c r="D10" s="1" t="s">
        <v>1643</v>
      </c>
      <c r="E10" s="1" t="s">
        <v>28</v>
      </c>
      <c r="F10" s="159">
        <v>43745</v>
      </c>
      <c r="G10" s="1" t="s">
        <v>2444</v>
      </c>
      <c r="H10" s="241" t="s">
        <v>2438</v>
      </c>
      <c r="I10" s="1" t="s">
        <v>2347</v>
      </c>
    </row>
    <row r="11" spans="1:9" ht="15.75" customHeight="1" x14ac:dyDescent="0.2">
      <c r="A11" s="1" t="s">
        <v>1644</v>
      </c>
      <c r="B11" s="159">
        <v>43853</v>
      </c>
      <c r="C11" s="1" t="s">
        <v>2430</v>
      </c>
      <c r="D11" s="1" t="s">
        <v>1645</v>
      </c>
      <c r="E11" s="1" t="s">
        <v>28</v>
      </c>
      <c r="F11" s="159">
        <v>43745</v>
      </c>
      <c r="G11" s="1" t="s">
        <v>2444</v>
      </c>
      <c r="H11" s="241" t="s">
        <v>2438</v>
      </c>
      <c r="I11" s="1" t="s">
        <v>2347</v>
      </c>
    </row>
    <row r="12" spans="1:9" ht="15.75" customHeight="1" x14ac:dyDescent="0.2">
      <c r="A12" s="1" t="s">
        <v>1649</v>
      </c>
      <c r="B12" s="159">
        <v>43853</v>
      </c>
      <c r="C12" s="1" t="s">
        <v>2430</v>
      </c>
      <c r="D12" s="1" t="s">
        <v>1650</v>
      </c>
      <c r="E12" s="1" t="s">
        <v>28</v>
      </c>
      <c r="F12" s="159">
        <v>43753</v>
      </c>
      <c r="G12" s="1" t="s">
        <v>2444</v>
      </c>
      <c r="H12" s="241" t="s">
        <v>2438</v>
      </c>
      <c r="I12" s="1" t="s">
        <v>2347</v>
      </c>
    </row>
    <row r="13" spans="1:9" ht="15.75" customHeight="1" x14ac:dyDescent="0.2">
      <c r="A13" s="1" t="s">
        <v>1794</v>
      </c>
      <c r="B13" s="159">
        <v>43919</v>
      </c>
      <c r="C13" s="1" t="s">
        <v>2430</v>
      </c>
      <c r="D13" s="1" t="s">
        <v>2445</v>
      </c>
      <c r="E13" s="1" t="s">
        <v>28</v>
      </c>
      <c r="F13" s="159">
        <v>43859</v>
      </c>
      <c r="G13" s="1" t="s">
        <v>2444</v>
      </c>
      <c r="H13" s="241" t="s">
        <v>2441</v>
      </c>
      <c r="I13" s="1" t="s">
        <v>2347</v>
      </c>
    </row>
    <row r="14" spans="1:9" ht="15.75" customHeight="1" x14ac:dyDescent="0.2">
      <c r="A14" s="1" t="s">
        <v>171</v>
      </c>
      <c r="B14" s="159">
        <v>44204</v>
      </c>
      <c r="C14" s="1" t="s">
        <v>2430</v>
      </c>
      <c r="D14" s="1" t="s">
        <v>172</v>
      </c>
      <c r="E14" s="1" t="s">
        <v>28</v>
      </c>
      <c r="F14" s="159">
        <v>43993</v>
      </c>
      <c r="G14" s="1" t="s">
        <v>2446</v>
      </c>
      <c r="H14" s="241" t="s">
        <v>2438</v>
      </c>
      <c r="I14" s="1" t="s">
        <v>2347</v>
      </c>
    </row>
    <row r="15" spans="1:9" ht="15.75" customHeight="1" x14ac:dyDescent="0.2">
      <c r="A15" s="1" t="s">
        <v>539</v>
      </c>
      <c r="B15" s="159">
        <v>44105</v>
      </c>
      <c r="C15" s="1" t="s">
        <v>2430</v>
      </c>
      <c r="D15" s="1" t="s">
        <v>540</v>
      </c>
      <c r="E15" s="1" t="s">
        <v>28</v>
      </c>
      <c r="F15" s="159">
        <v>44075</v>
      </c>
      <c r="G15" s="1" t="s">
        <v>2447</v>
      </c>
      <c r="H15" s="241" t="s">
        <v>2438</v>
      </c>
      <c r="I15" s="1" t="s">
        <v>2347</v>
      </c>
    </row>
    <row r="16" spans="1:9" ht="15.75" customHeight="1" x14ac:dyDescent="0.2">
      <c r="A16" s="1" t="s">
        <v>610</v>
      </c>
      <c r="B16" s="159">
        <v>44211</v>
      </c>
      <c r="C16" s="1" t="s">
        <v>2430</v>
      </c>
      <c r="D16" s="1" t="s">
        <v>611</v>
      </c>
      <c r="E16" s="1" t="s">
        <v>28</v>
      </c>
      <c r="F16" s="159">
        <v>44151</v>
      </c>
      <c r="G16" s="1" t="s">
        <v>2446</v>
      </c>
      <c r="H16" s="241" t="s">
        <v>2438</v>
      </c>
      <c r="I16" s="1" t="s">
        <v>2347</v>
      </c>
    </row>
    <row r="17" spans="1:9" ht="15.75" customHeight="1" x14ac:dyDescent="0.2">
      <c r="A17" s="1" t="s">
        <v>663</v>
      </c>
      <c r="B17" s="159">
        <v>44305</v>
      </c>
      <c r="C17" s="1" t="s">
        <v>2430</v>
      </c>
      <c r="D17" s="1" t="s">
        <v>664</v>
      </c>
      <c r="E17" s="1" t="s">
        <v>28</v>
      </c>
      <c r="F17" s="159">
        <v>44305</v>
      </c>
      <c r="G17" s="1" t="s">
        <v>2448</v>
      </c>
      <c r="H17" s="1" t="s">
        <v>2449</v>
      </c>
      <c r="I17" s="1" t="s">
        <v>2347</v>
      </c>
    </row>
    <row r="18" spans="1:9" ht="15.75" customHeight="1" x14ac:dyDescent="0.2">
      <c r="A18" s="1" t="s">
        <v>686</v>
      </c>
      <c r="B18" s="159">
        <v>44340</v>
      </c>
      <c r="C18" s="1" t="s">
        <v>2430</v>
      </c>
      <c r="D18" s="1" t="s">
        <v>687</v>
      </c>
      <c r="E18" s="1" t="s">
        <v>28</v>
      </c>
      <c r="F18" s="159">
        <v>44340</v>
      </c>
      <c r="G18" s="1" t="s">
        <v>2448</v>
      </c>
      <c r="H18" s="1" t="s">
        <v>2449</v>
      </c>
      <c r="I18" s="1" t="s">
        <v>2347</v>
      </c>
    </row>
    <row r="19" spans="1:9" ht="15.75" customHeight="1" x14ac:dyDescent="0.2">
      <c r="A19" s="1" t="s">
        <v>688</v>
      </c>
      <c r="B19" s="159">
        <v>44355</v>
      </c>
      <c r="C19" s="1" t="s">
        <v>2430</v>
      </c>
      <c r="D19" s="1" t="s">
        <v>689</v>
      </c>
      <c r="E19" s="1" t="s">
        <v>28</v>
      </c>
      <c r="F19" s="159">
        <v>44355</v>
      </c>
      <c r="G19" s="1" t="s">
        <v>2450</v>
      </c>
      <c r="H19" s="1" t="s">
        <v>2449</v>
      </c>
      <c r="I19" s="1" t="s">
        <v>2347</v>
      </c>
    </row>
    <row r="20" spans="1:9" ht="15.75" customHeight="1" x14ac:dyDescent="0.2">
      <c r="A20" s="1" t="s">
        <v>700</v>
      </c>
      <c r="B20" s="159">
        <v>44378</v>
      </c>
      <c r="C20" s="1" t="s">
        <v>2430</v>
      </c>
      <c r="D20" s="1" t="s">
        <v>701</v>
      </c>
      <c r="E20" s="1" t="s">
        <v>28</v>
      </c>
      <c r="F20" s="159">
        <v>44378</v>
      </c>
      <c r="G20" s="1" t="s">
        <v>2450</v>
      </c>
      <c r="H20" s="1" t="s">
        <v>2449</v>
      </c>
      <c r="I20" s="1" t="s">
        <v>2347</v>
      </c>
    </row>
    <row r="21" spans="1:9" ht="15.75" customHeight="1" x14ac:dyDescent="0.2">
      <c r="A21" s="1" t="s">
        <v>2045</v>
      </c>
      <c r="B21" s="159">
        <v>44389</v>
      </c>
      <c r="C21" s="1" t="s">
        <v>2430</v>
      </c>
      <c r="D21" s="1" t="s">
        <v>2046</v>
      </c>
      <c r="E21" s="1" t="s">
        <v>28</v>
      </c>
      <c r="F21" s="159">
        <v>44389</v>
      </c>
      <c r="G21" s="1" t="s">
        <v>2451</v>
      </c>
      <c r="H21" s="241" t="s">
        <v>2441</v>
      </c>
      <c r="I21" s="1" t="s">
        <v>2347</v>
      </c>
    </row>
    <row r="22" spans="1:9" ht="15.75" customHeight="1" x14ac:dyDescent="0.2">
      <c r="A22" s="1" t="s">
        <v>2047</v>
      </c>
      <c r="B22" s="159">
        <v>44389</v>
      </c>
      <c r="C22" s="1" t="s">
        <v>2430</v>
      </c>
      <c r="D22" s="1" t="s">
        <v>2048</v>
      </c>
      <c r="E22" s="1" t="s">
        <v>28</v>
      </c>
      <c r="F22" s="159">
        <v>44389</v>
      </c>
      <c r="G22" s="1" t="s">
        <v>2451</v>
      </c>
      <c r="H22" s="241" t="s">
        <v>2441</v>
      </c>
      <c r="I22" s="1" t="s">
        <v>2347</v>
      </c>
    </row>
    <row r="23" spans="1:9" ht="15.75" customHeight="1" x14ac:dyDescent="0.2">
      <c r="A23" s="1" t="s">
        <v>2049</v>
      </c>
      <c r="B23" s="159">
        <v>44389</v>
      </c>
      <c r="C23" s="1" t="s">
        <v>2430</v>
      </c>
      <c r="D23" s="1" t="s">
        <v>2050</v>
      </c>
      <c r="E23" s="1" t="s">
        <v>28</v>
      </c>
      <c r="F23" s="159">
        <v>44389</v>
      </c>
      <c r="G23" s="1" t="s">
        <v>2451</v>
      </c>
      <c r="H23" s="241" t="s">
        <v>2441</v>
      </c>
      <c r="I23" s="1" t="s">
        <v>2347</v>
      </c>
    </row>
    <row r="24" spans="1:9" ht="15.75" customHeight="1" x14ac:dyDescent="0.2">
      <c r="A24" s="1" t="s">
        <v>712</v>
      </c>
      <c r="B24" s="159">
        <v>44410</v>
      </c>
      <c r="C24" s="1" t="s">
        <v>2430</v>
      </c>
      <c r="D24" s="1" t="s">
        <v>713</v>
      </c>
      <c r="E24" s="1" t="s">
        <v>28</v>
      </c>
      <c r="F24" s="159">
        <v>44403</v>
      </c>
      <c r="G24" s="1" t="s">
        <v>2452</v>
      </c>
      <c r="H24" s="241" t="s">
        <v>2438</v>
      </c>
      <c r="I24" s="1" t="s">
        <v>2347</v>
      </c>
    </row>
    <row r="25" spans="1:9" ht="15.75" customHeight="1" x14ac:dyDescent="0.2">
      <c r="A25" s="1" t="s">
        <v>2051</v>
      </c>
      <c r="B25" s="159">
        <v>44405</v>
      </c>
      <c r="C25" s="1" t="s">
        <v>2430</v>
      </c>
      <c r="D25" s="1" t="s">
        <v>2052</v>
      </c>
      <c r="E25" s="1" t="s">
        <v>28</v>
      </c>
      <c r="F25" s="159">
        <v>44405</v>
      </c>
      <c r="G25" s="1" t="s">
        <v>2453</v>
      </c>
      <c r="H25" s="241" t="s">
        <v>2441</v>
      </c>
      <c r="I25" s="1" t="s">
        <v>2347</v>
      </c>
    </row>
    <row r="26" spans="1:9" ht="15.75" customHeight="1" x14ac:dyDescent="0.2"/>
    <row r="27" spans="1:9" ht="15.75" customHeight="1" x14ac:dyDescent="0.2"/>
    <row r="28" spans="1:9" ht="15.75" customHeight="1" x14ac:dyDescent="0.2"/>
    <row r="29" spans="1:9" ht="15.75" customHeight="1" x14ac:dyDescent="0.2"/>
    <row r="30" spans="1:9" ht="15.75" customHeight="1" x14ac:dyDescent="0.2"/>
    <row r="31" spans="1:9" ht="15.75" customHeight="1" x14ac:dyDescent="0.2"/>
    <row r="32" spans="1:9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M1000"/>
  <sheetViews>
    <sheetView workbookViewId="0">
      <pane xSplit="5" ySplit="9" topLeftCell="F10" activePane="bottomRight" state="frozen"/>
      <selection pane="topRight" activeCell="F1" sqref="F1"/>
      <selection pane="bottomLeft" activeCell="A10" sqref="A10"/>
      <selection pane="bottomRight" activeCell="F10" sqref="F10"/>
    </sheetView>
  </sheetViews>
  <sheetFormatPr defaultColWidth="12.7109375" defaultRowHeight="15" customHeight="1" x14ac:dyDescent="0.2"/>
  <cols>
    <col min="1" max="1" width="5.7109375" customWidth="1"/>
    <col min="2" max="2" width="7" customWidth="1"/>
    <col min="3" max="3" width="16.85546875" customWidth="1"/>
    <col min="4" max="4" width="12.7109375" hidden="1" customWidth="1"/>
    <col min="5" max="5" width="6.28515625" hidden="1" customWidth="1"/>
    <col min="6" max="6" width="6.28515625" customWidth="1"/>
    <col min="7" max="15" width="5" customWidth="1"/>
    <col min="16" max="16" width="5.85546875" customWidth="1"/>
    <col min="17" max="35" width="5" customWidth="1"/>
    <col min="36" max="36" width="2.7109375" customWidth="1"/>
    <col min="37" max="37" width="8.42578125" customWidth="1"/>
    <col min="38" max="39" width="12.7109375" customWidth="1"/>
  </cols>
  <sheetData>
    <row r="1" spans="1:39" ht="36" customHeight="1" x14ac:dyDescent="0.35">
      <c r="A1" s="20" t="s">
        <v>2454</v>
      </c>
      <c r="B1" s="242"/>
      <c r="C1" s="243"/>
      <c r="D1" s="243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AL1" s="244"/>
      <c r="AM1" s="244"/>
    </row>
    <row r="2" spans="1:39" ht="27.75" customHeight="1" x14ac:dyDescent="0.2">
      <c r="A2" s="25" t="s">
        <v>2455</v>
      </c>
      <c r="B2" s="242"/>
      <c r="C2" s="243"/>
      <c r="D2" s="245"/>
      <c r="E2" s="242"/>
      <c r="F2" s="242"/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AL2" s="244"/>
      <c r="AM2" s="244"/>
    </row>
    <row r="3" spans="1:39" ht="15.75" customHeight="1" x14ac:dyDescent="0.2">
      <c r="A3" s="242"/>
      <c r="B3" s="26"/>
      <c r="C3" s="27" t="s">
        <v>911</v>
      </c>
      <c r="D3" s="246">
        <v>8</v>
      </c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AL3" s="244"/>
      <c r="AM3" s="244"/>
    </row>
    <row r="4" spans="1:39" ht="15.75" customHeight="1" x14ac:dyDescent="0.2">
      <c r="A4" s="242"/>
      <c r="B4" s="26"/>
      <c r="C4" s="246" t="s">
        <v>912</v>
      </c>
      <c r="D4" s="246">
        <v>4</v>
      </c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242"/>
      <c r="Q4" s="242"/>
      <c r="R4" s="242"/>
      <c r="AL4" s="244"/>
      <c r="AM4" s="244"/>
    </row>
    <row r="5" spans="1:39" ht="15.75" hidden="1" customHeight="1" x14ac:dyDescent="0.2">
      <c r="A5" s="242"/>
      <c r="B5" s="26"/>
      <c r="C5" s="246" t="s">
        <v>19</v>
      </c>
      <c r="D5" s="246" t="s">
        <v>918</v>
      </c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AL5" s="244"/>
      <c r="AM5" s="244"/>
    </row>
    <row r="6" spans="1:39" ht="15.75" customHeight="1" x14ac:dyDescent="0.2">
      <c r="A6" s="242"/>
      <c r="B6" s="26"/>
      <c r="C6" s="246" t="s">
        <v>913</v>
      </c>
      <c r="D6" s="246" t="s">
        <v>2456</v>
      </c>
      <c r="E6" s="242"/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AL6" s="244"/>
      <c r="AM6" s="244"/>
    </row>
    <row r="7" spans="1:39" ht="15.75" customHeight="1" x14ac:dyDescent="0.2">
      <c r="A7" s="247"/>
      <c r="B7" s="247"/>
      <c r="C7" s="245"/>
      <c r="D7" s="245"/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AL7" s="244"/>
      <c r="AM7" s="244"/>
    </row>
    <row r="8" spans="1:39" ht="45.75" customHeight="1" x14ac:dyDescent="0.2">
      <c r="A8" s="248" t="s">
        <v>914</v>
      </c>
      <c r="B8" s="249" t="s">
        <v>915</v>
      </c>
      <c r="C8" s="249" t="s">
        <v>916</v>
      </c>
      <c r="D8" s="249" t="s">
        <v>2457</v>
      </c>
      <c r="E8" s="250" t="s">
        <v>2458</v>
      </c>
      <c r="F8" s="341" t="s">
        <v>2459</v>
      </c>
      <c r="G8" s="319"/>
      <c r="H8" s="319"/>
      <c r="I8" s="319"/>
      <c r="J8" s="319"/>
      <c r="K8" s="319"/>
      <c r="L8" s="319"/>
      <c r="M8" s="319"/>
      <c r="N8" s="329"/>
      <c r="O8" s="341" t="s">
        <v>2460</v>
      </c>
      <c r="P8" s="319"/>
      <c r="Q8" s="319"/>
      <c r="R8" s="319"/>
      <c r="S8" s="319"/>
      <c r="T8" s="319"/>
      <c r="U8" s="319"/>
      <c r="V8" s="319"/>
      <c r="W8" s="319"/>
      <c r="X8" s="319"/>
      <c r="Y8" s="319"/>
      <c r="Z8" s="319"/>
      <c r="AA8" s="319"/>
      <c r="AB8" s="319"/>
      <c r="AC8" s="319"/>
      <c r="AD8" s="319"/>
      <c r="AE8" s="319"/>
      <c r="AF8" s="319"/>
      <c r="AG8" s="319"/>
      <c r="AH8" s="319"/>
      <c r="AI8" s="319"/>
      <c r="AJ8" s="320"/>
      <c r="AK8" s="249" t="s">
        <v>2461</v>
      </c>
      <c r="AL8" s="244"/>
      <c r="AM8" s="244"/>
    </row>
    <row r="9" spans="1:39" ht="15.75" customHeight="1" x14ac:dyDescent="0.2">
      <c r="A9" s="251"/>
      <c r="B9" s="251"/>
      <c r="C9" s="251"/>
      <c r="D9" s="241"/>
      <c r="E9" s="252"/>
      <c r="F9" s="253">
        <v>23</v>
      </c>
      <c r="G9" s="253">
        <v>24</v>
      </c>
      <c r="H9" s="251">
        <v>25</v>
      </c>
      <c r="I9" s="251">
        <v>26</v>
      </c>
      <c r="J9" s="251">
        <v>27</v>
      </c>
      <c r="K9" s="251">
        <v>28</v>
      </c>
      <c r="L9" s="251">
        <v>29</v>
      </c>
      <c r="M9" s="253">
        <v>30</v>
      </c>
      <c r="N9" s="253">
        <v>31</v>
      </c>
      <c r="O9" s="251">
        <v>1</v>
      </c>
      <c r="P9" s="251">
        <v>2</v>
      </c>
      <c r="Q9" s="251">
        <v>3</v>
      </c>
      <c r="R9" s="251">
        <v>4</v>
      </c>
      <c r="S9" s="251">
        <v>5</v>
      </c>
      <c r="T9" s="253">
        <v>6</v>
      </c>
      <c r="U9" s="253">
        <v>7</v>
      </c>
      <c r="V9" s="251">
        <v>8</v>
      </c>
      <c r="W9" s="251">
        <v>9</v>
      </c>
      <c r="X9" s="251">
        <f t="shared" ref="X9:Y9" si="0">W9+1</f>
        <v>10</v>
      </c>
      <c r="Y9" s="251">
        <f t="shared" si="0"/>
        <v>11</v>
      </c>
      <c r="Z9" s="251">
        <v>12</v>
      </c>
      <c r="AA9" s="253">
        <v>13</v>
      </c>
      <c r="AB9" s="253">
        <f t="shared" ref="AB9:AJ9" si="1">AA9+1</f>
        <v>14</v>
      </c>
      <c r="AC9" s="254">
        <f t="shared" si="1"/>
        <v>15</v>
      </c>
      <c r="AD9" s="254">
        <f t="shared" si="1"/>
        <v>16</v>
      </c>
      <c r="AE9" s="254">
        <f t="shared" si="1"/>
        <v>17</v>
      </c>
      <c r="AF9" s="254">
        <f t="shared" si="1"/>
        <v>18</v>
      </c>
      <c r="AG9" s="254">
        <f t="shared" si="1"/>
        <v>19</v>
      </c>
      <c r="AH9" s="253">
        <f t="shared" si="1"/>
        <v>20</v>
      </c>
      <c r="AI9" s="253">
        <f t="shared" si="1"/>
        <v>21</v>
      </c>
      <c r="AJ9" s="254">
        <f t="shared" si="1"/>
        <v>22</v>
      </c>
      <c r="AK9" s="251"/>
      <c r="AL9" s="255"/>
      <c r="AM9" s="255"/>
    </row>
    <row r="10" spans="1:39" ht="15.75" customHeight="1" x14ac:dyDescent="0.2">
      <c r="A10" s="256">
        <v>1</v>
      </c>
      <c r="B10" s="256" t="s">
        <v>735</v>
      </c>
      <c r="C10" s="256" t="s">
        <v>736</v>
      </c>
      <c r="D10" s="256" t="s">
        <v>2160</v>
      </c>
      <c r="E10" s="256" t="s">
        <v>2462</v>
      </c>
      <c r="F10" s="253"/>
      <c r="G10" s="253"/>
      <c r="H10" s="257">
        <v>8</v>
      </c>
      <c r="I10" s="257">
        <v>8</v>
      </c>
      <c r="J10" s="257">
        <v>8</v>
      </c>
      <c r="K10" s="257">
        <v>8</v>
      </c>
      <c r="L10" s="257">
        <v>8</v>
      </c>
      <c r="M10" s="253"/>
      <c r="N10" s="253"/>
      <c r="O10" s="257">
        <v>8</v>
      </c>
      <c r="P10" s="257">
        <v>8</v>
      </c>
      <c r="Q10" s="257">
        <v>8</v>
      </c>
      <c r="R10" s="257">
        <v>8</v>
      </c>
      <c r="S10" s="257">
        <v>8</v>
      </c>
      <c r="T10" s="253"/>
      <c r="U10" s="253"/>
      <c r="V10" s="257">
        <v>8</v>
      </c>
      <c r="W10" s="257">
        <v>8</v>
      </c>
      <c r="X10" s="257">
        <v>8</v>
      </c>
      <c r="Y10" s="257">
        <v>8</v>
      </c>
      <c r="Z10" s="257">
        <v>8</v>
      </c>
      <c r="AA10" s="253"/>
      <c r="AB10" s="253"/>
      <c r="AC10" s="257">
        <v>8</v>
      </c>
      <c r="AD10" s="257">
        <v>8</v>
      </c>
      <c r="AE10" s="257">
        <v>8</v>
      </c>
      <c r="AF10" s="257">
        <v>8</v>
      </c>
      <c r="AG10" s="257">
        <v>8</v>
      </c>
      <c r="AH10" s="253"/>
      <c r="AI10" s="253"/>
      <c r="AJ10" s="257">
        <v>8</v>
      </c>
      <c r="AK10" s="257"/>
      <c r="AL10" s="255">
        <f>SUM(F18:AJ18)</f>
        <v>160</v>
      </c>
      <c r="AM10" s="255"/>
    </row>
    <row r="11" spans="1:39" ht="15.75" customHeight="1" x14ac:dyDescent="0.2">
      <c r="A11" s="256">
        <v>2</v>
      </c>
      <c r="B11" s="256" t="s">
        <v>738</v>
      </c>
      <c r="C11" s="256" t="s">
        <v>739</v>
      </c>
      <c r="D11" s="256" t="s">
        <v>2160</v>
      </c>
      <c r="E11" s="256" t="s">
        <v>2462</v>
      </c>
      <c r="F11" s="253"/>
      <c r="G11" s="253"/>
      <c r="H11" s="257">
        <v>8</v>
      </c>
      <c r="I11" s="257">
        <v>8</v>
      </c>
      <c r="J11" s="257">
        <v>8</v>
      </c>
      <c r="K11" s="257">
        <v>8</v>
      </c>
      <c r="L11" s="257">
        <v>8</v>
      </c>
      <c r="M11" s="253"/>
      <c r="N11" s="253"/>
      <c r="O11" s="257">
        <v>8</v>
      </c>
      <c r="P11" s="257">
        <v>8</v>
      </c>
      <c r="Q11" s="257">
        <v>8</v>
      </c>
      <c r="R11" s="257">
        <v>8</v>
      </c>
      <c r="S11" s="257">
        <v>8</v>
      </c>
      <c r="T11" s="253"/>
      <c r="U11" s="253"/>
      <c r="V11" s="257">
        <v>8</v>
      </c>
      <c r="W11" s="257">
        <v>8</v>
      </c>
      <c r="X11" s="257">
        <v>8</v>
      </c>
      <c r="Y11" s="257">
        <v>8</v>
      </c>
      <c r="Z11" s="257">
        <v>8</v>
      </c>
      <c r="AA11" s="253"/>
      <c r="AB11" s="253"/>
      <c r="AC11" s="257">
        <v>8</v>
      </c>
      <c r="AD11" s="257">
        <v>8</v>
      </c>
      <c r="AE11" s="257">
        <v>8</v>
      </c>
      <c r="AF11" s="257">
        <v>8</v>
      </c>
      <c r="AG11" s="257">
        <v>8</v>
      </c>
      <c r="AH11" s="253"/>
      <c r="AI11" s="253"/>
      <c r="AJ11" s="257">
        <v>8</v>
      </c>
      <c r="AK11" s="257">
        <v>20</v>
      </c>
      <c r="AL11" s="255">
        <f t="shared" ref="AL11:AL23" si="2">SUM(F11:AJ11)</f>
        <v>168</v>
      </c>
      <c r="AM11" s="255"/>
    </row>
    <row r="12" spans="1:39" ht="15.75" customHeight="1" x14ac:dyDescent="0.2">
      <c r="A12" s="256">
        <v>3</v>
      </c>
      <c r="B12" s="256" t="s">
        <v>744</v>
      </c>
      <c r="C12" s="256" t="s">
        <v>745</v>
      </c>
      <c r="D12" s="256" t="s">
        <v>2160</v>
      </c>
      <c r="E12" s="256" t="s">
        <v>2462</v>
      </c>
      <c r="F12" s="253"/>
      <c r="G12" s="253"/>
      <c r="H12" s="257">
        <v>8</v>
      </c>
      <c r="I12" s="257">
        <v>8</v>
      </c>
      <c r="J12" s="257">
        <v>8</v>
      </c>
      <c r="K12" s="257">
        <v>8</v>
      </c>
      <c r="L12" s="257">
        <v>8</v>
      </c>
      <c r="M12" s="253"/>
      <c r="N12" s="253"/>
      <c r="O12" s="257">
        <v>8</v>
      </c>
      <c r="P12" s="257">
        <v>8</v>
      </c>
      <c r="Q12" s="257">
        <v>8</v>
      </c>
      <c r="R12" s="257">
        <v>8</v>
      </c>
      <c r="S12" s="257">
        <v>8</v>
      </c>
      <c r="T12" s="253"/>
      <c r="U12" s="253"/>
      <c r="V12" s="257">
        <v>8</v>
      </c>
      <c r="W12" s="257">
        <v>8</v>
      </c>
      <c r="X12" s="257">
        <v>8</v>
      </c>
      <c r="Y12" s="257">
        <v>8</v>
      </c>
      <c r="Z12" s="257">
        <v>8</v>
      </c>
      <c r="AA12" s="253"/>
      <c r="AB12" s="253"/>
      <c r="AC12" s="257">
        <v>8</v>
      </c>
      <c r="AD12" s="257">
        <v>8</v>
      </c>
      <c r="AE12" s="257">
        <v>8</v>
      </c>
      <c r="AF12" s="257">
        <v>8</v>
      </c>
      <c r="AG12" s="257">
        <v>8</v>
      </c>
      <c r="AH12" s="253"/>
      <c r="AI12" s="253"/>
      <c r="AJ12" s="257">
        <v>8</v>
      </c>
      <c r="AK12" s="257">
        <v>14.5</v>
      </c>
      <c r="AL12" s="255">
        <f t="shared" si="2"/>
        <v>168</v>
      </c>
      <c r="AM12" s="255"/>
    </row>
    <row r="13" spans="1:39" ht="15.75" customHeight="1" x14ac:dyDescent="0.2">
      <c r="A13" s="256">
        <v>4</v>
      </c>
      <c r="B13" s="256" t="s">
        <v>741</v>
      </c>
      <c r="C13" s="256" t="s">
        <v>742</v>
      </c>
      <c r="D13" s="256" t="s">
        <v>2160</v>
      </c>
      <c r="E13" s="256" t="s">
        <v>2462</v>
      </c>
      <c r="F13" s="253"/>
      <c r="G13" s="253"/>
      <c r="H13" s="257">
        <v>8</v>
      </c>
      <c r="I13" s="257">
        <v>8</v>
      </c>
      <c r="J13" s="257">
        <v>8</v>
      </c>
      <c r="K13" s="257">
        <v>8</v>
      </c>
      <c r="L13" s="257">
        <v>8</v>
      </c>
      <c r="M13" s="253"/>
      <c r="N13" s="253"/>
      <c r="O13" s="257">
        <v>8</v>
      </c>
      <c r="P13" s="257">
        <v>8</v>
      </c>
      <c r="Q13" s="257">
        <v>8</v>
      </c>
      <c r="R13" s="257">
        <v>8</v>
      </c>
      <c r="S13" s="257">
        <v>8</v>
      </c>
      <c r="T13" s="253"/>
      <c r="U13" s="253"/>
      <c r="V13" s="257">
        <v>8</v>
      </c>
      <c r="W13" s="257">
        <v>8</v>
      </c>
      <c r="X13" s="257">
        <v>8</v>
      </c>
      <c r="Y13" s="257">
        <v>8</v>
      </c>
      <c r="Z13" s="257">
        <v>8</v>
      </c>
      <c r="AA13" s="253"/>
      <c r="AB13" s="253"/>
      <c r="AC13" s="257">
        <v>8</v>
      </c>
      <c r="AD13" s="257">
        <v>8</v>
      </c>
      <c r="AE13" s="257">
        <v>8</v>
      </c>
      <c r="AF13" s="257">
        <v>8</v>
      </c>
      <c r="AG13" s="257">
        <v>8</v>
      </c>
      <c r="AH13" s="253"/>
      <c r="AI13" s="253"/>
      <c r="AJ13" s="257">
        <v>8</v>
      </c>
      <c r="AK13" s="257">
        <v>19</v>
      </c>
      <c r="AL13" s="255">
        <f t="shared" si="2"/>
        <v>168</v>
      </c>
      <c r="AM13" s="255"/>
    </row>
    <row r="14" spans="1:39" ht="15.75" customHeight="1" x14ac:dyDescent="0.2">
      <c r="A14" s="256">
        <v>5</v>
      </c>
      <c r="B14" s="256" t="s">
        <v>746</v>
      </c>
      <c r="C14" s="256" t="s">
        <v>747</v>
      </c>
      <c r="D14" s="256" t="s">
        <v>2160</v>
      </c>
      <c r="E14" s="256" t="s">
        <v>2462</v>
      </c>
      <c r="F14" s="253"/>
      <c r="G14" s="253"/>
      <c r="H14" s="257">
        <v>8</v>
      </c>
      <c r="I14" s="257">
        <v>8</v>
      </c>
      <c r="J14" s="257">
        <v>8</v>
      </c>
      <c r="K14" s="257">
        <v>8</v>
      </c>
      <c r="L14" s="257">
        <v>8</v>
      </c>
      <c r="M14" s="253"/>
      <c r="N14" s="253"/>
      <c r="O14" s="257"/>
      <c r="P14" s="257"/>
      <c r="Q14" s="257"/>
      <c r="R14" s="257"/>
      <c r="S14" s="257"/>
      <c r="T14" s="253"/>
      <c r="U14" s="253"/>
      <c r="V14" s="257"/>
      <c r="W14" s="257"/>
      <c r="X14" s="257"/>
      <c r="Y14" s="257"/>
      <c r="Z14" s="257"/>
      <c r="AA14" s="253"/>
      <c r="AB14" s="253"/>
      <c r="AC14" s="257"/>
      <c r="AD14" s="257"/>
      <c r="AE14" s="257"/>
      <c r="AF14" s="257"/>
      <c r="AG14" s="257"/>
      <c r="AH14" s="253"/>
      <c r="AI14" s="253"/>
      <c r="AJ14" s="257"/>
      <c r="AK14" s="257"/>
      <c r="AL14" s="255">
        <f t="shared" si="2"/>
        <v>40</v>
      </c>
      <c r="AM14" s="255"/>
    </row>
    <row r="15" spans="1:39" ht="15.75" customHeight="1" x14ac:dyDescent="0.2">
      <c r="A15" s="256">
        <v>6</v>
      </c>
      <c r="B15" s="256" t="s">
        <v>748</v>
      </c>
      <c r="C15" s="256" t="s">
        <v>749</v>
      </c>
      <c r="D15" s="256" t="s">
        <v>2160</v>
      </c>
      <c r="E15" s="256" t="s">
        <v>2462</v>
      </c>
      <c r="F15" s="253"/>
      <c r="G15" s="253"/>
      <c r="H15" s="257">
        <v>8</v>
      </c>
      <c r="I15" s="257">
        <v>8</v>
      </c>
      <c r="J15" s="257">
        <v>8</v>
      </c>
      <c r="K15" s="257">
        <v>8</v>
      </c>
      <c r="L15" s="257">
        <v>8</v>
      </c>
      <c r="M15" s="253"/>
      <c r="N15" s="253"/>
      <c r="O15" s="257">
        <v>8</v>
      </c>
      <c r="P15" s="257">
        <v>8</v>
      </c>
      <c r="Q15" s="257">
        <v>8</v>
      </c>
      <c r="R15" s="257">
        <v>8</v>
      </c>
      <c r="S15" s="257">
        <v>8</v>
      </c>
      <c r="T15" s="253"/>
      <c r="U15" s="253"/>
      <c r="V15" s="257">
        <v>8</v>
      </c>
      <c r="W15" s="257">
        <v>8</v>
      </c>
      <c r="X15" s="257">
        <v>8</v>
      </c>
      <c r="Y15" s="257">
        <v>8</v>
      </c>
      <c r="Z15" s="257">
        <v>8</v>
      </c>
      <c r="AA15" s="253"/>
      <c r="AB15" s="253"/>
      <c r="AC15" s="257">
        <v>8</v>
      </c>
      <c r="AD15" s="257">
        <v>8</v>
      </c>
      <c r="AE15" s="257">
        <v>8</v>
      </c>
      <c r="AF15" s="257">
        <v>8</v>
      </c>
      <c r="AG15" s="257">
        <v>8</v>
      </c>
      <c r="AH15" s="253"/>
      <c r="AI15" s="253"/>
      <c r="AJ15" s="257">
        <v>8</v>
      </c>
      <c r="AK15" s="257">
        <v>12.5</v>
      </c>
      <c r="AL15" s="255">
        <f t="shared" si="2"/>
        <v>168</v>
      </c>
      <c r="AM15" s="255"/>
    </row>
    <row r="16" spans="1:39" ht="15.75" customHeight="1" x14ac:dyDescent="0.2">
      <c r="A16" s="256">
        <v>7</v>
      </c>
      <c r="B16" s="256" t="s">
        <v>752</v>
      </c>
      <c r="C16" s="256" t="s">
        <v>753</v>
      </c>
      <c r="D16" s="256" t="s">
        <v>2160</v>
      </c>
      <c r="E16" s="256" t="s">
        <v>2462</v>
      </c>
      <c r="F16" s="253"/>
      <c r="G16" s="253"/>
      <c r="H16" s="257">
        <v>8</v>
      </c>
      <c r="I16" s="257">
        <v>8</v>
      </c>
      <c r="J16" s="257">
        <v>8</v>
      </c>
      <c r="K16" s="257">
        <v>8</v>
      </c>
      <c r="L16" s="257">
        <v>8</v>
      </c>
      <c r="M16" s="253"/>
      <c r="N16" s="253"/>
      <c r="O16" s="257">
        <v>8</v>
      </c>
      <c r="P16" s="257">
        <v>8</v>
      </c>
      <c r="Q16" s="257">
        <v>8</v>
      </c>
      <c r="R16" s="257">
        <v>8</v>
      </c>
      <c r="S16" s="257">
        <v>8</v>
      </c>
      <c r="T16" s="253"/>
      <c r="U16" s="253"/>
      <c r="V16" s="257">
        <v>8</v>
      </c>
      <c r="W16" s="257">
        <v>8</v>
      </c>
      <c r="X16" s="257">
        <v>8</v>
      </c>
      <c r="Y16" s="257">
        <v>8</v>
      </c>
      <c r="Z16" s="257">
        <v>8</v>
      </c>
      <c r="AA16" s="253"/>
      <c r="AB16" s="253"/>
      <c r="AC16" s="257">
        <v>8</v>
      </c>
      <c r="AD16" s="257">
        <v>8</v>
      </c>
      <c r="AE16" s="257">
        <v>8</v>
      </c>
      <c r="AF16" s="257">
        <v>8</v>
      </c>
      <c r="AG16" s="257">
        <v>8</v>
      </c>
      <c r="AH16" s="253"/>
      <c r="AI16" s="253"/>
      <c r="AJ16" s="257">
        <v>8</v>
      </c>
      <c r="AK16" s="257">
        <v>14</v>
      </c>
      <c r="AL16" s="255">
        <f t="shared" si="2"/>
        <v>168</v>
      </c>
      <c r="AM16" s="255"/>
    </row>
    <row r="17" spans="1:39" ht="15.75" customHeight="1" x14ac:dyDescent="0.2">
      <c r="A17" s="256">
        <v>8</v>
      </c>
      <c r="B17" s="256" t="s">
        <v>756</v>
      </c>
      <c r="C17" s="256" t="s">
        <v>757</v>
      </c>
      <c r="D17" s="256" t="s">
        <v>2160</v>
      </c>
      <c r="E17" s="256" t="s">
        <v>2462</v>
      </c>
      <c r="F17" s="253"/>
      <c r="G17" s="253"/>
      <c r="H17" s="257">
        <v>8</v>
      </c>
      <c r="I17" s="257">
        <v>8</v>
      </c>
      <c r="J17" s="257">
        <v>8</v>
      </c>
      <c r="K17" s="257">
        <v>8</v>
      </c>
      <c r="L17" s="257">
        <v>8</v>
      </c>
      <c r="M17" s="253"/>
      <c r="N17" s="253"/>
      <c r="O17" s="257">
        <v>8</v>
      </c>
      <c r="P17" s="257">
        <v>8</v>
      </c>
      <c r="Q17" s="257">
        <v>8</v>
      </c>
      <c r="R17" s="257">
        <v>8</v>
      </c>
      <c r="S17" s="257">
        <v>8</v>
      </c>
      <c r="T17" s="253"/>
      <c r="U17" s="253"/>
      <c r="V17" s="257">
        <v>8</v>
      </c>
      <c r="W17" s="257">
        <v>8</v>
      </c>
      <c r="X17" s="257">
        <v>8</v>
      </c>
      <c r="Y17" s="257">
        <v>8</v>
      </c>
      <c r="Z17" s="257">
        <v>8</v>
      </c>
      <c r="AA17" s="253"/>
      <c r="AB17" s="253"/>
      <c r="AC17" s="257">
        <v>8</v>
      </c>
      <c r="AD17" s="257">
        <v>8</v>
      </c>
      <c r="AE17" s="257">
        <v>8</v>
      </c>
      <c r="AF17" s="257">
        <v>8</v>
      </c>
      <c r="AG17" s="257">
        <v>8</v>
      </c>
      <c r="AH17" s="253"/>
      <c r="AI17" s="253"/>
      <c r="AJ17" s="257">
        <v>8</v>
      </c>
      <c r="AK17" s="257">
        <v>9</v>
      </c>
      <c r="AL17" s="255">
        <f t="shared" si="2"/>
        <v>168</v>
      </c>
      <c r="AM17" s="255"/>
    </row>
    <row r="18" spans="1:39" ht="15.75" customHeight="1" x14ac:dyDescent="0.2">
      <c r="A18" s="256">
        <v>9</v>
      </c>
      <c r="B18" s="256" t="s">
        <v>750</v>
      </c>
      <c r="C18" s="256" t="s">
        <v>751</v>
      </c>
      <c r="D18" s="256" t="s">
        <v>2160</v>
      </c>
      <c r="E18" s="256" t="s">
        <v>2462</v>
      </c>
      <c r="F18" s="253"/>
      <c r="G18" s="253"/>
      <c r="H18" s="257">
        <v>8</v>
      </c>
      <c r="I18" s="257">
        <v>8</v>
      </c>
      <c r="J18" s="257">
        <v>8</v>
      </c>
      <c r="K18" s="257">
        <v>8</v>
      </c>
      <c r="L18" s="258" t="s">
        <v>2463</v>
      </c>
      <c r="M18" s="253"/>
      <c r="N18" s="253"/>
      <c r="O18" s="257">
        <v>8</v>
      </c>
      <c r="P18" s="257">
        <v>8</v>
      </c>
      <c r="Q18" s="257">
        <v>8</v>
      </c>
      <c r="R18" s="257">
        <v>8</v>
      </c>
      <c r="S18" s="257">
        <v>8</v>
      </c>
      <c r="T18" s="253"/>
      <c r="U18" s="253"/>
      <c r="V18" s="257">
        <v>8</v>
      </c>
      <c r="W18" s="257">
        <v>8</v>
      </c>
      <c r="X18" s="257">
        <v>8</v>
      </c>
      <c r="Y18" s="257">
        <v>8</v>
      </c>
      <c r="Z18" s="257">
        <v>8</v>
      </c>
      <c r="AA18" s="253"/>
      <c r="AB18" s="253"/>
      <c r="AC18" s="257">
        <v>8</v>
      </c>
      <c r="AD18" s="257">
        <v>8</v>
      </c>
      <c r="AE18" s="257">
        <v>8</v>
      </c>
      <c r="AF18" s="257">
        <v>8</v>
      </c>
      <c r="AG18" s="257">
        <v>8</v>
      </c>
      <c r="AH18" s="253"/>
      <c r="AI18" s="253"/>
      <c r="AJ18" s="257">
        <v>8</v>
      </c>
      <c r="AK18" s="257">
        <v>10.5</v>
      </c>
      <c r="AL18" s="255">
        <f t="shared" si="2"/>
        <v>160</v>
      </c>
      <c r="AM18" s="255"/>
    </row>
    <row r="19" spans="1:39" ht="15.75" customHeight="1" x14ac:dyDescent="0.2">
      <c r="A19" s="256">
        <v>10</v>
      </c>
      <c r="B19" s="256" t="s">
        <v>758</v>
      </c>
      <c r="C19" s="256" t="s">
        <v>759</v>
      </c>
      <c r="D19" s="256" t="s">
        <v>2160</v>
      </c>
      <c r="E19" s="256" t="s">
        <v>2462</v>
      </c>
      <c r="F19" s="253"/>
      <c r="G19" s="253"/>
      <c r="H19" s="257">
        <v>8</v>
      </c>
      <c r="I19" s="257">
        <v>8</v>
      </c>
      <c r="J19" s="257">
        <v>8</v>
      </c>
      <c r="K19" s="257">
        <v>8</v>
      </c>
      <c r="L19" s="257">
        <v>8</v>
      </c>
      <c r="M19" s="253"/>
      <c r="N19" s="253"/>
      <c r="O19" s="257">
        <v>8</v>
      </c>
      <c r="P19" s="257">
        <v>8</v>
      </c>
      <c r="Q19" s="257">
        <v>8</v>
      </c>
      <c r="R19" s="257">
        <v>8</v>
      </c>
      <c r="S19" s="257">
        <v>8</v>
      </c>
      <c r="T19" s="253"/>
      <c r="U19" s="253"/>
      <c r="V19" s="257">
        <v>8</v>
      </c>
      <c r="W19" s="257">
        <v>8</v>
      </c>
      <c r="X19" s="257">
        <v>8</v>
      </c>
      <c r="Y19" s="257">
        <v>8</v>
      </c>
      <c r="Z19" s="257">
        <v>8</v>
      </c>
      <c r="AA19" s="253"/>
      <c r="AB19" s="253"/>
      <c r="AC19" s="257">
        <v>8</v>
      </c>
      <c r="AD19" s="257">
        <v>8</v>
      </c>
      <c r="AE19" s="257">
        <v>8</v>
      </c>
      <c r="AF19" s="257">
        <v>8</v>
      </c>
      <c r="AG19" s="258" t="s">
        <v>918</v>
      </c>
      <c r="AH19" s="253"/>
      <c r="AI19" s="253"/>
      <c r="AJ19" s="257">
        <v>8</v>
      </c>
      <c r="AK19" s="257">
        <v>10.5</v>
      </c>
      <c r="AL19" s="255">
        <f t="shared" si="2"/>
        <v>160</v>
      </c>
      <c r="AM19" s="255"/>
    </row>
    <row r="20" spans="1:39" ht="15.75" customHeight="1" x14ac:dyDescent="0.2">
      <c r="A20" s="256">
        <v>11</v>
      </c>
      <c r="B20" s="256" t="s">
        <v>754</v>
      </c>
      <c r="C20" s="256" t="s">
        <v>755</v>
      </c>
      <c r="D20" s="256" t="s">
        <v>2160</v>
      </c>
      <c r="E20" s="256" t="s">
        <v>2462</v>
      </c>
      <c r="F20" s="253"/>
      <c r="G20" s="253"/>
      <c r="H20" s="257">
        <v>8</v>
      </c>
      <c r="I20" s="257">
        <v>8</v>
      </c>
      <c r="J20" s="257">
        <v>8</v>
      </c>
      <c r="K20" s="257">
        <v>8</v>
      </c>
      <c r="L20" s="257">
        <v>8</v>
      </c>
      <c r="M20" s="253"/>
      <c r="N20" s="253"/>
      <c r="O20" s="257">
        <v>8</v>
      </c>
      <c r="P20" s="257">
        <v>8</v>
      </c>
      <c r="Q20" s="257">
        <v>8</v>
      </c>
      <c r="R20" s="257">
        <v>8</v>
      </c>
      <c r="S20" s="257">
        <v>8</v>
      </c>
      <c r="T20" s="253"/>
      <c r="U20" s="253"/>
      <c r="V20" s="257">
        <v>8</v>
      </c>
      <c r="W20" s="257">
        <v>8</v>
      </c>
      <c r="X20" s="257">
        <v>8</v>
      </c>
      <c r="Y20" s="257">
        <v>8</v>
      </c>
      <c r="Z20" s="257">
        <v>8</v>
      </c>
      <c r="AA20" s="253"/>
      <c r="AB20" s="253"/>
      <c r="AC20" s="257">
        <v>8</v>
      </c>
      <c r="AD20" s="257">
        <v>8</v>
      </c>
      <c r="AE20" s="258" t="s">
        <v>918</v>
      </c>
      <c r="AF20" s="257">
        <v>8</v>
      </c>
      <c r="AG20" s="257">
        <v>8</v>
      </c>
      <c r="AH20" s="253"/>
      <c r="AI20" s="253"/>
      <c r="AJ20" s="257">
        <v>8</v>
      </c>
      <c r="AK20" s="257">
        <v>8.5</v>
      </c>
      <c r="AL20" s="255">
        <f t="shared" si="2"/>
        <v>160</v>
      </c>
      <c r="AM20" s="255"/>
    </row>
    <row r="21" spans="1:39" ht="15.75" customHeight="1" x14ac:dyDescent="0.2">
      <c r="A21" s="256">
        <v>12</v>
      </c>
      <c r="B21" s="256" t="s">
        <v>760</v>
      </c>
      <c r="C21" s="256" t="s">
        <v>761</v>
      </c>
      <c r="D21" s="256"/>
      <c r="E21" s="256"/>
      <c r="F21" s="253"/>
      <c r="G21" s="253"/>
      <c r="H21" s="257">
        <v>8</v>
      </c>
      <c r="I21" s="257">
        <v>8</v>
      </c>
      <c r="J21" s="257">
        <v>8</v>
      </c>
      <c r="K21" s="257">
        <v>8</v>
      </c>
      <c r="L21" s="257">
        <v>8</v>
      </c>
      <c r="M21" s="253"/>
      <c r="N21" s="253"/>
      <c r="O21" s="257">
        <v>8</v>
      </c>
      <c r="P21" s="257">
        <v>8</v>
      </c>
      <c r="Q21" s="257">
        <v>8</v>
      </c>
      <c r="R21" s="257">
        <v>8</v>
      </c>
      <c r="S21" s="257">
        <v>8</v>
      </c>
      <c r="T21" s="253"/>
      <c r="U21" s="253"/>
      <c r="V21" s="257">
        <v>8</v>
      </c>
      <c r="W21" s="257">
        <v>8</v>
      </c>
      <c r="X21" s="257">
        <v>8</v>
      </c>
      <c r="Y21" s="257">
        <v>8</v>
      </c>
      <c r="Z21" s="257">
        <v>8</v>
      </c>
      <c r="AA21" s="253"/>
      <c r="AB21" s="253"/>
      <c r="AC21" s="257">
        <v>8</v>
      </c>
      <c r="AD21" s="257">
        <v>8</v>
      </c>
      <c r="AE21" s="257">
        <v>8</v>
      </c>
      <c r="AF21" s="257">
        <v>8</v>
      </c>
      <c r="AG21" s="258" t="s">
        <v>918</v>
      </c>
      <c r="AH21" s="253"/>
      <c r="AI21" s="253"/>
      <c r="AJ21" s="257">
        <v>8</v>
      </c>
      <c r="AK21" s="257">
        <v>9.5</v>
      </c>
      <c r="AL21" s="255">
        <f t="shared" si="2"/>
        <v>160</v>
      </c>
      <c r="AM21" s="255"/>
    </row>
    <row r="22" spans="1:39" ht="15.75" customHeight="1" x14ac:dyDescent="0.2">
      <c r="A22" s="256">
        <v>13</v>
      </c>
      <c r="B22" s="256" t="s">
        <v>763</v>
      </c>
      <c r="C22" s="256" t="s">
        <v>764</v>
      </c>
      <c r="D22" s="256"/>
      <c r="E22" s="256"/>
      <c r="F22" s="253"/>
      <c r="G22" s="253"/>
      <c r="H22" s="257">
        <v>8</v>
      </c>
      <c r="I22" s="257">
        <v>8</v>
      </c>
      <c r="J22" s="257">
        <v>8</v>
      </c>
      <c r="K22" s="257">
        <v>8</v>
      </c>
      <c r="L22" s="257">
        <v>8</v>
      </c>
      <c r="M22" s="253"/>
      <c r="N22" s="253"/>
      <c r="O22" s="257">
        <v>8</v>
      </c>
      <c r="P22" s="257">
        <v>8</v>
      </c>
      <c r="Q22" s="257">
        <v>8</v>
      </c>
      <c r="R22" s="257">
        <v>8</v>
      </c>
      <c r="S22" s="257">
        <v>8</v>
      </c>
      <c r="T22" s="253"/>
      <c r="U22" s="253"/>
      <c r="V22" s="257">
        <v>8</v>
      </c>
      <c r="W22" s="257">
        <v>8</v>
      </c>
      <c r="X22" s="257">
        <v>8</v>
      </c>
      <c r="Y22" s="257">
        <v>8</v>
      </c>
      <c r="Z22" s="257">
        <v>8</v>
      </c>
      <c r="AA22" s="253"/>
      <c r="AB22" s="253"/>
      <c r="AC22" s="257">
        <v>8</v>
      </c>
      <c r="AD22" s="257">
        <v>8</v>
      </c>
      <c r="AE22" s="257">
        <v>8</v>
      </c>
      <c r="AF22" s="257">
        <v>8</v>
      </c>
      <c r="AG22" s="257">
        <v>8</v>
      </c>
      <c r="AH22" s="253"/>
      <c r="AI22" s="253"/>
      <c r="AJ22" s="257">
        <v>8</v>
      </c>
      <c r="AK22" s="257">
        <v>10</v>
      </c>
      <c r="AL22" s="255">
        <f t="shared" si="2"/>
        <v>168</v>
      </c>
      <c r="AM22" s="255"/>
    </row>
    <row r="23" spans="1:39" ht="15.75" customHeight="1" x14ac:dyDescent="0.2">
      <c r="A23" s="256">
        <v>14</v>
      </c>
      <c r="B23" s="256" t="s">
        <v>765</v>
      </c>
      <c r="C23" s="256" t="s">
        <v>766</v>
      </c>
      <c r="D23" s="256"/>
      <c r="E23" s="256"/>
      <c r="F23" s="253"/>
      <c r="G23" s="253"/>
      <c r="H23" s="257">
        <v>8</v>
      </c>
      <c r="I23" s="257">
        <v>8</v>
      </c>
      <c r="J23" s="257">
        <v>8</v>
      </c>
      <c r="K23" s="257">
        <v>8</v>
      </c>
      <c r="L23" s="257">
        <v>8</v>
      </c>
      <c r="M23" s="253"/>
      <c r="N23" s="253"/>
      <c r="O23" s="257">
        <v>8</v>
      </c>
      <c r="P23" s="257">
        <v>8</v>
      </c>
      <c r="Q23" s="257">
        <v>8</v>
      </c>
      <c r="R23" s="257">
        <v>8</v>
      </c>
      <c r="S23" s="257">
        <v>8</v>
      </c>
      <c r="T23" s="253"/>
      <c r="U23" s="253"/>
      <c r="V23" s="257">
        <v>8</v>
      </c>
      <c r="W23" s="257">
        <v>8</v>
      </c>
      <c r="X23" s="257">
        <v>8</v>
      </c>
      <c r="Y23" s="257">
        <v>8</v>
      </c>
      <c r="Z23" s="257">
        <v>8</v>
      </c>
      <c r="AA23" s="253"/>
      <c r="AB23" s="253"/>
      <c r="AC23" s="257">
        <v>8</v>
      </c>
      <c r="AD23" s="257">
        <v>8</v>
      </c>
      <c r="AE23" s="257">
        <v>8</v>
      </c>
      <c r="AF23" s="257">
        <v>8</v>
      </c>
      <c r="AG23" s="257">
        <v>8</v>
      </c>
      <c r="AH23" s="253"/>
      <c r="AI23" s="253"/>
      <c r="AJ23" s="257">
        <v>8</v>
      </c>
      <c r="AK23" s="257">
        <v>8</v>
      </c>
      <c r="AL23" s="255">
        <f t="shared" si="2"/>
        <v>168</v>
      </c>
      <c r="AM23" s="255"/>
    </row>
    <row r="24" spans="1:39" ht="15.75" customHeight="1" x14ac:dyDescent="0.2">
      <c r="A24" s="256">
        <v>15</v>
      </c>
      <c r="B24" s="256"/>
      <c r="C24" s="256" t="s">
        <v>768</v>
      </c>
      <c r="D24" s="256"/>
      <c r="E24" s="256"/>
      <c r="F24" s="253"/>
      <c r="G24" s="253"/>
      <c r="H24" s="257">
        <v>8</v>
      </c>
      <c r="I24" s="257">
        <v>8</v>
      </c>
      <c r="J24" s="257">
        <v>8</v>
      </c>
      <c r="K24" s="257">
        <v>8</v>
      </c>
      <c r="L24" s="257">
        <v>8</v>
      </c>
      <c r="M24" s="253"/>
      <c r="N24" s="253"/>
      <c r="O24" s="257">
        <v>8</v>
      </c>
      <c r="P24" s="257">
        <v>8</v>
      </c>
      <c r="Q24" s="257">
        <v>8</v>
      </c>
      <c r="R24" s="257">
        <v>8</v>
      </c>
      <c r="S24" s="257">
        <v>8</v>
      </c>
      <c r="T24" s="253"/>
      <c r="U24" s="253"/>
      <c r="V24" s="257">
        <v>8</v>
      </c>
      <c r="W24" s="257">
        <v>8</v>
      </c>
      <c r="X24" s="257">
        <v>8</v>
      </c>
      <c r="Y24" s="257">
        <v>8</v>
      </c>
      <c r="Z24" s="257">
        <v>8</v>
      </c>
      <c r="AA24" s="253"/>
      <c r="AB24" s="253"/>
      <c r="AC24" s="257">
        <v>8</v>
      </c>
      <c r="AD24" s="257">
        <v>8</v>
      </c>
      <c r="AE24" s="257">
        <v>8</v>
      </c>
      <c r="AF24" s="257">
        <v>8</v>
      </c>
      <c r="AG24" s="257">
        <v>8</v>
      </c>
      <c r="AH24" s="253"/>
      <c r="AI24" s="253"/>
      <c r="AJ24" s="257">
        <v>8</v>
      </c>
      <c r="AK24" s="257">
        <v>3</v>
      </c>
      <c r="AL24" s="255"/>
      <c r="AM24" s="255"/>
    </row>
    <row r="25" spans="1:39" ht="15.75" customHeight="1" x14ac:dyDescent="0.2">
      <c r="A25" s="256">
        <v>16</v>
      </c>
      <c r="B25" s="256" t="s">
        <v>922</v>
      </c>
      <c r="C25" s="256" t="s">
        <v>923</v>
      </c>
      <c r="D25" s="256" t="s">
        <v>2160</v>
      </c>
      <c r="E25" s="256" t="s">
        <v>2462</v>
      </c>
      <c r="F25" s="253"/>
      <c r="G25" s="253"/>
      <c r="H25" s="256"/>
      <c r="I25" s="256">
        <v>1</v>
      </c>
      <c r="J25" s="256"/>
      <c r="K25" s="256">
        <v>1</v>
      </c>
      <c r="L25" s="256"/>
      <c r="M25" s="253"/>
      <c r="N25" s="253"/>
      <c r="O25" s="256"/>
      <c r="P25" s="256">
        <v>1</v>
      </c>
      <c r="Q25" s="256"/>
      <c r="R25" s="256">
        <v>1</v>
      </c>
      <c r="S25" s="256"/>
      <c r="T25" s="253"/>
      <c r="U25" s="253"/>
      <c r="V25" s="256"/>
      <c r="W25" s="256">
        <v>1</v>
      </c>
      <c r="X25" s="256"/>
      <c r="Y25" s="256">
        <v>1</v>
      </c>
      <c r="Z25" s="256"/>
      <c r="AA25" s="253"/>
      <c r="AB25" s="253"/>
      <c r="AC25" s="256"/>
      <c r="AD25" s="256">
        <v>1</v>
      </c>
      <c r="AE25" s="256"/>
      <c r="AF25" s="256">
        <v>1</v>
      </c>
      <c r="AG25" s="256"/>
      <c r="AH25" s="253"/>
      <c r="AI25" s="253"/>
      <c r="AJ25" s="256"/>
      <c r="AK25" s="257">
        <v>0</v>
      </c>
      <c r="AL25" s="255">
        <f>SUM(F25:AJ25)</f>
        <v>8</v>
      </c>
      <c r="AM25" s="255"/>
    </row>
    <row r="26" spans="1:39" ht="72" customHeight="1" x14ac:dyDescent="0.2">
      <c r="AL26" s="244"/>
      <c r="AM26" s="244"/>
    </row>
    <row r="27" spans="1:39" ht="15.75" customHeight="1" x14ac:dyDescent="0.25">
      <c r="C27" s="330" t="s">
        <v>924</v>
      </c>
      <c r="D27" s="325"/>
      <c r="E27" s="325"/>
      <c r="F27" s="325"/>
      <c r="G27" s="325"/>
      <c r="H27" s="325"/>
      <c r="I27" s="325"/>
      <c r="T27" s="330" t="s">
        <v>925</v>
      </c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44"/>
      <c r="AL27" s="244"/>
      <c r="AM27" s="244"/>
    </row>
    <row r="28" spans="1:39" ht="15.75" customHeight="1" x14ac:dyDescent="0.2">
      <c r="AL28" s="244"/>
      <c r="AM28" s="244"/>
    </row>
    <row r="29" spans="1:39" ht="33.75" customHeight="1" x14ac:dyDescent="0.2">
      <c r="AL29" s="244"/>
      <c r="AM29" s="244"/>
    </row>
    <row r="30" spans="1:39" ht="15.75" customHeight="1" x14ac:dyDescent="0.2">
      <c r="AL30" s="244"/>
      <c r="AM30" s="244"/>
    </row>
    <row r="31" spans="1:39" ht="15.75" customHeight="1" x14ac:dyDescent="0.25">
      <c r="C31" s="324" t="s">
        <v>761</v>
      </c>
      <c r="D31" s="325"/>
      <c r="E31" s="325"/>
      <c r="F31" s="325"/>
      <c r="G31" s="325"/>
      <c r="H31" s="325"/>
      <c r="I31" s="325"/>
      <c r="T31" s="324" t="s">
        <v>736</v>
      </c>
      <c r="U31" s="325"/>
      <c r="V31" s="325"/>
      <c r="W31" s="325"/>
      <c r="X31" s="325"/>
      <c r="Y31" s="325"/>
      <c r="Z31" s="325"/>
      <c r="AA31" s="325"/>
      <c r="AB31" s="325"/>
      <c r="AC31" s="325"/>
      <c r="AD31" s="325"/>
      <c r="AE31" s="325"/>
      <c r="AF31" s="325"/>
      <c r="AG31" s="325"/>
      <c r="AH31" s="325"/>
      <c r="AI31" s="325"/>
      <c r="AJ31" s="325"/>
      <c r="AK31" s="45"/>
      <c r="AL31" s="244"/>
      <c r="AM31" s="244"/>
    </row>
    <row r="32" spans="1:39" ht="15.75" customHeight="1" x14ac:dyDescent="0.2">
      <c r="AL32" s="244"/>
      <c r="AM32" s="244"/>
    </row>
    <row r="33" spans="38:39" ht="15.75" customHeight="1" x14ac:dyDescent="0.2">
      <c r="AL33" s="244"/>
      <c r="AM33" s="244"/>
    </row>
    <row r="34" spans="38:39" ht="15.75" customHeight="1" x14ac:dyDescent="0.2">
      <c r="AL34" s="244"/>
      <c r="AM34" s="244"/>
    </row>
    <row r="35" spans="38:39" ht="15.75" customHeight="1" x14ac:dyDescent="0.2">
      <c r="AL35" s="244"/>
      <c r="AM35" s="244"/>
    </row>
    <row r="36" spans="38:39" ht="15.75" customHeight="1" x14ac:dyDescent="0.2">
      <c r="AL36" s="244"/>
      <c r="AM36" s="244"/>
    </row>
    <row r="37" spans="38:39" ht="15.75" customHeight="1" x14ac:dyDescent="0.2">
      <c r="AL37" s="244"/>
      <c r="AM37" s="244"/>
    </row>
    <row r="38" spans="38:39" ht="15.75" customHeight="1" x14ac:dyDescent="0.2">
      <c r="AL38" s="244"/>
      <c r="AM38" s="244"/>
    </row>
    <row r="39" spans="38:39" ht="15.75" customHeight="1" x14ac:dyDescent="0.2">
      <c r="AL39" s="244"/>
      <c r="AM39" s="244"/>
    </row>
    <row r="40" spans="38:39" ht="15.75" customHeight="1" x14ac:dyDescent="0.2">
      <c r="AL40" s="244"/>
      <c r="AM40" s="244"/>
    </row>
    <row r="41" spans="38:39" ht="15.75" customHeight="1" x14ac:dyDescent="0.2">
      <c r="AL41" s="244"/>
      <c r="AM41" s="244"/>
    </row>
    <row r="42" spans="38:39" ht="15.75" customHeight="1" x14ac:dyDescent="0.2">
      <c r="AL42" s="244"/>
      <c r="AM42" s="244"/>
    </row>
    <row r="43" spans="38:39" ht="15.75" customHeight="1" x14ac:dyDescent="0.2">
      <c r="AL43" s="244"/>
      <c r="AM43" s="244"/>
    </row>
    <row r="44" spans="38:39" ht="15.75" customHeight="1" x14ac:dyDescent="0.2">
      <c r="AL44" s="244"/>
      <c r="AM44" s="244"/>
    </row>
    <row r="45" spans="38:39" ht="15.75" customHeight="1" x14ac:dyDescent="0.2">
      <c r="AL45" s="244"/>
      <c r="AM45" s="244"/>
    </row>
    <row r="46" spans="38:39" ht="15.75" customHeight="1" x14ac:dyDescent="0.2">
      <c r="AL46" s="244"/>
      <c r="AM46" s="244"/>
    </row>
    <row r="47" spans="38:39" ht="15.75" customHeight="1" x14ac:dyDescent="0.2">
      <c r="AL47" s="244"/>
      <c r="AM47" s="244"/>
    </row>
    <row r="48" spans="38:39" ht="15.75" customHeight="1" x14ac:dyDescent="0.2">
      <c r="AL48" s="244"/>
      <c r="AM48" s="244"/>
    </row>
    <row r="49" spans="38:39" ht="15.75" customHeight="1" x14ac:dyDescent="0.2">
      <c r="AL49" s="244"/>
      <c r="AM49" s="244"/>
    </row>
    <row r="50" spans="38:39" ht="15.75" customHeight="1" x14ac:dyDescent="0.2">
      <c r="AL50" s="244"/>
      <c r="AM50" s="244"/>
    </row>
    <row r="51" spans="38:39" ht="15.75" customHeight="1" x14ac:dyDescent="0.2">
      <c r="AL51" s="244"/>
      <c r="AM51" s="244"/>
    </row>
    <row r="52" spans="38:39" ht="15.75" customHeight="1" x14ac:dyDescent="0.2">
      <c r="AL52" s="244"/>
      <c r="AM52" s="244"/>
    </row>
    <row r="53" spans="38:39" ht="15.75" customHeight="1" x14ac:dyDescent="0.2">
      <c r="AL53" s="244"/>
      <c r="AM53" s="244"/>
    </row>
    <row r="54" spans="38:39" ht="15.75" customHeight="1" x14ac:dyDescent="0.2">
      <c r="AL54" s="244"/>
      <c r="AM54" s="244"/>
    </row>
    <row r="55" spans="38:39" ht="15.75" customHeight="1" x14ac:dyDescent="0.2">
      <c r="AL55" s="244"/>
      <c r="AM55" s="244"/>
    </row>
    <row r="56" spans="38:39" ht="15.75" customHeight="1" x14ac:dyDescent="0.2">
      <c r="AL56" s="244"/>
      <c r="AM56" s="244"/>
    </row>
    <row r="57" spans="38:39" ht="15.75" customHeight="1" x14ac:dyDescent="0.2">
      <c r="AL57" s="244"/>
      <c r="AM57" s="244"/>
    </row>
    <row r="58" spans="38:39" ht="15.75" customHeight="1" x14ac:dyDescent="0.2">
      <c r="AL58" s="244"/>
      <c r="AM58" s="244"/>
    </row>
    <row r="59" spans="38:39" ht="15.75" customHeight="1" x14ac:dyDescent="0.2">
      <c r="AL59" s="244"/>
      <c r="AM59" s="244"/>
    </row>
    <row r="60" spans="38:39" ht="15.75" customHeight="1" x14ac:dyDescent="0.2">
      <c r="AL60" s="244"/>
      <c r="AM60" s="244"/>
    </row>
    <row r="61" spans="38:39" ht="15.75" customHeight="1" x14ac:dyDescent="0.2">
      <c r="AL61" s="244"/>
      <c r="AM61" s="244"/>
    </row>
    <row r="62" spans="38:39" ht="15.75" customHeight="1" x14ac:dyDescent="0.2">
      <c r="AL62" s="244"/>
      <c r="AM62" s="244"/>
    </row>
    <row r="63" spans="38:39" ht="15.75" customHeight="1" x14ac:dyDescent="0.2">
      <c r="AL63" s="244"/>
      <c r="AM63" s="244"/>
    </row>
    <row r="64" spans="38:39" ht="15.75" customHeight="1" x14ac:dyDescent="0.2">
      <c r="AL64" s="244"/>
      <c r="AM64" s="244"/>
    </row>
    <row r="65" spans="38:39" ht="15.75" customHeight="1" x14ac:dyDescent="0.2">
      <c r="AL65" s="244"/>
      <c r="AM65" s="244"/>
    </row>
    <row r="66" spans="38:39" ht="15.75" customHeight="1" x14ac:dyDescent="0.2">
      <c r="AL66" s="244"/>
      <c r="AM66" s="244"/>
    </row>
    <row r="67" spans="38:39" ht="15.75" customHeight="1" x14ac:dyDescent="0.2">
      <c r="AL67" s="244"/>
      <c r="AM67" s="244"/>
    </row>
    <row r="68" spans="38:39" ht="15.75" customHeight="1" x14ac:dyDescent="0.2">
      <c r="AL68" s="244"/>
      <c r="AM68" s="244"/>
    </row>
    <row r="69" spans="38:39" ht="15.75" customHeight="1" x14ac:dyDescent="0.2">
      <c r="AL69" s="244"/>
      <c r="AM69" s="244"/>
    </row>
    <row r="70" spans="38:39" ht="15.75" customHeight="1" x14ac:dyDescent="0.2">
      <c r="AL70" s="244"/>
      <c r="AM70" s="244"/>
    </row>
    <row r="71" spans="38:39" ht="15.75" customHeight="1" x14ac:dyDescent="0.2">
      <c r="AL71" s="244"/>
      <c r="AM71" s="244"/>
    </row>
    <row r="72" spans="38:39" ht="15.75" customHeight="1" x14ac:dyDescent="0.2">
      <c r="AL72" s="244"/>
      <c r="AM72" s="244"/>
    </row>
    <row r="73" spans="38:39" ht="15.75" customHeight="1" x14ac:dyDescent="0.2">
      <c r="AL73" s="244"/>
      <c r="AM73" s="244"/>
    </row>
    <row r="74" spans="38:39" ht="15.75" customHeight="1" x14ac:dyDescent="0.2">
      <c r="AL74" s="244"/>
      <c r="AM74" s="244"/>
    </row>
    <row r="75" spans="38:39" ht="15.75" customHeight="1" x14ac:dyDescent="0.2">
      <c r="AL75" s="244"/>
      <c r="AM75" s="244"/>
    </row>
    <row r="76" spans="38:39" ht="15.75" customHeight="1" x14ac:dyDescent="0.2">
      <c r="AL76" s="244"/>
      <c r="AM76" s="244"/>
    </row>
    <row r="77" spans="38:39" ht="15.75" customHeight="1" x14ac:dyDescent="0.2">
      <c r="AL77" s="244"/>
      <c r="AM77" s="244"/>
    </row>
    <row r="78" spans="38:39" ht="15.75" customHeight="1" x14ac:dyDescent="0.2">
      <c r="AL78" s="244"/>
      <c r="AM78" s="244"/>
    </row>
    <row r="79" spans="38:39" ht="15.75" customHeight="1" x14ac:dyDescent="0.2">
      <c r="AL79" s="244"/>
      <c r="AM79" s="244"/>
    </row>
    <row r="80" spans="38:39" ht="15.75" customHeight="1" x14ac:dyDescent="0.2">
      <c r="AL80" s="244"/>
      <c r="AM80" s="244"/>
    </row>
    <row r="81" spans="38:39" ht="15.75" customHeight="1" x14ac:dyDescent="0.2">
      <c r="AL81" s="244"/>
      <c r="AM81" s="244"/>
    </row>
    <row r="82" spans="38:39" ht="15.75" customHeight="1" x14ac:dyDescent="0.2">
      <c r="AL82" s="244"/>
      <c r="AM82" s="244"/>
    </row>
    <row r="83" spans="38:39" ht="15.75" customHeight="1" x14ac:dyDescent="0.2">
      <c r="AL83" s="244"/>
      <c r="AM83" s="244"/>
    </row>
    <row r="84" spans="38:39" ht="15.75" customHeight="1" x14ac:dyDescent="0.2">
      <c r="AL84" s="244"/>
      <c r="AM84" s="244"/>
    </row>
    <row r="85" spans="38:39" ht="15.75" customHeight="1" x14ac:dyDescent="0.2">
      <c r="AL85" s="244"/>
      <c r="AM85" s="244"/>
    </row>
    <row r="86" spans="38:39" ht="15.75" customHeight="1" x14ac:dyDescent="0.2">
      <c r="AL86" s="244"/>
      <c r="AM86" s="244"/>
    </row>
    <row r="87" spans="38:39" ht="15.75" customHeight="1" x14ac:dyDescent="0.2">
      <c r="AL87" s="244"/>
      <c r="AM87" s="244"/>
    </row>
    <row r="88" spans="38:39" ht="15.75" customHeight="1" x14ac:dyDescent="0.2">
      <c r="AL88" s="244"/>
      <c r="AM88" s="244"/>
    </row>
    <row r="89" spans="38:39" ht="15.75" customHeight="1" x14ac:dyDescent="0.2">
      <c r="AL89" s="244"/>
      <c r="AM89" s="244"/>
    </row>
    <row r="90" spans="38:39" ht="15.75" customHeight="1" x14ac:dyDescent="0.2">
      <c r="AL90" s="244"/>
      <c r="AM90" s="244"/>
    </row>
    <row r="91" spans="38:39" ht="15.75" customHeight="1" x14ac:dyDescent="0.2">
      <c r="AL91" s="244"/>
      <c r="AM91" s="244"/>
    </row>
    <row r="92" spans="38:39" ht="15.75" customHeight="1" x14ac:dyDescent="0.2">
      <c r="AL92" s="244"/>
      <c r="AM92" s="244"/>
    </row>
    <row r="93" spans="38:39" ht="15.75" customHeight="1" x14ac:dyDescent="0.2">
      <c r="AL93" s="244"/>
      <c r="AM93" s="244"/>
    </row>
    <row r="94" spans="38:39" ht="15.75" customHeight="1" x14ac:dyDescent="0.2">
      <c r="AL94" s="244"/>
      <c r="AM94" s="244"/>
    </row>
    <row r="95" spans="38:39" ht="15.75" customHeight="1" x14ac:dyDescent="0.2">
      <c r="AL95" s="244"/>
      <c r="AM95" s="244"/>
    </row>
    <row r="96" spans="38:39" ht="15.75" customHeight="1" x14ac:dyDescent="0.2">
      <c r="AL96" s="244"/>
      <c r="AM96" s="244"/>
    </row>
    <row r="97" spans="38:39" ht="15.75" customHeight="1" x14ac:dyDescent="0.2">
      <c r="AL97" s="244"/>
      <c r="AM97" s="244"/>
    </row>
    <row r="98" spans="38:39" ht="15.75" customHeight="1" x14ac:dyDescent="0.2">
      <c r="AL98" s="244"/>
      <c r="AM98" s="244"/>
    </row>
    <row r="99" spans="38:39" ht="15.75" customHeight="1" x14ac:dyDescent="0.2">
      <c r="AL99" s="244"/>
      <c r="AM99" s="244"/>
    </row>
    <row r="100" spans="38:39" ht="15.75" customHeight="1" x14ac:dyDescent="0.2">
      <c r="AL100" s="244"/>
      <c r="AM100" s="244"/>
    </row>
    <row r="101" spans="38:39" ht="15.75" customHeight="1" x14ac:dyDescent="0.2">
      <c r="AL101" s="244"/>
      <c r="AM101" s="244"/>
    </row>
    <row r="102" spans="38:39" ht="15.75" customHeight="1" x14ac:dyDescent="0.2">
      <c r="AL102" s="244"/>
      <c r="AM102" s="244"/>
    </row>
    <row r="103" spans="38:39" ht="15.75" customHeight="1" x14ac:dyDescent="0.2">
      <c r="AL103" s="244"/>
      <c r="AM103" s="244"/>
    </row>
    <row r="104" spans="38:39" ht="15.75" customHeight="1" x14ac:dyDescent="0.2">
      <c r="AL104" s="244"/>
      <c r="AM104" s="244"/>
    </row>
    <row r="105" spans="38:39" ht="15.75" customHeight="1" x14ac:dyDescent="0.2">
      <c r="AL105" s="244"/>
      <c r="AM105" s="244"/>
    </row>
    <row r="106" spans="38:39" ht="15.75" customHeight="1" x14ac:dyDescent="0.2">
      <c r="AL106" s="244"/>
      <c r="AM106" s="244"/>
    </row>
    <row r="107" spans="38:39" ht="15.75" customHeight="1" x14ac:dyDescent="0.2">
      <c r="AL107" s="244"/>
      <c r="AM107" s="244"/>
    </row>
    <row r="108" spans="38:39" ht="15.75" customHeight="1" x14ac:dyDescent="0.2">
      <c r="AL108" s="244"/>
      <c r="AM108" s="244"/>
    </row>
    <row r="109" spans="38:39" ht="15.75" customHeight="1" x14ac:dyDescent="0.2">
      <c r="AL109" s="244"/>
      <c r="AM109" s="244"/>
    </row>
    <row r="110" spans="38:39" ht="15.75" customHeight="1" x14ac:dyDescent="0.2">
      <c r="AL110" s="244"/>
      <c r="AM110" s="244"/>
    </row>
    <row r="111" spans="38:39" ht="15.75" customHeight="1" x14ac:dyDescent="0.2">
      <c r="AL111" s="244"/>
      <c r="AM111" s="244"/>
    </row>
    <row r="112" spans="38:39" ht="15.75" customHeight="1" x14ac:dyDescent="0.2">
      <c r="AL112" s="244"/>
      <c r="AM112" s="244"/>
    </row>
    <row r="113" spans="38:39" ht="15.75" customHeight="1" x14ac:dyDescent="0.2">
      <c r="AL113" s="244"/>
      <c r="AM113" s="244"/>
    </row>
    <row r="114" spans="38:39" ht="15.75" customHeight="1" x14ac:dyDescent="0.2">
      <c r="AL114" s="244"/>
      <c r="AM114" s="244"/>
    </row>
    <row r="115" spans="38:39" ht="15.75" customHeight="1" x14ac:dyDescent="0.2">
      <c r="AL115" s="244"/>
      <c r="AM115" s="244"/>
    </row>
    <row r="116" spans="38:39" ht="15.75" customHeight="1" x14ac:dyDescent="0.2">
      <c r="AL116" s="244"/>
      <c r="AM116" s="244"/>
    </row>
    <row r="117" spans="38:39" ht="15.75" customHeight="1" x14ac:dyDescent="0.2">
      <c r="AL117" s="244"/>
      <c r="AM117" s="244"/>
    </row>
    <row r="118" spans="38:39" ht="15.75" customHeight="1" x14ac:dyDescent="0.2">
      <c r="AL118" s="244"/>
      <c r="AM118" s="244"/>
    </row>
    <row r="119" spans="38:39" ht="15.75" customHeight="1" x14ac:dyDescent="0.2">
      <c r="AL119" s="244"/>
      <c r="AM119" s="244"/>
    </row>
    <row r="120" spans="38:39" ht="15.75" customHeight="1" x14ac:dyDescent="0.2">
      <c r="AL120" s="244"/>
      <c r="AM120" s="244"/>
    </row>
    <row r="121" spans="38:39" ht="15.75" customHeight="1" x14ac:dyDescent="0.2">
      <c r="AL121" s="244"/>
      <c r="AM121" s="244"/>
    </row>
    <row r="122" spans="38:39" ht="15.75" customHeight="1" x14ac:dyDescent="0.2">
      <c r="AL122" s="244"/>
      <c r="AM122" s="244"/>
    </row>
    <row r="123" spans="38:39" ht="15.75" customHeight="1" x14ac:dyDescent="0.2">
      <c r="AL123" s="244"/>
      <c r="AM123" s="244"/>
    </row>
    <row r="124" spans="38:39" ht="15.75" customHeight="1" x14ac:dyDescent="0.2">
      <c r="AL124" s="244"/>
      <c r="AM124" s="244"/>
    </row>
    <row r="125" spans="38:39" ht="15.75" customHeight="1" x14ac:dyDescent="0.2">
      <c r="AL125" s="244"/>
      <c r="AM125" s="244"/>
    </row>
    <row r="126" spans="38:39" ht="15.75" customHeight="1" x14ac:dyDescent="0.2">
      <c r="AL126" s="244"/>
      <c r="AM126" s="244"/>
    </row>
    <row r="127" spans="38:39" ht="15.75" customHeight="1" x14ac:dyDescent="0.2">
      <c r="AL127" s="244"/>
      <c r="AM127" s="244"/>
    </row>
    <row r="128" spans="38:39" ht="15.75" customHeight="1" x14ac:dyDescent="0.2">
      <c r="AL128" s="244"/>
      <c r="AM128" s="244"/>
    </row>
    <row r="129" spans="38:39" ht="15.75" customHeight="1" x14ac:dyDescent="0.2">
      <c r="AL129" s="244"/>
      <c r="AM129" s="244"/>
    </row>
    <row r="130" spans="38:39" ht="15.75" customHeight="1" x14ac:dyDescent="0.2">
      <c r="AL130" s="244"/>
      <c r="AM130" s="244"/>
    </row>
    <row r="131" spans="38:39" ht="15.75" customHeight="1" x14ac:dyDescent="0.2">
      <c r="AL131" s="244"/>
      <c r="AM131" s="244"/>
    </row>
    <row r="132" spans="38:39" ht="15.75" customHeight="1" x14ac:dyDescent="0.2">
      <c r="AL132" s="244"/>
      <c r="AM132" s="244"/>
    </row>
    <row r="133" spans="38:39" ht="15.75" customHeight="1" x14ac:dyDescent="0.2">
      <c r="AL133" s="244"/>
      <c r="AM133" s="244"/>
    </row>
    <row r="134" spans="38:39" ht="15.75" customHeight="1" x14ac:dyDescent="0.2">
      <c r="AL134" s="244"/>
      <c r="AM134" s="244"/>
    </row>
    <row r="135" spans="38:39" ht="15.75" customHeight="1" x14ac:dyDescent="0.2">
      <c r="AL135" s="244"/>
      <c r="AM135" s="244"/>
    </row>
    <row r="136" spans="38:39" ht="15.75" customHeight="1" x14ac:dyDescent="0.2">
      <c r="AL136" s="244"/>
      <c r="AM136" s="244"/>
    </row>
    <row r="137" spans="38:39" ht="15.75" customHeight="1" x14ac:dyDescent="0.2">
      <c r="AL137" s="244"/>
      <c r="AM137" s="244"/>
    </row>
    <row r="138" spans="38:39" ht="15.75" customHeight="1" x14ac:dyDescent="0.2">
      <c r="AL138" s="244"/>
      <c r="AM138" s="244"/>
    </row>
    <row r="139" spans="38:39" ht="15.75" customHeight="1" x14ac:dyDescent="0.2">
      <c r="AL139" s="244"/>
      <c r="AM139" s="244"/>
    </row>
    <row r="140" spans="38:39" ht="15.75" customHeight="1" x14ac:dyDescent="0.2">
      <c r="AL140" s="244"/>
      <c r="AM140" s="244"/>
    </row>
    <row r="141" spans="38:39" ht="15.75" customHeight="1" x14ac:dyDescent="0.2">
      <c r="AL141" s="244"/>
      <c r="AM141" s="244"/>
    </row>
    <row r="142" spans="38:39" ht="15.75" customHeight="1" x14ac:dyDescent="0.2">
      <c r="AL142" s="244"/>
      <c r="AM142" s="244"/>
    </row>
    <row r="143" spans="38:39" ht="15.75" customHeight="1" x14ac:dyDescent="0.2">
      <c r="AL143" s="244"/>
      <c r="AM143" s="244"/>
    </row>
    <row r="144" spans="38:39" ht="15.75" customHeight="1" x14ac:dyDescent="0.2">
      <c r="AL144" s="244"/>
      <c r="AM144" s="244"/>
    </row>
    <row r="145" spans="38:39" ht="15.75" customHeight="1" x14ac:dyDescent="0.2">
      <c r="AL145" s="244"/>
      <c r="AM145" s="244"/>
    </row>
    <row r="146" spans="38:39" ht="15.75" customHeight="1" x14ac:dyDescent="0.2">
      <c r="AL146" s="244"/>
      <c r="AM146" s="244"/>
    </row>
    <row r="147" spans="38:39" ht="15.75" customHeight="1" x14ac:dyDescent="0.2">
      <c r="AL147" s="244"/>
      <c r="AM147" s="244"/>
    </row>
    <row r="148" spans="38:39" ht="15.75" customHeight="1" x14ac:dyDescent="0.2">
      <c r="AL148" s="244"/>
      <c r="AM148" s="244"/>
    </row>
    <row r="149" spans="38:39" ht="15.75" customHeight="1" x14ac:dyDescent="0.2">
      <c r="AL149" s="244"/>
      <c r="AM149" s="244"/>
    </row>
    <row r="150" spans="38:39" ht="15.75" customHeight="1" x14ac:dyDescent="0.2">
      <c r="AL150" s="244"/>
      <c r="AM150" s="244"/>
    </row>
    <row r="151" spans="38:39" ht="15.75" customHeight="1" x14ac:dyDescent="0.2">
      <c r="AL151" s="244"/>
      <c r="AM151" s="244"/>
    </row>
    <row r="152" spans="38:39" ht="15.75" customHeight="1" x14ac:dyDescent="0.2">
      <c r="AL152" s="244"/>
      <c r="AM152" s="244"/>
    </row>
    <row r="153" spans="38:39" ht="15.75" customHeight="1" x14ac:dyDescent="0.2">
      <c r="AL153" s="244"/>
      <c r="AM153" s="244"/>
    </row>
    <row r="154" spans="38:39" ht="15.75" customHeight="1" x14ac:dyDescent="0.2">
      <c r="AL154" s="244"/>
      <c r="AM154" s="244"/>
    </row>
    <row r="155" spans="38:39" ht="15.75" customHeight="1" x14ac:dyDescent="0.2">
      <c r="AL155" s="244"/>
      <c r="AM155" s="244"/>
    </row>
    <row r="156" spans="38:39" ht="15.75" customHeight="1" x14ac:dyDescent="0.2">
      <c r="AL156" s="244"/>
      <c r="AM156" s="244"/>
    </row>
    <row r="157" spans="38:39" ht="15.75" customHeight="1" x14ac:dyDescent="0.2">
      <c r="AL157" s="244"/>
      <c r="AM157" s="244"/>
    </row>
    <row r="158" spans="38:39" ht="15.75" customHeight="1" x14ac:dyDescent="0.2">
      <c r="AL158" s="244"/>
      <c r="AM158" s="244"/>
    </row>
    <row r="159" spans="38:39" ht="15.75" customHeight="1" x14ac:dyDescent="0.2">
      <c r="AL159" s="244"/>
      <c r="AM159" s="244"/>
    </row>
    <row r="160" spans="38:39" ht="15.75" customHeight="1" x14ac:dyDescent="0.2">
      <c r="AL160" s="244"/>
      <c r="AM160" s="244"/>
    </row>
    <row r="161" spans="38:39" ht="15.75" customHeight="1" x14ac:dyDescent="0.2">
      <c r="AL161" s="244"/>
      <c r="AM161" s="244"/>
    </row>
    <row r="162" spans="38:39" ht="15.75" customHeight="1" x14ac:dyDescent="0.2">
      <c r="AL162" s="244"/>
      <c r="AM162" s="244"/>
    </row>
    <row r="163" spans="38:39" ht="15.75" customHeight="1" x14ac:dyDescent="0.2">
      <c r="AL163" s="244"/>
      <c r="AM163" s="244"/>
    </row>
    <row r="164" spans="38:39" ht="15.75" customHeight="1" x14ac:dyDescent="0.2">
      <c r="AL164" s="244"/>
      <c r="AM164" s="244"/>
    </row>
    <row r="165" spans="38:39" ht="15.75" customHeight="1" x14ac:dyDescent="0.2">
      <c r="AL165" s="244"/>
      <c r="AM165" s="244"/>
    </row>
    <row r="166" spans="38:39" ht="15.75" customHeight="1" x14ac:dyDescent="0.2">
      <c r="AL166" s="244"/>
      <c r="AM166" s="244"/>
    </row>
    <row r="167" spans="38:39" ht="15.75" customHeight="1" x14ac:dyDescent="0.2">
      <c r="AL167" s="244"/>
      <c r="AM167" s="244"/>
    </row>
    <row r="168" spans="38:39" ht="15.75" customHeight="1" x14ac:dyDescent="0.2">
      <c r="AL168" s="244"/>
      <c r="AM168" s="244"/>
    </row>
    <row r="169" spans="38:39" ht="15.75" customHeight="1" x14ac:dyDescent="0.2">
      <c r="AL169" s="244"/>
      <c r="AM169" s="244"/>
    </row>
    <row r="170" spans="38:39" ht="15.75" customHeight="1" x14ac:dyDescent="0.2">
      <c r="AL170" s="244"/>
      <c r="AM170" s="244"/>
    </row>
    <row r="171" spans="38:39" ht="15.75" customHeight="1" x14ac:dyDescent="0.2">
      <c r="AL171" s="244"/>
      <c r="AM171" s="244"/>
    </row>
    <row r="172" spans="38:39" ht="15.75" customHeight="1" x14ac:dyDescent="0.2">
      <c r="AL172" s="244"/>
      <c r="AM172" s="244"/>
    </row>
    <row r="173" spans="38:39" ht="15.75" customHeight="1" x14ac:dyDescent="0.2">
      <c r="AL173" s="244"/>
      <c r="AM173" s="244"/>
    </row>
    <row r="174" spans="38:39" ht="15.75" customHeight="1" x14ac:dyDescent="0.2">
      <c r="AL174" s="244"/>
      <c r="AM174" s="244"/>
    </row>
    <row r="175" spans="38:39" ht="15.75" customHeight="1" x14ac:dyDescent="0.2">
      <c r="AL175" s="244"/>
      <c r="AM175" s="244"/>
    </row>
    <row r="176" spans="38:39" ht="15.75" customHeight="1" x14ac:dyDescent="0.2">
      <c r="AL176" s="244"/>
      <c r="AM176" s="244"/>
    </row>
    <row r="177" spans="38:39" ht="15.75" customHeight="1" x14ac:dyDescent="0.2">
      <c r="AL177" s="244"/>
      <c r="AM177" s="244"/>
    </row>
    <row r="178" spans="38:39" ht="15.75" customHeight="1" x14ac:dyDescent="0.2">
      <c r="AL178" s="244"/>
      <c r="AM178" s="244"/>
    </row>
    <row r="179" spans="38:39" ht="15.75" customHeight="1" x14ac:dyDescent="0.2">
      <c r="AL179" s="244"/>
      <c r="AM179" s="244"/>
    </row>
    <row r="180" spans="38:39" ht="15.75" customHeight="1" x14ac:dyDescent="0.2">
      <c r="AL180" s="244"/>
      <c r="AM180" s="244"/>
    </row>
    <row r="181" spans="38:39" ht="15.75" customHeight="1" x14ac:dyDescent="0.2">
      <c r="AL181" s="244"/>
      <c r="AM181" s="244"/>
    </row>
    <row r="182" spans="38:39" ht="15.75" customHeight="1" x14ac:dyDescent="0.2">
      <c r="AL182" s="244"/>
      <c r="AM182" s="244"/>
    </row>
    <row r="183" spans="38:39" ht="15.75" customHeight="1" x14ac:dyDescent="0.2">
      <c r="AL183" s="244"/>
      <c r="AM183" s="244"/>
    </row>
    <row r="184" spans="38:39" ht="15.75" customHeight="1" x14ac:dyDescent="0.2">
      <c r="AL184" s="244"/>
      <c r="AM184" s="244"/>
    </row>
    <row r="185" spans="38:39" ht="15.75" customHeight="1" x14ac:dyDescent="0.2">
      <c r="AL185" s="244"/>
      <c r="AM185" s="244"/>
    </row>
    <row r="186" spans="38:39" ht="15.75" customHeight="1" x14ac:dyDescent="0.2">
      <c r="AL186" s="244"/>
      <c r="AM186" s="244"/>
    </row>
    <row r="187" spans="38:39" ht="15.75" customHeight="1" x14ac:dyDescent="0.2">
      <c r="AL187" s="244"/>
      <c r="AM187" s="244"/>
    </row>
    <row r="188" spans="38:39" ht="15.75" customHeight="1" x14ac:dyDescent="0.2">
      <c r="AL188" s="244"/>
      <c r="AM188" s="244"/>
    </row>
    <row r="189" spans="38:39" ht="15.75" customHeight="1" x14ac:dyDescent="0.2">
      <c r="AL189" s="244"/>
      <c r="AM189" s="244"/>
    </row>
    <row r="190" spans="38:39" ht="15.75" customHeight="1" x14ac:dyDescent="0.2">
      <c r="AL190" s="244"/>
      <c r="AM190" s="244"/>
    </row>
    <row r="191" spans="38:39" ht="15.75" customHeight="1" x14ac:dyDescent="0.2">
      <c r="AL191" s="244"/>
      <c r="AM191" s="244"/>
    </row>
    <row r="192" spans="38:39" ht="15.75" customHeight="1" x14ac:dyDescent="0.2">
      <c r="AL192" s="244"/>
      <c r="AM192" s="244"/>
    </row>
    <row r="193" spans="38:39" ht="15.75" customHeight="1" x14ac:dyDescent="0.2">
      <c r="AL193" s="244"/>
      <c r="AM193" s="244"/>
    </row>
    <row r="194" spans="38:39" ht="15.75" customHeight="1" x14ac:dyDescent="0.2">
      <c r="AL194" s="244"/>
      <c r="AM194" s="244"/>
    </row>
    <row r="195" spans="38:39" ht="15.75" customHeight="1" x14ac:dyDescent="0.2">
      <c r="AL195" s="244"/>
      <c r="AM195" s="244"/>
    </row>
    <row r="196" spans="38:39" ht="15.75" customHeight="1" x14ac:dyDescent="0.2">
      <c r="AL196" s="244"/>
      <c r="AM196" s="244"/>
    </row>
    <row r="197" spans="38:39" ht="15.75" customHeight="1" x14ac:dyDescent="0.2">
      <c r="AL197" s="244"/>
      <c r="AM197" s="244"/>
    </row>
    <row r="198" spans="38:39" ht="15.75" customHeight="1" x14ac:dyDescent="0.2">
      <c r="AL198" s="244"/>
      <c r="AM198" s="244"/>
    </row>
    <row r="199" spans="38:39" ht="15.75" customHeight="1" x14ac:dyDescent="0.2">
      <c r="AL199" s="244"/>
      <c r="AM199" s="244"/>
    </row>
    <row r="200" spans="38:39" ht="15.75" customHeight="1" x14ac:dyDescent="0.2">
      <c r="AL200" s="244"/>
      <c r="AM200" s="244"/>
    </row>
    <row r="201" spans="38:39" ht="15.75" customHeight="1" x14ac:dyDescent="0.2">
      <c r="AL201" s="244"/>
      <c r="AM201" s="244"/>
    </row>
    <row r="202" spans="38:39" ht="15.75" customHeight="1" x14ac:dyDescent="0.2">
      <c r="AL202" s="244"/>
      <c r="AM202" s="244"/>
    </row>
    <row r="203" spans="38:39" ht="15.75" customHeight="1" x14ac:dyDescent="0.2">
      <c r="AL203" s="244"/>
      <c r="AM203" s="244"/>
    </row>
    <row r="204" spans="38:39" ht="15.75" customHeight="1" x14ac:dyDescent="0.2">
      <c r="AL204" s="244"/>
      <c r="AM204" s="244"/>
    </row>
    <row r="205" spans="38:39" ht="15.75" customHeight="1" x14ac:dyDescent="0.2">
      <c r="AL205" s="244"/>
      <c r="AM205" s="244"/>
    </row>
    <row r="206" spans="38:39" ht="15.75" customHeight="1" x14ac:dyDescent="0.2">
      <c r="AL206" s="244"/>
      <c r="AM206" s="244"/>
    </row>
    <row r="207" spans="38:39" ht="15.75" customHeight="1" x14ac:dyDescent="0.2">
      <c r="AL207" s="244"/>
      <c r="AM207" s="244"/>
    </row>
    <row r="208" spans="38:39" ht="15.75" customHeight="1" x14ac:dyDescent="0.2">
      <c r="AL208" s="244"/>
      <c r="AM208" s="244"/>
    </row>
    <row r="209" spans="38:39" ht="15.75" customHeight="1" x14ac:dyDescent="0.2">
      <c r="AL209" s="244"/>
      <c r="AM209" s="244"/>
    </row>
    <row r="210" spans="38:39" ht="15.75" customHeight="1" x14ac:dyDescent="0.2">
      <c r="AL210" s="244"/>
      <c r="AM210" s="244"/>
    </row>
    <row r="211" spans="38:39" ht="15.75" customHeight="1" x14ac:dyDescent="0.2">
      <c r="AL211" s="244"/>
      <c r="AM211" s="244"/>
    </row>
    <row r="212" spans="38:39" ht="15.75" customHeight="1" x14ac:dyDescent="0.2">
      <c r="AL212" s="244"/>
      <c r="AM212" s="244"/>
    </row>
    <row r="213" spans="38:39" ht="15.75" customHeight="1" x14ac:dyDescent="0.2">
      <c r="AL213" s="244"/>
      <c r="AM213" s="244"/>
    </row>
    <row r="214" spans="38:39" ht="15.75" customHeight="1" x14ac:dyDescent="0.2">
      <c r="AL214" s="244"/>
      <c r="AM214" s="244"/>
    </row>
    <row r="215" spans="38:39" ht="15.75" customHeight="1" x14ac:dyDescent="0.2">
      <c r="AL215" s="244"/>
      <c r="AM215" s="244"/>
    </row>
    <row r="216" spans="38:39" ht="15.75" customHeight="1" x14ac:dyDescent="0.2">
      <c r="AL216" s="244"/>
      <c r="AM216" s="244"/>
    </row>
    <row r="217" spans="38:39" ht="15.75" customHeight="1" x14ac:dyDescent="0.2">
      <c r="AL217" s="244"/>
      <c r="AM217" s="244"/>
    </row>
    <row r="218" spans="38:39" ht="15.75" customHeight="1" x14ac:dyDescent="0.2">
      <c r="AL218" s="244"/>
      <c r="AM218" s="244"/>
    </row>
    <row r="219" spans="38:39" ht="15.75" customHeight="1" x14ac:dyDescent="0.2">
      <c r="AL219" s="244"/>
      <c r="AM219" s="244"/>
    </row>
    <row r="220" spans="38:39" ht="15.75" customHeight="1" x14ac:dyDescent="0.2">
      <c r="AL220" s="244"/>
      <c r="AM220" s="244"/>
    </row>
    <row r="221" spans="38:39" ht="15.75" customHeight="1" x14ac:dyDescent="0.2">
      <c r="AL221" s="244"/>
      <c r="AM221" s="244"/>
    </row>
    <row r="222" spans="38:39" ht="15.75" customHeight="1" x14ac:dyDescent="0.2">
      <c r="AL222" s="244"/>
      <c r="AM222" s="244"/>
    </row>
    <row r="223" spans="38:39" ht="15.75" customHeight="1" x14ac:dyDescent="0.2">
      <c r="AL223" s="244"/>
      <c r="AM223" s="244"/>
    </row>
    <row r="224" spans="38:39" ht="15.75" customHeight="1" x14ac:dyDescent="0.2">
      <c r="AL224" s="244"/>
      <c r="AM224" s="244"/>
    </row>
    <row r="225" spans="38:39" ht="15.75" customHeight="1" x14ac:dyDescent="0.2">
      <c r="AL225" s="244"/>
      <c r="AM225" s="244"/>
    </row>
    <row r="226" spans="38:39" ht="15.75" customHeight="1" x14ac:dyDescent="0.2">
      <c r="AL226" s="244"/>
      <c r="AM226" s="244"/>
    </row>
    <row r="227" spans="38:39" ht="15.75" customHeight="1" x14ac:dyDescent="0.2">
      <c r="AL227" s="244"/>
      <c r="AM227" s="244"/>
    </row>
    <row r="228" spans="38:39" ht="15.75" customHeight="1" x14ac:dyDescent="0.2">
      <c r="AL228" s="244"/>
      <c r="AM228" s="244"/>
    </row>
    <row r="229" spans="38:39" ht="15.75" customHeight="1" x14ac:dyDescent="0.2">
      <c r="AL229" s="244"/>
      <c r="AM229" s="244"/>
    </row>
    <row r="230" spans="38:39" ht="15.75" customHeight="1" x14ac:dyDescent="0.2">
      <c r="AL230" s="244"/>
      <c r="AM230" s="244"/>
    </row>
    <row r="231" spans="38:39" ht="15.75" customHeight="1" x14ac:dyDescent="0.2">
      <c r="AL231" s="244"/>
      <c r="AM231" s="244"/>
    </row>
    <row r="232" spans="38:39" ht="15.75" customHeight="1" x14ac:dyDescent="0.2"/>
    <row r="233" spans="38:39" ht="15.75" customHeight="1" x14ac:dyDescent="0.2"/>
    <row r="234" spans="38:39" ht="15.75" customHeight="1" x14ac:dyDescent="0.2"/>
    <row r="235" spans="38:39" ht="15.75" customHeight="1" x14ac:dyDescent="0.2"/>
    <row r="236" spans="38:39" ht="15.75" customHeight="1" x14ac:dyDescent="0.2"/>
    <row r="237" spans="38:39" ht="15.75" customHeight="1" x14ac:dyDescent="0.2"/>
    <row r="238" spans="38:39" ht="15.75" customHeight="1" x14ac:dyDescent="0.2"/>
    <row r="239" spans="38:39" ht="15.75" customHeight="1" x14ac:dyDescent="0.2"/>
    <row r="240" spans="38:39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">
    <mergeCell ref="F8:N8"/>
    <mergeCell ref="O8:AJ8"/>
    <mergeCell ref="C27:I27"/>
    <mergeCell ref="T27:AJ27"/>
    <mergeCell ref="C31:I31"/>
    <mergeCell ref="T31:AJ31"/>
  </mergeCells>
  <pageMargins left="0.70866141732283505" right="0.70866141732283505" top="0.74803149606299202" bottom="0.74803149606299202" header="0" footer="0"/>
  <pageSetup paperSize="9" scale="65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I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7109375" defaultRowHeight="15" customHeight="1" x14ac:dyDescent="0.2"/>
  <cols>
    <col min="1" max="1" width="6.42578125" customWidth="1"/>
    <col min="2" max="2" width="5.85546875" customWidth="1"/>
    <col min="3" max="3" width="16.28515625" customWidth="1"/>
    <col min="4" max="4" width="12.7109375" hidden="1" customWidth="1"/>
    <col min="5" max="5" width="20.28515625" hidden="1" customWidth="1"/>
    <col min="6" max="7" width="12.7109375" hidden="1" customWidth="1"/>
    <col min="8" max="8" width="10.42578125" hidden="1" customWidth="1"/>
    <col min="9" max="9" width="9.7109375" hidden="1" customWidth="1"/>
    <col min="10" max="10" width="8.7109375" hidden="1" customWidth="1"/>
    <col min="11" max="11" width="12.7109375" hidden="1" customWidth="1"/>
    <col min="12" max="12" width="8.7109375" customWidth="1"/>
    <col min="13" max="18" width="4.28515625" hidden="1" customWidth="1"/>
    <col min="19" max="49" width="4.28515625" customWidth="1"/>
    <col min="50" max="50" width="8.28515625" customWidth="1"/>
    <col min="51" max="51" width="7.7109375" customWidth="1"/>
    <col min="52" max="52" width="7" customWidth="1"/>
    <col min="53" max="54" width="5.7109375" customWidth="1"/>
    <col min="55" max="55" width="8.28515625" customWidth="1"/>
    <col min="56" max="56" width="8.42578125" customWidth="1"/>
    <col min="57" max="57" width="6.28515625" customWidth="1"/>
    <col min="58" max="58" width="7.85546875" customWidth="1"/>
    <col min="59" max="59" width="7.42578125" customWidth="1"/>
    <col min="60" max="60" width="7" customWidth="1"/>
  </cols>
  <sheetData>
    <row r="1" spans="1:61" ht="25.5" customHeight="1" x14ac:dyDescent="0.25">
      <c r="A1" s="68" t="s">
        <v>2423</v>
      </c>
      <c r="B1" s="116"/>
      <c r="C1" s="259"/>
      <c r="D1" s="259"/>
      <c r="E1" s="259"/>
      <c r="F1" s="70"/>
      <c r="G1" s="70"/>
      <c r="H1" s="71"/>
      <c r="I1" s="71"/>
      <c r="J1" s="70"/>
      <c r="K1" s="70"/>
      <c r="L1" s="85"/>
      <c r="M1" s="69"/>
      <c r="N1" s="69"/>
      <c r="O1" s="69"/>
      <c r="P1" s="260"/>
      <c r="Q1" s="69" t="s">
        <v>2305</v>
      </c>
      <c r="R1" s="261"/>
      <c r="S1" s="69"/>
      <c r="T1" s="69"/>
      <c r="U1" s="69" t="s">
        <v>2464</v>
      </c>
      <c r="V1" s="69"/>
      <c r="W1" s="69"/>
      <c r="X1" s="76" t="s">
        <v>2465</v>
      </c>
      <c r="Y1" s="75"/>
      <c r="Z1" s="76"/>
      <c r="AA1" s="76"/>
      <c r="AB1" s="76"/>
      <c r="AC1" s="76"/>
      <c r="AD1" s="76"/>
      <c r="AE1" s="76">
        <f>22*8.5</f>
        <v>187</v>
      </c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79"/>
      <c r="BB1" s="79"/>
      <c r="BC1" s="79"/>
      <c r="BD1" s="79"/>
      <c r="BE1" s="79"/>
      <c r="BF1" s="69" t="e">
        <f>SUM(#REF!)</f>
        <v>#REF!</v>
      </c>
      <c r="BG1" s="79"/>
      <c r="BH1" s="69"/>
      <c r="BI1" s="69"/>
    </row>
    <row r="2" spans="1:61" ht="21.75" hidden="1" customHeight="1" x14ac:dyDescent="0.2">
      <c r="A2" s="69"/>
      <c r="B2" s="262"/>
      <c r="C2" s="83"/>
      <c r="D2" s="83"/>
      <c r="E2" s="83"/>
      <c r="F2" s="83"/>
      <c r="G2" s="83"/>
      <c r="H2" s="83"/>
      <c r="I2" s="83"/>
      <c r="J2" s="83"/>
      <c r="K2" s="83"/>
      <c r="L2" s="83"/>
      <c r="M2" s="83" t="e">
        <f>#REF!+4</f>
        <v>#REF!</v>
      </c>
      <c r="N2" s="83" t="e">
        <f t="shared" ref="N2:S2" si="0">M$2+4</f>
        <v>#REF!</v>
      </c>
      <c r="O2" s="83" t="e">
        <f t="shared" si="0"/>
        <v>#REF!</v>
      </c>
      <c r="P2" s="83" t="e">
        <f t="shared" si="0"/>
        <v>#REF!</v>
      </c>
      <c r="Q2" s="83" t="e">
        <f t="shared" si="0"/>
        <v>#REF!</v>
      </c>
      <c r="R2" s="83" t="e">
        <f t="shared" si="0"/>
        <v>#REF!</v>
      </c>
      <c r="S2" s="83" t="e">
        <f t="shared" si="0"/>
        <v>#REF!</v>
      </c>
      <c r="T2" s="83"/>
      <c r="U2" s="83" t="e">
        <f>S$2+4</f>
        <v>#REF!</v>
      </c>
      <c r="V2" s="83" t="e">
        <f t="shared" ref="V2:Y2" si="1">U$2+4</f>
        <v>#REF!</v>
      </c>
      <c r="W2" s="83" t="e">
        <f t="shared" si="1"/>
        <v>#REF!</v>
      </c>
      <c r="X2" s="83" t="e">
        <f t="shared" si="1"/>
        <v>#REF!</v>
      </c>
      <c r="Y2" s="83" t="e">
        <f t="shared" si="1"/>
        <v>#REF!</v>
      </c>
      <c r="Z2" s="83">
        <v>6</v>
      </c>
      <c r="AA2" s="83">
        <v>7</v>
      </c>
      <c r="AB2" s="83">
        <v>8</v>
      </c>
      <c r="AC2" s="83">
        <v>9</v>
      </c>
      <c r="AD2" s="83">
        <v>10</v>
      </c>
      <c r="AE2" s="83">
        <v>11</v>
      </c>
      <c r="AF2" s="83">
        <v>12</v>
      </c>
      <c r="AG2" s="83">
        <v>13</v>
      </c>
      <c r="AH2" s="83">
        <v>14</v>
      </c>
      <c r="AI2" s="83">
        <v>15</v>
      </c>
      <c r="AJ2" s="83">
        <v>16</v>
      </c>
      <c r="AK2" s="83">
        <v>17</v>
      </c>
      <c r="AL2" s="83">
        <v>18</v>
      </c>
      <c r="AM2" s="83">
        <v>19</v>
      </c>
      <c r="AN2" s="83">
        <v>20</v>
      </c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5"/>
      <c r="BH2" s="83"/>
      <c r="BI2" s="83"/>
    </row>
    <row r="3" spans="1:61" ht="11.25" hidden="1" customHeight="1" x14ac:dyDescent="0.2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263" t="e">
        <f>#REF!+1</f>
        <v>#REF!</v>
      </c>
      <c r="N3" s="263" t="e">
        <f t="shared" ref="N3:R3" si="2">M$3+1</f>
        <v>#REF!</v>
      </c>
      <c r="O3" s="263" t="e">
        <f t="shared" si="2"/>
        <v>#REF!</v>
      </c>
      <c r="P3" s="263" t="e">
        <f t="shared" si="2"/>
        <v>#REF!</v>
      </c>
      <c r="Q3" s="263" t="e">
        <f t="shared" si="2"/>
        <v>#REF!</v>
      </c>
      <c r="R3" s="263" t="e">
        <f t="shared" si="2"/>
        <v>#REF!</v>
      </c>
      <c r="S3" s="263">
        <v>7</v>
      </c>
      <c r="T3" s="263">
        <f t="shared" ref="T3:AW3" si="3">4+S3</f>
        <v>11</v>
      </c>
      <c r="U3" s="263">
        <f t="shared" si="3"/>
        <v>15</v>
      </c>
      <c r="V3" s="263">
        <f t="shared" si="3"/>
        <v>19</v>
      </c>
      <c r="W3" s="263">
        <f t="shared" si="3"/>
        <v>23</v>
      </c>
      <c r="X3" s="263">
        <f t="shared" si="3"/>
        <v>27</v>
      </c>
      <c r="Y3" s="263">
        <f t="shared" si="3"/>
        <v>31</v>
      </c>
      <c r="Z3" s="263">
        <f t="shared" si="3"/>
        <v>35</v>
      </c>
      <c r="AA3" s="263">
        <f t="shared" si="3"/>
        <v>39</v>
      </c>
      <c r="AB3" s="263">
        <f t="shared" si="3"/>
        <v>43</v>
      </c>
      <c r="AC3" s="263">
        <f t="shared" si="3"/>
        <v>47</v>
      </c>
      <c r="AD3" s="263">
        <f t="shared" si="3"/>
        <v>51</v>
      </c>
      <c r="AE3" s="263">
        <f t="shared" si="3"/>
        <v>55</v>
      </c>
      <c r="AF3" s="263">
        <f t="shared" si="3"/>
        <v>59</v>
      </c>
      <c r="AG3" s="263">
        <f t="shared" si="3"/>
        <v>63</v>
      </c>
      <c r="AH3" s="263">
        <f t="shared" si="3"/>
        <v>67</v>
      </c>
      <c r="AI3" s="263">
        <f t="shared" si="3"/>
        <v>71</v>
      </c>
      <c r="AJ3" s="263">
        <f t="shared" si="3"/>
        <v>75</v>
      </c>
      <c r="AK3" s="263">
        <f t="shared" si="3"/>
        <v>79</v>
      </c>
      <c r="AL3" s="263">
        <f t="shared" si="3"/>
        <v>83</v>
      </c>
      <c r="AM3" s="263">
        <f t="shared" si="3"/>
        <v>87</v>
      </c>
      <c r="AN3" s="263">
        <f t="shared" si="3"/>
        <v>91</v>
      </c>
      <c r="AO3" s="263">
        <f t="shared" si="3"/>
        <v>95</v>
      </c>
      <c r="AP3" s="263">
        <f t="shared" si="3"/>
        <v>99</v>
      </c>
      <c r="AQ3" s="263">
        <f t="shared" si="3"/>
        <v>103</v>
      </c>
      <c r="AR3" s="263">
        <f t="shared" si="3"/>
        <v>107</v>
      </c>
      <c r="AS3" s="263">
        <f t="shared" si="3"/>
        <v>111</v>
      </c>
      <c r="AT3" s="263">
        <f t="shared" si="3"/>
        <v>115</v>
      </c>
      <c r="AU3" s="263">
        <f t="shared" si="3"/>
        <v>119</v>
      </c>
      <c r="AV3" s="263">
        <f t="shared" si="3"/>
        <v>123</v>
      </c>
      <c r="AW3" s="263">
        <f t="shared" si="3"/>
        <v>127</v>
      </c>
      <c r="AX3" s="70"/>
      <c r="AY3" s="70"/>
      <c r="AZ3" s="70"/>
      <c r="BA3" s="70"/>
      <c r="BB3" s="70"/>
      <c r="BC3" s="70"/>
      <c r="BD3" s="70"/>
      <c r="BE3" s="70"/>
      <c r="BF3" s="70"/>
      <c r="BG3" s="79"/>
      <c r="BH3" s="69"/>
      <c r="BI3" s="69"/>
    </row>
    <row r="4" spans="1:61" ht="17.25" customHeight="1" x14ac:dyDescent="0.25">
      <c r="A4" s="87" t="s">
        <v>915</v>
      </c>
      <c r="B4" s="87" t="s">
        <v>2308</v>
      </c>
      <c r="C4" s="88" t="s">
        <v>2155</v>
      </c>
      <c r="D4" s="88" t="s">
        <v>2466</v>
      </c>
      <c r="E4" s="89" t="s">
        <v>5</v>
      </c>
      <c r="F4" s="89" t="s">
        <v>2467</v>
      </c>
      <c r="G4" s="89"/>
      <c r="H4" s="90" t="s">
        <v>2310</v>
      </c>
      <c r="I4" s="90" t="s">
        <v>2311</v>
      </c>
      <c r="J4" s="89" t="s">
        <v>2312</v>
      </c>
      <c r="K4" s="89" t="s">
        <v>2314</v>
      </c>
      <c r="L4" s="336" t="s">
        <v>2468</v>
      </c>
      <c r="M4" s="318" t="s">
        <v>2469</v>
      </c>
      <c r="N4" s="319"/>
      <c r="O4" s="319"/>
      <c r="P4" s="319"/>
      <c r="Q4" s="319"/>
      <c r="R4" s="329"/>
      <c r="S4" s="343">
        <v>44682</v>
      </c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19"/>
      <c r="AR4" s="319"/>
      <c r="AS4" s="319"/>
      <c r="AT4" s="319"/>
      <c r="AU4" s="319"/>
      <c r="AV4" s="319"/>
      <c r="AW4" s="329"/>
      <c r="AX4" s="332" t="s">
        <v>2318</v>
      </c>
      <c r="AY4" s="332" t="s">
        <v>2319</v>
      </c>
      <c r="AZ4" s="335" t="s">
        <v>913</v>
      </c>
      <c r="BA4" s="331" t="s">
        <v>2470</v>
      </c>
      <c r="BB4" s="319"/>
      <c r="BC4" s="319"/>
      <c r="BD4" s="319"/>
      <c r="BE4" s="320"/>
      <c r="BF4" s="332" t="s">
        <v>2321</v>
      </c>
      <c r="BG4" s="332" t="s">
        <v>2322</v>
      </c>
      <c r="BH4" s="342" t="s">
        <v>2471</v>
      </c>
      <c r="BI4" s="342" t="s">
        <v>2464</v>
      </c>
    </row>
    <row r="5" spans="1:61" ht="38.25" customHeight="1" x14ac:dyDescent="0.25">
      <c r="A5" s="91" t="s">
        <v>915</v>
      </c>
      <c r="B5" s="91" t="s">
        <v>2325</v>
      </c>
      <c r="C5" s="91" t="s">
        <v>916</v>
      </c>
      <c r="D5" s="91" t="s">
        <v>4</v>
      </c>
      <c r="E5" s="91" t="s">
        <v>5</v>
      </c>
      <c r="F5" s="91"/>
      <c r="G5" s="91"/>
      <c r="H5" s="92"/>
      <c r="I5" s="92"/>
      <c r="J5" s="91"/>
      <c r="K5" s="91"/>
      <c r="L5" s="317"/>
      <c r="M5" s="264">
        <v>23</v>
      </c>
      <c r="N5" s="265">
        <v>24</v>
      </c>
      <c r="O5" s="265">
        <v>25</v>
      </c>
      <c r="P5" s="266">
        <v>26</v>
      </c>
      <c r="Q5" s="266">
        <v>27</v>
      </c>
      <c r="R5" s="265">
        <v>28</v>
      </c>
      <c r="S5" s="267">
        <v>1</v>
      </c>
      <c r="T5" s="265">
        <v>2</v>
      </c>
      <c r="U5" s="265">
        <v>3</v>
      </c>
      <c r="V5" s="265">
        <v>4</v>
      </c>
      <c r="W5" s="265">
        <v>5</v>
      </c>
      <c r="X5" s="265">
        <v>6</v>
      </c>
      <c r="Y5" s="267">
        <v>7</v>
      </c>
      <c r="Z5" s="267">
        <v>8</v>
      </c>
      <c r="AA5" s="265">
        <v>9</v>
      </c>
      <c r="AB5" s="265">
        <f t="shared" ref="AB5:AW5" si="4">AA5+1</f>
        <v>10</v>
      </c>
      <c r="AC5" s="265">
        <f t="shared" si="4"/>
        <v>11</v>
      </c>
      <c r="AD5" s="265">
        <f t="shared" si="4"/>
        <v>12</v>
      </c>
      <c r="AE5" s="265">
        <f t="shared" si="4"/>
        <v>13</v>
      </c>
      <c r="AF5" s="267">
        <f t="shared" si="4"/>
        <v>14</v>
      </c>
      <c r="AG5" s="267">
        <f t="shared" si="4"/>
        <v>15</v>
      </c>
      <c r="AH5" s="265">
        <f t="shared" si="4"/>
        <v>16</v>
      </c>
      <c r="AI5" s="265">
        <f t="shared" si="4"/>
        <v>17</v>
      </c>
      <c r="AJ5" s="265">
        <f t="shared" si="4"/>
        <v>18</v>
      </c>
      <c r="AK5" s="265">
        <f t="shared" si="4"/>
        <v>19</v>
      </c>
      <c r="AL5" s="265">
        <f t="shared" si="4"/>
        <v>20</v>
      </c>
      <c r="AM5" s="267">
        <f t="shared" si="4"/>
        <v>21</v>
      </c>
      <c r="AN5" s="267">
        <f t="shared" si="4"/>
        <v>22</v>
      </c>
      <c r="AO5" s="265">
        <f t="shared" si="4"/>
        <v>23</v>
      </c>
      <c r="AP5" s="265">
        <f t="shared" si="4"/>
        <v>24</v>
      </c>
      <c r="AQ5" s="265">
        <f t="shared" si="4"/>
        <v>25</v>
      </c>
      <c r="AR5" s="265">
        <f t="shared" si="4"/>
        <v>26</v>
      </c>
      <c r="AS5" s="265">
        <f t="shared" si="4"/>
        <v>27</v>
      </c>
      <c r="AT5" s="267">
        <f t="shared" si="4"/>
        <v>28</v>
      </c>
      <c r="AU5" s="267">
        <f t="shared" si="4"/>
        <v>29</v>
      </c>
      <c r="AV5" s="265">
        <f t="shared" si="4"/>
        <v>30</v>
      </c>
      <c r="AW5" s="265">
        <f t="shared" si="4"/>
        <v>31</v>
      </c>
      <c r="AX5" s="317"/>
      <c r="AY5" s="317"/>
      <c r="AZ5" s="317"/>
      <c r="BA5" s="97" t="s">
        <v>19</v>
      </c>
      <c r="BB5" s="98" t="s">
        <v>16</v>
      </c>
      <c r="BC5" s="98" t="s">
        <v>2326</v>
      </c>
      <c r="BD5" s="99" t="s">
        <v>2327</v>
      </c>
      <c r="BE5" s="100" t="s">
        <v>2328</v>
      </c>
      <c r="BF5" s="317"/>
      <c r="BG5" s="317"/>
      <c r="BH5" s="317"/>
      <c r="BI5" s="317"/>
    </row>
    <row r="6" spans="1:61" ht="15.75" customHeight="1" x14ac:dyDescent="0.2">
      <c r="A6" s="116"/>
      <c r="B6" s="112"/>
      <c r="C6" s="116"/>
      <c r="D6" s="116"/>
      <c r="E6" s="116"/>
      <c r="F6" s="116"/>
      <c r="G6" s="116"/>
      <c r="H6" s="117"/>
      <c r="I6" s="118"/>
      <c r="J6" s="116"/>
      <c r="K6" s="116"/>
      <c r="L6" s="122"/>
      <c r="M6" s="268">
        <v>6</v>
      </c>
      <c r="N6" s="268">
        <v>7</v>
      </c>
      <c r="O6" s="268">
        <v>8</v>
      </c>
      <c r="P6" s="268">
        <v>9</v>
      </c>
      <c r="Q6" s="268">
        <v>10</v>
      </c>
      <c r="R6" s="268">
        <v>11</v>
      </c>
      <c r="S6" s="268">
        <v>12</v>
      </c>
      <c r="T6" s="268">
        <v>13</v>
      </c>
      <c r="U6" s="268">
        <v>14</v>
      </c>
      <c r="V6" s="268">
        <v>15</v>
      </c>
      <c r="W6" s="268">
        <v>16</v>
      </c>
      <c r="X6" s="268">
        <v>17</v>
      </c>
      <c r="Y6" s="268">
        <v>18</v>
      </c>
      <c r="Z6" s="268">
        <v>19</v>
      </c>
      <c r="AA6" s="268">
        <v>20</v>
      </c>
      <c r="AB6" s="268">
        <f t="shared" ref="AB6:AW6" si="5">AA6+1</f>
        <v>21</v>
      </c>
      <c r="AC6" s="268">
        <f t="shared" si="5"/>
        <v>22</v>
      </c>
      <c r="AD6" s="268">
        <f t="shared" si="5"/>
        <v>23</v>
      </c>
      <c r="AE6" s="268">
        <f t="shared" si="5"/>
        <v>24</v>
      </c>
      <c r="AF6" s="268">
        <f t="shared" si="5"/>
        <v>25</v>
      </c>
      <c r="AG6" s="268">
        <f t="shared" si="5"/>
        <v>26</v>
      </c>
      <c r="AH6" s="268">
        <f t="shared" si="5"/>
        <v>27</v>
      </c>
      <c r="AI6" s="268">
        <f t="shared" si="5"/>
        <v>28</v>
      </c>
      <c r="AJ6" s="268">
        <f t="shared" si="5"/>
        <v>29</v>
      </c>
      <c r="AK6" s="268">
        <f t="shared" si="5"/>
        <v>30</v>
      </c>
      <c r="AL6" s="268">
        <f t="shared" si="5"/>
        <v>31</v>
      </c>
      <c r="AM6" s="268">
        <f t="shared" si="5"/>
        <v>32</v>
      </c>
      <c r="AN6" s="268">
        <f t="shared" si="5"/>
        <v>33</v>
      </c>
      <c r="AO6" s="268">
        <f t="shared" si="5"/>
        <v>34</v>
      </c>
      <c r="AP6" s="268">
        <f t="shared" si="5"/>
        <v>35</v>
      </c>
      <c r="AQ6" s="268">
        <f t="shared" si="5"/>
        <v>36</v>
      </c>
      <c r="AR6" s="268">
        <f t="shared" si="5"/>
        <v>37</v>
      </c>
      <c r="AS6" s="268">
        <f t="shared" si="5"/>
        <v>38</v>
      </c>
      <c r="AT6" s="268">
        <f t="shared" si="5"/>
        <v>39</v>
      </c>
      <c r="AU6" s="268">
        <f t="shared" si="5"/>
        <v>40</v>
      </c>
      <c r="AV6" s="268">
        <f t="shared" si="5"/>
        <v>41</v>
      </c>
      <c r="AW6" s="268">
        <f t="shared" si="5"/>
        <v>42</v>
      </c>
      <c r="AX6" s="269"/>
      <c r="AY6" s="122"/>
      <c r="AZ6" s="123"/>
      <c r="BA6" s="270"/>
      <c r="BB6" s="271"/>
      <c r="BC6" s="126"/>
      <c r="BD6" s="126"/>
      <c r="BE6" s="126"/>
      <c r="BF6" s="122"/>
      <c r="BG6" s="272"/>
      <c r="BH6" s="122"/>
      <c r="BI6" s="122"/>
    </row>
    <row r="7" spans="1:61" ht="15.75" customHeight="1" x14ac:dyDescent="0.2">
      <c r="A7" s="116" t="s">
        <v>828</v>
      </c>
      <c r="B7" s="112">
        <f>VLOOKUP(A7,'Trang tính47'!A:B,2,0)</f>
        <v>0</v>
      </c>
      <c r="C7" s="116" t="s">
        <v>829</v>
      </c>
      <c r="D7" s="116" t="s">
        <v>352</v>
      </c>
      <c r="E7" s="116" t="str">
        <f ca="1">IFERROR(__xludf.DUMMYFUNCTION("iferror(VLOOKUP($A7,IMPORTRANGE(""1-9zL-4B0gjx0RgaIK8HFsGW1d64ZHS6pfB0NR1ZgIOA"",""2.1 Trạng thái mới nhất!$B:$AT""),44,0))"),"")</f>
        <v/>
      </c>
      <c r="F7" s="116" t="str">
        <f ca="1">IFERROR(__xludf.DUMMYFUNCTION("VLOOKUP($A7,IMPORTRANGE(""https://docs.google.com/spreadsheets/d/1NmOef-NY3LyxfZRciZN9SVEW-Z77_C7P6SPyFZ_rU9g/edit#gid=490737315"",""File Import!$A:$O""),15,0)"),"#REF!")</f>
        <v>#REF!</v>
      </c>
      <c r="G7" s="116" t="str">
        <f ca="1">IFERROR(__xludf.DUMMYFUNCTION("VLOOKUP($F7,IMPORTRANGE(""https://docs.google.com/spreadsheets/d/1NmOef-NY3LyxfZRciZN9SVEW-Z77_C7P6SPyFZ_rU9g/edit#gid=1143728099"",""ID lịch làm việc!$c:$e""),3,0)"),"#REF!")</f>
        <v>#REF!</v>
      </c>
      <c r="H7" s="117" t="str">
        <f ca="1">IFERROR(__xludf.DUMMYFUNCTION("IFERROR(VLOOKUP($A7,IMPORTRANGE(""1-9zL-4B0gjx0RgaIK8HFsGW1d64ZHS6pfB0NR1ZgIOA"",""1.Thông tin nhân sự!$b:$ay""),50,0))"),"")</f>
        <v/>
      </c>
      <c r="I7" s="118" t="str">
        <f ca="1">IFERROR(__xludf.DUMMYFUNCTION("iferror(IF($K7=""Đã nghỉ việc"", VLOOKUP($A7, IMPORTRANGE(""1-9zL-4B0gjx0RgaIK8HFsGW1d64ZHS6pfB0NR1ZgIOA"",""2.1 Trạng thái mới nhất!$B:$U""),2,0),""""))"),"")</f>
        <v/>
      </c>
      <c r="J7" s="116" t="str">
        <f ca="1">IFERROR(__xludf.DUMMYFUNCTION("VLOOKUP($A7,IMPORTRANGE(""1-9zL-4B0gjx0RgaIK8HFsGW1d64ZHS6pfB0NR1ZgIOA"",""2.1 Trạng thái mới nhất!$B:$AR""),16,0)"),"#REF!")</f>
        <v>#REF!</v>
      </c>
      <c r="K7" s="116" t="str">
        <f ca="1">IFERROR(__xludf.DUMMYFUNCTION("VLOOKUP($A7,IMPORTRANGE(""1-9zL-4B0gjx0RgaIK8HFsGW1d64ZHS6pfB0NR1ZgIOA"",""2.1 Trạng thái mới nhất!$B:$F""),5,0)"),"#REF!")</f>
        <v>#REF!</v>
      </c>
      <c r="L7" s="122">
        <v>0</v>
      </c>
      <c r="M7" s="124"/>
      <c r="N7" s="124"/>
      <c r="O7" s="124"/>
      <c r="P7" s="124"/>
      <c r="Q7" s="124"/>
      <c r="R7" s="124"/>
      <c r="S7" s="124"/>
      <c r="T7" s="273"/>
      <c r="U7" s="273"/>
      <c r="V7" s="124">
        <v>8.5</v>
      </c>
      <c r="W7" s="124">
        <v>8.5</v>
      </c>
      <c r="X7" s="124">
        <v>8.5</v>
      </c>
      <c r="Y7" s="124"/>
      <c r="Z7" s="124"/>
      <c r="AA7" s="124">
        <v>8.5</v>
      </c>
      <c r="AB7" s="124">
        <v>8.5</v>
      </c>
      <c r="AC7" s="124">
        <v>8.5</v>
      </c>
      <c r="AD7" s="124">
        <v>8.5</v>
      </c>
      <c r="AE7" s="124">
        <v>8.5</v>
      </c>
      <c r="AF7" s="124"/>
      <c r="AG7" s="124"/>
      <c r="AH7" s="124">
        <v>8.5</v>
      </c>
      <c r="AI7" s="124">
        <v>8.5</v>
      </c>
      <c r="AJ7" s="124">
        <v>8.5</v>
      </c>
      <c r="AK7" s="124">
        <v>8.5</v>
      </c>
      <c r="AL7" s="124">
        <v>8.5</v>
      </c>
      <c r="AM7" s="124"/>
      <c r="AN7" s="124"/>
      <c r="AO7" s="124">
        <v>8.5</v>
      </c>
      <c r="AP7" s="124">
        <v>8.5</v>
      </c>
      <c r="AQ7" s="124">
        <v>8.5</v>
      </c>
      <c r="AR7" s="124">
        <v>8.5</v>
      </c>
      <c r="AS7" s="124">
        <v>8.5</v>
      </c>
      <c r="AT7" s="124"/>
      <c r="AU7" s="124"/>
      <c r="AV7" s="124">
        <v>8.5</v>
      </c>
      <c r="AW7" s="124">
        <v>8.5</v>
      </c>
      <c r="AX7" s="269">
        <f t="shared" ref="AX7:AX19" si="6">SUM($M7:$AW7)</f>
        <v>170</v>
      </c>
      <c r="AY7" s="122">
        <f t="shared" ref="AY7:AY19" si="7">ROUND($AX7/8.5,1)</f>
        <v>20</v>
      </c>
      <c r="AZ7" s="123"/>
      <c r="BA7" s="124"/>
      <c r="BB7" s="271">
        <f t="shared" ref="BB7:BB14" si="8">2*8.5</f>
        <v>17</v>
      </c>
      <c r="BC7" s="126"/>
      <c r="BD7" s="126"/>
      <c r="BE7" s="126"/>
      <c r="BF7" s="122">
        <f t="shared" ref="BF7:BF19" si="9">AY7+SUM(BA7:BC7)/8.5</f>
        <v>22</v>
      </c>
      <c r="BG7" s="272">
        <f>22*8.5-(AX7+BB7)</f>
        <v>0</v>
      </c>
      <c r="BH7" s="122">
        <f t="shared" ref="BH7:BH19" si="10">$L7-$BA7</f>
        <v>0</v>
      </c>
      <c r="BI7" s="122"/>
    </row>
    <row r="8" spans="1:61" ht="15.75" customHeight="1" x14ac:dyDescent="0.2">
      <c r="A8" s="116" t="s">
        <v>833</v>
      </c>
      <c r="B8" s="112">
        <f>VLOOKUP(A8,'Trang tính47'!A:B,2,0)</f>
        <v>0</v>
      </c>
      <c r="C8" s="116" t="s">
        <v>834</v>
      </c>
      <c r="D8" s="116" t="s">
        <v>352</v>
      </c>
      <c r="E8" s="116" t="str">
        <f ca="1">IFERROR(__xludf.DUMMYFUNCTION("iferror(VLOOKUP($A8,IMPORTRANGE(""1-9zL-4B0gjx0RgaIK8HFsGW1d64ZHS6pfB0NR1ZgIOA"",""2.1 Trạng thái mới nhất!$B:$AT""),44,0))"),"")</f>
        <v/>
      </c>
      <c r="F8" s="116" t="str">
        <f ca="1">IFERROR(__xludf.DUMMYFUNCTION("VLOOKUP($A8,IMPORTRANGE(""https://docs.google.com/spreadsheets/d/1NmOef-NY3LyxfZRciZN9SVEW-Z77_C7P6SPyFZ_rU9g/edit#gid=490737315"",""File Import!$A:$O""),15,0)"),"#REF!")</f>
        <v>#REF!</v>
      </c>
      <c r="G8" s="116" t="str">
        <f ca="1">IFERROR(__xludf.DUMMYFUNCTION("VLOOKUP($F8,IMPORTRANGE(""https://docs.google.com/spreadsheets/d/1NmOef-NY3LyxfZRciZN9SVEW-Z77_C7P6SPyFZ_rU9g/edit#gid=1143728099"",""ID lịch làm việc!$c:$e""),3,0)"),"#REF!")</f>
        <v>#REF!</v>
      </c>
      <c r="H8" s="117" t="str">
        <f ca="1">IFERROR(__xludf.DUMMYFUNCTION("IFERROR(VLOOKUP($A8,IMPORTRANGE(""1-9zL-4B0gjx0RgaIK8HFsGW1d64ZHS6pfB0NR1ZgIOA"",""1.Thông tin nhân sự!$b:$ay""),50,0))"),"")</f>
        <v/>
      </c>
      <c r="I8" s="118" t="str">
        <f ca="1">IFERROR(__xludf.DUMMYFUNCTION("iferror(IF($K8=""Đã nghỉ việc"", VLOOKUP($A8, IMPORTRANGE(""1-9zL-4B0gjx0RgaIK8HFsGW1d64ZHS6pfB0NR1ZgIOA"",""2.1 Trạng thái mới nhất!$B:$U""),2,0),""""))"),"")</f>
        <v/>
      </c>
      <c r="J8" s="116" t="str">
        <f ca="1">IFERROR(__xludf.DUMMYFUNCTION("VLOOKUP($A8,IMPORTRANGE(""1-9zL-4B0gjx0RgaIK8HFsGW1d64ZHS6pfB0NR1ZgIOA"",""2.1 Trạng thái mới nhất!$B:$AR""),16,0)"),"#REF!")</f>
        <v>#REF!</v>
      </c>
      <c r="K8" s="116" t="str">
        <f ca="1">IFERROR(__xludf.DUMMYFUNCTION("VLOOKUP($A8,IMPORTRANGE(""1-9zL-4B0gjx0RgaIK8HFsGW1d64ZHS6pfB0NR1ZgIOA"",""2.1 Trạng thái mới nhất!$B:$F""),5,0)"),"#REF!")</f>
        <v>#REF!</v>
      </c>
      <c r="L8" s="122">
        <v>297.60000000000002</v>
      </c>
      <c r="M8" s="124"/>
      <c r="N8" s="124"/>
      <c r="O8" s="124"/>
      <c r="P8" s="124"/>
      <c r="Q8" s="124"/>
      <c r="R8" s="124"/>
      <c r="S8" s="124"/>
      <c r="T8" s="273"/>
      <c r="U8" s="273"/>
      <c r="V8" s="124">
        <v>8.5</v>
      </c>
      <c r="W8" s="124">
        <v>8.5</v>
      </c>
      <c r="X8" s="124">
        <v>8.5</v>
      </c>
      <c r="Y8" s="124"/>
      <c r="Z8" s="124"/>
      <c r="AA8" s="274"/>
      <c r="AB8" s="274"/>
      <c r="AC8" s="124">
        <v>8.5</v>
      </c>
      <c r="AD8" s="124">
        <v>8.5</v>
      </c>
      <c r="AE8" s="124">
        <v>8.5</v>
      </c>
      <c r="AF8" s="124"/>
      <c r="AG8" s="124"/>
      <c r="AH8" s="124">
        <v>8.5</v>
      </c>
      <c r="AI8" s="124">
        <v>8.5</v>
      </c>
      <c r="AJ8" s="124">
        <v>8.5</v>
      </c>
      <c r="AK8" s="124">
        <v>8.5</v>
      </c>
      <c r="AL8" s="124">
        <v>8.5</v>
      </c>
      <c r="AM8" s="124"/>
      <c r="AN8" s="124"/>
      <c r="AO8" s="124">
        <v>8.5</v>
      </c>
      <c r="AP8" s="124">
        <v>8.5</v>
      </c>
      <c r="AQ8" s="124">
        <v>8.5</v>
      </c>
      <c r="AR8" s="124">
        <v>8.5</v>
      </c>
      <c r="AS8" s="124">
        <v>8.5</v>
      </c>
      <c r="AT8" s="124"/>
      <c r="AU8" s="124"/>
      <c r="AV8" s="124">
        <v>8.5</v>
      </c>
      <c r="AW8" s="124">
        <v>8.5</v>
      </c>
      <c r="AX8" s="269">
        <f t="shared" si="6"/>
        <v>153</v>
      </c>
      <c r="AY8" s="122">
        <f t="shared" si="7"/>
        <v>18</v>
      </c>
      <c r="AZ8" s="123"/>
      <c r="BA8" s="124">
        <v>17</v>
      </c>
      <c r="BB8" s="271">
        <f t="shared" si="8"/>
        <v>17</v>
      </c>
      <c r="BC8" s="126"/>
      <c r="BD8" s="126"/>
      <c r="BE8" s="126"/>
      <c r="BF8" s="122">
        <f t="shared" si="9"/>
        <v>22</v>
      </c>
      <c r="BG8" s="272"/>
      <c r="BH8" s="122">
        <f t="shared" si="10"/>
        <v>280.60000000000002</v>
      </c>
      <c r="BI8" s="122"/>
    </row>
    <row r="9" spans="1:61" ht="15.75" customHeight="1" x14ac:dyDescent="0.2">
      <c r="A9" s="116" t="s">
        <v>716</v>
      </c>
      <c r="B9" s="112">
        <f>VLOOKUP(A9,'Trang tính47'!A:B,2,0)</f>
        <v>795</v>
      </c>
      <c r="C9" s="116" t="s">
        <v>717</v>
      </c>
      <c r="D9" s="116" t="s">
        <v>352</v>
      </c>
      <c r="E9" s="116" t="str">
        <f ca="1">IFERROR(__xludf.DUMMYFUNCTION("iferror(VLOOKUP($A9,IMPORTRANGE(""1-9zL-4B0gjx0RgaIK8HFsGW1d64ZHS6pfB0NR1ZgIOA"",""2.1 Trạng thái mới nhất!$B:$AT""),44,0))"),"")</f>
        <v/>
      </c>
      <c r="F9" s="116" t="str">
        <f ca="1">IFERROR(__xludf.DUMMYFUNCTION("VLOOKUP($A9,IMPORTRANGE(""https://docs.google.com/spreadsheets/d/1NmOef-NY3LyxfZRciZN9SVEW-Z77_C7P6SPyFZ_rU9g/edit#gid=490737315"",""File Import!$A:$O""),15,0)"),"#REF!")</f>
        <v>#REF!</v>
      </c>
      <c r="G9" s="116" t="str">
        <f ca="1">IFERROR(__xludf.DUMMYFUNCTION("VLOOKUP($F9,IMPORTRANGE(""https://docs.google.com/spreadsheets/d/1NmOef-NY3LyxfZRciZN9SVEW-Z77_C7P6SPyFZ_rU9g/edit#gid=1143728099"",""ID lịch làm việc!$c:$e""),3,0)"),"#REF!")</f>
        <v>#REF!</v>
      </c>
      <c r="H9" s="117" t="str">
        <f ca="1">IFERROR(__xludf.DUMMYFUNCTION("IFERROR(VLOOKUP($A9,IMPORTRANGE(""1-9zL-4B0gjx0RgaIK8HFsGW1d64ZHS6pfB0NR1ZgIOA"",""1.Thông tin nhân sự!$b:$ay""),50,0))"),"")</f>
        <v/>
      </c>
      <c r="I9" s="118" t="str">
        <f ca="1">IFERROR(__xludf.DUMMYFUNCTION("iferror(IF($K9=""Đã nghỉ việc"", VLOOKUP($A9, IMPORTRANGE(""1-9zL-4B0gjx0RgaIK8HFsGW1d64ZHS6pfB0NR1ZgIOA"",""2.1 Trạng thái mới nhất!$B:$U""),2,0),""""))"),"")</f>
        <v/>
      </c>
      <c r="J9" s="116" t="str">
        <f ca="1">IFERROR(__xludf.DUMMYFUNCTION("VLOOKUP($A9,IMPORTRANGE(""1-9zL-4B0gjx0RgaIK8HFsGW1d64ZHS6pfB0NR1ZgIOA"",""2.1 Trạng thái mới nhất!$B:$AR""),16,0)"),"#REF!")</f>
        <v>#REF!</v>
      </c>
      <c r="K9" s="116" t="str">
        <f ca="1">IFERROR(__xludf.DUMMYFUNCTION("VLOOKUP($A9,IMPORTRANGE(""1-9zL-4B0gjx0RgaIK8HFsGW1d64ZHS6pfB0NR1ZgIOA"",""2.1 Trạng thái mới nhất!$B:$F""),5,0)"),"#REF!")</f>
        <v>#REF!</v>
      </c>
      <c r="L9" s="122">
        <v>75.3</v>
      </c>
      <c r="M9" s="124"/>
      <c r="N9" s="124"/>
      <c r="O9" s="124"/>
      <c r="P9" s="124"/>
      <c r="Q9" s="124"/>
      <c r="R9" s="124"/>
      <c r="S9" s="124"/>
      <c r="T9" s="273"/>
      <c r="U9" s="273"/>
      <c r="V9" s="124">
        <f>VLOOKUP($B9,'MONT-E RAW MCC'!$A:$DW,V$3,0)</f>
        <v>7.7</v>
      </c>
      <c r="W9" s="124">
        <f>VLOOKUP($B9,'MONT-E RAW MCC'!$A:$DW,W$3,0)</f>
        <v>7.5</v>
      </c>
      <c r="X9" s="124">
        <f>VLOOKUP($B9,'MONT-E RAW MCC'!$A:$DW,X$3,0)</f>
        <v>8.4</v>
      </c>
      <c r="Y9" s="124"/>
      <c r="Z9" s="124"/>
      <c r="AA9" s="124">
        <f>VLOOKUP($B9,'MONT-E RAW MCC'!$A:$DW,AA$3,0)</f>
        <v>7.3</v>
      </c>
      <c r="AB9" s="124">
        <f>VLOOKUP($B9,'MONT-E RAW MCC'!$A:$DW,AB$3,0)</f>
        <v>6.4</v>
      </c>
      <c r="AC9" s="274">
        <f>8.5/2</f>
        <v>4.25</v>
      </c>
      <c r="AD9" s="124">
        <f>VLOOKUP($B9,'MONT-E RAW MCC'!$A:$DW,AD$3,0)</f>
        <v>8</v>
      </c>
      <c r="AE9" s="124">
        <f>VLOOKUP($B9,'MONT-E RAW MCC'!$A:$DW,AE$3,0)</f>
        <v>7.6</v>
      </c>
      <c r="AF9" s="124"/>
      <c r="AG9" s="124"/>
      <c r="AH9" s="124">
        <f>VLOOKUP($B9,'MONT-E RAW MCC'!$A:$DW,AH$3,0)</f>
        <v>7.6</v>
      </c>
      <c r="AI9" s="124">
        <f>VLOOKUP($B9,'MONT-E RAW MCC'!$A:$DW,AI$3,0)</f>
        <v>7.8</v>
      </c>
      <c r="AJ9" s="124">
        <f>VLOOKUP($B9,'MONT-E RAW MCC'!$A:$DW,AJ$3,0)</f>
        <v>7.2</v>
      </c>
      <c r="AK9" s="124">
        <f>VLOOKUP($B9,'MONT-E RAW MCC'!$A:$DW,AK$3,0)</f>
        <v>8</v>
      </c>
      <c r="AL9" s="124">
        <f>VLOOKUP($B9,'MONT-E RAW MCC'!$A:$DW,AL$3,0)</f>
        <v>7.3</v>
      </c>
      <c r="AM9" s="124"/>
      <c r="AN9" s="124"/>
      <c r="AO9" s="124">
        <f>VLOOKUP($B9,'MONT-E RAW MCC'!$A:$DW,AO$3,0)</f>
        <v>8.3000000000000007</v>
      </c>
      <c r="AP9" s="124">
        <f>VLOOKUP($B9,'MONT-E RAW MCC'!$A:$DW,AP$3,0)</f>
        <v>6.9</v>
      </c>
      <c r="AQ9" s="124">
        <f>VLOOKUP($B9,'MONT-E RAW MCC'!$A:$DW,AQ$3,0)</f>
        <v>7.7</v>
      </c>
      <c r="AR9" s="124">
        <f>VLOOKUP($B9,'MONT-E RAW MCC'!$A:$DW,AR$3,0)</f>
        <v>7.9</v>
      </c>
      <c r="AS9" s="274"/>
      <c r="AT9" s="124"/>
      <c r="AU9" s="124"/>
      <c r="AV9" s="124">
        <f>VLOOKUP($B9,'MONT-E RAW MCC'!$A:$DW,AV$3,0)</f>
        <v>7.9</v>
      </c>
      <c r="AW9" s="124">
        <f>VLOOKUP($B9,'MONT-E RAW MCC'!$A:$DW,AW$3,0)</f>
        <v>7.4</v>
      </c>
      <c r="AX9" s="269">
        <f t="shared" si="6"/>
        <v>141.15</v>
      </c>
      <c r="AY9" s="122">
        <f t="shared" si="7"/>
        <v>16.600000000000001</v>
      </c>
      <c r="AZ9" s="123"/>
      <c r="BA9" s="124">
        <v>28.849999999999994</v>
      </c>
      <c r="BB9" s="271">
        <f t="shared" si="8"/>
        <v>17</v>
      </c>
      <c r="BC9" s="126"/>
      <c r="BD9" s="126"/>
      <c r="BE9" s="126"/>
      <c r="BF9" s="122">
        <f t="shared" si="9"/>
        <v>21.994117647058825</v>
      </c>
      <c r="BG9" s="272"/>
      <c r="BH9" s="122">
        <f t="shared" si="10"/>
        <v>46.45</v>
      </c>
      <c r="BI9" s="122"/>
    </row>
    <row r="10" spans="1:61" ht="15.75" customHeight="1" x14ac:dyDescent="0.2">
      <c r="A10" s="116" t="s">
        <v>726</v>
      </c>
      <c r="B10" s="112">
        <f>VLOOKUP(A10,'Trang tính47'!A:B,2,0)</f>
        <v>793</v>
      </c>
      <c r="C10" s="116" t="s">
        <v>727</v>
      </c>
      <c r="D10" s="116" t="s">
        <v>352</v>
      </c>
      <c r="E10" s="116" t="str">
        <f ca="1">IFERROR(__xludf.DUMMYFUNCTION("iferror(VLOOKUP($A10,IMPORTRANGE(""1-9zL-4B0gjx0RgaIK8HFsGW1d64ZHS6pfB0NR1ZgIOA"",""2.1 Trạng thái mới nhất!$B:$AT""),44,0))"),"")</f>
        <v/>
      </c>
      <c r="F10" s="116" t="str">
        <f ca="1">IFERROR(__xludf.DUMMYFUNCTION("VLOOKUP($A10,IMPORTRANGE(""https://docs.google.com/spreadsheets/d/1NmOef-NY3LyxfZRciZN9SVEW-Z77_C7P6SPyFZ_rU9g/edit#gid=490737315"",""File Import!$A:$O""),15,0)"),"#REF!")</f>
        <v>#REF!</v>
      </c>
      <c r="G10" s="116" t="str">
        <f ca="1">IFERROR(__xludf.DUMMYFUNCTION("VLOOKUP($F10,IMPORTRANGE(""https://docs.google.com/spreadsheets/d/1NmOef-NY3LyxfZRciZN9SVEW-Z77_C7P6SPyFZ_rU9g/edit#gid=1143728099"",""ID lịch làm việc!$c:$e""),3,0)"),"#REF!")</f>
        <v>#REF!</v>
      </c>
      <c r="H10" s="117" t="str">
        <f ca="1">IFERROR(__xludf.DUMMYFUNCTION("IFERROR(VLOOKUP($A10,IMPORTRANGE(""1-9zL-4B0gjx0RgaIK8HFsGW1d64ZHS6pfB0NR1ZgIOA"",""1.Thông tin nhân sự!$b:$ay""),50,0))"),"")</f>
        <v/>
      </c>
      <c r="I10" s="118" t="str">
        <f ca="1">IFERROR(__xludf.DUMMYFUNCTION("iferror(IF($K10=""Đã nghỉ việc"", VLOOKUP($A10, IMPORTRANGE(""1-9zL-4B0gjx0RgaIK8HFsGW1d64ZHS6pfB0NR1ZgIOA"",""2.1 Trạng thái mới nhất!$B:$U""),2,0),""""))"),"")</f>
        <v/>
      </c>
      <c r="J10" s="116" t="str">
        <f ca="1">IFERROR(__xludf.DUMMYFUNCTION("VLOOKUP($A10,IMPORTRANGE(""1-9zL-4B0gjx0RgaIK8HFsGW1d64ZHS6pfB0NR1ZgIOA"",""2.1 Trạng thái mới nhất!$B:$AR""),16,0)"),"#REF!")</f>
        <v>#REF!</v>
      </c>
      <c r="K10" s="116" t="str">
        <f ca="1">IFERROR(__xludf.DUMMYFUNCTION("VLOOKUP($A10,IMPORTRANGE(""1-9zL-4B0gjx0RgaIK8HFsGW1d64ZHS6pfB0NR1ZgIOA"",""2.1 Trạng thái mới nhất!$B:$F""),5,0)"),"#REF!")</f>
        <v>#REF!</v>
      </c>
      <c r="L10" s="122">
        <v>133.80000000000001</v>
      </c>
      <c r="M10" s="124"/>
      <c r="N10" s="124"/>
      <c r="O10" s="124"/>
      <c r="P10" s="124"/>
      <c r="Q10" s="124"/>
      <c r="R10" s="124"/>
      <c r="S10" s="124"/>
      <c r="T10" s="273"/>
      <c r="U10" s="273"/>
      <c r="V10" s="124">
        <f>VLOOKUP($B10,'MONT-E RAW MCC'!$A:$DW,V$3,0)</f>
        <v>8.5</v>
      </c>
      <c r="W10" s="124">
        <f>VLOOKUP($B10,'MONT-E RAW MCC'!$A:$DW,W$3,0)</f>
        <v>8.5</v>
      </c>
      <c r="X10" s="274">
        <f>VLOOKUP($B10,'MONT-E RAW MCC'!$A:$DW,X$3,0)</f>
        <v>4.3</v>
      </c>
      <c r="Y10" s="124"/>
      <c r="Z10" s="124"/>
      <c r="AA10" s="124">
        <f>VLOOKUP($B10,'MONT-E RAW MCC'!$A:$DW,AA$3,0)</f>
        <v>8.5</v>
      </c>
      <c r="AB10" s="124">
        <f>VLOOKUP($B10,'MONT-E RAW MCC'!$A:$DW,AB$3,0)</f>
        <v>8.4</v>
      </c>
      <c r="AC10" s="124">
        <f>VLOOKUP($B10,'MONT-E RAW MCC'!$A:$DW,AC$3,0)</f>
        <v>8.5</v>
      </c>
      <c r="AD10" s="275">
        <f>8.5-1.5</f>
        <v>7</v>
      </c>
      <c r="AE10" s="274"/>
      <c r="AF10" s="124"/>
      <c r="AG10" s="124"/>
      <c r="AH10" s="274"/>
      <c r="AI10" s="274"/>
      <c r="AJ10" s="124">
        <f>VLOOKUP($B10,'MONT-E RAW MCC'!$A:$DW,AJ$3,0)</f>
        <v>8.5</v>
      </c>
      <c r="AK10" s="124">
        <f>VLOOKUP($B10,'MONT-E RAW MCC'!$A:$DW,AK$3,0)</f>
        <v>8.5</v>
      </c>
      <c r="AL10" s="124">
        <f>VLOOKUP($B10,'MONT-E RAW MCC'!$A:$DW,AL$3,0)</f>
        <v>8.5</v>
      </c>
      <c r="AM10" s="124"/>
      <c r="AN10" s="124"/>
      <c r="AO10" s="124">
        <f>VLOOKUP($B10,'MONT-E RAW MCC'!$A:$DW,AO$3,0)</f>
        <v>8.5</v>
      </c>
      <c r="AP10" s="124">
        <f>VLOOKUP($B10,'MONT-E RAW MCC'!$A:$DW,AP$3,0)</f>
        <v>8.4</v>
      </c>
      <c r="AQ10" s="124">
        <f>VLOOKUP($B10,'MONT-E RAW MCC'!$A:$DW,AQ$3,0)</f>
        <v>8.5</v>
      </c>
      <c r="AR10" s="124">
        <f>VLOOKUP($B10,'MONT-E RAW MCC'!$A:$DW,AR$3,0)</f>
        <v>8.5</v>
      </c>
      <c r="AS10" s="124">
        <f>VLOOKUP($B10,'MONT-E RAW MCC'!$A:$DW,AS$3,0)</f>
        <v>8.5</v>
      </c>
      <c r="AT10" s="124"/>
      <c r="AU10" s="124"/>
      <c r="AV10" s="124">
        <f>VLOOKUP($B10,'MONT-E RAW MCC'!$A:$DW,AV$3,0)</f>
        <v>8.5</v>
      </c>
      <c r="AW10" s="124">
        <f>VLOOKUP($B10,'MONT-E RAW MCC'!$A:$DW,AW$3,0)</f>
        <v>8.5</v>
      </c>
      <c r="AX10" s="269">
        <f t="shared" si="6"/>
        <v>138.60000000000002</v>
      </c>
      <c r="AY10" s="122">
        <f t="shared" si="7"/>
        <v>16.3</v>
      </c>
      <c r="AZ10" s="123"/>
      <c r="BA10" s="124">
        <v>31.399999999999977</v>
      </c>
      <c r="BB10" s="271">
        <f t="shared" si="8"/>
        <v>17</v>
      </c>
      <c r="BC10" s="126"/>
      <c r="BD10" s="126"/>
      <c r="BE10" s="126"/>
      <c r="BF10" s="122">
        <f t="shared" si="9"/>
        <v>21.994117647058822</v>
      </c>
      <c r="BG10" s="272"/>
      <c r="BH10" s="122">
        <f t="shared" si="10"/>
        <v>102.40000000000003</v>
      </c>
      <c r="BI10" s="122"/>
    </row>
    <row r="11" spans="1:61" ht="15.75" customHeight="1" x14ac:dyDescent="0.2">
      <c r="A11" s="116" t="s">
        <v>728</v>
      </c>
      <c r="B11" s="112">
        <f>VLOOKUP(A11,'Trang tính47'!A:B,2,0)</f>
        <v>790</v>
      </c>
      <c r="C11" s="116" t="s">
        <v>729</v>
      </c>
      <c r="D11" s="116" t="s">
        <v>352</v>
      </c>
      <c r="E11" s="116" t="str">
        <f ca="1">IFERROR(__xludf.DUMMYFUNCTION("iferror(VLOOKUP($A11,IMPORTRANGE(""1-9zL-4B0gjx0RgaIK8HFsGW1d64ZHS6pfB0NR1ZgIOA"",""2.1 Trạng thái mới nhất!$B:$AT""),44,0))"),"")</f>
        <v/>
      </c>
      <c r="F11" s="116" t="str">
        <f ca="1">IFERROR(__xludf.DUMMYFUNCTION("VLOOKUP($A11,IMPORTRANGE(""https://docs.google.com/spreadsheets/d/1NmOef-NY3LyxfZRciZN9SVEW-Z77_C7P6SPyFZ_rU9g/edit#gid=490737315"",""File Import!$A:$O""),15,0)"),"#REF!")</f>
        <v>#REF!</v>
      </c>
      <c r="G11" s="116" t="str">
        <f ca="1">IFERROR(__xludf.DUMMYFUNCTION("VLOOKUP($F11,IMPORTRANGE(""https://docs.google.com/spreadsheets/d/1NmOef-NY3LyxfZRciZN9SVEW-Z77_C7P6SPyFZ_rU9g/edit#gid=1143728099"",""ID lịch làm việc!$c:$e""),3,0)"),"#REF!")</f>
        <v>#REF!</v>
      </c>
      <c r="H11" s="117" t="str">
        <f ca="1">IFERROR(__xludf.DUMMYFUNCTION("IFERROR(VLOOKUP($A11,IMPORTRANGE(""1-9zL-4B0gjx0RgaIK8HFsGW1d64ZHS6pfB0NR1ZgIOA"",""1.Thông tin nhân sự!$b:$ay""),50,0))"),"")</f>
        <v/>
      </c>
      <c r="I11" s="118" t="str">
        <f ca="1">IFERROR(__xludf.DUMMYFUNCTION("iferror(IF($K11=""Đã nghỉ việc"", VLOOKUP($A11, IMPORTRANGE(""1-9zL-4B0gjx0RgaIK8HFsGW1d64ZHS6pfB0NR1ZgIOA"",""2.1 Trạng thái mới nhất!$B:$U""),2,0),""""))"),"")</f>
        <v/>
      </c>
      <c r="J11" s="116" t="str">
        <f ca="1">IFERROR(__xludf.DUMMYFUNCTION("VLOOKUP($A11,IMPORTRANGE(""1-9zL-4B0gjx0RgaIK8HFsGW1d64ZHS6pfB0NR1ZgIOA"",""2.1 Trạng thái mới nhất!$B:$AR""),16,0)"),"#REF!")</f>
        <v>#REF!</v>
      </c>
      <c r="K11" s="116" t="str">
        <f ca="1">IFERROR(__xludf.DUMMYFUNCTION("VLOOKUP($A11,IMPORTRANGE(""1-9zL-4B0gjx0RgaIK8HFsGW1d64ZHS6pfB0NR1ZgIOA"",""2.1 Trạng thái mới nhất!$B:$F""),5,0)"),"#REF!")</f>
        <v>#REF!</v>
      </c>
      <c r="L11" s="122">
        <v>72.8</v>
      </c>
      <c r="M11" s="124"/>
      <c r="N11" s="124"/>
      <c r="O11" s="124"/>
      <c r="P11" s="124"/>
      <c r="Q11" s="124"/>
      <c r="R11" s="124"/>
      <c r="S11" s="124"/>
      <c r="T11" s="273"/>
      <c r="U11" s="273"/>
      <c r="V11" s="124">
        <v>8.5</v>
      </c>
      <c r="W11" s="124">
        <v>8.5</v>
      </c>
      <c r="X11" s="124">
        <f>VLOOKUP($B11,'MONT-E RAW MCC'!$A:$DW,X$3,0)</f>
        <v>8.1</v>
      </c>
      <c r="Y11" s="124"/>
      <c r="Z11" s="124"/>
      <c r="AA11" s="124">
        <f>VLOOKUP($B11,'MONT-E RAW MCC'!$A:$DW,AA$3,0)</f>
        <v>8.3000000000000007</v>
      </c>
      <c r="AB11" s="124">
        <f>VLOOKUP($B11,'MONT-E RAW MCC'!$A:$DW,AB$3,0)</f>
        <v>8.1</v>
      </c>
      <c r="AC11" s="274">
        <f>VLOOKUP($B11,'MONT-E RAW MCC'!$A:$DW,AC$3,0)</f>
        <v>0</v>
      </c>
      <c r="AD11" s="274">
        <f>VLOOKUP($B11,'MONT-E RAW MCC'!$A:$DW,AD$3,0)</f>
        <v>0</v>
      </c>
      <c r="AE11" s="124">
        <v>8.5</v>
      </c>
      <c r="AF11" s="124"/>
      <c r="AG11" s="124"/>
      <c r="AH11" s="124">
        <f>VLOOKUP($B11,'MONT-E RAW MCC'!$A:$DW,AH$3,0)</f>
        <v>8</v>
      </c>
      <c r="AI11" s="124">
        <f>VLOOKUP($B11,'MONT-E RAW MCC'!$A:$DW,AI$3,0)</f>
        <v>8.1999999999999993</v>
      </c>
      <c r="AJ11" s="124">
        <f>VLOOKUP($B11,'MONT-E RAW MCC'!$A:$DW,AJ$3,0)</f>
        <v>8.4</v>
      </c>
      <c r="AK11" s="124">
        <f>VLOOKUP($B11,'MONT-E RAW MCC'!$A:$DW,AK$3,0)</f>
        <v>8.3000000000000007</v>
      </c>
      <c r="AL11" s="124">
        <f>VLOOKUP($B11,'MONT-E RAW MCC'!$A:$DW,AL$3,0)</f>
        <v>8.1</v>
      </c>
      <c r="AM11" s="124"/>
      <c r="AN11" s="124"/>
      <c r="AO11" s="124">
        <f>VLOOKUP($B11,'MONT-E RAW MCC'!$A:$DW,AO$3,0)</f>
        <v>8.1</v>
      </c>
      <c r="AP11" s="124">
        <f>VLOOKUP($B11,'MONT-E RAW MCC'!$A:$DW,AP$3,0)</f>
        <v>7.7</v>
      </c>
      <c r="AQ11" s="124">
        <v>8.5</v>
      </c>
      <c r="AR11" s="124">
        <v>8.5</v>
      </c>
      <c r="AS11" s="124">
        <f>VLOOKUP($B11,'MONT-E RAW MCC'!$A:$DW,AS$3,0)</f>
        <v>8.1999999999999993</v>
      </c>
      <c r="AT11" s="124"/>
      <c r="AU11" s="124"/>
      <c r="AV11" s="124">
        <f>VLOOKUP($B11,'MONT-E RAW MCC'!$A:$DW,AV$3,0)</f>
        <v>8.1999999999999993</v>
      </c>
      <c r="AW11" s="124">
        <f>VLOOKUP($B11,'MONT-E RAW MCC'!$A:$DW,AW$3,0)</f>
        <v>7.9</v>
      </c>
      <c r="AX11" s="269">
        <f t="shared" si="6"/>
        <v>148.1</v>
      </c>
      <c r="AY11" s="122">
        <f t="shared" si="7"/>
        <v>17.399999999999999</v>
      </c>
      <c r="AZ11" s="123"/>
      <c r="BA11" s="271">
        <v>21.900000000000006</v>
      </c>
      <c r="BB11" s="271">
        <f t="shared" si="8"/>
        <v>17</v>
      </c>
      <c r="BC11" s="126"/>
      <c r="BD11" s="126"/>
      <c r="BE11" s="126"/>
      <c r="BF11" s="122">
        <f t="shared" si="9"/>
        <v>21.976470588235294</v>
      </c>
      <c r="BG11" s="272"/>
      <c r="BH11" s="122">
        <f t="shared" si="10"/>
        <v>50.899999999999991</v>
      </c>
      <c r="BI11" s="122"/>
    </row>
    <row r="12" spans="1:61" ht="15.75" customHeight="1" x14ac:dyDescent="0.2">
      <c r="A12" s="116" t="s">
        <v>720</v>
      </c>
      <c r="B12" s="112">
        <f>VLOOKUP(A12,'Trang tính47'!A:B,2,0)</f>
        <v>791</v>
      </c>
      <c r="C12" s="116" t="s">
        <v>721</v>
      </c>
      <c r="D12" s="116" t="s">
        <v>352</v>
      </c>
      <c r="E12" s="116" t="str">
        <f ca="1">IFERROR(__xludf.DUMMYFUNCTION("iferror(VLOOKUP($A12,IMPORTRANGE(""1-9zL-4B0gjx0RgaIK8HFsGW1d64ZHS6pfB0NR1ZgIOA"",""2.1 Trạng thái mới nhất!$B:$AT""),44,0))"),"")</f>
        <v/>
      </c>
      <c r="F12" s="116" t="str">
        <f ca="1">IFERROR(__xludf.DUMMYFUNCTION("VLOOKUP($A12,IMPORTRANGE(""https://docs.google.com/spreadsheets/d/1NmOef-NY3LyxfZRciZN9SVEW-Z77_C7P6SPyFZ_rU9g/edit#gid=490737315"",""File Import!$A:$O""),15,0)"),"#REF!")</f>
        <v>#REF!</v>
      </c>
      <c r="G12" s="116" t="str">
        <f ca="1">IFERROR(__xludf.DUMMYFUNCTION("VLOOKUP($F12,IMPORTRANGE(""https://docs.google.com/spreadsheets/d/1NmOef-NY3LyxfZRciZN9SVEW-Z77_C7P6SPyFZ_rU9g/edit#gid=1143728099"",""ID lịch làm việc!$c:$e""),3,0)"),"#REF!")</f>
        <v>#REF!</v>
      </c>
      <c r="H12" s="117" t="str">
        <f ca="1">IFERROR(__xludf.DUMMYFUNCTION("IFERROR(VLOOKUP($A12,IMPORTRANGE(""1-9zL-4B0gjx0RgaIK8HFsGW1d64ZHS6pfB0NR1ZgIOA"",""1.Thông tin nhân sự!$b:$ay""),50,0))"),"")</f>
        <v/>
      </c>
      <c r="I12" s="118" t="str">
        <f ca="1">IFERROR(__xludf.DUMMYFUNCTION("iferror(IF($K12=""Đã nghỉ việc"", VLOOKUP($A12, IMPORTRANGE(""1-9zL-4B0gjx0RgaIK8HFsGW1d64ZHS6pfB0NR1ZgIOA"",""2.1 Trạng thái mới nhất!$B:$U""),2,0),""""))"),"")</f>
        <v/>
      </c>
      <c r="J12" s="116" t="str">
        <f ca="1">IFERROR(__xludf.DUMMYFUNCTION("VLOOKUP($A12,IMPORTRANGE(""1-9zL-4B0gjx0RgaIK8HFsGW1d64ZHS6pfB0NR1ZgIOA"",""2.1 Trạng thái mới nhất!$B:$AR""),16,0)"),"#REF!")</f>
        <v>#REF!</v>
      </c>
      <c r="K12" s="116" t="str">
        <f ca="1">IFERROR(__xludf.DUMMYFUNCTION("VLOOKUP($A12,IMPORTRANGE(""1-9zL-4B0gjx0RgaIK8HFsGW1d64ZHS6pfB0NR1ZgIOA"",""2.1 Trạng thái mới nhất!$B:$F""),5,0)"),"#REF!")</f>
        <v>#REF!</v>
      </c>
      <c r="L12" s="122">
        <v>116.3</v>
      </c>
      <c r="M12" s="124"/>
      <c r="N12" s="124"/>
      <c r="O12" s="124"/>
      <c r="P12" s="124"/>
      <c r="Q12" s="124"/>
      <c r="R12" s="124"/>
      <c r="S12" s="124"/>
      <c r="T12" s="273"/>
      <c r="U12" s="273"/>
      <c r="V12" s="124">
        <f>VLOOKUP($B12,'MONT-E RAW MCC'!$A:$DW,V$3,0)</f>
        <v>7.6</v>
      </c>
      <c r="W12" s="124">
        <f>VLOOKUP($B12,'MONT-E RAW MCC'!$A:$DW,W$3,0)</f>
        <v>7.4</v>
      </c>
      <c r="X12" s="124">
        <f>VLOOKUP($B12,'MONT-E RAW MCC'!$A:$DW,X$3,0)</f>
        <v>7.4</v>
      </c>
      <c r="Y12" s="124"/>
      <c r="Z12" s="124"/>
      <c r="AA12" s="124">
        <f>VLOOKUP($B12,'MONT-E RAW MCC'!$A:$DW,AA$3,0)</f>
        <v>7.7</v>
      </c>
      <c r="AB12" s="124">
        <f>VLOOKUP($B12,'MONT-E RAW MCC'!$A:$DW,AB$3,0)</f>
        <v>7.4</v>
      </c>
      <c r="AC12" s="124">
        <f>VLOOKUP($B12,'MONT-E RAW MCC'!$A:$DW,AC$3,0)</f>
        <v>7.4</v>
      </c>
      <c r="AD12" s="124">
        <f>VLOOKUP($B12,'MONT-E RAW MCC'!$A:$DW,AD$3,0)</f>
        <v>7.4</v>
      </c>
      <c r="AE12" s="274"/>
      <c r="AF12" s="124"/>
      <c r="AG12" s="124"/>
      <c r="AH12" s="124">
        <f>VLOOKUP($B12,'MONT-E RAW MCC'!$A:$DW,AH$3,0)</f>
        <v>7.4</v>
      </c>
      <c r="AI12" s="124">
        <f>VLOOKUP($B12,'MONT-E RAW MCC'!$A:$DW,AI$3,0)</f>
        <v>8.5</v>
      </c>
      <c r="AJ12" s="124">
        <f>VLOOKUP($B12,'MONT-E RAW MCC'!$A:$DW,AJ$3,0)</f>
        <v>7.4</v>
      </c>
      <c r="AK12" s="124">
        <f>VLOOKUP($B12,'MONT-E RAW MCC'!$A:$DW,AK$3,0)</f>
        <v>8.5</v>
      </c>
      <c r="AL12" s="124">
        <f>VLOOKUP($B12,'MONT-E RAW MCC'!$A:$DW,AL$3,0)</f>
        <v>7.4</v>
      </c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269">
        <f t="shared" si="6"/>
        <v>91.5</v>
      </c>
      <c r="AY12" s="122">
        <f t="shared" si="7"/>
        <v>10.8</v>
      </c>
      <c r="AZ12" s="123"/>
      <c r="BA12" s="124">
        <v>8.5</v>
      </c>
      <c r="BB12" s="271">
        <f t="shared" si="8"/>
        <v>17</v>
      </c>
      <c r="BC12" s="126"/>
      <c r="BD12" s="126"/>
      <c r="BE12" s="126"/>
      <c r="BF12" s="122">
        <f t="shared" si="9"/>
        <v>13.8</v>
      </c>
      <c r="BG12" s="272"/>
      <c r="BH12" s="122">
        <f t="shared" si="10"/>
        <v>107.8</v>
      </c>
      <c r="BI12" s="122"/>
    </row>
    <row r="13" spans="1:61" ht="15.75" customHeight="1" x14ac:dyDescent="0.2">
      <c r="A13" s="116" t="s">
        <v>722</v>
      </c>
      <c r="B13" s="112">
        <f>VLOOKUP(A13,'Trang tính47'!A:B,2,0)</f>
        <v>794</v>
      </c>
      <c r="C13" s="116" t="s">
        <v>723</v>
      </c>
      <c r="D13" s="116" t="s">
        <v>352</v>
      </c>
      <c r="E13" s="116" t="str">
        <f ca="1">IFERROR(__xludf.DUMMYFUNCTION("iferror(VLOOKUP($A13,IMPORTRANGE(""1-9zL-4B0gjx0RgaIK8HFsGW1d64ZHS6pfB0NR1ZgIOA"",""2.1 Trạng thái mới nhất!$B:$AT""),44,0))"),"")</f>
        <v/>
      </c>
      <c r="F13" s="116" t="str">
        <f ca="1">IFERROR(__xludf.DUMMYFUNCTION("VLOOKUP($A13,IMPORTRANGE(""https://docs.google.com/spreadsheets/d/1NmOef-NY3LyxfZRciZN9SVEW-Z77_C7P6SPyFZ_rU9g/edit#gid=490737315"",""File Import!$A:$O""),15,0)"),"#REF!")</f>
        <v>#REF!</v>
      </c>
      <c r="G13" s="116" t="str">
        <f ca="1">IFERROR(__xludf.DUMMYFUNCTION("VLOOKUP($F13,IMPORTRANGE(""https://docs.google.com/spreadsheets/d/1NmOef-NY3LyxfZRciZN9SVEW-Z77_C7P6SPyFZ_rU9g/edit#gid=1143728099"",""ID lịch làm việc!$c:$e""),3,0)"),"#REF!")</f>
        <v>#REF!</v>
      </c>
      <c r="H13" s="117" t="str">
        <f ca="1">IFERROR(__xludf.DUMMYFUNCTION("IFERROR(VLOOKUP($A13,IMPORTRANGE(""1-9zL-4B0gjx0RgaIK8HFsGW1d64ZHS6pfB0NR1ZgIOA"",""1.Thông tin nhân sự!$b:$ay""),50,0))"),"")</f>
        <v/>
      </c>
      <c r="I13" s="118" t="str">
        <f ca="1">IFERROR(__xludf.DUMMYFUNCTION("iferror(IF($K13=""Đã nghỉ việc"", VLOOKUP($A13, IMPORTRANGE(""1-9zL-4B0gjx0RgaIK8HFsGW1d64ZHS6pfB0NR1ZgIOA"",""2.1 Trạng thái mới nhất!$B:$U""),2,0),""""))"),"")</f>
        <v/>
      </c>
      <c r="J13" s="116" t="str">
        <f ca="1">IFERROR(__xludf.DUMMYFUNCTION("VLOOKUP($A13,IMPORTRANGE(""1-9zL-4B0gjx0RgaIK8HFsGW1d64ZHS6pfB0NR1ZgIOA"",""2.1 Trạng thái mới nhất!$B:$AR""),16,0)"),"#REF!")</f>
        <v>#REF!</v>
      </c>
      <c r="K13" s="116" t="str">
        <f ca="1">IFERROR(__xludf.DUMMYFUNCTION("VLOOKUP($A13,IMPORTRANGE(""1-9zL-4B0gjx0RgaIK8HFsGW1d64ZHS6pfB0NR1ZgIOA"",""2.1 Trạng thái mới nhất!$B:$F""),5,0)"),"#REF!")</f>
        <v>#REF!</v>
      </c>
      <c r="L13" s="122">
        <v>104.4</v>
      </c>
      <c r="M13" s="124"/>
      <c r="N13" s="124"/>
      <c r="O13" s="124"/>
      <c r="P13" s="124"/>
      <c r="Q13" s="124"/>
      <c r="R13" s="124"/>
      <c r="S13" s="124"/>
      <c r="T13" s="273"/>
      <c r="U13" s="273"/>
      <c r="V13" s="124">
        <f>VLOOKUP($B13,'MONT-E RAW MCC'!$A:$DW,V$3,0)</f>
        <v>8.1</v>
      </c>
      <c r="W13" s="124">
        <f>VLOOKUP($B13,'MONT-E RAW MCC'!$A:$DW,W$3,0)</f>
        <v>8.3000000000000007</v>
      </c>
      <c r="X13" s="124">
        <f>VLOOKUP($B13,'MONT-E RAW MCC'!$A:$DW,X$3,0)</f>
        <v>8.5</v>
      </c>
      <c r="Y13" s="124"/>
      <c r="Z13" s="124"/>
      <c r="AA13" s="124">
        <v>8.5</v>
      </c>
      <c r="AB13" s="124">
        <v>8.5</v>
      </c>
      <c r="AC13" s="124">
        <f>VLOOKUP($B13,'MONT-E RAW MCC'!$A:$DW,AC$3,0)</f>
        <v>8</v>
      </c>
      <c r="AD13" s="124">
        <f>VLOOKUP($B13,'MONT-E RAW MCC'!$A:$DW,AD$3,0)</f>
        <v>8.1999999999999993</v>
      </c>
      <c r="AE13" s="124">
        <f>VLOOKUP($B13,'MONT-E RAW MCC'!$A:$DW,AE$3,0)</f>
        <v>8.5</v>
      </c>
      <c r="AF13" s="124"/>
      <c r="AG13" s="124"/>
      <c r="AH13" s="124">
        <f>VLOOKUP($B13,'MONT-E RAW MCC'!$A:$DW,AH$3,0)</f>
        <v>8.1999999999999993</v>
      </c>
      <c r="AI13" s="124">
        <f>VLOOKUP($B13,'MONT-E RAW MCC'!$A:$DW,AI$3,0)</f>
        <v>8.1999999999999993</v>
      </c>
      <c r="AJ13" s="124">
        <f>VLOOKUP($B13,'MONT-E RAW MCC'!$A:$DW,AJ$3,0)</f>
        <v>8.4</v>
      </c>
      <c r="AK13" s="124">
        <f>VLOOKUP($B13,'MONT-E RAW MCC'!$A:$DW,AK$3,0)</f>
        <v>8.3000000000000007</v>
      </c>
      <c r="AL13" s="124">
        <f>VLOOKUP($B13,'MONT-E RAW MCC'!$A:$DW,AL$3,0)</f>
        <v>8.4</v>
      </c>
      <c r="AM13" s="124"/>
      <c r="AN13" s="124"/>
      <c r="AO13" s="124">
        <f>VLOOKUP($B13,'MONT-E RAW MCC'!$A:$DW,AO$3,0)</f>
        <v>8</v>
      </c>
      <c r="AP13" s="124">
        <f>VLOOKUP($B13,'MONT-E RAW MCC'!$A:$DW,AP$3,0)</f>
        <v>8.1</v>
      </c>
      <c r="AQ13" s="124">
        <f>VLOOKUP($B13,'MONT-E RAW MCC'!$A:$DW,AQ$3,0)</f>
        <v>8.1999999999999993</v>
      </c>
      <c r="AR13" s="124">
        <f>VLOOKUP($B13,'MONT-E RAW MCC'!$A:$DW,AR$3,0)</f>
        <v>8.1999999999999993</v>
      </c>
      <c r="AS13" s="124">
        <f>VLOOKUP($B13,'MONT-E RAW MCC'!$A:$DW,AS$3,0)</f>
        <v>8.5</v>
      </c>
      <c r="AT13" s="124"/>
      <c r="AU13" s="124"/>
      <c r="AV13" s="124">
        <f>VLOOKUP($B13,'MONT-E RAW MCC'!$A:$DW,AV$3,0)</f>
        <v>8.5</v>
      </c>
      <c r="AW13" s="124">
        <f>VLOOKUP($B13,'MONT-E RAW MCC'!$A:$DW,AW$3,0)</f>
        <v>8.5</v>
      </c>
      <c r="AX13" s="269">
        <f t="shared" si="6"/>
        <v>166.1</v>
      </c>
      <c r="AY13" s="122">
        <f t="shared" si="7"/>
        <v>19.5</v>
      </c>
      <c r="AZ13" s="123"/>
      <c r="BA13" s="124">
        <v>3.9000000000000057</v>
      </c>
      <c r="BB13" s="271">
        <f t="shared" si="8"/>
        <v>17</v>
      </c>
      <c r="BC13" s="126"/>
      <c r="BD13" s="126"/>
      <c r="BE13" s="126"/>
      <c r="BF13" s="122">
        <f t="shared" si="9"/>
        <v>21.958823529411767</v>
      </c>
      <c r="BG13" s="272"/>
      <c r="BH13" s="122">
        <f t="shared" si="10"/>
        <v>100.5</v>
      </c>
      <c r="BI13" s="122"/>
    </row>
    <row r="14" spans="1:61" ht="15.75" customHeight="1" x14ac:dyDescent="0.2">
      <c r="A14" s="116" t="s">
        <v>730</v>
      </c>
      <c r="B14" s="112">
        <f>VLOOKUP(A14,'Trang tính47'!A:B,2,0)</f>
        <v>844</v>
      </c>
      <c r="C14" s="116" t="s">
        <v>731</v>
      </c>
      <c r="D14" s="116" t="s">
        <v>352</v>
      </c>
      <c r="E14" s="116" t="str">
        <f ca="1">IFERROR(__xludf.DUMMYFUNCTION("iferror(VLOOKUP($A14,IMPORTRANGE(""1-9zL-4B0gjx0RgaIK8HFsGW1d64ZHS6pfB0NR1ZgIOA"",""2.1 Trạng thái mới nhất!$B:$AT""),44,0))"),"")</f>
        <v/>
      </c>
      <c r="F14" s="116" t="str">
        <f ca="1">IFERROR(__xludf.DUMMYFUNCTION("VLOOKUP($A14,IMPORTRANGE(""https://docs.google.com/spreadsheets/d/1NmOef-NY3LyxfZRciZN9SVEW-Z77_C7P6SPyFZ_rU9g/edit#gid=490737315"",""File Import!$A:$O""),15,0)"),"#REF!")</f>
        <v>#REF!</v>
      </c>
      <c r="G14" s="116" t="str">
        <f ca="1">IFERROR(__xludf.DUMMYFUNCTION("VLOOKUP($F14,IMPORTRANGE(""https://docs.google.com/spreadsheets/d/1NmOef-NY3LyxfZRciZN9SVEW-Z77_C7P6SPyFZ_rU9g/edit#gid=1143728099"",""ID lịch làm việc!$c:$e""),3,0)"),"#REF!")</f>
        <v>#REF!</v>
      </c>
      <c r="H14" s="117" t="str">
        <f ca="1">IFERROR(__xludf.DUMMYFUNCTION("IFERROR(VLOOKUP($A14,IMPORTRANGE(""1-9zL-4B0gjx0RgaIK8HFsGW1d64ZHS6pfB0NR1ZgIOA"",""1.Thông tin nhân sự!$b:$ay""),50,0))"),"")</f>
        <v/>
      </c>
      <c r="I14" s="118" t="str">
        <f ca="1">IFERROR(__xludf.DUMMYFUNCTION("iferror(IF($K14=""Đã nghỉ việc"", VLOOKUP($A14, IMPORTRANGE(""1-9zL-4B0gjx0RgaIK8HFsGW1d64ZHS6pfB0NR1ZgIOA"",""2.1 Trạng thái mới nhất!$B:$U""),2,0),""""))"),"")</f>
        <v/>
      </c>
      <c r="J14" s="116" t="str">
        <f ca="1">IFERROR(__xludf.DUMMYFUNCTION("VLOOKUP($A14,IMPORTRANGE(""1-9zL-4B0gjx0RgaIK8HFsGW1d64ZHS6pfB0NR1ZgIOA"",""2.1 Trạng thái mới nhất!$B:$AR""),16,0)"),"#REF!")</f>
        <v>#REF!</v>
      </c>
      <c r="K14" s="116" t="str">
        <f ca="1">IFERROR(__xludf.DUMMYFUNCTION("VLOOKUP($A14,IMPORTRANGE(""1-9zL-4B0gjx0RgaIK8HFsGW1d64ZHS6pfB0NR1ZgIOA"",""2.1 Trạng thái mới nhất!$B:$F""),5,0)"),"#REF!")</f>
        <v>#REF!</v>
      </c>
      <c r="L14" s="122">
        <v>99.3</v>
      </c>
      <c r="M14" s="124"/>
      <c r="N14" s="124"/>
      <c r="O14" s="124"/>
      <c r="P14" s="124"/>
      <c r="Q14" s="124"/>
      <c r="R14" s="124"/>
      <c r="S14" s="124"/>
      <c r="T14" s="273"/>
      <c r="U14" s="273"/>
      <c r="V14" s="124">
        <f>VLOOKUP($B14,'MONT-E RAW MCC'!$A:$DW,V$3,0)</f>
        <v>8.3000000000000007</v>
      </c>
      <c r="W14" s="124">
        <f>VLOOKUP($B14,'MONT-E RAW MCC'!$A:$DW,W$3,0)</f>
        <v>8.4</v>
      </c>
      <c r="X14" s="124">
        <f>VLOOKUP($B14,'MONT-E RAW MCC'!$A:$DW,X$3,0)</f>
        <v>8.4</v>
      </c>
      <c r="Y14" s="124"/>
      <c r="Z14" s="124"/>
      <c r="AA14" s="124">
        <f>VLOOKUP($B14,'MONT-E RAW MCC'!$A:$DW,AA$3,0)</f>
        <v>8.5</v>
      </c>
      <c r="AB14" s="124">
        <f>VLOOKUP($B14,'MONT-E RAW MCC'!$A:$DW,AB$3,0)</f>
        <v>7.2</v>
      </c>
      <c r="AC14" s="124">
        <f>VLOOKUP($B14,'MONT-E RAW MCC'!$A:$DW,AC$3,0)</f>
        <v>8.3000000000000007</v>
      </c>
      <c r="AD14" s="124">
        <f>VLOOKUP($B14,'MONT-E RAW MCC'!$A:$DW,AD$3,0)</f>
        <v>8.3000000000000007</v>
      </c>
      <c r="AE14" s="274">
        <f>8.5/2</f>
        <v>4.25</v>
      </c>
      <c r="AF14" s="124"/>
      <c r="AG14" s="124"/>
      <c r="AH14" s="124">
        <f>VLOOKUP($B14,'MONT-E RAW MCC'!$A:$DW,AH$3,0)</f>
        <v>8.4</v>
      </c>
      <c r="AI14" s="124">
        <f>VLOOKUP($B14,'MONT-E RAW MCC'!$A:$DW,AI$3,0)</f>
        <v>8.1</v>
      </c>
      <c r="AJ14" s="124">
        <f>VLOOKUP($B14,'MONT-E RAW MCC'!$A:$DW,AJ$3,0)</f>
        <v>7.3</v>
      </c>
      <c r="AK14" s="124">
        <f>VLOOKUP($B14,'MONT-E RAW MCC'!$A:$DW,AK$3,0)</f>
        <v>8</v>
      </c>
      <c r="AL14" s="274">
        <f>8.5/2</f>
        <v>4.25</v>
      </c>
      <c r="AM14" s="124"/>
      <c r="AN14" s="124"/>
      <c r="AO14" s="124">
        <f>VLOOKUP($B14,'MONT-E RAW MCC'!$A:$DW,AO$3,0)</f>
        <v>8.5</v>
      </c>
      <c r="AP14" s="124">
        <f>VLOOKUP($B14,'MONT-E RAW MCC'!$A:$DW,AP$3,0)</f>
        <v>7.8</v>
      </c>
      <c r="AQ14" s="124">
        <f>VLOOKUP($B14,'MONT-E RAW MCC'!$A:$DW,AQ$3,0)</f>
        <v>8.1999999999999993</v>
      </c>
      <c r="AR14" s="124">
        <f>VLOOKUP($B14,'MONT-E RAW MCC'!$A:$DW,AR$3,0)</f>
        <v>7.8</v>
      </c>
      <c r="AS14" s="274"/>
      <c r="AT14" s="124"/>
      <c r="AU14" s="124"/>
      <c r="AV14" s="124">
        <f>VLOOKUP($B14,'MONT-E RAW MCC'!$A:$DW,AV$3,0)</f>
        <v>7.8</v>
      </c>
      <c r="AW14" s="124">
        <f>VLOOKUP($B14,'MONT-E RAW MCC'!$A:$DW,AW$3,0)</f>
        <v>7.9</v>
      </c>
      <c r="AX14" s="269">
        <f t="shared" si="6"/>
        <v>145.70000000000002</v>
      </c>
      <c r="AY14" s="122">
        <f t="shared" si="7"/>
        <v>17.100000000000001</v>
      </c>
      <c r="AZ14" s="123"/>
      <c r="BA14" s="124">
        <v>24.299999999999983</v>
      </c>
      <c r="BB14" s="271">
        <f t="shared" si="8"/>
        <v>17</v>
      </c>
      <c r="BC14" s="126"/>
      <c r="BD14" s="126"/>
      <c r="BE14" s="126"/>
      <c r="BF14" s="122">
        <f t="shared" si="9"/>
        <v>21.958823529411763</v>
      </c>
      <c r="BG14" s="272"/>
      <c r="BH14" s="122">
        <f t="shared" si="10"/>
        <v>75.000000000000014</v>
      </c>
      <c r="BI14" s="122"/>
    </row>
    <row r="15" spans="1:61" ht="15.75" customHeight="1" x14ac:dyDescent="0.2">
      <c r="A15" s="116" t="s">
        <v>849</v>
      </c>
      <c r="B15" s="112">
        <f>VLOOKUP(A15,'Trang tính47'!A:B,2,0)</f>
        <v>919</v>
      </c>
      <c r="C15" s="116" t="s">
        <v>850</v>
      </c>
      <c r="D15" s="116" t="s">
        <v>352</v>
      </c>
      <c r="E15" s="116" t="str">
        <f ca="1">IFERROR(__xludf.DUMMYFUNCTION("iferror(VLOOKUP($A15,IMPORTRANGE(""1-9zL-4B0gjx0RgaIK8HFsGW1d64ZHS6pfB0NR1ZgIOA"",""2.1 Trạng thái mới nhất!$B:$AT""),44,0))"),"")</f>
        <v/>
      </c>
      <c r="F15" s="116" t="str">
        <f ca="1">IFERROR(__xludf.DUMMYFUNCTION("VLOOKUP($A15,IMPORTRANGE(""https://docs.google.com/spreadsheets/d/1NmOef-NY3LyxfZRciZN9SVEW-Z77_C7P6SPyFZ_rU9g/edit#gid=490737315"",""File Import!$A:$O""),15,0)"),"#REF!")</f>
        <v>#REF!</v>
      </c>
      <c r="G15" s="116" t="str">
        <f ca="1">IFERROR(__xludf.DUMMYFUNCTION("VLOOKUP($F15,IMPORTRANGE(""https://docs.google.com/spreadsheets/d/1NmOef-NY3LyxfZRciZN9SVEW-Z77_C7P6SPyFZ_rU9g/edit#gid=1143728099"",""ID lịch làm việc!$c:$e""),3,0)"),"#REF!")</f>
        <v>#REF!</v>
      </c>
      <c r="H15" s="117" t="str">
        <f ca="1">IFERROR(__xludf.DUMMYFUNCTION("IFERROR(VLOOKUP($A15,IMPORTRANGE(""1-9zL-4B0gjx0RgaIK8HFsGW1d64ZHS6pfB0NR1ZgIOA"",""1.Thông tin nhân sự!$b:$ay""),50,0))"),"")</f>
        <v/>
      </c>
      <c r="I15" s="118" t="str">
        <f ca="1">IFERROR(__xludf.DUMMYFUNCTION("iferror(IF($K15=""Đã nghỉ việc"", VLOOKUP($A15, IMPORTRANGE(""1-9zL-4B0gjx0RgaIK8HFsGW1d64ZHS6pfB0NR1ZgIOA"",""2.1 Trạng thái mới nhất!$B:$U""),2,0),""""))"),"")</f>
        <v/>
      </c>
      <c r="J15" s="116" t="str">
        <f ca="1">IFERROR(__xludf.DUMMYFUNCTION("VLOOKUP($A15,IMPORTRANGE(""1-9zL-4B0gjx0RgaIK8HFsGW1d64ZHS6pfB0NR1ZgIOA"",""2.1 Trạng thái mới nhất!$B:$AR""),16,0)"),"#REF!")</f>
        <v>#REF!</v>
      </c>
      <c r="K15" s="116" t="str">
        <f ca="1">IFERROR(__xludf.DUMMYFUNCTION("VLOOKUP($A15,IMPORTRANGE(""1-9zL-4B0gjx0RgaIK8HFsGW1d64ZHS6pfB0NR1ZgIOA"",""2.1 Trạng thái mới nhất!$B:$F""),5,0)"),"#REF!")</f>
        <v>#REF!</v>
      </c>
      <c r="L15" s="122">
        <v>0</v>
      </c>
      <c r="M15" s="124"/>
      <c r="N15" s="124"/>
      <c r="O15" s="124"/>
      <c r="P15" s="124"/>
      <c r="Q15" s="124"/>
      <c r="R15" s="124"/>
      <c r="S15" s="276"/>
      <c r="T15" s="277"/>
      <c r="U15" s="277"/>
      <c r="V15" s="124"/>
      <c r="W15" s="124">
        <f t="shared" ref="W15:X15" si="11">8.5/2</f>
        <v>4.25</v>
      </c>
      <c r="X15" s="124">
        <f t="shared" si="11"/>
        <v>4.25</v>
      </c>
      <c r="Y15" s="124"/>
      <c r="Z15" s="124"/>
      <c r="AA15" s="124">
        <f t="shared" ref="AA15:AB15" si="12">8.5/2</f>
        <v>4.25</v>
      </c>
      <c r="AB15" s="124">
        <f t="shared" si="12"/>
        <v>4.25</v>
      </c>
      <c r="AC15" s="124"/>
      <c r="AD15" s="124">
        <f t="shared" ref="AD15:AE15" si="13">8.5/2</f>
        <v>4.25</v>
      </c>
      <c r="AE15" s="124">
        <f t="shared" si="13"/>
        <v>4.25</v>
      </c>
      <c r="AF15" s="124"/>
      <c r="AG15" s="124"/>
      <c r="AH15" s="124">
        <f t="shared" ref="AH15:AL15" si="14">8.5/2</f>
        <v>4.25</v>
      </c>
      <c r="AI15" s="124">
        <f t="shared" si="14"/>
        <v>4.25</v>
      </c>
      <c r="AJ15" s="124">
        <f t="shared" si="14"/>
        <v>4.25</v>
      </c>
      <c r="AK15" s="124">
        <f t="shared" si="14"/>
        <v>4.25</v>
      </c>
      <c r="AL15" s="124">
        <f t="shared" si="14"/>
        <v>4.25</v>
      </c>
      <c r="AM15" s="124"/>
      <c r="AN15" s="124"/>
      <c r="AO15" s="124">
        <f t="shared" ref="AO15:AS15" si="15">8.5/2</f>
        <v>4.25</v>
      </c>
      <c r="AP15" s="124">
        <f t="shared" si="15"/>
        <v>4.25</v>
      </c>
      <c r="AQ15" s="124">
        <f t="shared" si="15"/>
        <v>4.25</v>
      </c>
      <c r="AR15" s="124">
        <f t="shared" si="15"/>
        <v>4.25</v>
      </c>
      <c r="AS15" s="124">
        <f t="shared" si="15"/>
        <v>4.25</v>
      </c>
      <c r="AT15" s="124"/>
      <c r="AU15" s="124"/>
      <c r="AV15" s="124">
        <f t="shared" ref="AV15:AW15" si="16">8.5/2</f>
        <v>4.25</v>
      </c>
      <c r="AW15" s="124">
        <f t="shared" si="16"/>
        <v>4.25</v>
      </c>
      <c r="AX15" s="269">
        <f t="shared" si="6"/>
        <v>76.5</v>
      </c>
      <c r="AY15" s="122">
        <f t="shared" si="7"/>
        <v>9</v>
      </c>
      <c r="AZ15" s="123"/>
      <c r="BA15" s="124"/>
      <c r="BB15" s="271">
        <f>8.5</f>
        <v>8.5</v>
      </c>
      <c r="BC15" s="126"/>
      <c r="BD15" s="126"/>
      <c r="BE15" s="133">
        <v>8.5</v>
      </c>
      <c r="BF15" s="122">
        <f t="shared" si="9"/>
        <v>10</v>
      </c>
      <c r="BG15" s="272"/>
      <c r="BH15" s="122">
        <f t="shared" si="10"/>
        <v>0</v>
      </c>
      <c r="BI15" s="122"/>
    </row>
    <row r="16" spans="1:61" ht="15.75" customHeight="1" x14ac:dyDescent="0.2">
      <c r="A16" s="116" t="s">
        <v>852</v>
      </c>
      <c r="B16" s="112">
        <f>VLOOKUP(A16,'Trang tính47'!A:B,2,0)</f>
        <v>920</v>
      </c>
      <c r="C16" s="116" t="s">
        <v>853</v>
      </c>
      <c r="D16" s="116" t="s">
        <v>352</v>
      </c>
      <c r="E16" s="116" t="str">
        <f ca="1">IFERROR(__xludf.DUMMYFUNCTION("iferror(VLOOKUP($A16,IMPORTRANGE(""1-9zL-4B0gjx0RgaIK8HFsGW1d64ZHS6pfB0NR1ZgIOA"",""2.1 Trạng thái mới nhất!$B:$AT""),44,0))"),"")</f>
        <v/>
      </c>
      <c r="F16" s="116" t="str">
        <f ca="1">IFERROR(__xludf.DUMMYFUNCTION("VLOOKUP($A16,IMPORTRANGE(""https://docs.google.com/spreadsheets/d/1NmOef-NY3LyxfZRciZN9SVEW-Z77_C7P6SPyFZ_rU9g/edit#gid=490737315"",""File Import!$A:$O""),15,0)"),"#REF!")</f>
        <v>#REF!</v>
      </c>
      <c r="G16" s="116" t="str">
        <f ca="1">IFERROR(__xludf.DUMMYFUNCTION("VLOOKUP($F16,IMPORTRANGE(""https://docs.google.com/spreadsheets/d/1NmOef-NY3LyxfZRciZN9SVEW-Z77_C7P6SPyFZ_rU9g/edit#gid=1143728099"",""ID lịch làm việc!$c:$e""),3,0)"),"#REF!")</f>
        <v>#REF!</v>
      </c>
      <c r="H16" s="117" t="str">
        <f ca="1">IFERROR(__xludf.DUMMYFUNCTION("IFERROR(VLOOKUP($A16,IMPORTRANGE(""1-9zL-4B0gjx0RgaIK8HFsGW1d64ZHS6pfB0NR1ZgIOA"",""1.Thông tin nhân sự!$b:$ay""),50,0))"),"")</f>
        <v/>
      </c>
      <c r="I16" s="118" t="str">
        <f ca="1">IFERROR(__xludf.DUMMYFUNCTION("iferror(IF($K16=""Đã nghỉ việc"", VLOOKUP($A16, IMPORTRANGE(""1-9zL-4B0gjx0RgaIK8HFsGW1d64ZHS6pfB0NR1ZgIOA"",""2.1 Trạng thái mới nhất!$B:$U""),2,0),""""))"),"")</f>
        <v/>
      </c>
      <c r="J16" s="116" t="str">
        <f ca="1">IFERROR(__xludf.DUMMYFUNCTION("VLOOKUP($A16,IMPORTRANGE(""1-9zL-4B0gjx0RgaIK8HFsGW1d64ZHS6pfB0NR1ZgIOA"",""2.1 Trạng thái mới nhất!$B:$AR""),16,0)"),"#REF!")</f>
        <v>#REF!</v>
      </c>
      <c r="K16" s="116" t="str">
        <f ca="1">IFERROR(__xludf.DUMMYFUNCTION("VLOOKUP($A16,IMPORTRANGE(""1-9zL-4B0gjx0RgaIK8HFsGW1d64ZHS6pfB0NR1ZgIOA"",""2.1 Trạng thái mới nhất!$B:$F""),5,0)"),"#REF!")</f>
        <v>#REF!</v>
      </c>
      <c r="L16" s="122">
        <v>0</v>
      </c>
      <c r="M16" s="124"/>
      <c r="N16" s="124"/>
      <c r="O16" s="124"/>
      <c r="P16" s="124"/>
      <c r="Q16" s="124"/>
      <c r="R16" s="124"/>
      <c r="S16" s="85"/>
      <c r="T16" s="277"/>
      <c r="U16" s="277"/>
      <c r="V16" s="124">
        <f>VLOOKUP($B16,'MONT-E RAW MCC'!$A:$DW,V$3,0)</f>
        <v>6.3</v>
      </c>
      <c r="W16" s="124">
        <f>VLOOKUP($B16,'MONT-E RAW MCC'!$A:$DW,W$3,0)</f>
        <v>8.5</v>
      </c>
      <c r="X16" s="124">
        <f>VLOOKUP($B16,'MONT-E RAW MCC'!$A:$DW,X$3,0)</f>
        <v>8.4</v>
      </c>
      <c r="Y16" s="124"/>
      <c r="Z16" s="124"/>
      <c r="AA16" s="124">
        <f>VLOOKUP($B16,'MONT-E RAW MCC'!$A:$DW,AA$3,0)</f>
        <v>8.5</v>
      </c>
      <c r="AB16" s="124">
        <f>VLOOKUP($B16,'MONT-E RAW MCC'!$A:$DW,AB$3,0)</f>
        <v>8.4</v>
      </c>
      <c r="AC16" s="124">
        <f>VLOOKUP($B16,'MONT-E RAW MCC'!$A:$DW,AC$3,0)</f>
        <v>8.3000000000000007</v>
      </c>
      <c r="AD16" s="124">
        <f>VLOOKUP($B16,'MONT-E RAW MCC'!$A:$DW,AD$3,0)</f>
        <v>8.4</v>
      </c>
      <c r="AE16" s="274"/>
      <c r="AF16" s="124"/>
      <c r="AG16" s="124"/>
      <c r="AH16" s="124">
        <f>VLOOKUP($B16,'MONT-E RAW MCC'!$A:$DW,AH$3,0)</f>
        <v>8.4</v>
      </c>
      <c r="AI16" s="124">
        <f>VLOOKUP($B16,'MONT-E RAW MCC'!$A:$DW,AI$3,0)</f>
        <v>8.4</v>
      </c>
      <c r="AJ16" s="124">
        <f>VLOOKUP($B16,'MONT-E RAW MCC'!$A:$DW,AJ$3,0)</f>
        <v>8.4</v>
      </c>
      <c r="AK16" s="124">
        <f>VLOOKUP($B16,'MONT-E RAW MCC'!$A:$DW,AK$3,0)</f>
        <v>8.4</v>
      </c>
      <c r="AL16" s="124">
        <f>VLOOKUP($B16,'MONT-E RAW MCC'!$A:$DW,AL$3,0)</f>
        <v>8.4</v>
      </c>
      <c r="AM16" s="124"/>
      <c r="AN16" s="124"/>
      <c r="AO16" s="124">
        <f>VLOOKUP($B16,'MONT-E RAW MCC'!$A:$DW,AO$3,0)</f>
        <v>8</v>
      </c>
      <c r="AP16" s="124">
        <f>VLOOKUP($B16,'MONT-E RAW MCC'!$A:$DW,AP$3,0)</f>
        <v>6.9</v>
      </c>
      <c r="AQ16" s="124">
        <f>VLOOKUP($B16,'MONT-E RAW MCC'!$A:$DW,AQ$3,0)</f>
        <v>8.4</v>
      </c>
      <c r="AR16" s="274"/>
      <c r="AS16" s="124">
        <f>VLOOKUP($B16,'MONT-E RAW MCC'!$A:$DW,AS$3,0)</f>
        <v>8.3000000000000007</v>
      </c>
      <c r="AT16" s="124"/>
      <c r="AU16" s="124"/>
      <c r="AV16" s="124">
        <f>VLOOKUP($B16,'MONT-E RAW MCC'!$A:$DW,AV$3,0)</f>
        <v>8.4</v>
      </c>
      <c r="AW16" s="274"/>
      <c r="AX16" s="269">
        <f t="shared" si="6"/>
        <v>138.80000000000004</v>
      </c>
      <c r="AY16" s="122">
        <f t="shared" si="7"/>
        <v>16.3</v>
      </c>
      <c r="AZ16" s="123"/>
      <c r="BA16" s="124">
        <v>31.19999999999996</v>
      </c>
      <c r="BB16" s="271">
        <f t="shared" ref="BB16:BB18" si="17">2*8.5</f>
        <v>17</v>
      </c>
      <c r="BC16" s="126"/>
      <c r="BD16" s="126"/>
      <c r="BE16" s="133"/>
      <c r="BF16" s="122">
        <f t="shared" si="9"/>
        <v>21.970588235294112</v>
      </c>
      <c r="BG16" s="272"/>
      <c r="BH16" s="122">
        <f t="shared" si="10"/>
        <v>-31.19999999999996</v>
      </c>
      <c r="BI16" s="122"/>
    </row>
    <row r="17" spans="1:61" ht="15.75" customHeight="1" x14ac:dyDescent="0.2">
      <c r="A17" s="116" t="s">
        <v>860</v>
      </c>
      <c r="B17" s="112">
        <v>922</v>
      </c>
      <c r="C17" s="116" t="s">
        <v>861</v>
      </c>
      <c r="D17" s="116" t="s">
        <v>352</v>
      </c>
      <c r="E17" s="116" t="str">
        <f ca="1">IFERROR(__xludf.DUMMYFUNCTION("iferror(VLOOKUP($A17,IMPORTRANGE(""1-9zL-4B0gjx0RgaIK8HFsGW1d64ZHS6pfB0NR1ZgIOA"",""2.1 Trạng thái mới nhất!$B:$AT""),44,0))"),"")</f>
        <v/>
      </c>
      <c r="F17" s="116" t="str">
        <f ca="1">IFERROR(__xludf.DUMMYFUNCTION("VLOOKUP($A17,IMPORTRANGE(""https://docs.google.com/spreadsheets/d/1NmOef-NY3LyxfZRciZN9SVEW-Z77_C7P6SPyFZ_rU9g/edit#gid=490737315"",""File Import!$A:$O""),15,0)"),"#REF!")</f>
        <v>#REF!</v>
      </c>
      <c r="G17" s="116" t="str">
        <f ca="1">IFERROR(__xludf.DUMMYFUNCTION("VLOOKUP($F17,IMPORTRANGE(""https://docs.google.com/spreadsheets/d/1NmOef-NY3LyxfZRciZN9SVEW-Z77_C7P6SPyFZ_rU9g/edit#gid=1143728099"",""ID lịch làm việc!$c:$e""),3,0)"),"#REF!")</f>
        <v>#REF!</v>
      </c>
      <c r="H17" s="117" t="str">
        <f ca="1">IFERROR(__xludf.DUMMYFUNCTION("IFERROR(VLOOKUP($A17,IMPORTRANGE(""1-9zL-4B0gjx0RgaIK8HFsGW1d64ZHS6pfB0NR1ZgIOA"",""1.Thông tin nhân sự!$b:$ay""),50,0))"),"")</f>
        <v/>
      </c>
      <c r="I17" s="118" t="str">
        <f ca="1">IFERROR(__xludf.DUMMYFUNCTION("iferror(IF($K17=""Đã nghỉ việc"", VLOOKUP($A17, IMPORTRANGE(""1-9zL-4B0gjx0RgaIK8HFsGW1d64ZHS6pfB0NR1ZgIOA"",""2.1 Trạng thái mới nhất!$B:$U""),2,0),""""))"),"")</f>
        <v/>
      </c>
      <c r="J17" s="116" t="str">
        <f ca="1">IFERROR(__xludf.DUMMYFUNCTION("VLOOKUP($A17,IMPORTRANGE(""1-9zL-4B0gjx0RgaIK8HFsGW1d64ZHS6pfB0NR1ZgIOA"",""2.1 Trạng thái mới nhất!$B:$AR""),16,0)"),"#REF!")</f>
        <v>#REF!</v>
      </c>
      <c r="K17" s="116" t="str">
        <f ca="1">IFERROR(__xludf.DUMMYFUNCTION("VLOOKUP($A17,IMPORTRANGE(""1-9zL-4B0gjx0RgaIK8HFsGW1d64ZHS6pfB0NR1ZgIOA"",""2.1 Trạng thái mới nhất!$B:$F""),5,0)"),"#REF!")</f>
        <v>#REF!</v>
      </c>
      <c r="L17" s="122">
        <v>0</v>
      </c>
      <c r="M17" s="124"/>
      <c r="N17" s="124"/>
      <c r="O17" s="124"/>
      <c r="P17" s="124"/>
      <c r="Q17" s="124"/>
      <c r="R17" s="124"/>
      <c r="S17" s="276"/>
      <c r="T17" s="277"/>
      <c r="U17" s="277"/>
      <c r="V17" s="124">
        <f>VLOOKUP($B17,'MONT-E RAW MCC'!$A:$DW,V$3,0)</f>
        <v>8.1</v>
      </c>
      <c r="W17" s="274">
        <f>VLOOKUP($B17,'MONT-E RAW MCC'!$A:$DW,W$3,0)</f>
        <v>4.3</v>
      </c>
      <c r="X17" s="124">
        <f>VLOOKUP($B17,'MONT-E RAW MCC'!$A:$DW,X$3,0)</f>
        <v>8.1999999999999993</v>
      </c>
      <c r="Y17" s="124"/>
      <c r="Z17" s="124"/>
      <c r="AA17" s="124">
        <f>VLOOKUP($B17,'MONT-E RAW MCC'!$A:$DW,AA$3,0)</f>
        <v>7.9</v>
      </c>
      <c r="AB17" s="274">
        <f>8.5/2</f>
        <v>4.25</v>
      </c>
      <c r="AC17" s="124">
        <f>VLOOKUP($B17,'MONT-E RAW MCC'!$A:$DW,AC$3,0)</f>
        <v>6.1</v>
      </c>
      <c r="AD17" s="124">
        <f>VLOOKUP($B17,'MONT-E RAW MCC'!$A:$DW,AD$3,0)</f>
        <v>7.5</v>
      </c>
      <c r="AE17" s="124">
        <f>VLOOKUP($B17,'MONT-E RAW MCC'!$A:$DW,AE$3,0)</f>
        <v>7.9</v>
      </c>
      <c r="AF17" s="124"/>
      <c r="AG17" s="124"/>
      <c r="AH17" s="124">
        <f>VLOOKUP($B17,'MONT-E RAW MCC'!$A:$DW,AH$3,0)</f>
        <v>7.6</v>
      </c>
      <c r="AI17" s="124">
        <f>VLOOKUP($B17,'MONT-E RAW MCC'!$A:$DW,AI$3,0)</f>
        <v>7.7</v>
      </c>
      <c r="AJ17" s="274">
        <f>8.5/2</f>
        <v>4.25</v>
      </c>
      <c r="AK17" s="124">
        <f>VLOOKUP($B17,'MONT-E RAW MCC'!$A:$DW,AK$3,0)</f>
        <v>8.5</v>
      </c>
      <c r="AL17" s="124">
        <f>VLOOKUP($B17,'MONT-E RAW MCC'!$A:$DW,AL$3,0)</f>
        <v>8.5</v>
      </c>
      <c r="AM17" s="124"/>
      <c r="AN17" s="124"/>
      <c r="AO17" s="124">
        <f>VLOOKUP($B17,'MONT-E RAW MCC'!$A:$DW,AO$3,0)</f>
        <v>6.3</v>
      </c>
      <c r="AP17" s="274"/>
      <c r="AQ17" s="124">
        <f>VLOOKUP($B17,'MONT-E RAW MCC'!$A:$DW,AQ$3,0)</f>
        <v>8.5</v>
      </c>
      <c r="AR17" s="124">
        <f>VLOOKUP($B17,'MONT-E RAW MCC'!$A:$DW,AR$3,0)</f>
        <v>7.3</v>
      </c>
      <c r="AS17" s="124">
        <f>VLOOKUP($B17,'MONT-E RAW MCC'!$A:$DW,AS$3,0)</f>
        <v>8.5</v>
      </c>
      <c r="AT17" s="124"/>
      <c r="AU17" s="124"/>
      <c r="AV17" s="124">
        <f>VLOOKUP($B17,'MONT-E RAW MCC'!$A:$DW,AV$3,0)</f>
        <v>7.4</v>
      </c>
      <c r="AW17" s="274">
        <f>8.5/2</f>
        <v>4.25</v>
      </c>
      <c r="AX17" s="269">
        <f t="shared" si="6"/>
        <v>133.04999999999998</v>
      </c>
      <c r="AY17" s="122">
        <f t="shared" si="7"/>
        <v>15.7</v>
      </c>
      <c r="AZ17" s="123"/>
      <c r="BA17" s="124">
        <v>36.950000000000017</v>
      </c>
      <c r="BB17" s="271">
        <f t="shared" si="17"/>
        <v>17</v>
      </c>
      <c r="BC17" s="126"/>
      <c r="BD17" s="126"/>
      <c r="BE17" s="133"/>
      <c r="BF17" s="122">
        <f t="shared" si="9"/>
        <v>22.047058823529412</v>
      </c>
      <c r="BG17" s="272"/>
      <c r="BH17" s="122">
        <f t="shared" si="10"/>
        <v>-36.950000000000017</v>
      </c>
      <c r="BI17" s="122"/>
    </row>
    <row r="18" spans="1:61" ht="15.75" customHeight="1" x14ac:dyDescent="0.2">
      <c r="A18" s="116" t="s">
        <v>862</v>
      </c>
      <c r="B18" s="112">
        <v>927</v>
      </c>
      <c r="C18" s="116" t="s">
        <v>863</v>
      </c>
      <c r="D18" s="116" t="s">
        <v>352</v>
      </c>
      <c r="E18" s="116" t="str">
        <f ca="1">IFERROR(__xludf.DUMMYFUNCTION("iferror(VLOOKUP($A18,IMPORTRANGE(""1-9zL-4B0gjx0RgaIK8HFsGW1d64ZHS6pfB0NR1ZgIOA"",""2.1 Trạng thái mới nhất!$B:$AT""),44,0))"),"")</f>
        <v/>
      </c>
      <c r="F18" s="116" t="str">
        <f ca="1">IFERROR(__xludf.DUMMYFUNCTION("VLOOKUP($A18,IMPORTRANGE(""https://docs.google.com/spreadsheets/d/1NmOef-NY3LyxfZRciZN9SVEW-Z77_C7P6SPyFZ_rU9g/edit#gid=490737315"",""File Import!$A:$O""),15,0)"),"#REF!")</f>
        <v>#REF!</v>
      </c>
      <c r="G18" s="116" t="str">
        <f ca="1">IFERROR(__xludf.DUMMYFUNCTION("VLOOKUP($F18,IMPORTRANGE(""https://docs.google.com/spreadsheets/d/1NmOef-NY3LyxfZRciZN9SVEW-Z77_C7P6SPyFZ_rU9g/edit#gid=1143728099"",""ID lịch làm việc!$c:$e""),3,0)"),"#REF!")</f>
        <v>#REF!</v>
      </c>
      <c r="H18" s="117" t="str">
        <f ca="1">IFERROR(__xludf.DUMMYFUNCTION("IFERROR(VLOOKUP($A18,IMPORTRANGE(""1-9zL-4B0gjx0RgaIK8HFsGW1d64ZHS6pfB0NR1ZgIOA"",""1.Thông tin nhân sự!$b:$ay""),50,0))"),"")</f>
        <v/>
      </c>
      <c r="I18" s="118" t="str">
        <f ca="1">IFERROR(__xludf.DUMMYFUNCTION("iferror(IF($K18=""Đã nghỉ việc"", VLOOKUP($A18, IMPORTRANGE(""1-9zL-4B0gjx0RgaIK8HFsGW1d64ZHS6pfB0NR1ZgIOA"",""2.1 Trạng thái mới nhất!$B:$U""),2,0),""""))"),"")</f>
        <v/>
      </c>
      <c r="J18" s="116" t="str">
        <f ca="1">IFERROR(__xludf.DUMMYFUNCTION("VLOOKUP($A18,IMPORTRANGE(""1-9zL-4B0gjx0RgaIK8HFsGW1d64ZHS6pfB0NR1ZgIOA"",""2.1 Trạng thái mới nhất!$B:$AR""),16,0)"),"#REF!")</f>
        <v>#REF!</v>
      </c>
      <c r="K18" s="116" t="str">
        <f ca="1">IFERROR(__xludf.DUMMYFUNCTION("VLOOKUP($A18,IMPORTRANGE(""1-9zL-4B0gjx0RgaIK8HFsGW1d64ZHS6pfB0NR1ZgIOA"",""2.1 Trạng thái mới nhất!$B:$F""),5,0)"),"#REF!")</f>
        <v>#REF!</v>
      </c>
      <c r="L18" s="122">
        <v>0</v>
      </c>
      <c r="M18" s="124"/>
      <c r="N18" s="124"/>
      <c r="O18" s="124"/>
      <c r="P18" s="124"/>
      <c r="Q18" s="124"/>
      <c r="R18" s="124"/>
      <c r="S18" s="85"/>
      <c r="T18" s="277"/>
      <c r="U18" s="277"/>
      <c r="V18" s="124">
        <f>VLOOKUP($B18,'MONT-E RAW MCC'!$A:$DW,V$3,0)</f>
        <v>8.1999999999999993</v>
      </c>
      <c r="W18" s="124"/>
      <c r="X18" s="124">
        <f>VLOOKUP($B18,'MONT-E RAW MCC'!$A:$DW,X$3,0)</f>
        <v>8.3000000000000007</v>
      </c>
      <c r="Y18" s="124"/>
      <c r="Z18" s="124"/>
      <c r="AA18" s="124"/>
      <c r="AB18" s="124">
        <f>VLOOKUP($B18,'MONT-E RAW MCC'!$A:$DW,AB$3,0)</f>
        <v>8.1999999999999993</v>
      </c>
      <c r="AC18" s="124">
        <f>VLOOKUP($B18,'MONT-E RAW MCC'!$A:$DW,AC$3,0)</f>
        <v>8.1999999999999993</v>
      </c>
      <c r="AD18" s="124"/>
      <c r="AE18" s="124">
        <f>VLOOKUP($B18,'MONT-E RAW MCC'!$A:$DW,AE$3,0)</f>
        <v>8.1999999999999993</v>
      </c>
      <c r="AF18" s="124"/>
      <c r="AG18" s="124"/>
      <c r="AH18" s="124"/>
      <c r="AI18" s="124">
        <f>VLOOKUP($B18,'MONT-E RAW MCC'!$A:$DW,AI$3,0)</f>
        <v>8.1999999999999993</v>
      </c>
      <c r="AJ18" s="124">
        <f>VLOOKUP($B18,'MONT-E RAW MCC'!$A:$DW,AJ$3,0)</f>
        <v>8</v>
      </c>
      <c r="AK18" s="124"/>
      <c r="AL18" s="124">
        <f>VLOOKUP($B18,'MONT-E RAW MCC'!$A:$DW,AL$3,0)</f>
        <v>8</v>
      </c>
      <c r="AM18" s="124"/>
      <c r="AN18" s="124"/>
      <c r="AO18" s="124"/>
      <c r="AP18" s="124">
        <f>VLOOKUP($B18,'MONT-E RAW MCC'!$A:$DW,AP$3,0)</f>
        <v>7.8</v>
      </c>
      <c r="AQ18" s="124">
        <f>VLOOKUP($B18,'MONT-E RAW MCC'!$A:$DW,AQ$3,0)</f>
        <v>7.9</v>
      </c>
      <c r="AR18" s="124"/>
      <c r="AS18" s="124"/>
      <c r="AT18" s="124"/>
      <c r="AU18" s="124"/>
      <c r="AV18" s="124">
        <f>VLOOKUP($B18,'MONT-E RAW MCC'!$A:$DW,AV$3,0)</f>
        <v>7.9</v>
      </c>
      <c r="AW18" s="124">
        <f>VLOOKUP($B18,'MONT-E RAW MCC'!$A:$DW,AW$3,0)</f>
        <v>7.8</v>
      </c>
      <c r="AX18" s="269">
        <f t="shared" si="6"/>
        <v>96.7</v>
      </c>
      <c r="AY18" s="122">
        <f t="shared" si="7"/>
        <v>11.4</v>
      </c>
      <c r="AZ18" s="123"/>
      <c r="BA18" s="124"/>
      <c r="BB18" s="271">
        <f t="shared" si="17"/>
        <v>17</v>
      </c>
      <c r="BC18" s="126"/>
      <c r="BD18" s="126"/>
      <c r="BE18" s="133"/>
      <c r="BF18" s="122">
        <f t="shared" si="9"/>
        <v>13.4</v>
      </c>
      <c r="BG18" s="272"/>
      <c r="BH18" s="122">
        <f t="shared" si="10"/>
        <v>0</v>
      </c>
      <c r="BI18" s="122"/>
    </row>
    <row r="19" spans="1:61" ht="15.75" customHeight="1" x14ac:dyDescent="0.2">
      <c r="A19" s="116" t="s">
        <v>864</v>
      </c>
      <c r="B19" s="112">
        <v>926</v>
      </c>
      <c r="C19" s="116" t="s">
        <v>865</v>
      </c>
      <c r="D19" s="116" t="s">
        <v>352</v>
      </c>
      <c r="E19" s="116" t="str">
        <f ca="1">IFERROR(__xludf.DUMMYFUNCTION("iferror(VLOOKUP($A19,IMPORTRANGE(""1-9zL-4B0gjx0RgaIK8HFsGW1d64ZHS6pfB0NR1ZgIOA"",""2.1 Trạng thái mới nhất!$B:$AT""),44,0))"),"")</f>
        <v/>
      </c>
      <c r="F19" s="116" t="str">
        <f ca="1">IFERROR(__xludf.DUMMYFUNCTION("VLOOKUP($A19,IMPORTRANGE(""https://docs.google.com/spreadsheets/d/1NmOef-NY3LyxfZRciZN9SVEW-Z77_C7P6SPyFZ_rU9g/edit#gid=490737315"",""File Import!$A:$O""),15,0)"),"#REF!")</f>
        <v>#REF!</v>
      </c>
      <c r="G19" s="116" t="str">
        <f ca="1">IFERROR(__xludf.DUMMYFUNCTION("VLOOKUP($F19,IMPORTRANGE(""https://docs.google.com/spreadsheets/d/1NmOef-NY3LyxfZRciZN9SVEW-Z77_C7P6SPyFZ_rU9g/edit#gid=1143728099"",""ID lịch làm việc!$c:$e""),3,0)"),"#REF!")</f>
        <v>#REF!</v>
      </c>
      <c r="H19" s="117" t="str">
        <f ca="1">IFERROR(__xludf.DUMMYFUNCTION("IFERROR(VLOOKUP($A19,IMPORTRANGE(""1-9zL-4B0gjx0RgaIK8HFsGW1d64ZHS6pfB0NR1ZgIOA"",""1.Thông tin nhân sự!$b:$ay""),50,0))"),"")</f>
        <v/>
      </c>
      <c r="I19" s="118" t="str">
        <f ca="1">IFERROR(__xludf.DUMMYFUNCTION("iferror(IF($K19=""Đã nghỉ việc"", VLOOKUP($A19, IMPORTRANGE(""1-9zL-4B0gjx0RgaIK8HFsGW1d64ZHS6pfB0NR1ZgIOA"",""2.1 Trạng thái mới nhất!$B:$U""),2,0),""""))"),"")</f>
        <v/>
      </c>
      <c r="J19" s="116" t="str">
        <f ca="1">IFERROR(__xludf.DUMMYFUNCTION("VLOOKUP($A19,IMPORTRANGE(""1-9zL-4B0gjx0RgaIK8HFsGW1d64ZHS6pfB0NR1ZgIOA"",""2.1 Trạng thái mới nhất!$B:$AR""),16,0)"),"#REF!")</f>
        <v>#REF!</v>
      </c>
      <c r="K19" s="116" t="str">
        <f ca="1">IFERROR(__xludf.DUMMYFUNCTION("VLOOKUP($A19,IMPORTRANGE(""1-9zL-4B0gjx0RgaIK8HFsGW1d64ZHS6pfB0NR1ZgIOA"",""2.1 Trạng thái mới nhất!$B:$F""),5,0)"),"#REF!")</f>
        <v>#REF!</v>
      </c>
      <c r="L19" s="122">
        <v>0</v>
      </c>
      <c r="M19" s="124"/>
      <c r="N19" s="124"/>
      <c r="O19" s="124"/>
      <c r="P19" s="124"/>
      <c r="Q19" s="124"/>
      <c r="R19" s="124"/>
      <c r="S19" s="276"/>
      <c r="T19" s="277"/>
      <c r="U19" s="277"/>
      <c r="V19" s="124">
        <f>8.5/2</f>
        <v>4.25</v>
      </c>
      <c r="W19" s="124"/>
      <c r="X19" s="124">
        <f>8.5/2</f>
        <v>4.25</v>
      </c>
      <c r="Y19" s="124"/>
      <c r="Z19" s="124"/>
      <c r="AA19" s="124"/>
      <c r="AB19" s="124">
        <f t="shared" ref="AB19:AC19" si="18">8.5/2</f>
        <v>4.25</v>
      </c>
      <c r="AC19" s="124">
        <f t="shared" si="18"/>
        <v>4.25</v>
      </c>
      <c r="AD19" s="124"/>
      <c r="AE19" s="124">
        <f>8.5/2</f>
        <v>4.25</v>
      </c>
      <c r="AF19" s="124"/>
      <c r="AG19" s="124"/>
      <c r="AH19" s="124"/>
      <c r="AI19" s="124">
        <f t="shared" ref="AI19:AJ19" si="19">8.5/2</f>
        <v>4.25</v>
      </c>
      <c r="AJ19" s="124">
        <f t="shared" si="19"/>
        <v>4.25</v>
      </c>
      <c r="AK19" s="124"/>
      <c r="AL19" s="124">
        <f>8.5/2</f>
        <v>4.25</v>
      </c>
      <c r="AM19" s="124"/>
      <c r="AN19" s="124"/>
      <c r="AO19" s="124"/>
      <c r="AP19" s="124">
        <f t="shared" ref="AP19:AQ19" si="20">8.5/2</f>
        <v>4.25</v>
      </c>
      <c r="AQ19" s="124">
        <f t="shared" si="20"/>
        <v>4.25</v>
      </c>
      <c r="AR19" s="124"/>
      <c r="AS19" s="124"/>
      <c r="AT19" s="124"/>
      <c r="AU19" s="124"/>
      <c r="AV19" s="124"/>
      <c r="AW19" s="124"/>
      <c r="AX19" s="269">
        <f t="shared" si="6"/>
        <v>42.5</v>
      </c>
      <c r="AY19" s="122">
        <f t="shared" si="7"/>
        <v>5</v>
      </c>
      <c r="AZ19" s="123"/>
      <c r="BA19" s="124"/>
      <c r="BB19" s="271">
        <f>8.5</f>
        <v>8.5</v>
      </c>
      <c r="BC19" s="126"/>
      <c r="BD19" s="126"/>
      <c r="BE19" s="133"/>
      <c r="BF19" s="122">
        <f t="shared" si="9"/>
        <v>6</v>
      </c>
      <c r="BG19" s="272"/>
      <c r="BH19" s="122">
        <f t="shared" si="10"/>
        <v>0</v>
      </c>
      <c r="BI19" s="122"/>
    </row>
    <row r="20" spans="1:61" ht="15.75" customHeight="1" x14ac:dyDescent="0.2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278"/>
      <c r="N20" s="70"/>
      <c r="O20" s="70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  <c r="BC20" s="69"/>
      <c r="BD20" s="69"/>
      <c r="BE20" s="69"/>
      <c r="BF20" s="69"/>
      <c r="BG20" s="79"/>
      <c r="BH20" s="69"/>
      <c r="BI20" s="69"/>
    </row>
    <row r="21" spans="1:61" ht="15.75" customHeight="1" x14ac:dyDescent="0.2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278"/>
      <c r="N21" s="70"/>
      <c r="O21" s="70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79"/>
      <c r="BH21" s="69"/>
      <c r="BI21" s="69"/>
    </row>
    <row r="22" spans="1:61" ht="15.75" customHeight="1" x14ac:dyDescent="0.2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278"/>
      <c r="N22" s="70"/>
      <c r="O22" s="70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  <c r="BC22" s="69"/>
      <c r="BD22" s="69"/>
      <c r="BE22" s="69"/>
      <c r="BF22" s="69"/>
      <c r="BG22" s="79"/>
      <c r="BH22" s="69"/>
      <c r="BI22" s="69"/>
    </row>
    <row r="23" spans="1:61" ht="15.75" customHeight="1" x14ac:dyDescent="0.2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278"/>
      <c r="N23" s="70"/>
      <c r="O23" s="70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79"/>
      <c r="BH23" s="69"/>
      <c r="BI23" s="69"/>
    </row>
    <row r="24" spans="1:61" ht="15.75" customHeight="1" x14ac:dyDescent="0.2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278"/>
      <c r="N24" s="70"/>
      <c r="O24" s="70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79"/>
      <c r="BH24" s="69"/>
      <c r="BI24" s="69"/>
    </row>
    <row r="25" spans="1:61" ht="15.75" customHeight="1" x14ac:dyDescent="0.2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278"/>
      <c r="N25" s="70"/>
      <c r="O25" s="70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  <c r="BC25" s="69"/>
      <c r="BD25" s="69"/>
      <c r="BE25" s="69"/>
      <c r="BF25" s="69"/>
      <c r="BG25" s="79"/>
      <c r="BH25" s="69"/>
      <c r="BI25" s="69"/>
    </row>
    <row r="26" spans="1:61" ht="15.75" customHeight="1" x14ac:dyDescent="0.2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79"/>
      <c r="N26" s="79"/>
      <c r="O26" s="70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  <c r="BC26" s="69"/>
      <c r="BD26" s="69"/>
      <c r="BE26" s="69"/>
      <c r="BF26" s="69"/>
      <c r="BG26" s="79"/>
      <c r="BH26" s="69"/>
      <c r="BI26" s="69"/>
    </row>
    <row r="27" spans="1:61" ht="15.75" customHeight="1" x14ac:dyDescent="0.2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7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  <c r="BC27" s="69"/>
      <c r="BD27" s="69"/>
      <c r="BE27" s="69"/>
      <c r="BF27" s="69"/>
      <c r="BG27" s="79"/>
      <c r="BH27" s="69"/>
      <c r="BI27" s="69"/>
    </row>
    <row r="28" spans="1:61" ht="15.75" customHeight="1" x14ac:dyDescent="0.2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79"/>
      <c r="BH28" s="69"/>
      <c r="BI28" s="69"/>
    </row>
    <row r="29" spans="1:61" ht="15.75" customHeight="1" x14ac:dyDescent="0.2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79"/>
      <c r="BH29" s="69"/>
      <c r="BI29" s="69"/>
    </row>
    <row r="30" spans="1:61" ht="15.75" customHeight="1" x14ac:dyDescent="0.2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79"/>
      <c r="BH30" s="69"/>
      <c r="BI30" s="69"/>
    </row>
    <row r="31" spans="1:61" ht="15.75" customHeight="1" x14ac:dyDescent="0.2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79"/>
      <c r="BH31" s="69"/>
      <c r="BI31" s="69"/>
    </row>
    <row r="32" spans="1:61" ht="15.75" customHeight="1" x14ac:dyDescent="0.2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  <c r="BC32" s="69"/>
      <c r="BD32" s="69"/>
      <c r="BE32" s="69"/>
      <c r="BF32" s="69"/>
      <c r="BG32" s="79"/>
      <c r="BH32" s="69"/>
      <c r="BI32" s="69"/>
    </row>
    <row r="33" spans="1:61" ht="15.75" customHeight="1" x14ac:dyDescent="0.2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  <c r="BC33" s="69"/>
      <c r="BD33" s="69"/>
      <c r="BE33" s="69"/>
      <c r="BF33" s="69"/>
      <c r="BG33" s="79"/>
      <c r="BH33" s="69"/>
      <c r="BI33" s="69"/>
    </row>
    <row r="34" spans="1:61" ht="15.75" customHeight="1" x14ac:dyDescent="0.2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79"/>
      <c r="BH34" s="69"/>
      <c r="BI34" s="69"/>
    </row>
    <row r="35" spans="1:61" ht="15.75" customHeight="1" x14ac:dyDescent="0.2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79"/>
      <c r="BH35" s="69"/>
      <c r="BI35" s="69"/>
    </row>
    <row r="36" spans="1:61" ht="15.75" customHeight="1" x14ac:dyDescent="0.2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79"/>
      <c r="BH36" s="69"/>
      <c r="BI36" s="69"/>
    </row>
    <row r="37" spans="1:61" ht="15.75" customHeight="1" x14ac:dyDescent="0.2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79"/>
      <c r="BH37" s="69"/>
      <c r="BI37" s="69"/>
    </row>
    <row r="38" spans="1:61" ht="15.75" customHeight="1" x14ac:dyDescent="0.2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79"/>
      <c r="BH38" s="69"/>
      <c r="BI38" s="69"/>
    </row>
    <row r="39" spans="1:61" ht="15.75" customHeight="1" x14ac:dyDescent="0.2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79"/>
      <c r="BH39" s="69"/>
      <c r="BI39" s="69"/>
    </row>
    <row r="40" spans="1:61" ht="15.75" customHeight="1" x14ac:dyDescent="0.2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79"/>
      <c r="BH40" s="69"/>
      <c r="BI40" s="69"/>
    </row>
    <row r="41" spans="1:61" ht="15.75" customHeight="1" x14ac:dyDescent="0.2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79"/>
      <c r="BH41" s="69"/>
      <c r="BI41" s="69"/>
    </row>
    <row r="42" spans="1:61" ht="15.75" customHeight="1" x14ac:dyDescent="0.2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79"/>
      <c r="BH42" s="69"/>
      <c r="BI42" s="69"/>
    </row>
    <row r="43" spans="1:61" ht="15.75" customHeight="1" x14ac:dyDescent="0.2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79"/>
      <c r="BH43" s="69"/>
      <c r="BI43" s="69"/>
    </row>
    <row r="44" spans="1:61" ht="15.75" customHeight="1" x14ac:dyDescent="0.2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79"/>
      <c r="BH44" s="69"/>
      <c r="BI44" s="69"/>
    </row>
    <row r="45" spans="1:61" ht="15.75" customHeight="1" x14ac:dyDescent="0.2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79"/>
      <c r="BH45" s="69"/>
      <c r="BI45" s="69"/>
    </row>
    <row r="46" spans="1:61" ht="15.75" customHeight="1" x14ac:dyDescent="0.2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79"/>
      <c r="BH46" s="69"/>
      <c r="BI46" s="69"/>
    </row>
    <row r="47" spans="1:61" ht="15.75" customHeight="1" x14ac:dyDescent="0.2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79"/>
      <c r="BH47" s="69"/>
      <c r="BI47" s="69"/>
    </row>
    <row r="48" spans="1:61" ht="15.75" customHeight="1" x14ac:dyDescent="0.2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79"/>
      <c r="BH48" s="69"/>
      <c r="BI48" s="69"/>
    </row>
    <row r="49" spans="1:61" ht="15.75" customHeight="1" x14ac:dyDescent="0.2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79"/>
      <c r="BH49" s="69"/>
      <c r="BI49" s="69"/>
    </row>
    <row r="50" spans="1:61" ht="15.75" customHeight="1" x14ac:dyDescent="0.2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79"/>
      <c r="BH50" s="69"/>
      <c r="BI50" s="69"/>
    </row>
    <row r="51" spans="1:61" ht="15.75" customHeight="1" x14ac:dyDescent="0.2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79"/>
      <c r="BH51" s="69"/>
      <c r="BI51" s="69"/>
    </row>
    <row r="52" spans="1:61" ht="15.75" customHeight="1" x14ac:dyDescent="0.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79"/>
      <c r="BH52" s="69"/>
      <c r="BI52" s="69"/>
    </row>
    <row r="53" spans="1:61" ht="15.75" customHeight="1" x14ac:dyDescent="0.2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79"/>
      <c r="BH53" s="69"/>
      <c r="BI53" s="69"/>
    </row>
    <row r="54" spans="1:61" ht="15.75" customHeight="1" x14ac:dyDescent="0.2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79"/>
      <c r="BH54" s="69"/>
      <c r="BI54" s="69"/>
    </row>
    <row r="55" spans="1:61" ht="15.75" customHeight="1" x14ac:dyDescent="0.2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/>
      <c r="BG55" s="79"/>
      <c r="BH55" s="69"/>
      <c r="BI55" s="69"/>
    </row>
    <row r="56" spans="1:61" ht="15.75" customHeight="1" x14ac:dyDescent="0.2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  <c r="BC56" s="69"/>
      <c r="BD56" s="69"/>
      <c r="BE56" s="69"/>
      <c r="BF56" s="69"/>
      <c r="BG56" s="79"/>
      <c r="BH56" s="69"/>
      <c r="BI56" s="69"/>
    </row>
    <row r="57" spans="1:61" ht="15.75" customHeight="1" x14ac:dyDescent="0.2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/>
      <c r="BG57" s="79"/>
      <c r="BH57" s="69"/>
      <c r="BI57" s="69"/>
    </row>
    <row r="58" spans="1:61" ht="15.75" customHeight="1" x14ac:dyDescent="0.2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79"/>
      <c r="BH58" s="69"/>
      <c r="BI58" s="69"/>
    </row>
    <row r="59" spans="1:61" ht="15.75" customHeight="1" x14ac:dyDescent="0.2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/>
      <c r="BG59" s="79"/>
      <c r="BH59" s="69"/>
      <c r="BI59" s="69"/>
    </row>
    <row r="60" spans="1:61" ht="15.75" customHeight="1" x14ac:dyDescent="0.2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  <c r="BC60" s="69"/>
      <c r="BD60" s="69"/>
      <c r="BE60" s="69"/>
      <c r="BF60" s="69"/>
      <c r="BG60" s="79"/>
      <c r="BH60" s="69"/>
      <c r="BI60" s="69"/>
    </row>
    <row r="61" spans="1:61" ht="15.75" customHeight="1" x14ac:dyDescent="0.2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/>
      <c r="BG61" s="79"/>
      <c r="BH61" s="69"/>
      <c r="BI61" s="69"/>
    </row>
    <row r="62" spans="1:61" ht="15.75" customHeight="1" x14ac:dyDescent="0.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79"/>
      <c r="BH62" s="69"/>
      <c r="BI62" s="69"/>
    </row>
    <row r="63" spans="1:61" ht="15.75" customHeight="1" x14ac:dyDescent="0.2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/>
      <c r="BG63" s="79"/>
      <c r="BH63" s="69"/>
      <c r="BI63" s="69"/>
    </row>
    <row r="64" spans="1:61" ht="15.75" customHeight="1" x14ac:dyDescent="0.2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/>
      <c r="BG64" s="79"/>
      <c r="BH64" s="69"/>
      <c r="BI64" s="69"/>
    </row>
    <row r="65" spans="1:61" ht="15.75" customHeight="1" x14ac:dyDescent="0.2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  <c r="BC65" s="69"/>
      <c r="BD65" s="69"/>
      <c r="BE65" s="69"/>
      <c r="BF65" s="69"/>
      <c r="BG65" s="79"/>
      <c r="BH65" s="69"/>
      <c r="BI65" s="69"/>
    </row>
    <row r="66" spans="1:61" ht="15.75" customHeight="1" x14ac:dyDescent="0.2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  <c r="BC66" s="69"/>
      <c r="BD66" s="69"/>
      <c r="BE66" s="69"/>
      <c r="BF66" s="69"/>
      <c r="BG66" s="79"/>
      <c r="BH66" s="69"/>
      <c r="BI66" s="69"/>
    </row>
    <row r="67" spans="1:61" ht="15.75" customHeight="1" x14ac:dyDescent="0.2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79"/>
      <c r="BH67" s="69"/>
      <c r="BI67" s="69"/>
    </row>
    <row r="68" spans="1:61" ht="15.75" customHeight="1" x14ac:dyDescent="0.2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79"/>
      <c r="BH68" s="69"/>
      <c r="BI68" s="69"/>
    </row>
    <row r="69" spans="1:61" ht="15.75" customHeight="1" x14ac:dyDescent="0.2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/>
      <c r="BG69" s="79"/>
      <c r="BH69" s="69"/>
      <c r="BI69" s="69"/>
    </row>
    <row r="70" spans="1:61" ht="15.75" customHeight="1" x14ac:dyDescent="0.2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/>
      <c r="BG70" s="79"/>
      <c r="BH70" s="69"/>
      <c r="BI70" s="69"/>
    </row>
    <row r="71" spans="1:61" ht="15.75" customHeight="1" x14ac:dyDescent="0.2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79"/>
      <c r="BH71" s="69"/>
      <c r="BI71" s="69"/>
    </row>
    <row r="72" spans="1:61" ht="15.75" customHeight="1" x14ac:dyDescent="0.2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/>
      <c r="BG72" s="79"/>
      <c r="BH72" s="69"/>
      <c r="BI72" s="69"/>
    </row>
    <row r="73" spans="1:61" ht="15.75" customHeight="1" x14ac:dyDescent="0.2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/>
      <c r="BG73" s="79"/>
      <c r="BH73" s="69"/>
      <c r="BI73" s="69"/>
    </row>
    <row r="74" spans="1:61" ht="15.75" customHeight="1" x14ac:dyDescent="0.2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79"/>
      <c r="BH74" s="69"/>
      <c r="BI74" s="69"/>
    </row>
    <row r="75" spans="1:61" ht="15.75" customHeight="1" x14ac:dyDescent="0.2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/>
      <c r="BG75" s="79"/>
      <c r="BH75" s="69"/>
      <c r="BI75" s="69"/>
    </row>
    <row r="76" spans="1:61" ht="15.75" customHeight="1" x14ac:dyDescent="0.2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79"/>
      <c r="BH76" s="69"/>
      <c r="BI76" s="69"/>
    </row>
    <row r="77" spans="1:61" ht="15.75" customHeight="1" x14ac:dyDescent="0.2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  <c r="BC77" s="69"/>
      <c r="BD77" s="69"/>
      <c r="BE77" s="69"/>
      <c r="BF77" s="69"/>
      <c r="BG77" s="79"/>
      <c r="BH77" s="69"/>
      <c r="BI77" s="69"/>
    </row>
    <row r="78" spans="1:61" ht="15.75" customHeight="1" x14ac:dyDescent="0.2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79"/>
      <c r="BH78" s="69"/>
      <c r="BI78" s="69"/>
    </row>
    <row r="79" spans="1:61" ht="15.75" customHeight="1" x14ac:dyDescent="0.2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79"/>
      <c r="BH79" s="69"/>
      <c r="BI79" s="69"/>
    </row>
    <row r="80" spans="1:61" ht="15.75" customHeight="1" x14ac:dyDescent="0.2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79"/>
      <c r="BH80" s="69"/>
      <c r="BI80" s="69"/>
    </row>
    <row r="81" spans="1:61" ht="15.75" customHeight="1" x14ac:dyDescent="0.2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/>
      <c r="BG81" s="79"/>
      <c r="BH81" s="69"/>
      <c r="BI81" s="69"/>
    </row>
    <row r="82" spans="1:61" ht="15.75" customHeight="1" x14ac:dyDescent="0.2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79"/>
      <c r="BH82" s="69"/>
      <c r="BI82" s="69"/>
    </row>
    <row r="83" spans="1:61" ht="15.75" customHeight="1" x14ac:dyDescent="0.2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/>
      <c r="BG83" s="79"/>
      <c r="BH83" s="69"/>
      <c r="BI83" s="69"/>
    </row>
    <row r="84" spans="1:61" ht="15.75" customHeight="1" x14ac:dyDescent="0.2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79"/>
      <c r="BH84" s="69"/>
      <c r="BI84" s="69"/>
    </row>
    <row r="85" spans="1:61" ht="15.75" customHeight="1" x14ac:dyDescent="0.2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79"/>
      <c r="BH85" s="69"/>
      <c r="BI85" s="69"/>
    </row>
    <row r="86" spans="1:61" ht="15.75" customHeight="1" x14ac:dyDescent="0.2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/>
      <c r="BF86" s="69"/>
      <c r="BG86" s="79"/>
      <c r="BH86" s="69"/>
      <c r="BI86" s="69"/>
    </row>
    <row r="87" spans="1:61" ht="15.75" customHeight="1" x14ac:dyDescent="0.2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79"/>
      <c r="BH87" s="69"/>
      <c r="BI87" s="69"/>
    </row>
    <row r="88" spans="1:61" ht="15.75" customHeight="1" x14ac:dyDescent="0.2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/>
      <c r="BF88" s="69"/>
      <c r="BG88" s="79"/>
      <c r="BH88" s="69"/>
      <c r="BI88" s="69"/>
    </row>
    <row r="89" spans="1:61" ht="15.75" customHeight="1" x14ac:dyDescent="0.2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69"/>
      <c r="BF89" s="69"/>
      <c r="BG89" s="79"/>
      <c r="BH89" s="69"/>
      <c r="BI89" s="69"/>
    </row>
    <row r="90" spans="1:61" ht="15.75" customHeight="1" x14ac:dyDescent="0.2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/>
      <c r="BF90" s="69"/>
      <c r="BG90" s="79"/>
      <c r="BH90" s="69"/>
      <c r="BI90" s="69"/>
    </row>
    <row r="91" spans="1:61" ht="15.75" customHeight="1" x14ac:dyDescent="0.2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/>
      <c r="BF91" s="69"/>
      <c r="BG91" s="79"/>
      <c r="BH91" s="69"/>
      <c r="BI91" s="69"/>
    </row>
    <row r="92" spans="1:61" ht="15.75" customHeight="1" x14ac:dyDescent="0.2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  <c r="BC92" s="69"/>
      <c r="BD92" s="69"/>
      <c r="BE92" s="69"/>
      <c r="BF92" s="69"/>
      <c r="BG92" s="79"/>
      <c r="BH92" s="69"/>
      <c r="BI92" s="69"/>
    </row>
    <row r="93" spans="1:61" ht="15.75" customHeight="1" x14ac:dyDescent="0.2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79"/>
      <c r="BH93" s="69"/>
      <c r="BI93" s="69"/>
    </row>
    <row r="94" spans="1:61" ht="15.75" customHeight="1" x14ac:dyDescent="0.2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  <c r="BC94" s="69"/>
      <c r="BD94" s="69"/>
      <c r="BE94" s="69"/>
      <c r="BF94" s="69"/>
      <c r="BG94" s="79"/>
      <c r="BH94" s="69"/>
      <c r="BI94" s="69"/>
    </row>
    <row r="95" spans="1:61" ht="15.75" customHeight="1" x14ac:dyDescent="0.2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79"/>
      <c r="BH95" s="69"/>
      <c r="BI95" s="69"/>
    </row>
    <row r="96" spans="1:61" ht="15.75" customHeight="1" x14ac:dyDescent="0.2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  <c r="BC96" s="69"/>
      <c r="BD96" s="69"/>
      <c r="BE96" s="69"/>
      <c r="BF96" s="69"/>
      <c r="BG96" s="79"/>
      <c r="BH96" s="69"/>
      <c r="BI96" s="69"/>
    </row>
    <row r="97" spans="1:61" ht="15.75" customHeight="1" x14ac:dyDescent="0.2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  <c r="BC97" s="69"/>
      <c r="BD97" s="69"/>
      <c r="BE97" s="69"/>
      <c r="BF97" s="69"/>
      <c r="BG97" s="79"/>
      <c r="BH97" s="69"/>
      <c r="BI97" s="69"/>
    </row>
    <row r="98" spans="1:61" ht="15.75" customHeight="1" x14ac:dyDescent="0.2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  <c r="BC98" s="69"/>
      <c r="BD98" s="69"/>
      <c r="BE98" s="69"/>
      <c r="BF98" s="69"/>
      <c r="BG98" s="79"/>
      <c r="BH98" s="69"/>
      <c r="BI98" s="69"/>
    </row>
    <row r="99" spans="1:61" ht="15.75" customHeight="1" x14ac:dyDescent="0.2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  <c r="BC99" s="69"/>
      <c r="BD99" s="69"/>
      <c r="BE99" s="69"/>
      <c r="BF99" s="69"/>
      <c r="BG99" s="79"/>
      <c r="BH99" s="69"/>
      <c r="BI99" s="69"/>
    </row>
    <row r="100" spans="1:61" ht="15.75" customHeight="1" x14ac:dyDescent="0.2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  <c r="BC100" s="69"/>
      <c r="BD100" s="69"/>
      <c r="BE100" s="69"/>
      <c r="BF100" s="69"/>
      <c r="BG100" s="79"/>
      <c r="BH100" s="69"/>
      <c r="BI100" s="69"/>
    </row>
    <row r="101" spans="1:61" ht="15.75" customHeight="1" x14ac:dyDescent="0.2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79"/>
      <c r="BH101" s="69"/>
      <c r="BI101" s="69"/>
    </row>
    <row r="102" spans="1:61" ht="15.75" customHeight="1" x14ac:dyDescent="0.2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  <c r="BC102" s="69"/>
      <c r="BD102" s="69"/>
      <c r="BE102" s="69"/>
      <c r="BF102" s="69"/>
      <c r="BG102" s="79"/>
      <c r="BH102" s="69"/>
      <c r="BI102" s="69"/>
    </row>
    <row r="103" spans="1:61" ht="15.75" customHeight="1" x14ac:dyDescent="0.2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79"/>
      <c r="BH103" s="69"/>
      <c r="BI103" s="69"/>
    </row>
    <row r="104" spans="1:61" ht="15.75" customHeight="1" x14ac:dyDescent="0.2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  <c r="BC104" s="69"/>
      <c r="BD104" s="69"/>
      <c r="BE104" s="69"/>
      <c r="BF104" s="69"/>
      <c r="BG104" s="79"/>
      <c r="BH104" s="69"/>
      <c r="BI104" s="69"/>
    </row>
    <row r="105" spans="1:61" ht="15.75" customHeight="1" x14ac:dyDescent="0.2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  <c r="BC105" s="69"/>
      <c r="BD105" s="69"/>
      <c r="BE105" s="69"/>
      <c r="BF105" s="69"/>
      <c r="BG105" s="79"/>
      <c r="BH105" s="69"/>
      <c r="BI105" s="69"/>
    </row>
    <row r="106" spans="1:61" ht="15.75" customHeight="1" x14ac:dyDescent="0.2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  <c r="BC106" s="69"/>
      <c r="BD106" s="69"/>
      <c r="BE106" s="69"/>
      <c r="BF106" s="69"/>
      <c r="BG106" s="79"/>
      <c r="BH106" s="69"/>
      <c r="BI106" s="69"/>
    </row>
    <row r="107" spans="1:61" ht="15.75" customHeight="1" x14ac:dyDescent="0.2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  <c r="BC107" s="69"/>
      <c r="BD107" s="69"/>
      <c r="BE107" s="69"/>
      <c r="BF107" s="69"/>
      <c r="BG107" s="79"/>
      <c r="BH107" s="69"/>
      <c r="BI107" s="69"/>
    </row>
    <row r="108" spans="1:61" ht="15.75" customHeight="1" x14ac:dyDescent="0.2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  <c r="BC108" s="69"/>
      <c r="BD108" s="69"/>
      <c r="BE108" s="69"/>
      <c r="BF108" s="69"/>
      <c r="BG108" s="79"/>
      <c r="BH108" s="69"/>
      <c r="BI108" s="69"/>
    </row>
    <row r="109" spans="1:61" ht="15.75" customHeight="1" x14ac:dyDescent="0.2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79"/>
      <c r="BH109" s="69"/>
      <c r="BI109" s="69"/>
    </row>
    <row r="110" spans="1:61" ht="15.75" customHeight="1" x14ac:dyDescent="0.2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79"/>
      <c r="BH110" s="69"/>
      <c r="BI110" s="69"/>
    </row>
    <row r="111" spans="1:61" ht="15.75" customHeight="1" x14ac:dyDescent="0.2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79"/>
      <c r="BH111" s="69"/>
      <c r="BI111" s="69"/>
    </row>
    <row r="112" spans="1:61" ht="15.75" customHeight="1" x14ac:dyDescent="0.2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79"/>
      <c r="BH112" s="69"/>
      <c r="BI112" s="69"/>
    </row>
    <row r="113" spans="1:61" ht="15.75" customHeight="1" x14ac:dyDescent="0.2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79"/>
      <c r="BH113" s="69"/>
      <c r="BI113" s="69"/>
    </row>
    <row r="114" spans="1:61" ht="15.75" customHeight="1" x14ac:dyDescent="0.2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79"/>
      <c r="BH114" s="69"/>
      <c r="BI114" s="69"/>
    </row>
    <row r="115" spans="1:61" ht="15.75" customHeight="1" x14ac:dyDescent="0.2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79"/>
      <c r="BH115" s="69"/>
      <c r="BI115" s="69"/>
    </row>
    <row r="116" spans="1:61" ht="15.75" customHeight="1" x14ac:dyDescent="0.2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79"/>
      <c r="BH116" s="69"/>
      <c r="BI116" s="69"/>
    </row>
    <row r="117" spans="1:61" ht="15.75" customHeight="1" x14ac:dyDescent="0.2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79"/>
      <c r="BH117" s="69"/>
      <c r="BI117" s="69"/>
    </row>
    <row r="118" spans="1:61" ht="15.75" customHeight="1" x14ac:dyDescent="0.2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79"/>
      <c r="BH118" s="69"/>
      <c r="BI118" s="69"/>
    </row>
    <row r="119" spans="1:61" ht="15.75" customHeight="1" x14ac:dyDescent="0.2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79"/>
      <c r="BH119" s="69"/>
      <c r="BI119" s="69"/>
    </row>
    <row r="120" spans="1:61" ht="15.75" customHeight="1" x14ac:dyDescent="0.2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79"/>
      <c r="BH120" s="69"/>
      <c r="BI120" s="69"/>
    </row>
    <row r="121" spans="1:61" ht="15.75" customHeight="1" x14ac:dyDescent="0.2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79"/>
      <c r="BH121" s="69"/>
      <c r="BI121" s="69"/>
    </row>
    <row r="122" spans="1:61" ht="15.75" customHeight="1" x14ac:dyDescent="0.2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79"/>
      <c r="BH122" s="69"/>
      <c r="BI122" s="69"/>
    </row>
    <row r="123" spans="1:61" ht="15.75" customHeight="1" x14ac:dyDescent="0.2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79"/>
      <c r="BH123" s="69"/>
      <c r="BI123" s="69"/>
    </row>
    <row r="124" spans="1:61" ht="15.75" customHeight="1" x14ac:dyDescent="0.2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79"/>
      <c r="BH124" s="69"/>
      <c r="BI124" s="69"/>
    </row>
    <row r="125" spans="1:61" ht="15.75" customHeight="1" x14ac:dyDescent="0.2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79"/>
      <c r="BH125" s="69"/>
      <c r="BI125" s="69"/>
    </row>
    <row r="126" spans="1:61" ht="15.75" customHeight="1" x14ac:dyDescent="0.2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79"/>
      <c r="BH126" s="69"/>
      <c r="BI126" s="69"/>
    </row>
    <row r="127" spans="1:61" ht="15.75" customHeight="1" x14ac:dyDescent="0.2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79"/>
      <c r="BH127" s="69"/>
      <c r="BI127" s="69"/>
    </row>
    <row r="128" spans="1:61" ht="15.75" customHeight="1" x14ac:dyDescent="0.2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79"/>
      <c r="BH128" s="69"/>
      <c r="BI128" s="69"/>
    </row>
    <row r="129" spans="1:61" ht="15.75" customHeight="1" x14ac:dyDescent="0.2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79"/>
      <c r="BH129" s="69"/>
      <c r="BI129" s="69"/>
    </row>
    <row r="130" spans="1:61" ht="15.75" customHeight="1" x14ac:dyDescent="0.2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79"/>
      <c r="BH130" s="69"/>
      <c r="BI130" s="69"/>
    </row>
    <row r="131" spans="1:61" ht="15.75" customHeight="1" x14ac:dyDescent="0.2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79"/>
      <c r="BH131" s="69"/>
      <c r="BI131" s="69"/>
    </row>
    <row r="132" spans="1:61" ht="15.75" customHeight="1" x14ac:dyDescent="0.2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79"/>
      <c r="BH132" s="69"/>
      <c r="BI132" s="69"/>
    </row>
    <row r="133" spans="1:61" ht="15.75" customHeight="1" x14ac:dyDescent="0.2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79"/>
      <c r="BH133" s="69"/>
      <c r="BI133" s="69"/>
    </row>
    <row r="134" spans="1:61" ht="15.75" customHeight="1" x14ac:dyDescent="0.2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79"/>
      <c r="BH134" s="69"/>
      <c r="BI134" s="69"/>
    </row>
    <row r="135" spans="1:61" ht="15.75" customHeight="1" x14ac:dyDescent="0.2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79"/>
      <c r="BH135" s="69"/>
      <c r="BI135" s="69"/>
    </row>
    <row r="136" spans="1:61" ht="15.75" customHeight="1" x14ac:dyDescent="0.2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79"/>
      <c r="BH136" s="69"/>
      <c r="BI136" s="69"/>
    </row>
    <row r="137" spans="1:61" ht="15.75" customHeight="1" x14ac:dyDescent="0.2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79"/>
      <c r="BH137" s="69"/>
      <c r="BI137" s="69"/>
    </row>
    <row r="138" spans="1:61" ht="15.75" customHeight="1" x14ac:dyDescent="0.2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79"/>
      <c r="BH138" s="69"/>
      <c r="BI138" s="69"/>
    </row>
    <row r="139" spans="1:61" ht="15.75" customHeight="1" x14ac:dyDescent="0.2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79"/>
      <c r="BH139" s="69"/>
      <c r="BI139" s="69"/>
    </row>
    <row r="140" spans="1:61" ht="15.75" customHeight="1" x14ac:dyDescent="0.2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79"/>
      <c r="BH140" s="69"/>
      <c r="BI140" s="69"/>
    </row>
    <row r="141" spans="1:61" ht="15.75" customHeight="1" x14ac:dyDescent="0.2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79"/>
      <c r="BH141" s="69"/>
      <c r="BI141" s="69"/>
    </row>
    <row r="142" spans="1:61" ht="15.75" customHeight="1" x14ac:dyDescent="0.2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79"/>
      <c r="BH142" s="69"/>
      <c r="BI142" s="69"/>
    </row>
    <row r="143" spans="1:61" ht="15.75" customHeight="1" x14ac:dyDescent="0.2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79"/>
      <c r="BH143" s="69"/>
      <c r="BI143" s="69"/>
    </row>
    <row r="144" spans="1:61" ht="15.75" customHeight="1" x14ac:dyDescent="0.2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79"/>
      <c r="BH144" s="69"/>
      <c r="BI144" s="69"/>
    </row>
    <row r="145" spans="1:61" ht="15.75" customHeight="1" x14ac:dyDescent="0.2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79"/>
      <c r="BH145" s="69"/>
      <c r="BI145" s="69"/>
    </row>
    <row r="146" spans="1:61" ht="15.75" customHeight="1" x14ac:dyDescent="0.2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79"/>
      <c r="BH146" s="69"/>
      <c r="BI146" s="69"/>
    </row>
    <row r="147" spans="1:61" ht="15.75" customHeight="1" x14ac:dyDescent="0.2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79"/>
      <c r="BH147" s="69"/>
      <c r="BI147" s="69"/>
    </row>
    <row r="148" spans="1:61" ht="15.75" customHeight="1" x14ac:dyDescent="0.2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79"/>
      <c r="BH148" s="69"/>
      <c r="BI148" s="69"/>
    </row>
    <row r="149" spans="1:61" ht="15.75" customHeight="1" x14ac:dyDescent="0.2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79"/>
      <c r="BH149" s="69"/>
      <c r="BI149" s="69"/>
    </row>
    <row r="150" spans="1:61" ht="15.75" customHeight="1" x14ac:dyDescent="0.2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79"/>
      <c r="BH150" s="69"/>
      <c r="BI150" s="69"/>
    </row>
    <row r="151" spans="1:61" ht="15.75" customHeight="1" x14ac:dyDescent="0.2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79"/>
      <c r="BH151" s="69"/>
      <c r="BI151" s="69"/>
    </row>
    <row r="152" spans="1:61" ht="15.75" customHeight="1" x14ac:dyDescent="0.2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79"/>
      <c r="BH152" s="69"/>
      <c r="BI152" s="69"/>
    </row>
    <row r="153" spans="1:61" ht="15.75" customHeight="1" x14ac:dyDescent="0.2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79"/>
      <c r="BH153" s="69"/>
      <c r="BI153" s="69"/>
    </row>
    <row r="154" spans="1:61" ht="15.75" customHeight="1" x14ac:dyDescent="0.2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79"/>
      <c r="BH154" s="69"/>
      <c r="BI154" s="69"/>
    </row>
    <row r="155" spans="1:61" ht="15.75" customHeight="1" x14ac:dyDescent="0.2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79"/>
      <c r="BH155" s="69"/>
      <c r="BI155" s="69"/>
    </row>
    <row r="156" spans="1:61" ht="15.75" customHeight="1" x14ac:dyDescent="0.2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79"/>
      <c r="BH156" s="69"/>
      <c r="BI156" s="69"/>
    </row>
    <row r="157" spans="1:61" ht="15.75" customHeight="1" x14ac:dyDescent="0.2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79"/>
      <c r="BH157" s="69"/>
      <c r="BI157" s="69"/>
    </row>
    <row r="158" spans="1:61" ht="15.75" customHeight="1" x14ac:dyDescent="0.2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79"/>
      <c r="BH158" s="69"/>
      <c r="BI158" s="69"/>
    </row>
    <row r="159" spans="1:61" ht="15.75" customHeight="1" x14ac:dyDescent="0.2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79"/>
      <c r="BH159" s="69"/>
      <c r="BI159" s="69"/>
    </row>
    <row r="160" spans="1:61" ht="15.75" customHeight="1" x14ac:dyDescent="0.2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79"/>
      <c r="BH160" s="69"/>
      <c r="BI160" s="69"/>
    </row>
    <row r="161" spans="1:61" ht="15.75" customHeight="1" x14ac:dyDescent="0.2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79"/>
      <c r="BH161" s="69"/>
      <c r="BI161" s="69"/>
    </row>
    <row r="162" spans="1:61" ht="15.75" customHeight="1" x14ac:dyDescent="0.2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79"/>
      <c r="BH162" s="69"/>
      <c r="BI162" s="69"/>
    </row>
    <row r="163" spans="1:61" ht="15.75" customHeight="1" x14ac:dyDescent="0.2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79"/>
      <c r="BH163" s="69"/>
      <c r="BI163" s="69"/>
    </row>
    <row r="164" spans="1:61" ht="15.75" customHeight="1" x14ac:dyDescent="0.2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79"/>
      <c r="BH164" s="69"/>
      <c r="BI164" s="69"/>
    </row>
    <row r="165" spans="1:61" ht="15.75" customHeight="1" x14ac:dyDescent="0.2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79"/>
      <c r="BH165" s="69"/>
      <c r="BI165" s="69"/>
    </row>
    <row r="166" spans="1:61" ht="15.75" customHeight="1" x14ac:dyDescent="0.2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79"/>
      <c r="BH166" s="69"/>
      <c r="BI166" s="69"/>
    </row>
    <row r="167" spans="1:61" ht="15.75" customHeight="1" x14ac:dyDescent="0.2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79"/>
      <c r="BH167" s="69"/>
      <c r="BI167" s="69"/>
    </row>
    <row r="168" spans="1:61" ht="15.75" customHeight="1" x14ac:dyDescent="0.2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79"/>
      <c r="BH168" s="69"/>
      <c r="BI168" s="69"/>
    </row>
    <row r="169" spans="1:61" ht="15.75" customHeight="1" x14ac:dyDescent="0.2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79"/>
      <c r="BH169" s="69"/>
      <c r="BI169" s="69"/>
    </row>
    <row r="170" spans="1:61" ht="15.75" customHeight="1" x14ac:dyDescent="0.2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79"/>
      <c r="BH170" s="69"/>
      <c r="BI170" s="69"/>
    </row>
    <row r="171" spans="1:61" ht="15.75" customHeight="1" x14ac:dyDescent="0.2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79"/>
      <c r="BH171" s="69"/>
      <c r="BI171" s="69"/>
    </row>
    <row r="172" spans="1:61" ht="15.75" customHeight="1" x14ac:dyDescent="0.2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79"/>
      <c r="BH172" s="69"/>
      <c r="BI172" s="69"/>
    </row>
    <row r="173" spans="1:61" ht="15.75" customHeight="1" x14ac:dyDescent="0.2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79"/>
      <c r="BH173" s="69"/>
      <c r="BI173" s="69"/>
    </row>
    <row r="174" spans="1:61" ht="15.75" customHeight="1" x14ac:dyDescent="0.2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79"/>
      <c r="BH174" s="69"/>
      <c r="BI174" s="69"/>
    </row>
    <row r="175" spans="1:61" ht="15.75" customHeight="1" x14ac:dyDescent="0.2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79"/>
      <c r="BH175" s="69"/>
      <c r="BI175" s="69"/>
    </row>
    <row r="176" spans="1:61" ht="15.75" customHeight="1" x14ac:dyDescent="0.2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79"/>
      <c r="BH176" s="69"/>
      <c r="BI176" s="69"/>
    </row>
    <row r="177" spans="1:61" ht="15.75" customHeight="1" x14ac:dyDescent="0.2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79"/>
      <c r="BH177" s="69"/>
      <c r="BI177" s="69"/>
    </row>
    <row r="178" spans="1:61" ht="15.75" customHeight="1" x14ac:dyDescent="0.2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79"/>
      <c r="BH178" s="69"/>
      <c r="BI178" s="69"/>
    </row>
    <row r="179" spans="1:61" ht="15.75" customHeight="1" x14ac:dyDescent="0.2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79"/>
      <c r="BH179" s="69"/>
      <c r="BI179" s="69"/>
    </row>
    <row r="180" spans="1:61" ht="15.75" customHeight="1" x14ac:dyDescent="0.2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79"/>
      <c r="BH180" s="69"/>
      <c r="BI180" s="69"/>
    </row>
    <row r="181" spans="1:61" ht="15.75" customHeight="1" x14ac:dyDescent="0.2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79"/>
      <c r="BH181" s="69"/>
      <c r="BI181" s="69"/>
    </row>
    <row r="182" spans="1:61" ht="15.75" customHeight="1" x14ac:dyDescent="0.2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  <c r="BC182" s="69"/>
      <c r="BD182" s="69"/>
      <c r="BE182" s="69"/>
      <c r="BF182" s="69"/>
      <c r="BG182" s="79"/>
      <c r="BH182" s="69"/>
      <c r="BI182" s="69"/>
    </row>
    <row r="183" spans="1:61" ht="15.75" customHeight="1" x14ac:dyDescent="0.2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79"/>
      <c r="BH183" s="69"/>
      <c r="BI183" s="69"/>
    </row>
    <row r="184" spans="1:61" ht="15.75" customHeight="1" x14ac:dyDescent="0.2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79"/>
      <c r="BH184" s="69"/>
      <c r="BI184" s="69"/>
    </row>
    <row r="185" spans="1:61" ht="15.75" customHeight="1" x14ac:dyDescent="0.2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79"/>
      <c r="BH185" s="69"/>
      <c r="BI185" s="69"/>
    </row>
    <row r="186" spans="1:61" ht="15.75" customHeight="1" x14ac:dyDescent="0.2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79"/>
      <c r="BH186" s="69"/>
      <c r="BI186" s="69"/>
    </row>
    <row r="187" spans="1:61" ht="15.75" customHeight="1" x14ac:dyDescent="0.2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79"/>
      <c r="BH187" s="69"/>
      <c r="BI187" s="69"/>
    </row>
    <row r="188" spans="1:61" ht="15.75" customHeight="1" x14ac:dyDescent="0.2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79"/>
      <c r="BH188" s="69"/>
      <c r="BI188" s="69"/>
    </row>
    <row r="189" spans="1:61" ht="15.75" customHeight="1" x14ac:dyDescent="0.2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79"/>
      <c r="BH189" s="69"/>
      <c r="BI189" s="69"/>
    </row>
    <row r="190" spans="1:61" ht="15.75" customHeight="1" x14ac:dyDescent="0.2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79"/>
      <c r="BH190" s="69"/>
      <c r="BI190" s="69"/>
    </row>
    <row r="191" spans="1:61" ht="15.75" customHeight="1" x14ac:dyDescent="0.2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79"/>
      <c r="BH191" s="69"/>
      <c r="BI191" s="69"/>
    </row>
    <row r="192" spans="1:61" ht="15.75" customHeight="1" x14ac:dyDescent="0.2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79"/>
      <c r="BH192" s="69"/>
      <c r="BI192" s="69"/>
    </row>
    <row r="193" spans="1:61" ht="15.75" customHeight="1" x14ac:dyDescent="0.2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79"/>
      <c r="BH193" s="69"/>
      <c r="BI193" s="69"/>
    </row>
    <row r="194" spans="1:61" ht="15.75" customHeight="1" x14ac:dyDescent="0.2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79"/>
      <c r="BH194" s="69"/>
      <c r="BI194" s="69"/>
    </row>
    <row r="195" spans="1:61" ht="15.75" customHeight="1" x14ac:dyDescent="0.2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79"/>
      <c r="BH195" s="69"/>
      <c r="BI195" s="69"/>
    </row>
    <row r="196" spans="1:61" ht="15.75" customHeight="1" x14ac:dyDescent="0.2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79"/>
      <c r="BH196" s="69"/>
      <c r="BI196" s="69"/>
    </row>
    <row r="197" spans="1:61" ht="15.75" customHeight="1" x14ac:dyDescent="0.2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79"/>
      <c r="BH197" s="69"/>
      <c r="BI197" s="69"/>
    </row>
    <row r="198" spans="1:61" ht="15.75" customHeight="1" x14ac:dyDescent="0.2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79"/>
      <c r="BH198" s="69"/>
      <c r="BI198" s="69"/>
    </row>
    <row r="199" spans="1:61" ht="15.75" customHeight="1" x14ac:dyDescent="0.2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79"/>
      <c r="BH199" s="69"/>
      <c r="BI199" s="69"/>
    </row>
    <row r="200" spans="1:61" ht="15.75" customHeight="1" x14ac:dyDescent="0.2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79"/>
      <c r="BH200" s="69"/>
      <c r="BI200" s="69"/>
    </row>
    <row r="201" spans="1:61" ht="15.75" customHeight="1" x14ac:dyDescent="0.2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79"/>
      <c r="BH201" s="69"/>
      <c r="BI201" s="69"/>
    </row>
    <row r="202" spans="1:61" ht="15.75" customHeight="1" x14ac:dyDescent="0.2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79"/>
      <c r="BH202" s="69"/>
      <c r="BI202" s="69"/>
    </row>
    <row r="203" spans="1:61" ht="15.75" customHeight="1" x14ac:dyDescent="0.2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79"/>
      <c r="BH203" s="69"/>
      <c r="BI203" s="69"/>
    </row>
    <row r="204" spans="1:61" ht="15.75" customHeight="1" x14ac:dyDescent="0.2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79"/>
      <c r="BH204" s="69"/>
      <c r="BI204" s="69"/>
    </row>
    <row r="205" spans="1:61" ht="15.75" customHeight="1" x14ac:dyDescent="0.2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79"/>
      <c r="BH205" s="69"/>
      <c r="BI205" s="69"/>
    </row>
    <row r="206" spans="1:61" ht="15.75" customHeight="1" x14ac:dyDescent="0.2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79"/>
      <c r="BH206" s="69"/>
      <c r="BI206" s="69"/>
    </row>
    <row r="207" spans="1:61" ht="15.75" customHeight="1" x14ac:dyDescent="0.2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79"/>
      <c r="BH207" s="69"/>
      <c r="BI207" s="69"/>
    </row>
    <row r="208" spans="1:61" ht="15.75" customHeight="1" x14ac:dyDescent="0.2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79"/>
      <c r="BH208" s="69"/>
      <c r="BI208" s="69"/>
    </row>
    <row r="209" spans="1:61" ht="15.75" customHeight="1" x14ac:dyDescent="0.2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79"/>
      <c r="BH209" s="69"/>
      <c r="BI209" s="69"/>
    </row>
    <row r="210" spans="1:61" ht="15.75" customHeight="1" x14ac:dyDescent="0.2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79"/>
      <c r="BH210" s="69"/>
      <c r="BI210" s="69"/>
    </row>
    <row r="211" spans="1:61" ht="15.75" customHeight="1" x14ac:dyDescent="0.2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79"/>
      <c r="BH211" s="69"/>
      <c r="BI211" s="69"/>
    </row>
    <row r="212" spans="1:61" ht="15.75" customHeight="1" x14ac:dyDescent="0.2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79"/>
      <c r="BH212" s="69"/>
      <c r="BI212" s="69"/>
    </row>
    <row r="213" spans="1:61" ht="15.75" customHeight="1" x14ac:dyDescent="0.2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79"/>
      <c r="BH213" s="69"/>
      <c r="BI213" s="69"/>
    </row>
    <row r="214" spans="1:61" ht="15.75" customHeight="1" x14ac:dyDescent="0.2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79"/>
      <c r="BH214" s="69"/>
      <c r="BI214" s="69"/>
    </row>
    <row r="215" spans="1:61" ht="15.75" customHeight="1" x14ac:dyDescent="0.2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79"/>
      <c r="BH215" s="69"/>
      <c r="BI215" s="69"/>
    </row>
    <row r="216" spans="1:61" ht="15.75" customHeight="1" x14ac:dyDescent="0.2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79"/>
      <c r="BH216" s="69"/>
      <c r="BI216" s="69"/>
    </row>
    <row r="217" spans="1:61" ht="15.75" customHeight="1" x14ac:dyDescent="0.2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79"/>
      <c r="BH217" s="69"/>
      <c r="BI217" s="69"/>
    </row>
    <row r="218" spans="1:61" ht="15.75" customHeight="1" x14ac:dyDescent="0.2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79"/>
      <c r="BH218" s="69"/>
      <c r="BI218" s="69"/>
    </row>
    <row r="219" spans="1:61" ht="15.75" customHeight="1" x14ac:dyDescent="0.2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79"/>
      <c r="BH219" s="69"/>
      <c r="BI219" s="69"/>
    </row>
    <row r="220" spans="1:61" ht="15.75" customHeight="1" x14ac:dyDescent="0.2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79"/>
      <c r="BH220" s="69"/>
      <c r="BI220" s="69"/>
    </row>
    <row r="221" spans="1:61" ht="15.75" customHeight="1" x14ac:dyDescent="0.2"/>
    <row r="222" spans="1:61" ht="15.75" customHeight="1" x14ac:dyDescent="0.2"/>
    <row r="223" spans="1:61" ht="15.75" customHeight="1" x14ac:dyDescent="0.2"/>
    <row r="224" spans="1:61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1">
    <mergeCell ref="BF4:BF5"/>
    <mergeCell ref="BG4:BG5"/>
    <mergeCell ref="BH4:BH5"/>
    <mergeCell ref="BI4:BI5"/>
    <mergeCell ref="L4:L5"/>
    <mergeCell ref="M4:R4"/>
    <mergeCell ref="S4:AW4"/>
    <mergeCell ref="AX4:AX5"/>
    <mergeCell ref="AY4:AY5"/>
    <mergeCell ref="AZ4:AZ5"/>
    <mergeCell ref="BA4:BE4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CU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" customWidth="1"/>
    <col min="4" max="6" width="12.7109375" customWidth="1"/>
  </cols>
  <sheetData>
    <row r="1" spans="1:99" ht="15.75" customHeight="1" x14ac:dyDescent="0.2">
      <c r="A1" s="1" t="s">
        <v>0</v>
      </c>
    </row>
    <row r="2" spans="1:99" ht="15.75" customHeight="1" x14ac:dyDescent="0.25">
      <c r="A2" s="316" t="s">
        <v>1</v>
      </c>
      <c r="B2" s="316" t="s">
        <v>2</v>
      </c>
      <c r="C2" s="316" t="s">
        <v>3</v>
      </c>
      <c r="D2" s="316" t="s">
        <v>4</v>
      </c>
      <c r="E2" s="316" t="s">
        <v>5</v>
      </c>
      <c r="F2" s="316" t="s">
        <v>6</v>
      </c>
      <c r="G2" s="340" t="s">
        <v>7</v>
      </c>
      <c r="H2" s="319"/>
      <c r="I2" s="319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  <c r="AD2" s="319"/>
      <c r="AE2" s="319"/>
      <c r="AF2" s="319"/>
      <c r="AG2" s="319"/>
      <c r="AH2" s="319"/>
      <c r="AI2" s="319"/>
      <c r="AJ2" s="319"/>
      <c r="AK2" s="319"/>
      <c r="AL2" s="319"/>
      <c r="AM2" s="319"/>
      <c r="AN2" s="319"/>
      <c r="AO2" s="319"/>
      <c r="AP2" s="319"/>
      <c r="AQ2" s="319"/>
      <c r="AR2" s="319"/>
      <c r="AS2" s="319"/>
      <c r="AT2" s="319"/>
      <c r="AU2" s="319"/>
      <c r="AV2" s="319"/>
      <c r="AW2" s="319"/>
      <c r="AX2" s="319"/>
      <c r="AY2" s="319"/>
      <c r="AZ2" s="319"/>
      <c r="BA2" s="319"/>
      <c r="BB2" s="319"/>
      <c r="BC2" s="319"/>
      <c r="BD2" s="319"/>
      <c r="BE2" s="319"/>
      <c r="BF2" s="319"/>
      <c r="BG2" s="319"/>
      <c r="BH2" s="319"/>
      <c r="BI2" s="319"/>
      <c r="BJ2" s="319"/>
      <c r="BK2" s="319"/>
      <c r="BL2" s="319"/>
      <c r="BM2" s="319"/>
      <c r="BN2" s="319"/>
      <c r="BO2" s="319"/>
      <c r="BP2" s="319"/>
      <c r="BQ2" s="319"/>
      <c r="BR2" s="319"/>
      <c r="BS2" s="319"/>
      <c r="BT2" s="319"/>
      <c r="BU2" s="319"/>
      <c r="BV2" s="319"/>
      <c r="BW2" s="319"/>
      <c r="BX2" s="319"/>
      <c r="BY2" s="319"/>
      <c r="BZ2" s="319"/>
      <c r="CA2" s="319"/>
      <c r="CB2" s="319"/>
      <c r="CC2" s="319"/>
      <c r="CD2" s="319"/>
      <c r="CE2" s="319"/>
      <c r="CF2" s="319"/>
      <c r="CG2" s="319"/>
      <c r="CH2" s="319"/>
      <c r="CI2" s="319"/>
      <c r="CJ2" s="319"/>
      <c r="CK2" s="319"/>
      <c r="CL2" s="319"/>
      <c r="CM2" s="319"/>
      <c r="CN2" s="319"/>
      <c r="CO2" s="319"/>
      <c r="CP2" s="319"/>
      <c r="CQ2" s="319"/>
      <c r="CR2" s="319"/>
      <c r="CS2" s="319"/>
      <c r="CT2" s="319"/>
      <c r="CU2" s="320"/>
    </row>
    <row r="3" spans="1:99" ht="15.75" customHeight="1" x14ac:dyDescent="0.25">
      <c r="A3" s="346"/>
      <c r="B3" s="346"/>
      <c r="C3" s="346"/>
      <c r="D3" s="346"/>
      <c r="E3" s="346"/>
      <c r="F3" s="346"/>
      <c r="G3" s="344">
        <v>1</v>
      </c>
      <c r="H3" s="319"/>
      <c r="I3" s="320"/>
      <c r="J3" s="345">
        <v>2</v>
      </c>
      <c r="K3" s="319"/>
      <c r="L3" s="320"/>
      <c r="M3" s="345">
        <v>3</v>
      </c>
      <c r="N3" s="319"/>
      <c r="O3" s="320"/>
      <c r="P3" s="345">
        <v>4</v>
      </c>
      <c r="Q3" s="319"/>
      <c r="R3" s="320"/>
      <c r="S3" s="345">
        <v>5</v>
      </c>
      <c r="T3" s="319"/>
      <c r="U3" s="320"/>
      <c r="V3" s="345">
        <v>6</v>
      </c>
      <c r="W3" s="319"/>
      <c r="X3" s="320"/>
      <c r="Y3" s="344">
        <v>7</v>
      </c>
      <c r="Z3" s="319"/>
      <c r="AA3" s="320"/>
      <c r="AB3" s="344">
        <v>8</v>
      </c>
      <c r="AC3" s="319"/>
      <c r="AD3" s="320"/>
      <c r="AE3" s="345">
        <v>9</v>
      </c>
      <c r="AF3" s="319"/>
      <c r="AG3" s="320"/>
      <c r="AH3" s="345">
        <v>10</v>
      </c>
      <c r="AI3" s="319"/>
      <c r="AJ3" s="320"/>
      <c r="AK3" s="345">
        <v>11</v>
      </c>
      <c r="AL3" s="319"/>
      <c r="AM3" s="320"/>
      <c r="AN3" s="345">
        <v>12</v>
      </c>
      <c r="AO3" s="319"/>
      <c r="AP3" s="320"/>
      <c r="AQ3" s="345">
        <v>13</v>
      </c>
      <c r="AR3" s="319"/>
      <c r="AS3" s="320"/>
      <c r="AT3" s="344">
        <v>14</v>
      </c>
      <c r="AU3" s="319"/>
      <c r="AV3" s="320"/>
      <c r="AW3" s="344">
        <v>15</v>
      </c>
      <c r="AX3" s="319"/>
      <c r="AY3" s="320"/>
      <c r="AZ3" s="345">
        <v>16</v>
      </c>
      <c r="BA3" s="319"/>
      <c r="BB3" s="320"/>
      <c r="BC3" s="345">
        <v>17</v>
      </c>
      <c r="BD3" s="319"/>
      <c r="BE3" s="320"/>
      <c r="BF3" s="345">
        <v>18</v>
      </c>
      <c r="BG3" s="319"/>
      <c r="BH3" s="320"/>
      <c r="BI3" s="345">
        <v>19</v>
      </c>
      <c r="BJ3" s="319"/>
      <c r="BK3" s="320"/>
      <c r="BL3" s="345">
        <v>20</v>
      </c>
      <c r="BM3" s="319"/>
      <c r="BN3" s="320"/>
      <c r="BO3" s="344">
        <v>21</v>
      </c>
      <c r="BP3" s="319"/>
      <c r="BQ3" s="320"/>
      <c r="BR3" s="344">
        <v>22</v>
      </c>
      <c r="BS3" s="319"/>
      <c r="BT3" s="320"/>
      <c r="BU3" s="345">
        <v>23</v>
      </c>
      <c r="BV3" s="319"/>
      <c r="BW3" s="320"/>
      <c r="BX3" s="345">
        <v>24</v>
      </c>
      <c r="BY3" s="319"/>
      <c r="BZ3" s="320"/>
      <c r="CA3" s="345">
        <v>25</v>
      </c>
      <c r="CB3" s="319"/>
      <c r="CC3" s="320"/>
      <c r="CD3" s="345">
        <v>26</v>
      </c>
      <c r="CE3" s="319"/>
      <c r="CF3" s="320"/>
      <c r="CG3" s="345">
        <v>27</v>
      </c>
      <c r="CH3" s="319"/>
      <c r="CI3" s="320"/>
      <c r="CJ3" s="344">
        <v>28</v>
      </c>
      <c r="CK3" s="319"/>
      <c r="CL3" s="320"/>
      <c r="CM3" s="344">
        <v>29</v>
      </c>
      <c r="CN3" s="319"/>
      <c r="CO3" s="320"/>
      <c r="CP3" s="345">
        <v>30</v>
      </c>
      <c r="CQ3" s="319"/>
      <c r="CR3" s="320"/>
      <c r="CS3" s="345">
        <v>31</v>
      </c>
      <c r="CT3" s="319"/>
      <c r="CU3" s="320"/>
    </row>
    <row r="4" spans="1:99" ht="15.75" customHeight="1" x14ac:dyDescent="0.25">
      <c r="A4" s="317"/>
      <c r="B4" s="317"/>
      <c r="C4" s="317"/>
      <c r="D4" s="317"/>
      <c r="E4" s="317"/>
      <c r="F4" s="317"/>
      <c r="G4" s="279" t="s">
        <v>2472</v>
      </c>
      <c r="H4" s="280" t="s">
        <v>2473</v>
      </c>
      <c r="I4" s="281" t="s">
        <v>2474</v>
      </c>
      <c r="J4" s="279" t="s">
        <v>2472</v>
      </c>
      <c r="K4" s="280" t="s">
        <v>2473</v>
      </c>
      <c r="L4" s="281" t="s">
        <v>2474</v>
      </c>
      <c r="M4" s="279" t="s">
        <v>2472</v>
      </c>
      <c r="N4" s="280" t="s">
        <v>2473</v>
      </c>
      <c r="O4" s="281" t="s">
        <v>2474</v>
      </c>
      <c r="P4" s="279" t="s">
        <v>2472</v>
      </c>
      <c r="Q4" s="280" t="s">
        <v>2473</v>
      </c>
      <c r="R4" s="281" t="s">
        <v>2474</v>
      </c>
      <c r="S4" s="279" t="s">
        <v>2472</v>
      </c>
      <c r="T4" s="280" t="s">
        <v>2473</v>
      </c>
      <c r="U4" s="281" t="s">
        <v>2474</v>
      </c>
      <c r="V4" s="279" t="s">
        <v>2472</v>
      </c>
      <c r="W4" s="280" t="s">
        <v>2473</v>
      </c>
      <c r="X4" s="281" t="s">
        <v>2474</v>
      </c>
      <c r="Y4" s="279" t="s">
        <v>2472</v>
      </c>
      <c r="Z4" s="280" t="s">
        <v>2473</v>
      </c>
      <c r="AA4" s="281" t="s">
        <v>2474</v>
      </c>
      <c r="AB4" s="279" t="s">
        <v>2472</v>
      </c>
      <c r="AC4" s="280" t="s">
        <v>2473</v>
      </c>
      <c r="AD4" s="281" t="s">
        <v>2474</v>
      </c>
      <c r="AE4" s="279" t="s">
        <v>2472</v>
      </c>
      <c r="AF4" s="280" t="s">
        <v>2473</v>
      </c>
      <c r="AG4" s="281" t="s">
        <v>2474</v>
      </c>
      <c r="AH4" s="279" t="s">
        <v>2472</v>
      </c>
      <c r="AI4" s="280" t="s">
        <v>2473</v>
      </c>
      <c r="AJ4" s="281" t="s">
        <v>2474</v>
      </c>
      <c r="AK4" s="279" t="s">
        <v>2472</v>
      </c>
      <c r="AL4" s="280" t="s">
        <v>2473</v>
      </c>
      <c r="AM4" s="281" t="s">
        <v>2474</v>
      </c>
      <c r="AN4" s="279" t="s">
        <v>2472</v>
      </c>
      <c r="AO4" s="280" t="s">
        <v>2473</v>
      </c>
      <c r="AP4" s="281" t="s">
        <v>2474</v>
      </c>
      <c r="AQ4" s="279" t="s">
        <v>2472</v>
      </c>
      <c r="AR4" s="280" t="s">
        <v>2473</v>
      </c>
      <c r="AS4" s="281" t="s">
        <v>2474</v>
      </c>
      <c r="AT4" s="279" t="s">
        <v>2472</v>
      </c>
      <c r="AU4" s="280" t="s">
        <v>2473</v>
      </c>
      <c r="AV4" s="281" t="s">
        <v>2474</v>
      </c>
      <c r="AW4" s="279" t="s">
        <v>2472</v>
      </c>
      <c r="AX4" s="280" t="s">
        <v>2473</v>
      </c>
      <c r="AY4" s="281" t="s">
        <v>2474</v>
      </c>
      <c r="AZ4" s="279" t="s">
        <v>2472</v>
      </c>
      <c r="BA4" s="280" t="s">
        <v>2473</v>
      </c>
      <c r="BB4" s="281" t="s">
        <v>2474</v>
      </c>
      <c r="BC4" s="279" t="s">
        <v>2472</v>
      </c>
      <c r="BD4" s="280" t="s">
        <v>2473</v>
      </c>
      <c r="BE4" s="281" t="s">
        <v>2474</v>
      </c>
      <c r="BF4" s="279" t="s">
        <v>2472</v>
      </c>
      <c r="BG4" s="280" t="s">
        <v>2473</v>
      </c>
      <c r="BH4" s="281" t="s">
        <v>2474</v>
      </c>
      <c r="BI4" s="279" t="s">
        <v>2472</v>
      </c>
      <c r="BJ4" s="280" t="s">
        <v>2473</v>
      </c>
      <c r="BK4" s="281" t="s">
        <v>2474</v>
      </c>
      <c r="BL4" s="279" t="s">
        <v>2472</v>
      </c>
      <c r="BM4" s="280" t="s">
        <v>2473</v>
      </c>
      <c r="BN4" s="281" t="s">
        <v>2474</v>
      </c>
      <c r="BO4" s="279" t="s">
        <v>2472</v>
      </c>
      <c r="BP4" s="280" t="s">
        <v>2473</v>
      </c>
      <c r="BQ4" s="281" t="s">
        <v>2474</v>
      </c>
      <c r="BR4" s="279" t="s">
        <v>2472</v>
      </c>
      <c r="BS4" s="280" t="s">
        <v>2473</v>
      </c>
      <c r="BT4" s="281" t="s">
        <v>2474</v>
      </c>
      <c r="BU4" s="279" t="s">
        <v>2472</v>
      </c>
      <c r="BV4" s="280" t="s">
        <v>2473</v>
      </c>
      <c r="BW4" s="281" t="s">
        <v>2474</v>
      </c>
      <c r="BX4" s="279" t="s">
        <v>2472</v>
      </c>
      <c r="BY4" s="280" t="s">
        <v>2473</v>
      </c>
      <c r="BZ4" s="281" t="s">
        <v>2474</v>
      </c>
      <c r="CA4" s="279" t="s">
        <v>2472</v>
      </c>
      <c r="CB4" s="280" t="s">
        <v>2473</v>
      </c>
      <c r="CC4" s="281" t="s">
        <v>2474</v>
      </c>
      <c r="CD4" s="279" t="s">
        <v>2472</v>
      </c>
      <c r="CE4" s="280" t="s">
        <v>2473</v>
      </c>
      <c r="CF4" s="281" t="s">
        <v>2474</v>
      </c>
      <c r="CG4" s="279" t="s">
        <v>2472</v>
      </c>
      <c r="CH4" s="280" t="s">
        <v>2473</v>
      </c>
      <c r="CI4" s="281" t="s">
        <v>2474</v>
      </c>
      <c r="CJ4" s="279" t="s">
        <v>2472</v>
      </c>
      <c r="CK4" s="280" t="s">
        <v>2473</v>
      </c>
      <c r="CL4" s="281" t="s">
        <v>2474</v>
      </c>
      <c r="CM4" s="279" t="s">
        <v>2472</v>
      </c>
      <c r="CN4" s="280" t="s">
        <v>2473</v>
      </c>
      <c r="CO4" s="281" t="s">
        <v>2474</v>
      </c>
      <c r="CP4" s="279" t="s">
        <v>2472</v>
      </c>
      <c r="CQ4" s="280" t="s">
        <v>2473</v>
      </c>
      <c r="CR4" s="281" t="s">
        <v>2474</v>
      </c>
      <c r="CS4" s="279" t="s">
        <v>2472</v>
      </c>
      <c r="CT4" s="280" t="s">
        <v>2473</v>
      </c>
      <c r="CU4" s="281" t="s">
        <v>2474</v>
      </c>
    </row>
    <row r="5" spans="1:99" ht="15.75" customHeight="1" x14ac:dyDescent="0.25">
      <c r="A5" s="15">
        <v>795</v>
      </c>
      <c r="B5" s="14" t="s">
        <v>716</v>
      </c>
      <c r="C5" s="14" t="s">
        <v>717</v>
      </c>
      <c r="D5" s="14" t="s">
        <v>718</v>
      </c>
      <c r="E5" s="14" t="s">
        <v>719</v>
      </c>
      <c r="F5" s="14" t="s">
        <v>28</v>
      </c>
      <c r="G5" s="282">
        <v>0.35137731481481482</v>
      </c>
      <c r="H5" s="282">
        <v>0.35137731481481482</v>
      </c>
      <c r="I5" s="15">
        <v>0</v>
      </c>
      <c r="J5" s="14"/>
      <c r="K5" s="14"/>
      <c r="L5" s="15">
        <v>0</v>
      </c>
      <c r="M5" s="14"/>
      <c r="N5" s="14"/>
      <c r="O5" s="15">
        <v>0</v>
      </c>
      <c r="P5" s="282">
        <v>0.36717592592592591</v>
      </c>
      <c r="Q5" s="282">
        <v>0.36717592592592591</v>
      </c>
      <c r="R5" s="15">
        <v>0</v>
      </c>
      <c r="S5" s="282">
        <v>0.37535879629629632</v>
      </c>
      <c r="T5" s="282">
        <v>0.37537037037037035</v>
      </c>
      <c r="U5" s="15">
        <v>0</v>
      </c>
      <c r="V5" s="282">
        <v>0.3371527777777778</v>
      </c>
      <c r="W5" s="282">
        <v>0.3371527777777778</v>
      </c>
      <c r="X5" s="15">
        <v>0</v>
      </c>
      <c r="Y5" s="14"/>
      <c r="Z5" s="14"/>
      <c r="AA5" s="15">
        <v>0</v>
      </c>
      <c r="AB5" s="14"/>
      <c r="AC5" s="14"/>
      <c r="AD5" s="15">
        <v>0</v>
      </c>
      <c r="AE5" s="282">
        <v>0.38266203703703705</v>
      </c>
      <c r="AF5" s="282">
        <v>0.4541087962962963</v>
      </c>
      <c r="AG5" s="283">
        <v>44743</v>
      </c>
      <c r="AH5" s="282">
        <v>0.42173611111111109</v>
      </c>
      <c r="AI5" s="282">
        <v>0.48511574074074076</v>
      </c>
      <c r="AJ5" s="283">
        <v>44682</v>
      </c>
      <c r="AK5" s="282">
        <v>0.90513888888888894</v>
      </c>
      <c r="AL5" s="282">
        <v>0.90513888888888894</v>
      </c>
      <c r="AM5" s="15">
        <v>0</v>
      </c>
      <c r="AN5" s="282">
        <v>0.35567129629629629</v>
      </c>
      <c r="AO5" s="282">
        <v>0.35567129629629629</v>
      </c>
      <c r="AP5" s="15">
        <v>0</v>
      </c>
      <c r="AQ5" s="282">
        <v>0.37353009259259257</v>
      </c>
      <c r="AR5" s="282">
        <v>0.76967592592592593</v>
      </c>
      <c r="AS5" s="283">
        <v>44719</v>
      </c>
      <c r="AT5" s="14"/>
      <c r="AU5" s="14"/>
      <c r="AV5" s="15">
        <v>0</v>
      </c>
      <c r="AW5" s="14"/>
      <c r="AX5" s="14"/>
      <c r="AY5" s="15">
        <v>0</v>
      </c>
      <c r="AZ5" s="282">
        <v>0.37313657407407408</v>
      </c>
      <c r="BA5" s="282">
        <v>0.77585648148148145</v>
      </c>
      <c r="BB5" s="283">
        <v>44719</v>
      </c>
      <c r="BC5" s="282">
        <v>0.36346064814814816</v>
      </c>
      <c r="BD5" s="282">
        <v>0.80996527777777783</v>
      </c>
      <c r="BE5" s="283">
        <v>44780</v>
      </c>
      <c r="BF5" s="282">
        <v>0.38658564814814816</v>
      </c>
      <c r="BG5" s="282">
        <v>0.77233796296296298</v>
      </c>
      <c r="BH5" s="283">
        <v>44599</v>
      </c>
      <c r="BI5" s="282">
        <v>0.72935185185185181</v>
      </c>
      <c r="BJ5" s="282">
        <v>0.72935185185185181</v>
      </c>
      <c r="BK5" s="15">
        <v>0</v>
      </c>
      <c r="BL5" s="282">
        <v>0.38459490740740743</v>
      </c>
      <c r="BM5" s="282">
        <v>0.80026620370370372</v>
      </c>
      <c r="BN5" s="283">
        <v>44627</v>
      </c>
      <c r="BO5" s="14"/>
      <c r="BP5" s="14"/>
      <c r="BQ5" s="15">
        <v>0</v>
      </c>
      <c r="BR5" s="14"/>
      <c r="BS5" s="14"/>
      <c r="BT5" s="15">
        <v>0</v>
      </c>
      <c r="BU5" s="282">
        <v>0.79530092592592594</v>
      </c>
      <c r="BV5" s="282">
        <v>0.79530092592592594</v>
      </c>
      <c r="BW5" s="15">
        <v>0</v>
      </c>
      <c r="BX5" s="282">
        <v>0.39899305555555553</v>
      </c>
      <c r="BY5" s="282">
        <v>0.39899305555555553</v>
      </c>
      <c r="BZ5" s="15">
        <v>0</v>
      </c>
      <c r="CA5" s="282">
        <v>0.36863425925925924</v>
      </c>
      <c r="CB5" s="282">
        <v>0.77537037037037038</v>
      </c>
      <c r="CC5" s="283">
        <v>44749</v>
      </c>
      <c r="CD5" s="282">
        <v>0.35724537037037035</v>
      </c>
      <c r="CE5" s="282">
        <v>0.35724537037037035</v>
      </c>
      <c r="CF5" s="15">
        <v>0</v>
      </c>
      <c r="CG5" s="14"/>
      <c r="CH5" s="14"/>
      <c r="CI5" s="15">
        <v>0</v>
      </c>
      <c r="CJ5" s="14"/>
      <c r="CK5" s="14"/>
      <c r="CL5" s="15">
        <v>0</v>
      </c>
      <c r="CM5" s="14"/>
      <c r="CN5" s="14"/>
      <c r="CO5" s="15">
        <v>0</v>
      </c>
      <c r="CP5" s="282">
        <v>0.3576273148148148</v>
      </c>
      <c r="CQ5" s="282">
        <v>0.79967592592592596</v>
      </c>
      <c r="CR5" s="283">
        <v>44811</v>
      </c>
      <c r="CS5" s="282">
        <v>0.38135416666666666</v>
      </c>
      <c r="CT5" s="282">
        <v>0.38135416666666666</v>
      </c>
      <c r="CU5" s="15">
        <v>0</v>
      </c>
    </row>
    <row r="6" spans="1:99" ht="15.75" customHeight="1" x14ac:dyDescent="0.25">
      <c r="A6" s="15">
        <v>791</v>
      </c>
      <c r="B6" s="14" t="s">
        <v>720</v>
      </c>
      <c r="C6" s="14" t="s">
        <v>721</v>
      </c>
      <c r="D6" s="14" t="s">
        <v>718</v>
      </c>
      <c r="E6" s="14" t="s">
        <v>719</v>
      </c>
      <c r="F6" s="14" t="s">
        <v>28</v>
      </c>
      <c r="G6" s="14"/>
      <c r="H6" s="14"/>
      <c r="I6" s="15">
        <v>0</v>
      </c>
      <c r="J6" s="14"/>
      <c r="K6" s="14"/>
      <c r="L6" s="15">
        <v>0</v>
      </c>
      <c r="M6" s="14"/>
      <c r="N6" s="14"/>
      <c r="O6" s="15">
        <v>0</v>
      </c>
      <c r="P6" s="282">
        <v>0.37280092592592595</v>
      </c>
      <c r="Q6" s="282">
        <v>0.82715277777777774</v>
      </c>
      <c r="R6" s="283">
        <v>44719</v>
      </c>
      <c r="S6" s="282">
        <v>0.37947916666666665</v>
      </c>
      <c r="T6" s="282">
        <v>0.77702546296296293</v>
      </c>
      <c r="U6" s="283">
        <v>44658</v>
      </c>
      <c r="V6" s="282">
        <v>0.38056712962962963</v>
      </c>
      <c r="W6" s="282">
        <v>0.77766203703703707</v>
      </c>
      <c r="X6" s="283">
        <v>44658</v>
      </c>
      <c r="Y6" s="14"/>
      <c r="Z6" s="14"/>
      <c r="AA6" s="15">
        <v>0</v>
      </c>
      <c r="AB6" s="14"/>
      <c r="AC6" s="14"/>
      <c r="AD6" s="15">
        <v>0</v>
      </c>
      <c r="AE6" s="282">
        <v>0.36565972222222221</v>
      </c>
      <c r="AF6" s="282">
        <v>0.86376157407407406</v>
      </c>
      <c r="AG6" s="283">
        <v>44749</v>
      </c>
      <c r="AH6" s="282">
        <v>0.37811342592592595</v>
      </c>
      <c r="AI6" s="282">
        <v>0.81254629629629627</v>
      </c>
      <c r="AJ6" s="283">
        <v>44658</v>
      </c>
      <c r="AK6" s="282">
        <v>0.37847222222222221</v>
      </c>
      <c r="AL6" s="282">
        <v>0.77932870370370366</v>
      </c>
      <c r="AM6" s="283">
        <v>44658</v>
      </c>
      <c r="AN6" s="282">
        <v>0.38011574074074073</v>
      </c>
      <c r="AO6" s="282">
        <v>0.76982638888888888</v>
      </c>
      <c r="AP6" s="283">
        <v>44658</v>
      </c>
      <c r="AQ6" s="14"/>
      <c r="AR6" s="14"/>
      <c r="AS6" s="15">
        <v>0</v>
      </c>
      <c r="AT6" s="14"/>
      <c r="AU6" s="14"/>
      <c r="AV6" s="15">
        <v>0</v>
      </c>
      <c r="AW6" s="14"/>
      <c r="AX6" s="14"/>
      <c r="AY6" s="15">
        <v>0</v>
      </c>
      <c r="AZ6" s="282">
        <v>0.37935185185185183</v>
      </c>
      <c r="BA6" s="282">
        <v>0.77503472222222225</v>
      </c>
      <c r="BB6" s="283">
        <v>44658</v>
      </c>
      <c r="BC6" s="14"/>
      <c r="BD6" s="14"/>
      <c r="BE6" s="15">
        <v>0</v>
      </c>
      <c r="BF6" s="282">
        <v>0.38145833333333334</v>
      </c>
      <c r="BG6" s="282">
        <v>0.95510416666666664</v>
      </c>
      <c r="BH6" s="283">
        <v>44658</v>
      </c>
      <c r="BI6" s="282">
        <v>0.78180555555555553</v>
      </c>
      <c r="BJ6" s="282">
        <v>0.78180555555555553</v>
      </c>
      <c r="BK6" s="15">
        <v>0</v>
      </c>
      <c r="BL6" s="282">
        <v>0.38153935185185184</v>
      </c>
      <c r="BM6" s="282">
        <v>0.79538194444444443</v>
      </c>
      <c r="BN6" s="283">
        <v>44658</v>
      </c>
      <c r="BO6" s="14"/>
      <c r="BP6" s="14"/>
      <c r="BQ6" s="15">
        <v>0</v>
      </c>
      <c r="BR6" s="14"/>
      <c r="BS6" s="14"/>
      <c r="BT6" s="15">
        <v>0</v>
      </c>
      <c r="BU6" s="14"/>
      <c r="BV6" s="14"/>
      <c r="BW6" s="15">
        <v>0</v>
      </c>
      <c r="BX6" s="14"/>
      <c r="BY6" s="14"/>
      <c r="BZ6" s="15">
        <v>0</v>
      </c>
      <c r="CA6" s="14"/>
      <c r="CB6" s="14"/>
      <c r="CC6" s="15">
        <v>0</v>
      </c>
      <c r="CD6" s="14"/>
      <c r="CE6" s="14"/>
      <c r="CF6" s="15">
        <v>0</v>
      </c>
      <c r="CG6" s="14"/>
      <c r="CH6" s="14"/>
      <c r="CI6" s="15">
        <v>0</v>
      </c>
      <c r="CJ6" s="14"/>
      <c r="CK6" s="14"/>
      <c r="CL6" s="15">
        <v>0</v>
      </c>
      <c r="CM6" s="14"/>
      <c r="CN6" s="14"/>
      <c r="CO6" s="15">
        <v>0</v>
      </c>
      <c r="CP6" s="14"/>
      <c r="CQ6" s="14"/>
      <c r="CR6" s="15">
        <v>0</v>
      </c>
      <c r="CS6" s="14"/>
      <c r="CT6" s="14"/>
      <c r="CU6" s="15">
        <v>0</v>
      </c>
    </row>
    <row r="7" spans="1:99" ht="15.75" customHeight="1" x14ac:dyDescent="0.25">
      <c r="A7" s="15">
        <v>794</v>
      </c>
      <c r="B7" s="14" t="s">
        <v>722</v>
      </c>
      <c r="C7" s="14" t="s">
        <v>723</v>
      </c>
      <c r="D7" s="14" t="s">
        <v>718</v>
      </c>
      <c r="E7" s="14" t="s">
        <v>719</v>
      </c>
      <c r="F7" s="14" t="s">
        <v>28</v>
      </c>
      <c r="G7" s="282">
        <v>0.3308564814814815</v>
      </c>
      <c r="H7" s="282">
        <v>0.3308564814814815</v>
      </c>
      <c r="I7" s="15">
        <v>0</v>
      </c>
      <c r="J7" s="14"/>
      <c r="K7" s="14"/>
      <c r="L7" s="15">
        <v>0</v>
      </c>
      <c r="M7" s="14"/>
      <c r="N7" s="14"/>
      <c r="O7" s="15">
        <v>0</v>
      </c>
      <c r="P7" s="282">
        <v>0.35070601851851851</v>
      </c>
      <c r="Q7" s="282">
        <v>0.78690972222222222</v>
      </c>
      <c r="R7" s="15">
        <v>8</v>
      </c>
      <c r="S7" s="282">
        <v>0.34395833333333331</v>
      </c>
      <c r="T7" s="282">
        <v>0.7764699074074074</v>
      </c>
      <c r="U7" s="15">
        <v>8</v>
      </c>
      <c r="V7" s="282">
        <v>0.33028935185185188</v>
      </c>
      <c r="W7" s="282">
        <v>0.76159722222222226</v>
      </c>
      <c r="X7" s="15">
        <v>8</v>
      </c>
      <c r="Y7" s="14"/>
      <c r="Z7" s="14"/>
      <c r="AA7" s="15">
        <v>0</v>
      </c>
      <c r="AB7" s="14"/>
      <c r="AC7" s="14"/>
      <c r="AD7" s="15">
        <v>0</v>
      </c>
      <c r="AE7" s="282">
        <v>0.3475462962962963</v>
      </c>
      <c r="AF7" s="282">
        <v>0.45023148148148145</v>
      </c>
      <c r="AG7" s="283">
        <v>44683</v>
      </c>
      <c r="AH7" s="282">
        <v>0.36005787037037035</v>
      </c>
      <c r="AI7" s="282">
        <v>0.52065972222222223</v>
      </c>
      <c r="AJ7" s="283">
        <v>44654</v>
      </c>
      <c r="AK7" s="282">
        <v>0.35628472222222224</v>
      </c>
      <c r="AL7" s="282">
        <v>0.52817129629629633</v>
      </c>
      <c r="AM7" s="283">
        <v>44684</v>
      </c>
      <c r="AN7" s="282">
        <v>0.34339120370370368</v>
      </c>
      <c r="AO7" s="282">
        <v>0.7700231481481481</v>
      </c>
      <c r="AP7" s="15">
        <v>8</v>
      </c>
      <c r="AQ7" s="282">
        <v>0.33047453703703705</v>
      </c>
      <c r="AR7" s="282">
        <v>0.76297453703703699</v>
      </c>
      <c r="AS7" s="15">
        <v>8</v>
      </c>
      <c r="AT7" s="14"/>
      <c r="AU7" s="14"/>
      <c r="AV7" s="15">
        <v>0</v>
      </c>
      <c r="AW7" s="14"/>
      <c r="AX7" s="14"/>
      <c r="AY7" s="15">
        <v>0</v>
      </c>
      <c r="AZ7" s="282">
        <v>0.34815972222222225</v>
      </c>
      <c r="BA7" s="282">
        <v>0.75916666666666666</v>
      </c>
      <c r="BB7" s="15">
        <v>8</v>
      </c>
      <c r="BC7" s="282">
        <v>0.34831018518518519</v>
      </c>
      <c r="BD7" s="282">
        <v>0.34831018518518519</v>
      </c>
      <c r="BE7" s="15">
        <v>0</v>
      </c>
      <c r="BF7" s="282">
        <v>0.3396527777777778</v>
      </c>
      <c r="BG7" s="282">
        <v>0.77306712962962965</v>
      </c>
      <c r="BH7" s="15">
        <v>8</v>
      </c>
      <c r="BI7" s="282">
        <v>0.34365740740740741</v>
      </c>
      <c r="BJ7" s="282">
        <v>0.78311342592592592</v>
      </c>
      <c r="BK7" s="15">
        <v>8</v>
      </c>
      <c r="BL7" s="282">
        <v>0.33902777777777776</v>
      </c>
      <c r="BM7" s="282">
        <v>0.71384259259259264</v>
      </c>
      <c r="BN7" s="283">
        <v>44688</v>
      </c>
      <c r="BO7" s="14"/>
      <c r="BP7" s="14"/>
      <c r="BQ7" s="15">
        <v>0</v>
      </c>
      <c r="BR7" s="14"/>
      <c r="BS7" s="14"/>
      <c r="BT7" s="15">
        <v>0</v>
      </c>
      <c r="BU7" s="282">
        <v>0.35481481481481481</v>
      </c>
      <c r="BV7" s="282">
        <v>0.35481481481481481</v>
      </c>
      <c r="BW7" s="15">
        <v>0</v>
      </c>
      <c r="BX7" s="282">
        <v>0.34890046296296295</v>
      </c>
      <c r="BY7" s="282">
        <v>0.76333333333333331</v>
      </c>
      <c r="BZ7" s="15">
        <v>8</v>
      </c>
      <c r="CA7" s="282">
        <v>0.34714120370370372</v>
      </c>
      <c r="CB7" s="282">
        <v>0.8222800925925926</v>
      </c>
      <c r="CC7" s="15">
        <v>8</v>
      </c>
      <c r="CD7" s="282">
        <v>0.34672453703703704</v>
      </c>
      <c r="CE7" s="282">
        <v>0.8068981481481482</v>
      </c>
      <c r="CF7" s="15">
        <v>8</v>
      </c>
      <c r="CG7" s="282">
        <v>0.33153935185185185</v>
      </c>
      <c r="CH7" s="282">
        <v>0.76708333333333334</v>
      </c>
      <c r="CI7" s="15">
        <v>8</v>
      </c>
      <c r="CJ7" s="14"/>
      <c r="CK7" s="14"/>
      <c r="CL7" s="15">
        <v>0</v>
      </c>
      <c r="CM7" s="14"/>
      <c r="CN7" s="14"/>
      <c r="CO7" s="15">
        <v>0</v>
      </c>
      <c r="CP7" s="282">
        <v>0.29263888888888889</v>
      </c>
      <c r="CQ7" s="282">
        <v>0.29418981481481482</v>
      </c>
      <c r="CR7" s="15">
        <v>0</v>
      </c>
      <c r="CS7" s="282">
        <v>0.29350694444444442</v>
      </c>
      <c r="CT7" s="282">
        <v>0.29350694444444442</v>
      </c>
      <c r="CU7" s="15">
        <v>0</v>
      </c>
    </row>
    <row r="8" spans="1:99" ht="15.75" customHeight="1" x14ac:dyDescent="0.25">
      <c r="A8" s="15">
        <v>789</v>
      </c>
      <c r="B8" s="14" t="s">
        <v>724</v>
      </c>
      <c r="C8" s="14" t="s">
        <v>725</v>
      </c>
      <c r="D8" s="14" t="s">
        <v>718</v>
      </c>
      <c r="E8" s="14" t="s">
        <v>719</v>
      </c>
      <c r="F8" s="14" t="s">
        <v>51</v>
      </c>
      <c r="G8" s="14"/>
      <c r="H8" s="14"/>
      <c r="I8" s="15">
        <v>0</v>
      </c>
      <c r="J8" s="14"/>
      <c r="K8" s="14"/>
      <c r="L8" s="15">
        <v>0</v>
      </c>
      <c r="M8" s="14"/>
      <c r="N8" s="14"/>
      <c r="O8" s="15">
        <v>0</v>
      </c>
      <c r="P8" s="14"/>
      <c r="Q8" s="14"/>
      <c r="R8" s="15">
        <v>0</v>
      </c>
      <c r="S8" s="14"/>
      <c r="T8" s="14"/>
      <c r="U8" s="15">
        <v>0</v>
      </c>
      <c r="V8" s="14"/>
      <c r="W8" s="14"/>
      <c r="X8" s="15">
        <v>0</v>
      </c>
      <c r="Y8" s="14"/>
      <c r="Z8" s="14"/>
      <c r="AA8" s="15">
        <v>0</v>
      </c>
      <c r="AB8" s="14"/>
      <c r="AC8" s="14"/>
      <c r="AD8" s="15">
        <v>0</v>
      </c>
      <c r="AE8" s="14"/>
      <c r="AF8" s="14"/>
      <c r="AG8" s="15">
        <v>0</v>
      </c>
      <c r="AH8" s="14"/>
      <c r="AI8" s="14"/>
      <c r="AJ8" s="15">
        <v>0</v>
      </c>
      <c r="AK8" s="14"/>
      <c r="AL8" s="14"/>
      <c r="AM8" s="15">
        <v>0</v>
      </c>
      <c r="AN8" s="14"/>
      <c r="AO8" s="14"/>
      <c r="AP8" s="15">
        <v>0</v>
      </c>
      <c r="AQ8" s="14"/>
      <c r="AR8" s="14"/>
      <c r="AS8" s="15">
        <v>0</v>
      </c>
      <c r="AT8" s="14"/>
      <c r="AU8" s="14"/>
      <c r="AV8" s="15">
        <v>0</v>
      </c>
      <c r="AW8" s="14"/>
      <c r="AX8" s="14"/>
      <c r="AY8" s="15">
        <v>0</v>
      </c>
      <c r="AZ8" s="14"/>
      <c r="BA8" s="14"/>
      <c r="BB8" s="15">
        <v>0</v>
      </c>
      <c r="BC8" s="14"/>
      <c r="BD8" s="14"/>
      <c r="BE8" s="15">
        <v>0</v>
      </c>
      <c r="BF8" s="14"/>
      <c r="BG8" s="14"/>
      <c r="BH8" s="15">
        <v>0</v>
      </c>
      <c r="BI8" s="14"/>
      <c r="BJ8" s="14"/>
      <c r="BK8" s="15">
        <v>0</v>
      </c>
      <c r="BL8" s="14"/>
      <c r="BM8" s="14"/>
      <c r="BN8" s="15">
        <v>0</v>
      </c>
      <c r="BO8" s="14"/>
      <c r="BP8" s="14"/>
      <c r="BQ8" s="15">
        <v>0</v>
      </c>
      <c r="BR8" s="14"/>
      <c r="BS8" s="14"/>
      <c r="BT8" s="15">
        <v>0</v>
      </c>
      <c r="BU8" s="14"/>
      <c r="BV8" s="14"/>
      <c r="BW8" s="15">
        <v>0</v>
      </c>
      <c r="BX8" s="14"/>
      <c r="BY8" s="14"/>
      <c r="BZ8" s="15">
        <v>0</v>
      </c>
      <c r="CA8" s="14"/>
      <c r="CB8" s="14"/>
      <c r="CC8" s="15">
        <v>0</v>
      </c>
      <c r="CD8" s="14"/>
      <c r="CE8" s="14"/>
      <c r="CF8" s="15">
        <v>0</v>
      </c>
      <c r="CG8" s="14"/>
      <c r="CH8" s="14"/>
      <c r="CI8" s="15">
        <v>0</v>
      </c>
      <c r="CJ8" s="14"/>
      <c r="CK8" s="14"/>
      <c r="CL8" s="15">
        <v>0</v>
      </c>
      <c r="CM8" s="14"/>
      <c r="CN8" s="14"/>
      <c r="CO8" s="15">
        <v>0</v>
      </c>
      <c r="CP8" s="14"/>
      <c r="CQ8" s="14"/>
      <c r="CR8" s="15">
        <v>0</v>
      </c>
      <c r="CS8" s="14"/>
      <c r="CT8" s="14"/>
      <c r="CU8" s="15">
        <v>0</v>
      </c>
    </row>
    <row r="9" spans="1:99" ht="15.75" customHeight="1" x14ac:dyDescent="0.25">
      <c r="A9" s="15">
        <v>793</v>
      </c>
      <c r="B9" s="14" t="s">
        <v>726</v>
      </c>
      <c r="C9" s="14" t="s">
        <v>727</v>
      </c>
      <c r="D9" s="14" t="s">
        <v>718</v>
      </c>
      <c r="E9" s="14" t="s">
        <v>719</v>
      </c>
      <c r="F9" s="14" t="s">
        <v>28</v>
      </c>
      <c r="G9" s="282">
        <v>0.3298611111111111</v>
      </c>
      <c r="H9" s="282">
        <v>0.3298611111111111</v>
      </c>
      <c r="I9" s="15">
        <v>0</v>
      </c>
      <c r="J9" s="14"/>
      <c r="K9" s="14"/>
      <c r="L9" s="15">
        <v>0</v>
      </c>
      <c r="M9" s="14"/>
      <c r="N9" s="14"/>
      <c r="O9" s="15">
        <v>0</v>
      </c>
      <c r="P9" s="282">
        <v>0.32925925925925925</v>
      </c>
      <c r="Q9" s="282">
        <v>0.75693287037037038</v>
      </c>
      <c r="R9" s="15">
        <v>8</v>
      </c>
      <c r="S9" s="282">
        <v>0.33537037037037037</v>
      </c>
      <c r="T9" s="282">
        <v>0.75829861111111108</v>
      </c>
      <c r="U9" s="15">
        <v>8</v>
      </c>
      <c r="V9" s="282">
        <v>0.33303240740740742</v>
      </c>
      <c r="W9" s="282">
        <v>0.531712962962963</v>
      </c>
      <c r="X9" s="15">
        <v>4</v>
      </c>
      <c r="Y9" s="14"/>
      <c r="Z9" s="14"/>
      <c r="AA9" s="15">
        <v>0</v>
      </c>
      <c r="AB9" s="14"/>
      <c r="AC9" s="14"/>
      <c r="AD9" s="15">
        <v>0</v>
      </c>
      <c r="AE9" s="282">
        <v>0.33429398148148148</v>
      </c>
      <c r="AF9" s="282">
        <v>0.75640046296296293</v>
      </c>
      <c r="AG9" s="15">
        <v>8</v>
      </c>
      <c r="AH9" s="282">
        <v>0.33650462962962963</v>
      </c>
      <c r="AI9" s="282">
        <v>0.75467592592592592</v>
      </c>
      <c r="AJ9" s="15">
        <v>8</v>
      </c>
      <c r="AK9" s="282">
        <v>0.3185648148148148</v>
      </c>
      <c r="AL9" s="282">
        <v>0.75449074074074074</v>
      </c>
      <c r="AM9" s="15">
        <v>8</v>
      </c>
      <c r="AN9" s="282">
        <v>0.33118055555555553</v>
      </c>
      <c r="AO9" s="282">
        <v>0.6099768518518518</v>
      </c>
      <c r="AP9" s="283">
        <v>44566</v>
      </c>
      <c r="AQ9" s="14"/>
      <c r="AR9" s="14"/>
      <c r="AS9" s="15">
        <v>0</v>
      </c>
      <c r="AT9" s="14"/>
      <c r="AU9" s="14"/>
      <c r="AV9" s="15">
        <v>0</v>
      </c>
      <c r="AW9" s="14"/>
      <c r="AX9" s="14"/>
      <c r="AY9" s="15">
        <v>0</v>
      </c>
      <c r="AZ9" s="14"/>
      <c r="BA9" s="14"/>
      <c r="BB9" s="15">
        <v>0</v>
      </c>
      <c r="BC9" s="14"/>
      <c r="BD9" s="14"/>
      <c r="BE9" s="15">
        <v>0</v>
      </c>
      <c r="BF9" s="282">
        <v>0.32640046296296299</v>
      </c>
      <c r="BG9" s="282">
        <v>0.75873842592592589</v>
      </c>
      <c r="BH9" s="15">
        <v>8</v>
      </c>
      <c r="BI9" s="282">
        <v>0.30487268518518518</v>
      </c>
      <c r="BJ9" s="282">
        <v>0.75663194444444448</v>
      </c>
      <c r="BK9" s="15">
        <v>8</v>
      </c>
      <c r="BL9" s="282">
        <v>0.33601851851851849</v>
      </c>
      <c r="BM9" s="282">
        <v>0.78377314814814814</v>
      </c>
      <c r="BN9" s="15">
        <v>8</v>
      </c>
      <c r="BO9" s="14"/>
      <c r="BP9" s="14"/>
      <c r="BQ9" s="15">
        <v>0</v>
      </c>
      <c r="BR9" s="14"/>
      <c r="BS9" s="14"/>
      <c r="BT9" s="15">
        <v>0</v>
      </c>
      <c r="BU9" s="282">
        <v>0.33503472222222225</v>
      </c>
      <c r="BV9" s="282">
        <v>0.75680555555555551</v>
      </c>
      <c r="BW9" s="15">
        <v>8</v>
      </c>
      <c r="BX9" s="282">
        <v>0.33797453703703706</v>
      </c>
      <c r="BY9" s="282">
        <v>0.75885416666666672</v>
      </c>
      <c r="BZ9" s="15">
        <v>8</v>
      </c>
      <c r="CA9" s="282">
        <v>0.3316898148148148</v>
      </c>
      <c r="CB9" s="282">
        <v>0.75908564814814816</v>
      </c>
      <c r="CC9" s="15">
        <v>8</v>
      </c>
      <c r="CD9" s="282">
        <v>0.32635416666666667</v>
      </c>
      <c r="CE9" s="282">
        <v>0.76010416666666669</v>
      </c>
      <c r="CF9" s="15">
        <v>8</v>
      </c>
      <c r="CG9" s="282">
        <v>0.33333333333333331</v>
      </c>
      <c r="CH9" s="282">
        <v>0.75347222222222221</v>
      </c>
      <c r="CI9" s="15">
        <v>8</v>
      </c>
      <c r="CJ9" s="14"/>
      <c r="CK9" s="14"/>
      <c r="CL9" s="15">
        <v>0</v>
      </c>
      <c r="CM9" s="14"/>
      <c r="CN9" s="14"/>
      <c r="CO9" s="15">
        <v>0</v>
      </c>
      <c r="CP9" s="282">
        <v>0.32128472222222221</v>
      </c>
      <c r="CQ9" s="282">
        <v>0.76047453703703705</v>
      </c>
      <c r="CR9" s="15">
        <v>8</v>
      </c>
      <c r="CS9" s="282">
        <v>0.33236111111111111</v>
      </c>
      <c r="CT9" s="282">
        <v>0.75792824074074072</v>
      </c>
      <c r="CU9" s="15">
        <v>8</v>
      </c>
    </row>
    <row r="10" spans="1:99" ht="15.75" customHeight="1" x14ac:dyDescent="0.25">
      <c r="A10" s="15">
        <v>790</v>
      </c>
      <c r="B10" s="14" t="s">
        <v>728</v>
      </c>
      <c r="C10" s="14" t="s">
        <v>729</v>
      </c>
      <c r="D10" s="14" t="s">
        <v>718</v>
      </c>
      <c r="E10" s="14" t="s">
        <v>719</v>
      </c>
      <c r="F10" s="14" t="s">
        <v>28</v>
      </c>
      <c r="G10" s="282">
        <v>0.36431712962962964</v>
      </c>
      <c r="H10" s="282">
        <v>0.36431712962962964</v>
      </c>
      <c r="I10" s="15">
        <v>0</v>
      </c>
      <c r="J10" s="14"/>
      <c r="K10" s="14"/>
      <c r="L10" s="15">
        <v>0</v>
      </c>
      <c r="M10" s="14"/>
      <c r="N10" s="14"/>
      <c r="O10" s="15">
        <v>0</v>
      </c>
      <c r="P10" s="282">
        <v>0.34015046296296297</v>
      </c>
      <c r="Q10" s="282">
        <v>0.34015046296296297</v>
      </c>
      <c r="R10" s="15">
        <v>0</v>
      </c>
      <c r="S10" s="282">
        <v>0.34445601851851854</v>
      </c>
      <c r="T10" s="282">
        <v>0.34445601851851854</v>
      </c>
      <c r="U10" s="15">
        <v>0</v>
      </c>
      <c r="V10" s="282">
        <v>0.34873842592592591</v>
      </c>
      <c r="W10" s="282">
        <v>0.83592592592592596</v>
      </c>
      <c r="X10" s="15">
        <v>8</v>
      </c>
      <c r="Y10" s="14"/>
      <c r="Z10" s="14"/>
      <c r="AA10" s="15">
        <v>0</v>
      </c>
      <c r="AB10" s="14"/>
      <c r="AC10" s="14"/>
      <c r="AD10" s="15">
        <v>0</v>
      </c>
      <c r="AE10" s="282">
        <v>0.34083333333333332</v>
      </c>
      <c r="AF10" s="282">
        <v>0.79666666666666663</v>
      </c>
      <c r="AG10" s="15">
        <v>8</v>
      </c>
      <c r="AH10" s="282">
        <v>0.34939814814814812</v>
      </c>
      <c r="AI10" s="282">
        <v>0.77158564814814812</v>
      </c>
      <c r="AJ10" s="15">
        <v>8</v>
      </c>
      <c r="AK10" s="14"/>
      <c r="AL10" s="14"/>
      <c r="AM10" s="15">
        <v>0</v>
      </c>
      <c r="AN10" s="14"/>
      <c r="AO10" s="14"/>
      <c r="AP10" s="15">
        <v>0</v>
      </c>
      <c r="AQ10" s="282">
        <v>0.34675925925925927</v>
      </c>
      <c r="AR10" s="282">
        <v>0.3490509259259259</v>
      </c>
      <c r="AS10" s="15" t="s">
        <v>2475</v>
      </c>
      <c r="AT10" s="14"/>
      <c r="AU10" s="14"/>
      <c r="AV10" s="15">
        <v>0</v>
      </c>
      <c r="AW10" s="14"/>
      <c r="AX10" s="14"/>
      <c r="AY10" s="15">
        <v>0</v>
      </c>
      <c r="AZ10" s="282">
        <v>0.35693287037037036</v>
      </c>
      <c r="BA10" s="282">
        <v>0.78309027777777773</v>
      </c>
      <c r="BB10" s="15">
        <v>8</v>
      </c>
      <c r="BC10" s="282">
        <v>0.34629629629629627</v>
      </c>
      <c r="BD10" s="282">
        <v>0.81109953703703708</v>
      </c>
      <c r="BE10" s="15">
        <v>8</v>
      </c>
      <c r="BF10" s="282">
        <v>0.33734953703703702</v>
      </c>
      <c r="BG10" s="282">
        <v>0.81369212962962967</v>
      </c>
      <c r="BH10" s="15">
        <v>8</v>
      </c>
      <c r="BI10" s="282">
        <v>0.34365740740740741</v>
      </c>
      <c r="BJ10" s="282">
        <v>0.77752314814814816</v>
      </c>
      <c r="BK10" s="15">
        <v>8</v>
      </c>
      <c r="BL10" s="282">
        <v>0.34975694444444444</v>
      </c>
      <c r="BM10" s="282">
        <v>0.82552083333333337</v>
      </c>
      <c r="BN10" s="15">
        <v>8</v>
      </c>
      <c r="BO10" s="14"/>
      <c r="BP10" s="14"/>
      <c r="BQ10" s="15">
        <v>0</v>
      </c>
      <c r="BR10" s="14"/>
      <c r="BS10" s="14"/>
      <c r="BT10" s="15">
        <v>0</v>
      </c>
      <c r="BU10" s="282">
        <v>0.35010416666666666</v>
      </c>
      <c r="BV10" s="282">
        <v>0.7966550925925926</v>
      </c>
      <c r="BW10" s="15">
        <v>8</v>
      </c>
      <c r="BX10" s="282">
        <v>0.36890046296296297</v>
      </c>
      <c r="BY10" s="282">
        <v>0.80313657407407413</v>
      </c>
      <c r="BZ10" s="283">
        <v>44749</v>
      </c>
      <c r="CA10" s="282">
        <v>0.35537037037037039</v>
      </c>
      <c r="CB10" s="282">
        <v>0.35537037037037039</v>
      </c>
      <c r="CC10" s="15">
        <v>0</v>
      </c>
      <c r="CD10" s="282">
        <v>0.34949074074074077</v>
      </c>
      <c r="CE10" s="282">
        <v>0.34949074074074077</v>
      </c>
      <c r="CF10" s="15">
        <v>0</v>
      </c>
      <c r="CG10" s="282">
        <v>0.34690972222222222</v>
      </c>
      <c r="CH10" s="282">
        <v>0.76718750000000002</v>
      </c>
      <c r="CI10" s="15">
        <v>8</v>
      </c>
      <c r="CJ10" s="14"/>
      <c r="CK10" s="14"/>
      <c r="CL10" s="15">
        <v>0</v>
      </c>
      <c r="CM10" s="14"/>
      <c r="CN10" s="14"/>
      <c r="CO10" s="15">
        <v>0</v>
      </c>
      <c r="CP10" s="282">
        <v>0.34539351851851852</v>
      </c>
      <c r="CQ10" s="282">
        <v>0.34539351851851852</v>
      </c>
      <c r="CR10" s="15">
        <v>0</v>
      </c>
      <c r="CS10" s="282">
        <v>0.36048611111111112</v>
      </c>
      <c r="CT10" s="282">
        <v>0.7686574074074074</v>
      </c>
      <c r="CU10" s="283">
        <v>44811</v>
      </c>
    </row>
    <row r="11" spans="1:99" ht="15.75" customHeight="1" x14ac:dyDescent="0.25">
      <c r="A11" s="15">
        <v>844</v>
      </c>
      <c r="B11" s="14" t="s">
        <v>730</v>
      </c>
      <c r="C11" s="14" t="s">
        <v>731</v>
      </c>
      <c r="D11" s="14" t="s">
        <v>718</v>
      </c>
      <c r="E11" s="14" t="s">
        <v>719</v>
      </c>
      <c r="F11" s="14" t="s">
        <v>28</v>
      </c>
      <c r="G11" s="282">
        <v>0.3568634259259259</v>
      </c>
      <c r="H11" s="282">
        <v>0.4054976851851852</v>
      </c>
      <c r="I11" s="283">
        <v>44593</v>
      </c>
      <c r="J11" s="14"/>
      <c r="K11" s="14"/>
      <c r="L11" s="15">
        <v>0</v>
      </c>
      <c r="M11" s="14"/>
      <c r="N11" s="14"/>
      <c r="O11" s="15">
        <v>0</v>
      </c>
      <c r="P11" s="282">
        <v>0.34314814814814815</v>
      </c>
      <c r="Q11" s="282">
        <v>0.75718750000000001</v>
      </c>
      <c r="R11" s="15">
        <v>8</v>
      </c>
      <c r="S11" s="282">
        <v>0.33939814814814817</v>
      </c>
      <c r="T11" s="282">
        <v>0.75835648148148149</v>
      </c>
      <c r="U11" s="15">
        <v>8</v>
      </c>
      <c r="V11" s="282">
        <v>0.33975694444444443</v>
      </c>
      <c r="W11" s="282">
        <v>0.75673611111111116</v>
      </c>
      <c r="X11" s="15">
        <v>8</v>
      </c>
      <c r="Y11" s="14"/>
      <c r="Z11" s="14"/>
      <c r="AA11" s="15">
        <v>0</v>
      </c>
      <c r="AB11" s="14"/>
      <c r="AC11" s="14"/>
      <c r="AD11" s="15">
        <v>0</v>
      </c>
      <c r="AE11" s="282">
        <v>0.32939814814814816</v>
      </c>
      <c r="AF11" s="282">
        <v>0.75645833333333334</v>
      </c>
      <c r="AG11" s="15">
        <v>8</v>
      </c>
      <c r="AH11" s="282">
        <v>0.34912037037037036</v>
      </c>
      <c r="AI11" s="282">
        <v>0.71164351851851848</v>
      </c>
      <c r="AJ11" s="283">
        <v>44599</v>
      </c>
      <c r="AK11" s="282">
        <v>0.34086805555555555</v>
      </c>
      <c r="AL11" s="282">
        <v>0.75456018518518519</v>
      </c>
      <c r="AM11" s="15">
        <v>8</v>
      </c>
      <c r="AN11" s="282">
        <v>0.34331018518518519</v>
      </c>
      <c r="AO11" s="282">
        <v>0.7572106481481482</v>
      </c>
      <c r="AP11" s="15">
        <v>8</v>
      </c>
      <c r="AQ11" s="282">
        <v>0.35053240740740743</v>
      </c>
      <c r="AR11" s="282">
        <v>0.48378472222222224</v>
      </c>
      <c r="AS11" s="283">
        <v>44595</v>
      </c>
      <c r="AT11" s="14"/>
      <c r="AU11" s="14"/>
      <c r="AV11" s="15">
        <v>0</v>
      </c>
      <c r="AW11" s="14"/>
      <c r="AX11" s="14"/>
      <c r="AY11" s="15">
        <v>0</v>
      </c>
      <c r="AZ11" s="282">
        <v>0.33701388888888889</v>
      </c>
      <c r="BA11" s="282">
        <v>0.75707175925925929</v>
      </c>
      <c r="BB11" s="15">
        <v>8</v>
      </c>
      <c r="BC11" s="282">
        <v>0.3492939814814815</v>
      </c>
      <c r="BD11" s="282">
        <v>0.77601851851851855</v>
      </c>
      <c r="BE11" s="15">
        <v>8</v>
      </c>
      <c r="BF11" s="282">
        <v>0.3855439814814815</v>
      </c>
      <c r="BG11" s="282">
        <v>0.77089120370370368</v>
      </c>
      <c r="BH11" s="283">
        <v>44627</v>
      </c>
      <c r="BI11" s="282">
        <v>0.35623842592592592</v>
      </c>
      <c r="BJ11" s="282">
        <v>0.76564814814814819</v>
      </c>
      <c r="BK11" s="15">
        <v>8</v>
      </c>
      <c r="BL11" s="282">
        <v>0.57835648148148144</v>
      </c>
      <c r="BM11" s="282">
        <v>0.78372685185185187</v>
      </c>
      <c r="BN11" s="283">
        <v>44565</v>
      </c>
      <c r="BO11" s="14"/>
      <c r="BP11" s="14"/>
      <c r="BQ11" s="15">
        <v>0</v>
      </c>
      <c r="BR11" s="14"/>
      <c r="BS11" s="14"/>
      <c r="BT11" s="15">
        <v>0</v>
      </c>
      <c r="BU11" s="282">
        <v>0.33444444444444443</v>
      </c>
      <c r="BV11" s="282">
        <v>0.76074074074074072</v>
      </c>
      <c r="BW11" s="15">
        <v>8</v>
      </c>
      <c r="BX11" s="282">
        <v>0.36353009259259261</v>
      </c>
      <c r="BY11" s="282">
        <v>0.76331018518518523</v>
      </c>
      <c r="BZ11" s="283">
        <v>44780</v>
      </c>
      <c r="CA11" s="282">
        <v>0.34609953703703705</v>
      </c>
      <c r="CB11" s="282">
        <v>0.75932870370370376</v>
      </c>
      <c r="CC11" s="15">
        <v>8</v>
      </c>
      <c r="CD11" s="282">
        <v>0.36511574074074077</v>
      </c>
      <c r="CE11" s="282">
        <v>0.7600231481481482</v>
      </c>
      <c r="CF11" s="283">
        <v>44780</v>
      </c>
      <c r="CG11" s="14"/>
      <c r="CH11" s="14"/>
      <c r="CI11" s="15">
        <v>0</v>
      </c>
      <c r="CJ11" s="14"/>
      <c r="CK11" s="14"/>
      <c r="CL11" s="15">
        <v>0</v>
      </c>
      <c r="CM11" s="14"/>
      <c r="CN11" s="14"/>
      <c r="CO11" s="15">
        <v>0</v>
      </c>
      <c r="CP11" s="282">
        <v>0.36291666666666667</v>
      </c>
      <c r="CQ11" s="282">
        <v>0.7608449074074074</v>
      </c>
      <c r="CR11" s="283">
        <v>44780</v>
      </c>
      <c r="CS11" s="282">
        <v>0.36042824074074076</v>
      </c>
      <c r="CT11" s="282">
        <v>0.75776620370370373</v>
      </c>
      <c r="CU11" s="283">
        <v>44811</v>
      </c>
    </row>
    <row r="12" spans="1:99" ht="15.75" customHeight="1" x14ac:dyDescent="0.25">
      <c r="A12" s="14"/>
      <c r="B12" s="14" t="s">
        <v>828</v>
      </c>
      <c r="C12" s="14" t="s">
        <v>829</v>
      </c>
      <c r="D12" s="14" t="s">
        <v>718</v>
      </c>
      <c r="E12" s="14" t="s">
        <v>719</v>
      </c>
      <c r="F12" s="14" t="s">
        <v>28</v>
      </c>
      <c r="G12" s="14"/>
      <c r="H12" s="14"/>
      <c r="I12" s="15">
        <v>0</v>
      </c>
      <c r="J12" s="14"/>
      <c r="K12" s="14"/>
      <c r="L12" s="15">
        <v>0</v>
      </c>
      <c r="M12" s="14"/>
      <c r="N12" s="14"/>
      <c r="O12" s="15">
        <v>0</v>
      </c>
      <c r="P12" s="14"/>
      <c r="Q12" s="14"/>
      <c r="R12" s="15">
        <v>0</v>
      </c>
      <c r="S12" s="14"/>
      <c r="T12" s="14"/>
      <c r="U12" s="15">
        <v>0</v>
      </c>
      <c r="V12" s="14"/>
      <c r="W12" s="14"/>
      <c r="X12" s="15">
        <v>0</v>
      </c>
      <c r="Y12" s="14"/>
      <c r="Z12" s="14"/>
      <c r="AA12" s="15">
        <v>0</v>
      </c>
      <c r="AB12" s="14"/>
      <c r="AC12" s="14"/>
      <c r="AD12" s="15">
        <v>0</v>
      </c>
      <c r="AE12" s="14"/>
      <c r="AF12" s="14"/>
      <c r="AG12" s="15">
        <v>0</v>
      </c>
      <c r="AH12" s="14"/>
      <c r="AI12" s="14"/>
      <c r="AJ12" s="15">
        <v>0</v>
      </c>
      <c r="AK12" s="14"/>
      <c r="AL12" s="14"/>
      <c r="AM12" s="15">
        <v>0</v>
      </c>
      <c r="AN12" s="14"/>
      <c r="AO12" s="14"/>
      <c r="AP12" s="15">
        <v>0</v>
      </c>
      <c r="AQ12" s="14"/>
      <c r="AR12" s="14"/>
      <c r="AS12" s="15">
        <v>0</v>
      </c>
      <c r="AT12" s="14"/>
      <c r="AU12" s="14"/>
      <c r="AV12" s="15">
        <v>0</v>
      </c>
      <c r="AW12" s="14"/>
      <c r="AX12" s="14"/>
      <c r="AY12" s="15">
        <v>0</v>
      </c>
      <c r="AZ12" s="14"/>
      <c r="BA12" s="14"/>
      <c r="BB12" s="15">
        <v>0</v>
      </c>
      <c r="BC12" s="14"/>
      <c r="BD12" s="14"/>
      <c r="BE12" s="15">
        <v>0</v>
      </c>
      <c r="BF12" s="14"/>
      <c r="BG12" s="14"/>
      <c r="BH12" s="15">
        <v>0</v>
      </c>
      <c r="BI12" s="14"/>
      <c r="BJ12" s="14"/>
      <c r="BK12" s="15">
        <v>0</v>
      </c>
      <c r="BL12" s="14"/>
      <c r="BM12" s="14"/>
      <c r="BN12" s="15">
        <v>0</v>
      </c>
      <c r="BO12" s="14"/>
      <c r="BP12" s="14"/>
      <c r="BQ12" s="15">
        <v>0</v>
      </c>
      <c r="BR12" s="14"/>
      <c r="BS12" s="14"/>
      <c r="BT12" s="15">
        <v>0</v>
      </c>
      <c r="BU12" s="14"/>
      <c r="BV12" s="14"/>
      <c r="BW12" s="15">
        <v>0</v>
      </c>
      <c r="BX12" s="14"/>
      <c r="BY12" s="14"/>
      <c r="BZ12" s="15">
        <v>0</v>
      </c>
      <c r="CA12" s="14"/>
      <c r="CB12" s="14"/>
      <c r="CC12" s="15">
        <v>0</v>
      </c>
      <c r="CD12" s="14"/>
      <c r="CE12" s="14"/>
      <c r="CF12" s="15">
        <v>0</v>
      </c>
      <c r="CG12" s="14"/>
      <c r="CH12" s="14"/>
      <c r="CI12" s="15">
        <v>0</v>
      </c>
      <c r="CJ12" s="14"/>
      <c r="CK12" s="14"/>
      <c r="CL12" s="15">
        <v>0</v>
      </c>
      <c r="CM12" s="14"/>
      <c r="CN12" s="14"/>
      <c r="CO12" s="15">
        <v>0</v>
      </c>
      <c r="CP12" s="14"/>
      <c r="CQ12" s="14"/>
      <c r="CR12" s="15">
        <v>0</v>
      </c>
      <c r="CS12" s="14"/>
      <c r="CT12" s="14"/>
      <c r="CU12" s="15">
        <v>0</v>
      </c>
    </row>
    <row r="13" spans="1:99" ht="15.75" customHeight="1" x14ac:dyDescent="0.25">
      <c r="A13" s="14"/>
      <c r="B13" s="14" t="s">
        <v>830</v>
      </c>
      <c r="C13" s="14" t="s">
        <v>831</v>
      </c>
      <c r="D13" s="14" t="s">
        <v>718</v>
      </c>
      <c r="E13" s="14" t="s">
        <v>832</v>
      </c>
      <c r="F13" s="14" t="s">
        <v>28</v>
      </c>
      <c r="G13" s="14"/>
      <c r="H13" s="14"/>
      <c r="I13" s="15">
        <v>0</v>
      </c>
      <c r="J13" s="14"/>
      <c r="K13" s="14"/>
      <c r="L13" s="15">
        <v>0</v>
      </c>
      <c r="M13" s="14"/>
      <c r="N13" s="14"/>
      <c r="O13" s="15">
        <v>0</v>
      </c>
      <c r="P13" s="14"/>
      <c r="Q13" s="14"/>
      <c r="R13" s="15">
        <v>0</v>
      </c>
      <c r="S13" s="14"/>
      <c r="T13" s="14"/>
      <c r="U13" s="15">
        <v>0</v>
      </c>
      <c r="V13" s="14"/>
      <c r="W13" s="14"/>
      <c r="X13" s="15">
        <v>0</v>
      </c>
      <c r="Y13" s="14"/>
      <c r="Z13" s="14"/>
      <c r="AA13" s="15">
        <v>0</v>
      </c>
      <c r="AB13" s="14"/>
      <c r="AC13" s="14"/>
      <c r="AD13" s="15">
        <v>0</v>
      </c>
      <c r="AE13" s="14"/>
      <c r="AF13" s="14"/>
      <c r="AG13" s="15">
        <v>0</v>
      </c>
      <c r="AH13" s="14"/>
      <c r="AI13" s="14"/>
      <c r="AJ13" s="15">
        <v>0</v>
      </c>
      <c r="AK13" s="14"/>
      <c r="AL13" s="14"/>
      <c r="AM13" s="15">
        <v>0</v>
      </c>
      <c r="AN13" s="14"/>
      <c r="AO13" s="14"/>
      <c r="AP13" s="15">
        <v>0</v>
      </c>
      <c r="AQ13" s="14"/>
      <c r="AR13" s="14"/>
      <c r="AS13" s="15">
        <v>0</v>
      </c>
      <c r="AT13" s="14"/>
      <c r="AU13" s="14"/>
      <c r="AV13" s="15">
        <v>0</v>
      </c>
      <c r="AW13" s="14"/>
      <c r="AX13" s="14"/>
      <c r="AY13" s="15">
        <v>0</v>
      </c>
      <c r="AZ13" s="14"/>
      <c r="BA13" s="14"/>
      <c r="BB13" s="15">
        <v>0</v>
      </c>
      <c r="BC13" s="14"/>
      <c r="BD13" s="14"/>
      <c r="BE13" s="15">
        <v>0</v>
      </c>
      <c r="BF13" s="14"/>
      <c r="BG13" s="14"/>
      <c r="BH13" s="15">
        <v>0</v>
      </c>
      <c r="BI13" s="14"/>
      <c r="BJ13" s="14"/>
      <c r="BK13" s="15">
        <v>0</v>
      </c>
      <c r="BL13" s="14"/>
      <c r="BM13" s="14"/>
      <c r="BN13" s="15">
        <v>0</v>
      </c>
      <c r="BO13" s="14"/>
      <c r="BP13" s="14"/>
      <c r="BQ13" s="15">
        <v>0</v>
      </c>
      <c r="BR13" s="14"/>
      <c r="BS13" s="14"/>
      <c r="BT13" s="15">
        <v>0</v>
      </c>
      <c r="BU13" s="14"/>
      <c r="BV13" s="14"/>
      <c r="BW13" s="15">
        <v>0</v>
      </c>
      <c r="BX13" s="14"/>
      <c r="BY13" s="14"/>
      <c r="BZ13" s="15">
        <v>0</v>
      </c>
      <c r="CA13" s="14"/>
      <c r="CB13" s="14"/>
      <c r="CC13" s="15">
        <v>0</v>
      </c>
      <c r="CD13" s="14"/>
      <c r="CE13" s="14"/>
      <c r="CF13" s="15">
        <v>0</v>
      </c>
      <c r="CG13" s="14"/>
      <c r="CH13" s="14"/>
      <c r="CI13" s="15">
        <v>0</v>
      </c>
      <c r="CJ13" s="14"/>
      <c r="CK13" s="14"/>
      <c r="CL13" s="15">
        <v>0</v>
      </c>
      <c r="CM13" s="14"/>
      <c r="CN13" s="14"/>
      <c r="CO13" s="15">
        <v>0</v>
      </c>
      <c r="CP13" s="14"/>
      <c r="CQ13" s="14"/>
      <c r="CR13" s="15">
        <v>0</v>
      </c>
      <c r="CS13" s="14"/>
      <c r="CT13" s="14"/>
      <c r="CU13" s="15">
        <v>0</v>
      </c>
    </row>
    <row r="14" spans="1:99" ht="15.75" customHeight="1" x14ac:dyDescent="0.25">
      <c r="A14" s="14"/>
      <c r="B14" s="14" t="s">
        <v>833</v>
      </c>
      <c r="C14" s="14" t="s">
        <v>834</v>
      </c>
      <c r="D14" s="14" t="s">
        <v>718</v>
      </c>
      <c r="E14" s="14" t="s">
        <v>719</v>
      </c>
      <c r="F14" s="14" t="s">
        <v>28</v>
      </c>
      <c r="G14" s="14"/>
      <c r="H14" s="14"/>
      <c r="I14" s="15">
        <v>0</v>
      </c>
      <c r="J14" s="14"/>
      <c r="K14" s="14"/>
      <c r="L14" s="15">
        <v>0</v>
      </c>
      <c r="M14" s="14"/>
      <c r="N14" s="14"/>
      <c r="O14" s="15">
        <v>0</v>
      </c>
      <c r="P14" s="14"/>
      <c r="Q14" s="14"/>
      <c r="R14" s="15">
        <v>0</v>
      </c>
      <c r="S14" s="14"/>
      <c r="T14" s="14"/>
      <c r="U14" s="15">
        <v>0</v>
      </c>
      <c r="V14" s="14"/>
      <c r="W14" s="14"/>
      <c r="X14" s="15">
        <v>0</v>
      </c>
      <c r="Y14" s="14"/>
      <c r="Z14" s="14"/>
      <c r="AA14" s="15">
        <v>0</v>
      </c>
      <c r="AB14" s="14"/>
      <c r="AC14" s="14"/>
      <c r="AD14" s="15">
        <v>0</v>
      </c>
      <c r="AE14" s="14"/>
      <c r="AF14" s="14"/>
      <c r="AG14" s="15">
        <v>0</v>
      </c>
      <c r="AH14" s="14"/>
      <c r="AI14" s="14"/>
      <c r="AJ14" s="15">
        <v>0</v>
      </c>
      <c r="AK14" s="14"/>
      <c r="AL14" s="14"/>
      <c r="AM14" s="15">
        <v>0</v>
      </c>
      <c r="AN14" s="14"/>
      <c r="AO14" s="14"/>
      <c r="AP14" s="15">
        <v>0</v>
      </c>
      <c r="AQ14" s="14"/>
      <c r="AR14" s="14"/>
      <c r="AS14" s="15">
        <v>0</v>
      </c>
      <c r="AT14" s="14"/>
      <c r="AU14" s="14"/>
      <c r="AV14" s="15">
        <v>0</v>
      </c>
      <c r="AW14" s="14"/>
      <c r="AX14" s="14"/>
      <c r="AY14" s="15">
        <v>0</v>
      </c>
      <c r="AZ14" s="14"/>
      <c r="BA14" s="14"/>
      <c r="BB14" s="15">
        <v>0</v>
      </c>
      <c r="BC14" s="14"/>
      <c r="BD14" s="14"/>
      <c r="BE14" s="15">
        <v>0</v>
      </c>
      <c r="BF14" s="14"/>
      <c r="BG14" s="14"/>
      <c r="BH14" s="15">
        <v>0</v>
      </c>
      <c r="BI14" s="14"/>
      <c r="BJ14" s="14"/>
      <c r="BK14" s="15">
        <v>0</v>
      </c>
      <c r="BL14" s="14"/>
      <c r="BM14" s="14"/>
      <c r="BN14" s="15">
        <v>0</v>
      </c>
      <c r="BO14" s="14"/>
      <c r="BP14" s="14"/>
      <c r="BQ14" s="15">
        <v>0</v>
      </c>
      <c r="BR14" s="14"/>
      <c r="BS14" s="14"/>
      <c r="BT14" s="15">
        <v>0</v>
      </c>
      <c r="BU14" s="14"/>
      <c r="BV14" s="14"/>
      <c r="BW14" s="15">
        <v>0</v>
      </c>
      <c r="BX14" s="14"/>
      <c r="BY14" s="14"/>
      <c r="BZ14" s="15">
        <v>0</v>
      </c>
      <c r="CA14" s="14"/>
      <c r="CB14" s="14"/>
      <c r="CC14" s="15">
        <v>0</v>
      </c>
      <c r="CD14" s="14"/>
      <c r="CE14" s="14"/>
      <c r="CF14" s="15">
        <v>0</v>
      </c>
      <c r="CG14" s="14"/>
      <c r="CH14" s="14"/>
      <c r="CI14" s="15">
        <v>0</v>
      </c>
      <c r="CJ14" s="14"/>
      <c r="CK14" s="14"/>
      <c r="CL14" s="15">
        <v>0</v>
      </c>
      <c r="CM14" s="14"/>
      <c r="CN14" s="14"/>
      <c r="CO14" s="15">
        <v>0</v>
      </c>
      <c r="CP14" s="14"/>
      <c r="CQ14" s="14"/>
      <c r="CR14" s="15">
        <v>0</v>
      </c>
      <c r="CS14" s="14"/>
      <c r="CT14" s="14"/>
      <c r="CU14" s="15">
        <v>0</v>
      </c>
    </row>
    <row r="15" spans="1:99" ht="15.75" customHeight="1" x14ac:dyDescent="0.25">
      <c r="A15" s="15">
        <v>909</v>
      </c>
      <c r="B15" s="14" t="s">
        <v>835</v>
      </c>
      <c r="C15" s="14" t="s">
        <v>836</v>
      </c>
      <c r="D15" s="14" t="s">
        <v>718</v>
      </c>
      <c r="E15" s="14" t="s">
        <v>832</v>
      </c>
      <c r="F15" s="14" t="s">
        <v>28</v>
      </c>
      <c r="G15" s="14"/>
      <c r="H15" s="14"/>
      <c r="I15" s="15">
        <v>0</v>
      </c>
      <c r="J15" s="14"/>
      <c r="K15" s="14"/>
      <c r="L15" s="15">
        <v>0</v>
      </c>
      <c r="M15" s="14"/>
      <c r="N15" s="14"/>
      <c r="O15" s="15">
        <v>0</v>
      </c>
      <c r="P15" s="14"/>
      <c r="Q15" s="14"/>
      <c r="R15" s="15">
        <v>0</v>
      </c>
      <c r="S15" s="14"/>
      <c r="T15" s="14"/>
      <c r="U15" s="15">
        <v>0</v>
      </c>
      <c r="V15" s="14"/>
      <c r="W15" s="14"/>
      <c r="X15" s="15">
        <v>0</v>
      </c>
      <c r="Y15" s="14"/>
      <c r="Z15" s="14"/>
      <c r="AA15" s="15">
        <v>0</v>
      </c>
      <c r="AB15" s="14"/>
      <c r="AC15" s="14"/>
      <c r="AD15" s="15">
        <v>0</v>
      </c>
      <c r="AE15" s="14"/>
      <c r="AF15" s="14"/>
      <c r="AG15" s="15">
        <v>0</v>
      </c>
      <c r="AH15" s="14"/>
      <c r="AI15" s="14"/>
      <c r="AJ15" s="15">
        <v>0</v>
      </c>
      <c r="AK15" s="14"/>
      <c r="AL15" s="14"/>
      <c r="AM15" s="15">
        <v>0</v>
      </c>
      <c r="AN15" s="14"/>
      <c r="AO15" s="14"/>
      <c r="AP15" s="15">
        <v>0</v>
      </c>
      <c r="AQ15" s="14"/>
      <c r="AR15" s="14"/>
      <c r="AS15" s="15">
        <v>0</v>
      </c>
      <c r="AT15" s="14"/>
      <c r="AU15" s="14"/>
      <c r="AV15" s="15">
        <v>0</v>
      </c>
      <c r="AW15" s="14"/>
      <c r="AX15" s="14"/>
      <c r="AY15" s="15">
        <v>0</v>
      </c>
      <c r="AZ15" s="14"/>
      <c r="BA15" s="14"/>
      <c r="BB15" s="15">
        <v>0</v>
      </c>
      <c r="BC15" s="14"/>
      <c r="BD15" s="14"/>
      <c r="BE15" s="15">
        <v>0</v>
      </c>
      <c r="BF15" s="14"/>
      <c r="BG15" s="14"/>
      <c r="BH15" s="15">
        <v>0</v>
      </c>
      <c r="BI15" s="14"/>
      <c r="BJ15" s="14"/>
      <c r="BK15" s="15">
        <v>0</v>
      </c>
      <c r="BL15" s="14"/>
      <c r="BM15" s="14"/>
      <c r="BN15" s="15">
        <v>0</v>
      </c>
      <c r="BO15" s="14"/>
      <c r="BP15" s="14"/>
      <c r="BQ15" s="15">
        <v>0</v>
      </c>
      <c r="BR15" s="14"/>
      <c r="BS15" s="14"/>
      <c r="BT15" s="15">
        <v>0</v>
      </c>
      <c r="BU15" s="14"/>
      <c r="BV15" s="14"/>
      <c r="BW15" s="15">
        <v>0</v>
      </c>
      <c r="BX15" s="14"/>
      <c r="BY15" s="14"/>
      <c r="BZ15" s="15">
        <v>0</v>
      </c>
      <c r="CA15" s="14"/>
      <c r="CB15" s="14"/>
      <c r="CC15" s="15">
        <v>0</v>
      </c>
      <c r="CD15" s="14"/>
      <c r="CE15" s="14"/>
      <c r="CF15" s="15">
        <v>0</v>
      </c>
      <c r="CG15" s="14"/>
      <c r="CH15" s="14"/>
      <c r="CI15" s="15">
        <v>0</v>
      </c>
      <c r="CJ15" s="14"/>
      <c r="CK15" s="14"/>
      <c r="CL15" s="15">
        <v>0</v>
      </c>
      <c r="CM15" s="14"/>
      <c r="CN15" s="14"/>
      <c r="CO15" s="15">
        <v>0</v>
      </c>
      <c r="CP15" s="14"/>
      <c r="CQ15" s="14"/>
      <c r="CR15" s="15">
        <v>0</v>
      </c>
      <c r="CS15" s="14"/>
      <c r="CT15" s="14"/>
      <c r="CU15" s="15">
        <v>0</v>
      </c>
    </row>
    <row r="16" spans="1:99" ht="15.75" customHeight="1" x14ac:dyDescent="0.25">
      <c r="A16" s="15">
        <v>919</v>
      </c>
      <c r="B16" s="14" t="s">
        <v>849</v>
      </c>
      <c r="C16" s="14" t="s">
        <v>850</v>
      </c>
      <c r="D16" s="14" t="s">
        <v>718</v>
      </c>
      <c r="E16" s="14" t="s">
        <v>851</v>
      </c>
      <c r="F16" s="14" t="s">
        <v>28</v>
      </c>
      <c r="G16" s="14"/>
      <c r="H16" s="14"/>
      <c r="I16" s="15">
        <v>0</v>
      </c>
      <c r="J16" s="14"/>
      <c r="K16" s="14"/>
      <c r="L16" s="15">
        <v>0</v>
      </c>
      <c r="M16" s="14"/>
      <c r="N16" s="14"/>
      <c r="O16" s="15">
        <v>0</v>
      </c>
      <c r="P16" s="14"/>
      <c r="Q16" s="14"/>
      <c r="R16" s="15">
        <v>0</v>
      </c>
      <c r="S16" s="282">
        <v>0.35001157407407407</v>
      </c>
      <c r="T16" s="282">
        <v>0.35001157407407407</v>
      </c>
      <c r="U16" s="15">
        <v>0</v>
      </c>
      <c r="V16" s="282">
        <v>0.34819444444444442</v>
      </c>
      <c r="W16" s="282">
        <v>0.53175925925925926</v>
      </c>
      <c r="X16" s="283">
        <v>44745</v>
      </c>
      <c r="Y16" s="14"/>
      <c r="Z16" s="14"/>
      <c r="AA16" s="15">
        <v>0</v>
      </c>
      <c r="AB16" s="14"/>
      <c r="AC16" s="14"/>
      <c r="AD16" s="15">
        <v>0</v>
      </c>
      <c r="AE16" s="282">
        <v>0.34975694444444444</v>
      </c>
      <c r="AF16" s="282">
        <v>0.51674768518518521</v>
      </c>
      <c r="AG16" s="283">
        <v>44715</v>
      </c>
      <c r="AH16" s="282">
        <v>0.34674768518518517</v>
      </c>
      <c r="AI16" s="282">
        <v>0.50197916666666664</v>
      </c>
      <c r="AJ16" s="283">
        <v>44745</v>
      </c>
      <c r="AK16" s="14"/>
      <c r="AL16" s="14"/>
      <c r="AM16" s="15">
        <v>0</v>
      </c>
      <c r="AN16" s="282">
        <v>0.47086805555555555</v>
      </c>
      <c r="AO16" s="282">
        <v>0.76768518518518514</v>
      </c>
      <c r="AP16" s="283">
        <v>44597</v>
      </c>
      <c r="AQ16" s="282">
        <v>0.34361111111111109</v>
      </c>
      <c r="AR16" s="282">
        <v>0.52406249999999999</v>
      </c>
      <c r="AS16" s="283">
        <v>44776</v>
      </c>
      <c r="AT16" s="14"/>
      <c r="AU16" s="14"/>
      <c r="AV16" s="15">
        <v>0</v>
      </c>
      <c r="AW16" s="14"/>
      <c r="AX16" s="14"/>
      <c r="AY16" s="15">
        <v>0</v>
      </c>
      <c r="AZ16" s="282">
        <v>0.33707175925925925</v>
      </c>
      <c r="BA16" s="282">
        <v>0.52575231481481477</v>
      </c>
      <c r="BB16" s="283">
        <v>44807</v>
      </c>
      <c r="BC16" s="282">
        <v>0.34393518518518518</v>
      </c>
      <c r="BD16" s="282">
        <v>0.34393518518518518</v>
      </c>
      <c r="BE16" s="15">
        <v>0</v>
      </c>
      <c r="BF16" s="282">
        <v>0.4606365740740741</v>
      </c>
      <c r="BG16" s="282">
        <v>0.81682870370370375</v>
      </c>
      <c r="BH16" s="283">
        <v>44686</v>
      </c>
      <c r="BI16" s="282">
        <v>0.3868287037037037</v>
      </c>
      <c r="BJ16" s="282">
        <v>0.76524305555555561</v>
      </c>
      <c r="BK16" s="283">
        <v>44599</v>
      </c>
      <c r="BL16" s="282">
        <v>0.34863425925925928</v>
      </c>
      <c r="BM16" s="282">
        <v>0.82540509259259254</v>
      </c>
      <c r="BN16" s="15">
        <v>8</v>
      </c>
      <c r="BO16" s="14"/>
      <c r="BP16" s="14"/>
      <c r="BQ16" s="15">
        <v>0</v>
      </c>
      <c r="BR16" s="14"/>
      <c r="BS16" s="14"/>
      <c r="BT16" s="15">
        <v>0</v>
      </c>
      <c r="BU16" s="282">
        <v>0.34662037037037036</v>
      </c>
      <c r="BV16" s="282">
        <v>0.34662037037037036</v>
      </c>
      <c r="BW16" s="15">
        <v>0</v>
      </c>
      <c r="BX16" s="282">
        <v>0.36709490740740741</v>
      </c>
      <c r="BY16" s="282">
        <v>0.78214120370370366</v>
      </c>
      <c r="BZ16" s="283">
        <v>44749</v>
      </c>
      <c r="CA16" s="282">
        <v>0.35469907407407408</v>
      </c>
      <c r="CB16" s="282">
        <v>0.74381944444444448</v>
      </c>
      <c r="CC16" s="283">
        <v>44811</v>
      </c>
      <c r="CD16" s="282">
        <v>0.34685185185185186</v>
      </c>
      <c r="CE16" s="282">
        <v>0.7941435185185185</v>
      </c>
      <c r="CF16" s="15">
        <v>8</v>
      </c>
      <c r="CG16" s="282">
        <v>0.46785879629629629</v>
      </c>
      <c r="CH16" s="282">
        <v>0.76736111111111116</v>
      </c>
      <c r="CI16" s="283">
        <v>44625</v>
      </c>
      <c r="CJ16" s="14"/>
      <c r="CK16" s="14"/>
      <c r="CL16" s="15">
        <v>0</v>
      </c>
      <c r="CM16" s="14"/>
      <c r="CN16" s="14"/>
      <c r="CO16" s="15">
        <v>0</v>
      </c>
      <c r="CP16" s="282">
        <v>0.35211805555555553</v>
      </c>
      <c r="CQ16" s="282">
        <v>0.52369212962962963</v>
      </c>
      <c r="CR16" s="283">
        <v>44715</v>
      </c>
      <c r="CS16" s="282">
        <v>0.35599537037037038</v>
      </c>
      <c r="CT16" s="282">
        <v>0.76300925925925922</v>
      </c>
      <c r="CU16" s="15">
        <v>8</v>
      </c>
    </row>
    <row r="17" spans="1:99" ht="15.75" customHeight="1" x14ac:dyDescent="0.25">
      <c r="A17" s="15">
        <v>920</v>
      </c>
      <c r="B17" s="14" t="s">
        <v>852</v>
      </c>
      <c r="C17" s="14" t="s">
        <v>853</v>
      </c>
      <c r="D17" s="14" t="s">
        <v>718</v>
      </c>
      <c r="E17" s="14" t="s">
        <v>851</v>
      </c>
      <c r="F17" s="14" t="s">
        <v>28</v>
      </c>
      <c r="G17" s="282">
        <v>0.34273148148148147</v>
      </c>
      <c r="H17" s="282">
        <v>0.34273148148148147</v>
      </c>
      <c r="I17" s="15">
        <v>0</v>
      </c>
      <c r="J17" s="14"/>
      <c r="K17" s="14"/>
      <c r="L17" s="15">
        <v>0</v>
      </c>
      <c r="M17" s="14"/>
      <c r="N17" s="14"/>
      <c r="O17" s="15">
        <v>0</v>
      </c>
      <c r="P17" s="282">
        <v>0.34394675925925927</v>
      </c>
      <c r="Q17" s="282">
        <v>0.6672569444444445</v>
      </c>
      <c r="R17" s="283">
        <v>44626</v>
      </c>
      <c r="S17" s="282">
        <v>0.32993055555555556</v>
      </c>
      <c r="T17" s="282">
        <v>0.75826388888888885</v>
      </c>
      <c r="U17" s="15">
        <v>8</v>
      </c>
      <c r="V17" s="282">
        <v>0.34015046296296297</v>
      </c>
      <c r="W17" s="282">
        <v>0.75678240740740743</v>
      </c>
      <c r="X17" s="15">
        <v>8</v>
      </c>
      <c r="Y17" s="14"/>
      <c r="Z17" s="14"/>
      <c r="AA17" s="15">
        <v>0</v>
      </c>
      <c r="AB17" s="14"/>
      <c r="AC17" s="14"/>
      <c r="AD17" s="15">
        <v>0</v>
      </c>
      <c r="AE17" s="282">
        <v>0.33515046296296297</v>
      </c>
      <c r="AF17" s="282">
        <v>0.75651620370370365</v>
      </c>
      <c r="AG17" s="15">
        <v>8</v>
      </c>
      <c r="AH17" s="282">
        <v>0.33766203703703701</v>
      </c>
      <c r="AI17" s="282">
        <v>0.33766203703703701</v>
      </c>
      <c r="AJ17" s="15">
        <v>0</v>
      </c>
      <c r="AK17" s="282">
        <v>0.34091435185185187</v>
      </c>
      <c r="AL17" s="282">
        <v>0.75444444444444447</v>
      </c>
      <c r="AM17" s="15">
        <v>8</v>
      </c>
      <c r="AN17" s="282">
        <v>0.33653935185185185</v>
      </c>
      <c r="AO17" s="282">
        <v>0.7572916666666667</v>
      </c>
      <c r="AP17" s="15">
        <v>8</v>
      </c>
      <c r="AQ17" s="14"/>
      <c r="AR17" s="14"/>
      <c r="AS17" s="15">
        <v>0</v>
      </c>
      <c r="AT17" s="14"/>
      <c r="AU17" s="14"/>
      <c r="AV17" s="15">
        <v>0</v>
      </c>
      <c r="AW17" s="14"/>
      <c r="AX17" s="14"/>
      <c r="AY17" s="15">
        <v>0</v>
      </c>
      <c r="AZ17" s="282">
        <v>0.33986111111111111</v>
      </c>
      <c r="BA17" s="282">
        <v>0.75719907407407405</v>
      </c>
      <c r="BB17" s="15">
        <v>8</v>
      </c>
      <c r="BC17" s="282">
        <v>0.33900462962962963</v>
      </c>
      <c r="BD17" s="282">
        <v>0.7616087962962963</v>
      </c>
      <c r="BE17" s="15">
        <v>8</v>
      </c>
      <c r="BF17" s="282">
        <v>0.33773148148148147</v>
      </c>
      <c r="BG17" s="282">
        <v>0.75870370370370366</v>
      </c>
      <c r="BH17" s="15">
        <v>8</v>
      </c>
      <c r="BI17" s="282">
        <v>0.33975694444444443</v>
      </c>
      <c r="BJ17" s="282">
        <v>0.75659722222222225</v>
      </c>
      <c r="BK17" s="15">
        <v>8</v>
      </c>
      <c r="BL17" s="282">
        <v>0.33875</v>
      </c>
      <c r="BM17" s="282">
        <v>0.78361111111111115</v>
      </c>
      <c r="BN17" s="15">
        <v>8</v>
      </c>
      <c r="BO17" s="14"/>
      <c r="BP17" s="14"/>
      <c r="BQ17" s="15">
        <v>0</v>
      </c>
      <c r="BR17" s="14"/>
      <c r="BS17" s="14"/>
      <c r="BT17" s="15">
        <v>0</v>
      </c>
      <c r="BU17" s="282">
        <v>0.35673611111111109</v>
      </c>
      <c r="BV17" s="282">
        <v>0.75685185185185189</v>
      </c>
      <c r="BW17" s="15">
        <v>8</v>
      </c>
      <c r="BX17" s="282">
        <v>0.35570601851851852</v>
      </c>
      <c r="BY17" s="282">
        <v>0.70626157407407408</v>
      </c>
      <c r="BZ17" s="283">
        <v>44810</v>
      </c>
      <c r="CA17" s="282">
        <v>0.33702546296296299</v>
      </c>
      <c r="CB17" s="282">
        <v>0.75936342592592587</v>
      </c>
      <c r="CC17" s="15">
        <v>8</v>
      </c>
      <c r="CD17" s="14"/>
      <c r="CE17" s="14"/>
      <c r="CF17" s="15">
        <v>0</v>
      </c>
      <c r="CG17" s="282">
        <v>0.34137731481481481</v>
      </c>
      <c r="CH17" s="282">
        <v>0.75393518518518521</v>
      </c>
      <c r="CI17" s="15">
        <v>8</v>
      </c>
      <c r="CJ17" s="14"/>
      <c r="CK17" s="14"/>
      <c r="CL17" s="15">
        <v>0</v>
      </c>
      <c r="CM17" s="14"/>
      <c r="CN17" s="14"/>
      <c r="CO17" s="15">
        <v>0</v>
      </c>
      <c r="CP17" s="282">
        <v>0.33959490740740739</v>
      </c>
      <c r="CQ17" s="282">
        <v>0.76041666666666663</v>
      </c>
      <c r="CR17" s="15">
        <v>8</v>
      </c>
      <c r="CS17" s="14"/>
      <c r="CT17" s="14"/>
      <c r="CU17" s="15">
        <v>0</v>
      </c>
    </row>
    <row r="18" spans="1:99" ht="15.75" customHeight="1" x14ac:dyDescent="0.25">
      <c r="A18" s="15">
        <v>922</v>
      </c>
      <c r="B18" s="14" t="s">
        <v>860</v>
      </c>
      <c r="C18" s="14" t="s">
        <v>861</v>
      </c>
      <c r="D18" s="14" t="s">
        <v>718</v>
      </c>
      <c r="E18" s="14" t="s">
        <v>832</v>
      </c>
      <c r="F18" s="14" t="s">
        <v>28</v>
      </c>
      <c r="G18" s="14"/>
      <c r="H18" s="14"/>
      <c r="I18" s="15">
        <v>0</v>
      </c>
      <c r="J18" s="14"/>
      <c r="K18" s="14"/>
      <c r="L18" s="15">
        <v>0</v>
      </c>
      <c r="M18" s="14"/>
      <c r="N18" s="14"/>
      <c r="O18" s="15">
        <v>0</v>
      </c>
      <c r="P18" s="282">
        <v>0.35075231481481484</v>
      </c>
      <c r="Q18" s="282">
        <v>0.35075231481481484</v>
      </c>
      <c r="R18" s="15">
        <v>0</v>
      </c>
      <c r="S18" s="282">
        <v>0.36576388888888889</v>
      </c>
      <c r="T18" s="282">
        <v>0.36576388888888889</v>
      </c>
      <c r="U18" s="15">
        <v>0</v>
      </c>
      <c r="V18" s="282">
        <v>0.3478472222222222</v>
      </c>
      <c r="W18" s="282">
        <v>0.76158564814814811</v>
      </c>
      <c r="X18" s="15">
        <v>8</v>
      </c>
      <c r="Y18" s="14"/>
      <c r="Z18" s="14"/>
      <c r="AA18" s="15">
        <v>0</v>
      </c>
      <c r="AB18" s="14"/>
      <c r="AC18" s="14"/>
      <c r="AD18" s="15">
        <v>0</v>
      </c>
      <c r="AE18" s="282">
        <v>0.36017361111111112</v>
      </c>
      <c r="AF18" s="282">
        <v>0.36017361111111112</v>
      </c>
      <c r="AG18" s="15">
        <v>0</v>
      </c>
      <c r="AH18" s="14"/>
      <c r="AI18" s="14"/>
      <c r="AJ18" s="15">
        <v>0</v>
      </c>
      <c r="AK18" s="282">
        <v>0.34789351851851852</v>
      </c>
      <c r="AL18" s="282">
        <v>0.66365740740740742</v>
      </c>
      <c r="AM18" s="283">
        <v>44567</v>
      </c>
      <c r="AN18" s="282">
        <v>0.37395833333333334</v>
      </c>
      <c r="AO18" s="282">
        <v>0.77451388888888884</v>
      </c>
      <c r="AP18" s="283">
        <v>44688</v>
      </c>
      <c r="AQ18" s="282">
        <v>0.36011574074074076</v>
      </c>
      <c r="AR18" s="282">
        <v>0.76527777777777772</v>
      </c>
      <c r="AS18" s="283">
        <v>44811</v>
      </c>
      <c r="AT18" s="14"/>
      <c r="AU18" s="14"/>
      <c r="AV18" s="15">
        <v>0</v>
      </c>
      <c r="AW18" s="14"/>
      <c r="AX18" s="14"/>
      <c r="AY18" s="15">
        <v>0</v>
      </c>
      <c r="AZ18" s="282">
        <v>0.37199074074074073</v>
      </c>
      <c r="BA18" s="282">
        <v>0.75922453703703707</v>
      </c>
      <c r="BB18" s="283">
        <v>44719</v>
      </c>
      <c r="BC18" s="282">
        <v>0.36782407407407408</v>
      </c>
      <c r="BD18" s="282">
        <v>0.36782407407407408</v>
      </c>
      <c r="BE18" s="15">
        <v>0</v>
      </c>
      <c r="BF18" s="282">
        <v>0.5615162037037037</v>
      </c>
      <c r="BG18" s="282">
        <v>0.77422453703703709</v>
      </c>
      <c r="BH18" s="283">
        <v>44685</v>
      </c>
      <c r="BI18" s="14"/>
      <c r="BJ18" s="14"/>
      <c r="BK18" s="15">
        <v>0</v>
      </c>
      <c r="BL18" s="282">
        <v>0.78379629629629632</v>
      </c>
      <c r="BM18" s="282">
        <v>0.78379629629629632</v>
      </c>
      <c r="BN18" s="15">
        <v>0</v>
      </c>
      <c r="BO18" s="14"/>
      <c r="BP18" s="14"/>
      <c r="BQ18" s="15">
        <v>0</v>
      </c>
      <c r="BR18" s="14"/>
      <c r="BS18" s="14"/>
      <c r="BT18" s="15">
        <v>0</v>
      </c>
      <c r="BU18" s="282">
        <v>0.40086805555555555</v>
      </c>
      <c r="BV18" s="282">
        <v>0.72547453703703701</v>
      </c>
      <c r="BW18" s="283">
        <v>44626</v>
      </c>
      <c r="BX18" s="14"/>
      <c r="BY18" s="14"/>
      <c r="BZ18" s="15">
        <v>0</v>
      </c>
      <c r="CA18" s="282">
        <v>0.75719907407407405</v>
      </c>
      <c r="CB18" s="282">
        <v>0.75719907407407405</v>
      </c>
      <c r="CC18" s="15">
        <v>0</v>
      </c>
      <c r="CD18" s="282">
        <v>0.38571759259259258</v>
      </c>
      <c r="CE18" s="282">
        <v>0.69219907407407411</v>
      </c>
      <c r="CF18" s="283">
        <v>44809</v>
      </c>
      <c r="CG18" s="14"/>
      <c r="CH18" s="14"/>
      <c r="CI18" s="15">
        <v>0</v>
      </c>
      <c r="CJ18" s="14"/>
      <c r="CK18" s="14"/>
      <c r="CL18" s="15">
        <v>0</v>
      </c>
      <c r="CM18" s="14"/>
      <c r="CN18" s="14"/>
      <c r="CO18" s="15">
        <v>0</v>
      </c>
      <c r="CP18" s="282">
        <v>0.3780324074074074</v>
      </c>
      <c r="CQ18" s="282">
        <v>0.76020833333333337</v>
      </c>
      <c r="CR18" s="283">
        <v>44658</v>
      </c>
      <c r="CS18" s="14"/>
      <c r="CT18" s="14"/>
      <c r="CU18" s="15">
        <v>0</v>
      </c>
    </row>
    <row r="19" spans="1:99" ht="15.75" customHeight="1" x14ac:dyDescent="0.25">
      <c r="A19" s="15">
        <v>927</v>
      </c>
      <c r="B19" s="14" t="s">
        <v>862</v>
      </c>
      <c r="C19" s="14" t="s">
        <v>863</v>
      </c>
      <c r="D19" s="14" t="s">
        <v>718</v>
      </c>
      <c r="E19" s="14" t="s">
        <v>851</v>
      </c>
      <c r="F19" s="14" t="s">
        <v>28</v>
      </c>
      <c r="G19" s="14"/>
      <c r="H19" s="14"/>
      <c r="I19" s="15">
        <v>0</v>
      </c>
      <c r="J19" s="14"/>
      <c r="K19" s="14"/>
      <c r="L19" s="15">
        <v>0</v>
      </c>
      <c r="M19" s="14"/>
      <c r="N19" s="14"/>
      <c r="O19" s="15">
        <v>0</v>
      </c>
      <c r="P19" s="282">
        <v>0.34521990740740743</v>
      </c>
      <c r="Q19" s="282">
        <v>0.78932870370370367</v>
      </c>
      <c r="R19" s="15">
        <v>8</v>
      </c>
      <c r="S19" s="14"/>
      <c r="T19" s="14"/>
      <c r="U19" s="15">
        <v>0</v>
      </c>
      <c r="V19" s="282">
        <v>0.3439814814814815</v>
      </c>
      <c r="W19" s="282">
        <v>0.79670138888888886</v>
      </c>
      <c r="X19" s="15">
        <v>8</v>
      </c>
      <c r="Y19" s="14"/>
      <c r="Z19" s="14"/>
      <c r="AA19" s="15">
        <v>0</v>
      </c>
      <c r="AB19" s="14"/>
      <c r="AC19" s="14"/>
      <c r="AD19" s="15">
        <v>0</v>
      </c>
      <c r="AE19" s="14"/>
      <c r="AF19" s="14"/>
      <c r="AG19" s="15">
        <v>0</v>
      </c>
      <c r="AH19" s="282">
        <v>0.34700231481481481</v>
      </c>
      <c r="AI19" s="282">
        <v>0.90017361111111116</v>
      </c>
      <c r="AJ19" s="15">
        <v>8</v>
      </c>
      <c r="AK19" s="282">
        <v>0.34795138888888888</v>
      </c>
      <c r="AL19" s="282">
        <v>0.77930555555555558</v>
      </c>
      <c r="AM19" s="15">
        <v>8</v>
      </c>
      <c r="AN19" s="14"/>
      <c r="AO19" s="14"/>
      <c r="AP19" s="15">
        <v>0</v>
      </c>
      <c r="AQ19" s="282">
        <v>0.34594907407407405</v>
      </c>
      <c r="AR19" s="282">
        <v>0.34594907407407405</v>
      </c>
      <c r="AS19" s="15">
        <v>0</v>
      </c>
      <c r="AT19" s="14"/>
      <c r="AU19" s="14"/>
      <c r="AV19" s="15">
        <v>0</v>
      </c>
      <c r="AW19" s="14"/>
      <c r="AX19" s="14"/>
      <c r="AY19" s="15">
        <v>0</v>
      </c>
      <c r="AZ19" s="14"/>
      <c r="BA19" s="14"/>
      <c r="BB19" s="15">
        <v>0</v>
      </c>
      <c r="BC19" s="282">
        <v>0.34846064814814814</v>
      </c>
      <c r="BD19" s="282">
        <v>0.34846064814814814</v>
      </c>
      <c r="BE19" s="15">
        <v>0</v>
      </c>
      <c r="BF19" s="282">
        <v>0.35598379629629628</v>
      </c>
      <c r="BG19" s="282">
        <v>0.35600694444444442</v>
      </c>
      <c r="BH19" s="15">
        <v>0</v>
      </c>
      <c r="BI19" s="14"/>
      <c r="BJ19" s="14"/>
      <c r="BK19" s="15">
        <v>0</v>
      </c>
      <c r="BL19" s="282">
        <v>0.35300925925925924</v>
      </c>
      <c r="BM19" s="282">
        <v>0.78374999999999995</v>
      </c>
      <c r="BN19" s="15">
        <v>8</v>
      </c>
      <c r="BO19" s="14"/>
      <c r="BP19" s="14"/>
      <c r="BQ19" s="15">
        <v>0</v>
      </c>
      <c r="BR19" s="14"/>
      <c r="BS19" s="14"/>
      <c r="BT19" s="15">
        <v>0</v>
      </c>
      <c r="BU19" s="14"/>
      <c r="BV19" s="14"/>
      <c r="BW19" s="15">
        <v>0</v>
      </c>
      <c r="BX19" s="282">
        <v>0.36356481481481484</v>
      </c>
      <c r="BY19" s="282">
        <v>0.7914930555555556</v>
      </c>
      <c r="BZ19" s="283">
        <v>44780</v>
      </c>
      <c r="CA19" s="282">
        <v>0.35962962962962963</v>
      </c>
      <c r="CB19" s="282">
        <v>0.35964120370370373</v>
      </c>
      <c r="CC19" s="15">
        <v>0</v>
      </c>
      <c r="CD19" s="14"/>
      <c r="CE19" s="14"/>
      <c r="CF19" s="15">
        <v>0</v>
      </c>
      <c r="CG19" s="14"/>
      <c r="CH19" s="14"/>
      <c r="CI19" s="15">
        <v>0</v>
      </c>
      <c r="CJ19" s="14"/>
      <c r="CK19" s="14"/>
      <c r="CL19" s="15">
        <v>0</v>
      </c>
      <c r="CM19" s="14"/>
      <c r="CN19" s="14"/>
      <c r="CO19" s="15">
        <v>0</v>
      </c>
      <c r="CP19" s="282">
        <v>0.35910879629629627</v>
      </c>
      <c r="CQ19" s="282">
        <v>0.80656249999999996</v>
      </c>
      <c r="CR19" s="283">
        <v>44811</v>
      </c>
      <c r="CS19" s="282">
        <v>0.36129629629629628</v>
      </c>
      <c r="CT19" s="282">
        <v>0.76479166666666665</v>
      </c>
      <c r="CU19" s="283">
        <v>44780</v>
      </c>
    </row>
    <row r="20" spans="1:99" ht="15.75" customHeight="1" x14ac:dyDescent="0.25">
      <c r="A20" s="15">
        <v>926</v>
      </c>
      <c r="B20" s="14" t="s">
        <v>864</v>
      </c>
      <c r="C20" s="14" t="s">
        <v>865</v>
      </c>
      <c r="D20" s="14" t="s">
        <v>718</v>
      </c>
      <c r="E20" s="14" t="s">
        <v>851</v>
      </c>
      <c r="F20" s="14" t="s">
        <v>28</v>
      </c>
      <c r="G20" s="14"/>
      <c r="H20" s="14"/>
      <c r="I20" s="15">
        <v>0</v>
      </c>
      <c r="J20" s="14"/>
      <c r="K20" s="14"/>
      <c r="L20" s="15">
        <v>0</v>
      </c>
      <c r="M20" s="14"/>
      <c r="N20" s="14"/>
      <c r="O20" s="15">
        <v>0</v>
      </c>
      <c r="P20" s="282">
        <v>0.33462962962962961</v>
      </c>
      <c r="Q20" s="282">
        <v>0.33633101851851854</v>
      </c>
      <c r="R20" s="15" t="s">
        <v>2475</v>
      </c>
      <c r="S20" s="14"/>
      <c r="T20" s="14"/>
      <c r="U20" s="15">
        <v>0</v>
      </c>
      <c r="V20" s="282">
        <v>0.33915509259259258</v>
      </c>
      <c r="W20" s="282">
        <v>0.77770833333333333</v>
      </c>
      <c r="X20" s="15">
        <v>8</v>
      </c>
      <c r="Y20" s="14"/>
      <c r="Z20" s="14"/>
      <c r="AA20" s="15">
        <v>0</v>
      </c>
      <c r="AB20" s="14"/>
      <c r="AC20" s="14"/>
      <c r="AD20" s="15">
        <v>0</v>
      </c>
      <c r="AE20" s="14"/>
      <c r="AF20" s="14"/>
      <c r="AG20" s="15">
        <v>0</v>
      </c>
      <c r="AH20" s="282">
        <v>0.63815972222222217</v>
      </c>
      <c r="AI20" s="282">
        <v>0.90006944444444448</v>
      </c>
      <c r="AJ20" s="283">
        <v>44744</v>
      </c>
      <c r="AK20" s="282">
        <v>0.34030092592592592</v>
      </c>
      <c r="AL20" s="282">
        <v>0.64917824074074071</v>
      </c>
      <c r="AM20" s="283">
        <v>44809</v>
      </c>
      <c r="AN20" s="14"/>
      <c r="AO20" s="14"/>
      <c r="AP20" s="15">
        <v>0</v>
      </c>
      <c r="AQ20" s="282">
        <v>0.34158564814814812</v>
      </c>
      <c r="AR20" s="282">
        <v>0.78093749999999995</v>
      </c>
      <c r="AS20" s="15">
        <v>8</v>
      </c>
      <c r="AT20" s="14"/>
      <c r="AU20" s="14"/>
      <c r="AV20" s="15">
        <v>0</v>
      </c>
      <c r="AW20" s="14"/>
      <c r="AX20" s="14"/>
      <c r="AY20" s="15">
        <v>0</v>
      </c>
      <c r="AZ20" s="14"/>
      <c r="BA20" s="14"/>
      <c r="BB20" s="15">
        <v>0</v>
      </c>
      <c r="BC20" s="282">
        <v>0.35749999999999998</v>
      </c>
      <c r="BD20" s="282">
        <v>0.80353009259259256</v>
      </c>
      <c r="BE20" s="283">
        <v>44811</v>
      </c>
      <c r="BF20" s="282">
        <v>0.36670138888888887</v>
      </c>
      <c r="BG20" s="282">
        <v>0.52293981481481477</v>
      </c>
      <c r="BH20" s="283">
        <v>44595</v>
      </c>
      <c r="BI20" s="14"/>
      <c r="BJ20" s="14"/>
      <c r="BK20" s="15">
        <v>0</v>
      </c>
      <c r="BL20" s="282">
        <v>0.34868055555555555</v>
      </c>
      <c r="BM20" s="282">
        <v>0.8021180555555556</v>
      </c>
      <c r="BN20" s="15">
        <v>8</v>
      </c>
      <c r="BO20" s="14"/>
      <c r="BP20" s="14"/>
      <c r="BQ20" s="15">
        <v>0</v>
      </c>
      <c r="BR20" s="14"/>
      <c r="BS20" s="14"/>
      <c r="BT20" s="15">
        <v>0</v>
      </c>
      <c r="BU20" s="14"/>
      <c r="BV20" s="14"/>
      <c r="BW20" s="15">
        <v>0</v>
      </c>
      <c r="BX20" s="282">
        <v>0.36572916666666666</v>
      </c>
      <c r="BY20" s="282">
        <v>0.79145833333333337</v>
      </c>
      <c r="BZ20" s="283">
        <v>44749</v>
      </c>
      <c r="CA20" s="282">
        <v>0.34577546296296297</v>
      </c>
      <c r="CB20" s="282">
        <v>0.61987268518518523</v>
      </c>
      <c r="CC20" s="283">
        <v>44566</v>
      </c>
      <c r="CD20" s="14"/>
      <c r="CE20" s="14"/>
      <c r="CF20" s="15">
        <v>0</v>
      </c>
      <c r="CG20" s="14"/>
      <c r="CH20" s="14"/>
      <c r="CI20" s="15">
        <v>0</v>
      </c>
      <c r="CJ20" s="14"/>
      <c r="CK20" s="14"/>
      <c r="CL20" s="15">
        <v>0</v>
      </c>
      <c r="CM20" s="14"/>
      <c r="CN20" s="14"/>
      <c r="CO20" s="15">
        <v>0</v>
      </c>
      <c r="CP20" s="14"/>
      <c r="CQ20" s="14"/>
      <c r="CR20" s="15">
        <v>0</v>
      </c>
      <c r="CS20" s="14"/>
      <c r="CT20" s="14"/>
      <c r="CU20" s="15">
        <v>0</v>
      </c>
    </row>
    <row r="21" spans="1:99" ht="15.75" customHeight="1" x14ac:dyDescent="0.2"/>
    <row r="22" spans="1:99" ht="15.75" customHeight="1" x14ac:dyDescent="0.2"/>
    <row r="23" spans="1:99" ht="15.75" customHeight="1" x14ac:dyDescent="0.2"/>
    <row r="24" spans="1:99" ht="15.75" customHeight="1" x14ac:dyDescent="0.2"/>
    <row r="25" spans="1:99" ht="15.75" customHeight="1" x14ac:dyDescent="0.2"/>
    <row r="26" spans="1:99" ht="15.75" customHeight="1" x14ac:dyDescent="0.2"/>
    <row r="27" spans="1:99" ht="15.75" customHeight="1" x14ac:dyDescent="0.2"/>
    <row r="28" spans="1:99" ht="15.75" customHeight="1" x14ac:dyDescent="0.2"/>
    <row r="29" spans="1:99" ht="15.75" customHeight="1" x14ac:dyDescent="0.2"/>
    <row r="30" spans="1:99" ht="15.75" customHeight="1" x14ac:dyDescent="0.2"/>
    <row r="31" spans="1:99" ht="15.75" customHeight="1" x14ac:dyDescent="0.2"/>
    <row r="32" spans="1:99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8">
    <mergeCell ref="CP3:CR3"/>
    <mergeCell ref="A2:A4"/>
    <mergeCell ref="B2:B4"/>
    <mergeCell ref="C2:C4"/>
    <mergeCell ref="D2:D4"/>
    <mergeCell ref="E2:E4"/>
    <mergeCell ref="F2:F4"/>
    <mergeCell ref="G2:CU2"/>
    <mergeCell ref="CS3:CU3"/>
    <mergeCell ref="AW3:AY3"/>
    <mergeCell ref="AZ3:BB3"/>
    <mergeCell ref="BC3:BE3"/>
    <mergeCell ref="BF3:BH3"/>
    <mergeCell ref="BI3:BK3"/>
    <mergeCell ref="BL3:BN3"/>
    <mergeCell ref="BO3:BQ3"/>
    <mergeCell ref="AK3:AM3"/>
    <mergeCell ref="AN3:AP3"/>
    <mergeCell ref="AQ3:AS3"/>
    <mergeCell ref="AT3:AV3"/>
    <mergeCell ref="CM3:CO3"/>
    <mergeCell ref="BR3:BT3"/>
    <mergeCell ref="BU3:BW3"/>
    <mergeCell ref="BX3:BZ3"/>
    <mergeCell ref="CA3:CC3"/>
    <mergeCell ref="CD3:CF3"/>
    <mergeCell ref="CG3:CI3"/>
    <mergeCell ref="CJ3:CL3"/>
    <mergeCell ref="V3:X3"/>
    <mergeCell ref="Y3:AA3"/>
    <mergeCell ref="AB3:AD3"/>
    <mergeCell ref="AE3:AG3"/>
    <mergeCell ref="AH3:AJ3"/>
    <mergeCell ref="G3:I3"/>
    <mergeCell ref="J3:L3"/>
    <mergeCell ref="M3:O3"/>
    <mergeCell ref="P3:R3"/>
    <mergeCell ref="S3:U3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E1003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5" ht="15.75" customHeight="1" x14ac:dyDescent="0.2"/>
    <row r="2" spans="1:5" ht="15.75" customHeight="1" x14ac:dyDescent="0.2">
      <c r="A2" s="1" t="s">
        <v>2150</v>
      </c>
      <c r="B2" s="1" t="s">
        <v>2476</v>
      </c>
      <c r="D2" s="1" t="s">
        <v>2150</v>
      </c>
      <c r="E2" s="1" t="s">
        <v>2477</v>
      </c>
    </row>
    <row r="3" spans="1:5" ht="15.75" customHeight="1" x14ac:dyDescent="0.2">
      <c r="A3" s="1" t="s">
        <v>2152</v>
      </c>
      <c r="D3" s="1" t="s">
        <v>2152</v>
      </c>
      <c r="E3" s="1" t="s">
        <v>2478</v>
      </c>
    </row>
    <row r="4" spans="1:5" ht="15.75" customHeight="1" x14ac:dyDescent="0.2">
      <c r="A4" s="1">
        <v>2</v>
      </c>
      <c r="B4" s="1">
        <v>12</v>
      </c>
      <c r="D4" s="1">
        <v>2</v>
      </c>
      <c r="E4" s="1">
        <v>15</v>
      </c>
    </row>
    <row r="5" spans="1:5" ht="15.75" customHeight="1" x14ac:dyDescent="0.2">
      <c r="A5" s="1" t="s">
        <v>24</v>
      </c>
      <c r="B5" s="1" t="s">
        <v>2479</v>
      </c>
      <c r="D5" s="1" t="s">
        <v>24</v>
      </c>
      <c r="E5" s="1" t="s">
        <v>2480</v>
      </c>
    </row>
    <row r="6" spans="1:5" ht="15.75" customHeight="1" x14ac:dyDescent="0.2">
      <c r="A6" s="1" t="s">
        <v>376</v>
      </c>
      <c r="B6" s="1" t="s">
        <v>2481</v>
      </c>
      <c r="D6" s="1" t="s">
        <v>376</v>
      </c>
      <c r="E6" s="1" t="s">
        <v>2480</v>
      </c>
    </row>
    <row r="7" spans="1:5" ht="15.75" customHeight="1" x14ac:dyDescent="0.2">
      <c r="A7" s="1" t="s">
        <v>929</v>
      </c>
      <c r="B7" s="1" t="s">
        <v>2482</v>
      </c>
      <c r="D7" s="1" t="s">
        <v>929</v>
      </c>
      <c r="E7" s="1" t="s">
        <v>2480</v>
      </c>
    </row>
    <row r="8" spans="1:5" ht="15.75" customHeight="1" x14ac:dyDescent="0.2">
      <c r="A8" s="1" t="s">
        <v>312</v>
      </c>
      <c r="B8" s="1" t="s">
        <v>2483</v>
      </c>
      <c r="D8" s="1" t="s">
        <v>312</v>
      </c>
      <c r="E8" s="1" t="s">
        <v>2480</v>
      </c>
    </row>
    <row r="9" spans="1:5" ht="15.75" customHeight="1" x14ac:dyDescent="0.2">
      <c r="A9" s="1" t="s">
        <v>361</v>
      </c>
      <c r="B9" s="1" t="s">
        <v>2484</v>
      </c>
      <c r="D9" s="1" t="s">
        <v>361</v>
      </c>
      <c r="E9" s="1" t="s">
        <v>2480</v>
      </c>
    </row>
    <row r="10" spans="1:5" ht="15.75" customHeight="1" x14ac:dyDescent="0.2">
      <c r="A10" s="1" t="s">
        <v>934</v>
      </c>
      <c r="B10" s="1" t="s">
        <v>2485</v>
      </c>
      <c r="D10" s="1" t="s">
        <v>934</v>
      </c>
      <c r="E10" s="1" t="s">
        <v>2480</v>
      </c>
    </row>
    <row r="11" spans="1:5" ht="15.75" customHeight="1" x14ac:dyDescent="0.2">
      <c r="A11" s="1" t="s">
        <v>936</v>
      </c>
      <c r="D11" s="1" t="s">
        <v>936</v>
      </c>
      <c r="E11" s="1" t="s">
        <v>2480</v>
      </c>
    </row>
    <row r="12" spans="1:5" ht="15.75" customHeight="1" x14ac:dyDescent="0.2">
      <c r="A12" s="1" t="s">
        <v>188</v>
      </c>
      <c r="B12" s="1" t="s">
        <v>2486</v>
      </c>
      <c r="D12" s="1" t="s">
        <v>188</v>
      </c>
      <c r="E12" s="1" t="s">
        <v>2480</v>
      </c>
    </row>
    <row r="13" spans="1:5" ht="15.75" customHeight="1" x14ac:dyDescent="0.2">
      <c r="A13" s="1" t="s">
        <v>938</v>
      </c>
      <c r="B13" s="1" t="s">
        <v>2487</v>
      </c>
      <c r="D13" s="1" t="s">
        <v>938</v>
      </c>
      <c r="E13" s="1" t="s">
        <v>2480</v>
      </c>
    </row>
    <row r="14" spans="1:5" ht="15.75" customHeight="1" x14ac:dyDescent="0.2">
      <c r="A14" s="1" t="s">
        <v>944</v>
      </c>
      <c r="B14" s="1" t="s">
        <v>2488</v>
      </c>
      <c r="D14" s="1" t="s">
        <v>944</v>
      </c>
      <c r="E14" s="1" t="s">
        <v>2480</v>
      </c>
    </row>
    <row r="15" spans="1:5" ht="15.75" customHeight="1" x14ac:dyDescent="0.2">
      <c r="A15" s="1" t="s">
        <v>946</v>
      </c>
      <c r="B15" s="1" t="s">
        <v>2489</v>
      </c>
      <c r="D15" s="1" t="s">
        <v>946</v>
      </c>
      <c r="E15" s="1" t="s">
        <v>2480</v>
      </c>
    </row>
    <row r="16" spans="1:5" ht="15.75" customHeight="1" x14ac:dyDescent="0.2">
      <c r="A16" s="1" t="s">
        <v>954</v>
      </c>
      <c r="B16" s="1" t="s">
        <v>2490</v>
      </c>
      <c r="D16" s="1" t="s">
        <v>954</v>
      </c>
      <c r="E16" s="1" t="s">
        <v>2480</v>
      </c>
    </row>
    <row r="17" spans="1:5" ht="15.75" customHeight="1" x14ac:dyDescent="0.2">
      <c r="A17" s="1" t="s">
        <v>956</v>
      </c>
      <c r="B17" s="1" t="s">
        <v>2491</v>
      </c>
      <c r="D17" s="1" t="s">
        <v>956</v>
      </c>
      <c r="E17" s="1" t="s">
        <v>2480</v>
      </c>
    </row>
    <row r="18" spans="1:5" ht="15.75" customHeight="1" x14ac:dyDescent="0.2">
      <c r="A18" s="1" t="s">
        <v>958</v>
      </c>
      <c r="B18" s="1" t="s">
        <v>2492</v>
      </c>
      <c r="D18" s="1" t="s">
        <v>958</v>
      </c>
      <c r="E18" s="1" t="s">
        <v>2493</v>
      </c>
    </row>
    <row r="19" spans="1:5" ht="15.75" customHeight="1" x14ac:dyDescent="0.2">
      <c r="A19" s="1" t="s">
        <v>960</v>
      </c>
      <c r="B19" s="1" t="s">
        <v>2494</v>
      </c>
      <c r="D19" s="1" t="s">
        <v>960</v>
      </c>
      <c r="E19" s="1" t="s">
        <v>2480</v>
      </c>
    </row>
    <row r="20" spans="1:5" ht="15.75" customHeight="1" x14ac:dyDescent="0.2">
      <c r="A20" s="1" t="s">
        <v>966</v>
      </c>
      <c r="B20" s="1" t="s">
        <v>2495</v>
      </c>
      <c r="D20" s="1" t="s">
        <v>966</v>
      </c>
      <c r="E20" s="1" t="s">
        <v>2480</v>
      </c>
    </row>
    <row r="21" spans="1:5" ht="15.75" customHeight="1" x14ac:dyDescent="0.2">
      <c r="A21" s="1" t="s">
        <v>968</v>
      </c>
      <c r="D21" s="1" t="s">
        <v>968</v>
      </c>
      <c r="E21" s="1" t="s">
        <v>2480</v>
      </c>
    </row>
    <row r="22" spans="1:5" ht="15.75" customHeight="1" x14ac:dyDescent="0.2">
      <c r="A22" s="1" t="s">
        <v>970</v>
      </c>
      <c r="B22" s="1" t="s">
        <v>2496</v>
      </c>
      <c r="D22" s="1" t="s">
        <v>970</v>
      </c>
      <c r="E22" s="1" t="s">
        <v>2480</v>
      </c>
    </row>
    <row r="23" spans="1:5" ht="15.75" customHeight="1" x14ac:dyDescent="0.2">
      <c r="A23" s="1" t="s">
        <v>971</v>
      </c>
      <c r="D23" s="1" t="s">
        <v>971</v>
      </c>
      <c r="E23" s="1" t="s">
        <v>2480</v>
      </c>
    </row>
    <row r="24" spans="1:5" ht="15.75" customHeight="1" x14ac:dyDescent="0.2">
      <c r="A24" s="1" t="s">
        <v>296</v>
      </c>
      <c r="B24" s="1" t="s">
        <v>2497</v>
      </c>
      <c r="D24" s="1" t="s">
        <v>296</v>
      </c>
      <c r="E24" s="1" t="s">
        <v>2480</v>
      </c>
    </row>
    <row r="25" spans="1:5" ht="15.75" customHeight="1" x14ac:dyDescent="0.2">
      <c r="A25" s="1" t="s">
        <v>975</v>
      </c>
      <c r="D25" s="1" t="s">
        <v>975</v>
      </c>
      <c r="E25" s="1" t="s">
        <v>2480</v>
      </c>
    </row>
    <row r="26" spans="1:5" ht="15.75" customHeight="1" x14ac:dyDescent="0.2">
      <c r="A26" s="1" t="s">
        <v>977</v>
      </c>
      <c r="B26" s="1" t="s">
        <v>2498</v>
      </c>
      <c r="D26" s="1" t="s">
        <v>977</v>
      </c>
      <c r="E26" s="1" t="s">
        <v>2480</v>
      </c>
    </row>
    <row r="27" spans="1:5" ht="15.75" customHeight="1" x14ac:dyDescent="0.2">
      <c r="A27" s="1" t="s">
        <v>979</v>
      </c>
      <c r="B27" s="1" t="s">
        <v>2499</v>
      </c>
      <c r="D27" s="1" t="s">
        <v>979</v>
      </c>
      <c r="E27" s="1" t="s">
        <v>2480</v>
      </c>
    </row>
    <row r="28" spans="1:5" ht="15.75" customHeight="1" x14ac:dyDescent="0.2">
      <c r="A28" s="1" t="s">
        <v>981</v>
      </c>
      <c r="B28" s="1" t="s">
        <v>2500</v>
      </c>
      <c r="D28" s="1" t="s">
        <v>981</v>
      </c>
      <c r="E28" s="1" t="s">
        <v>2480</v>
      </c>
    </row>
    <row r="29" spans="1:5" ht="15.75" customHeight="1" x14ac:dyDescent="0.2">
      <c r="A29" s="1" t="s">
        <v>983</v>
      </c>
      <c r="B29" s="1" t="s">
        <v>2501</v>
      </c>
      <c r="D29" s="1" t="s">
        <v>983</v>
      </c>
      <c r="E29" s="1" t="s">
        <v>2480</v>
      </c>
    </row>
    <row r="30" spans="1:5" ht="15.75" customHeight="1" x14ac:dyDescent="0.2">
      <c r="A30" s="1" t="s">
        <v>985</v>
      </c>
      <c r="B30" s="1" t="s">
        <v>2502</v>
      </c>
      <c r="D30" s="1" t="s">
        <v>985</v>
      </c>
      <c r="E30" s="1" t="s">
        <v>2480</v>
      </c>
    </row>
    <row r="31" spans="1:5" ht="15.75" customHeight="1" x14ac:dyDescent="0.2">
      <c r="A31" s="1" t="s">
        <v>987</v>
      </c>
      <c r="B31" s="1" t="s">
        <v>2503</v>
      </c>
      <c r="D31" s="1" t="s">
        <v>987</v>
      </c>
      <c r="E31" s="1" t="s">
        <v>2480</v>
      </c>
    </row>
    <row r="32" spans="1:5" ht="15.75" customHeight="1" x14ac:dyDescent="0.2">
      <c r="A32" s="1" t="s">
        <v>406</v>
      </c>
      <c r="B32" s="1" t="s">
        <v>2504</v>
      </c>
      <c r="D32" s="1" t="s">
        <v>406</v>
      </c>
      <c r="E32" s="1" t="s">
        <v>2480</v>
      </c>
    </row>
    <row r="33" spans="1:5" ht="15.75" customHeight="1" x14ac:dyDescent="0.2">
      <c r="A33" s="1" t="s">
        <v>84</v>
      </c>
      <c r="B33" s="1" t="s">
        <v>2505</v>
      </c>
      <c r="D33" s="1" t="s">
        <v>84</v>
      </c>
      <c r="E33" s="1" t="s">
        <v>2480</v>
      </c>
    </row>
    <row r="34" spans="1:5" ht="15.75" customHeight="1" x14ac:dyDescent="0.2">
      <c r="A34" s="1" t="s">
        <v>990</v>
      </c>
      <c r="B34" s="1" t="s">
        <v>2506</v>
      </c>
      <c r="D34" s="1" t="s">
        <v>990</v>
      </c>
      <c r="E34" s="1" t="s">
        <v>2480</v>
      </c>
    </row>
    <row r="35" spans="1:5" ht="15.75" customHeight="1" x14ac:dyDescent="0.2">
      <c r="A35" s="1" t="s">
        <v>29</v>
      </c>
      <c r="B35" s="1" t="s">
        <v>2507</v>
      </c>
      <c r="D35" s="1" t="s">
        <v>29</v>
      </c>
      <c r="E35" s="1" t="s">
        <v>2508</v>
      </c>
    </row>
    <row r="36" spans="1:5" ht="15.75" customHeight="1" x14ac:dyDescent="0.2">
      <c r="A36" s="1" t="s">
        <v>992</v>
      </c>
      <c r="B36" s="1" t="s">
        <v>2509</v>
      </c>
      <c r="D36" s="1" t="s">
        <v>992</v>
      </c>
      <c r="E36" s="1" t="s">
        <v>2480</v>
      </c>
    </row>
    <row r="37" spans="1:5" ht="15.75" customHeight="1" x14ac:dyDescent="0.2">
      <c r="A37" s="1" t="s">
        <v>994</v>
      </c>
      <c r="B37" s="1" t="s">
        <v>2510</v>
      </c>
      <c r="D37" s="1" t="s">
        <v>994</v>
      </c>
      <c r="E37" s="1" t="s">
        <v>2480</v>
      </c>
    </row>
    <row r="38" spans="1:5" ht="15.75" customHeight="1" x14ac:dyDescent="0.2">
      <c r="A38" s="1" t="s">
        <v>996</v>
      </c>
      <c r="D38" s="1" t="s">
        <v>996</v>
      </c>
      <c r="E38" s="1" t="s">
        <v>2480</v>
      </c>
    </row>
    <row r="39" spans="1:5" ht="15.75" customHeight="1" x14ac:dyDescent="0.2">
      <c r="A39" s="1" t="s">
        <v>33</v>
      </c>
      <c r="B39" s="1" t="s">
        <v>2511</v>
      </c>
      <c r="D39" s="1" t="s">
        <v>33</v>
      </c>
      <c r="E39" s="1" t="s">
        <v>2480</v>
      </c>
    </row>
    <row r="40" spans="1:5" ht="15.75" customHeight="1" x14ac:dyDescent="0.2">
      <c r="A40" s="1" t="s">
        <v>998</v>
      </c>
      <c r="B40" s="1" t="s">
        <v>2512</v>
      </c>
      <c r="D40" s="1" t="s">
        <v>998</v>
      </c>
      <c r="E40" s="1" t="s">
        <v>2480</v>
      </c>
    </row>
    <row r="41" spans="1:5" ht="15.75" customHeight="1" x14ac:dyDescent="0.2">
      <c r="A41" s="1" t="s">
        <v>999</v>
      </c>
      <c r="B41" s="1" t="s">
        <v>2513</v>
      </c>
      <c r="D41" s="1" t="s">
        <v>999</v>
      </c>
      <c r="E41" s="1" t="s">
        <v>2480</v>
      </c>
    </row>
    <row r="42" spans="1:5" ht="15.75" customHeight="1" x14ac:dyDescent="0.2">
      <c r="A42" s="1" t="s">
        <v>1001</v>
      </c>
      <c r="B42" s="1" t="s">
        <v>2514</v>
      </c>
      <c r="D42" s="1" t="s">
        <v>1001</v>
      </c>
      <c r="E42" s="1" t="s">
        <v>2480</v>
      </c>
    </row>
    <row r="43" spans="1:5" ht="15.75" customHeight="1" x14ac:dyDescent="0.2">
      <c r="A43" s="1" t="s">
        <v>261</v>
      </c>
      <c r="B43" s="1" t="s">
        <v>2515</v>
      </c>
      <c r="D43" s="1" t="s">
        <v>261</v>
      </c>
      <c r="E43" s="1" t="s">
        <v>2480</v>
      </c>
    </row>
    <row r="44" spans="1:5" ht="15.75" customHeight="1" x14ac:dyDescent="0.2">
      <c r="A44" s="1" t="s">
        <v>1003</v>
      </c>
      <c r="B44" s="1" t="s">
        <v>2516</v>
      </c>
      <c r="D44" s="1" t="s">
        <v>1003</v>
      </c>
      <c r="E44" s="1" t="s">
        <v>2480</v>
      </c>
    </row>
    <row r="45" spans="1:5" ht="15.75" customHeight="1" x14ac:dyDescent="0.2">
      <c r="A45" s="1" t="s">
        <v>1005</v>
      </c>
      <c r="B45" s="1" t="s">
        <v>2517</v>
      </c>
      <c r="D45" s="1" t="s">
        <v>1005</v>
      </c>
      <c r="E45" s="1" t="s">
        <v>2480</v>
      </c>
    </row>
    <row r="46" spans="1:5" ht="15.75" customHeight="1" x14ac:dyDescent="0.2">
      <c r="A46" s="1" t="s">
        <v>1006</v>
      </c>
      <c r="B46" s="1" t="s">
        <v>2518</v>
      </c>
      <c r="D46" s="1" t="s">
        <v>1006</v>
      </c>
      <c r="E46" s="1" t="s">
        <v>2480</v>
      </c>
    </row>
    <row r="47" spans="1:5" ht="15.75" customHeight="1" x14ac:dyDescent="0.2">
      <c r="A47" s="1" t="s">
        <v>290</v>
      </c>
      <c r="B47" s="1" t="s">
        <v>2519</v>
      </c>
      <c r="D47" s="1" t="s">
        <v>290</v>
      </c>
      <c r="E47" s="1" t="s">
        <v>2480</v>
      </c>
    </row>
    <row r="48" spans="1:5" ht="15.75" customHeight="1" x14ac:dyDescent="0.2">
      <c r="A48" s="1" t="s">
        <v>1008</v>
      </c>
      <c r="B48" s="1" t="s">
        <v>2520</v>
      </c>
      <c r="D48" s="1" t="s">
        <v>1008</v>
      </c>
      <c r="E48" s="1" t="s">
        <v>2480</v>
      </c>
    </row>
    <row r="49" spans="1:5" ht="15.75" customHeight="1" x14ac:dyDescent="0.2">
      <c r="A49" s="1" t="s">
        <v>735</v>
      </c>
      <c r="B49" s="1" t="s">
        <v>2521</v>
      </c>
      <c r="D49" s="1" t="s">
        <v>735</v>
      </c>
      <c r="E49" s="1" t="s">
        <v>2480</v>
      </c>
    </row>
    <row r="50" spans="1:5" ht="15.75" customHeight="1" x14ac:dyDescent="0.2">
      <c r="A50" s="1" t="s">
        <v>1010</v>
      </c>
      <c r="B50" s="1" t="s">
        <v>2522</v>
      </c>
      <c r="D50" s="1" t="s">
        <v>1010</v>
      </c>
      <c r="E50" s="1" t="s">
        <v>2523</v>
      </c>
    </row>
    <row r="51" spans="1:5" ht="15.75" customHeight="1" x14ac:dyDescent="0.2">
      <c r="A51" s="1" t="s">
        <v>1012</v>
      </c>
      <c r="B51" s="1" t="s">
        <v>2524</v>
      </c>
      <c r="D51" s="1" t="s">
        <v>1012</v>
      </c>
      <c r="E51" s="1" t="s">
        <v>2480</v>
      </c>
    </row>
    <row r="52" spans="1:5" ht="15.75" customHeight="1" x14ac:dyDescent="0.2">
      <c r="A52" s="1" t="s">
        <v>1014</v>
      </c>
      <c r="B52" s="1" t="s">
        <v>2480</v>
      </c>
      <c r="D52" s="1" t="s">
        <v>1014</v>
      </c>
      <c r="E52" s="1" t="s">
        <v>2480</v>
      </c>
    </row>
    <row r="53" spans="1:5" ht="15.75" customHeight="1" x14ac:dyDescent="0.2">
      <c r="A53" s="1" t="s">
        <v>1016</v>
      </c>
      <c r="B53" s="1" t="s">
        <v>2525</v>
      </c>
      <c r="D53" s="1" t="s">
        <v>1016</v>
      </c>
      <c r="E53" s="1" t="s">
        <v>2480</v>
      </c>
    </row>
    <row r="54" spans="1:5" ht="15.75" customHeight="1" x14ac:dyDescent="0.2">
      <c r="A54" s="1" t="s">
        <v>443</v>
      </c>
      <c r="B54" s="1" t="s">
        <v>2526</v>
      </c>
      <c r="D54" s="1" t="s">
        <v>443</v>
      </c>
      <c r="E54" s="1" t="s">
        <v>2480</v>
      </c>
    </row>
    <row r="55" spans="1:5" ht="15.75" customHeight="1" x14ac:dyDescent="0.2">
      <c r="A55" s="1" t="s">
        <v>1018</v>
      </c>
      <c r="B55" s="1" t="s">
        <v>2527</v>
      </c>
      <c r="D55" s="1" t="s">
        <v>1018</v>
      </c>
      <c r="E55" s="1" t="s">
        <v>2480</v>
      </c>
    </row>
    <row r="56" spans="1:5" ht="15.75" customHeight="1" x14ac:dyDescent="0.2">
      <c r="A56" s="1" t="s">
        <v>1020</v>
      </c>
      <c r="B56" s="1" t="s">
        <v>2528</v>
      </c>
      <c r="D56" s="1" t="s">
        <v>1020</v>
      </c>
      <c r="E56" s="1" t="s">
        <v>2480</v>
      </c>
    </row>
    <row r="57" spans="1:5" ht="15.75" customHeight="1" x14ac:dyDescent="0.2">
      <c r="A57" s="1" t="s">
        <v>1022</v>
      </c>
      <c r="B57" s="1" t="s">
        <v>2529</v>
      </c>
      <c r="D57" s="1" t="s">
        <v>1022</v>
      </c>
      <c r="E57" s="1" t="s">
        <v>2480</v>
      </c>
    </row>
    <row r="58" spans="1:5" ht="15.75" customHeight="1" x14ac:dyDescent="0.2">
      <c r="A58" s="1" t="s">
        <v>1024</v>
      </c>
      <c r="B58" s="1" t="s">
        <v>2530</v>
      </c>
      <c r="D58" s="1" t="s">
        <v>1024</v>
      </c>
      <c r="E58" s="1" t="s">
        <v>2480</v>
      </c>
    </row>
    <row r="59" spans="1:5" ht="15.75" customHeight="1" x14ac:dyDescent="0.2">
      <c r="A59" s="1" t="s">
        <v>1026</v>
      </c>
      <c r="B59" s="1" t="s">
        <v>2531</v>
      </c>
      <c r="D59" s="1" t="s">
        <v>1026</v>
      </c>
      <c r="E59" s="1" t="s">
        <v>2480</v>
      </c>
    </row>
    <row r="60" spans="1:5" ht="15.75" customHeight="1" x14ac:dyDescent="0.2">
      <c r="A60" s="1" t="s">
        <v>1027</v>
      </c>
      <c r="B60" s="1" t="s">
        <v>2532</v>
      </c>
      <c r="D60" s="1" t="s">
        <v>1027</v>
      </c>
      <c r="E60" s="1" t="s">
        <v>2480</v>
      </c>
    </row>
    <row r="61" spans="1:5" ht="15.75" customHeight="1" x14ac:dyDescent="0.2">
      <c r="A61" s="1" t="s">
        <v>1029</v>
      </c>
      <c r="B61" s="1" t="s">
        <v>2533</v>
      </c>
      <c r="D61" s="1" t="s">
        <v>1029</v>
      </c>
      <c r="E61" s="1" t="s">
        <v>2480</v>
      </c>
    </row>
    <row r="62" spans="1:5" ht="15.75" customHeight="1" x14ac:dyDescent="0.2">
      <c r="A62" s="1" t="s">
        <v>367</v>
      </c>
      <c r="B62" s="1" t="s">
        <v>2534</v>
      </c>
      <c r="D62" s="1" t="s">
        <v>367</v>
      </c>
      <c r="E62" s="1" t="s">
        <v>2480</v>
      </c>
    </row>
    <row r="63" spans="1:5" ht="15.75" customHeight="1" x14ac:dyDescent="0.2">
      <c r="A63" s="1" t="s">
        <v>1031</v>
      </c>
      <c r="B63" s="1" t="s">
        <v>2535</v>
      </c>
      <c r="D63" s="1" t="s">
        <v>1031</v>
      </c>
      <c r="E63" s="1" t="s">
        <v>2480</v>
      </c>
    </row>
    <row r="64" spans="1:5" ht="15.75" customHeight="1" x14ac:dyDescent="0.2">
      <c r="A64" s="1" t="s">
        <v>1033</v>
      </c>
      <c r="B64" s="1" t="s">
        <v>2536</v>
      </c>
      <c r="D64" s="1" t="s">
        <v>1033</v>
      </c>
      <c r="E64" s="1" t="s">
        <v>2480</v>
      </c>
    </row>
    <row r="65" spans="1:5" ht="15.75" customHeight="1" x14ac:dyDescent="0.2">
      <c r="A65" s="1" t="s">
        <v>1035</v>
      </c>
      <c r="B65" s="1" t="s">
        <v>2537</v>
      </c>
      <c r="D65" s="1" t="s">
        <v>1035</v>
      </c>
      <c r="E65" s="1" t="s">
        <v>2480</v>
      </c>
    </row>
    <row r="66" spans="1:5" ht="15.75" customHeight="1" x14ac:dyDescent="0.2">
      <c r="A66" s="1" t="s">
        <v>1037</v>
      </c>
      <c r="B66" s="1" t="s">
        <v>2538</v>
      </c>
      <c r="D66" s="1" t="s">
        <v>1037</v>
      </c>
      <c r="E66" s="1" t="s">
        <v>2480</v>
      </c>
    </row>
    <row r="67" spans="1:5" ht="15.75" customHeight="1" x14ac:dyDescent="0.2">
      <c r="A67" s="1" t="s">
        <v>213</v>
      </c>
      <c r="B67" s="1" t="s">
        <v>2539</v>
      </c>
      <c r="D67" s="1" t="s">
        <v>213</v>
      </c>
      <c r="E67" s="1" t="s">
        <v>2480</v>
      </c>
    </row>
    <row r="68" spans="1:5" ht="15.75" customHeight="1" x14ac:dyDescent="0.2">
      <c r="A68" s="1" t="s">
        <v>1039</v>
      </c>
      <c r="D68" s="1" t="s">
        <v>1039</v>
      </c>
      <c r="E68" s="1" t="s">
        <v>2480</v>
      </c>
    </row>
    <row r="69" spans="1:5" ht="15.75" customHeight="1" x14ac:dyDescent="0.2">
      <c r="A69" s="1" t="s">
        <v>1041</v>
      </c>
      <c r="B69" s="1" t="s">
        <v>2540</v>
      </c>
      <c r="D69" s="1" t="s">
        <v>1041</v>
      </c>
      <c r="E69" s="1" t="s">
        <v>2480</v>
      </c>
    </row>
    <row r="70" spans="1:5" ht="15.75" customHeight="1" x14ac:dyDescent="0.2">
      <c r="A70" s="1" t="s">
        <v>1043</v>
      </c>
      <c r="B70" s="1" t="s">
        <v>2541</v>
      </c>
      <c r="D70" s="1" t="s">
        <v>1043</v>
      </c>
      <c r="E70" s="1" t="s">
        <v>2480</v>
      </c>
    </row>
    <row r="71" spans="1:5" ht="15.75" customHeight="1" x14ac:dyDescent="0.2">
      <c r="A71" s="1" t="s">
        <v>1045</v>
      </c>
      <c r="B71" s="1" t="s">
        <v>2542</v>
      </c>
      <c r="D71" s="1" t="s">
        <v>1045</v>
      </c>
      <c r="E71" s="1" t="s">
        <v>2480</v>
      </c>
    </row>
    <row r="72" spans="1:5" ht="15.75" customHeight="1" x14ac:dyDescent="0.2">
      <c r="A72" s="1" t="s">
        <v>1047</v>
      </c>
      <c r="B72" s="1" t="s">
        <v>2543</v>
      </c>
      <c r="D72" s="1" t="s">
        <v>1047</v>
      </c>
      <c r="E72" s="1" t="s">
        <v>2480</v>
      </c>
    </row>
    <row r="73" spans="1:5" ht="15.75" customHeight="1" x14ac:dyDescent="0.2">
      <c r="A73" s="1" t="s">
        <v>1049</v>
      </c>
      <c r="D73" s="1" t="s">
        <v>1049</v>
      </c>
      <c r="E73" s="1" t="s">
        <v>2480</v>
      </c>
    </row>
    <row r="74" spans="1:5" ht="15.75" customHeight="1" x14ac:dyDescent="0.2">
      <c r="A74" s="1" t="s">
        <v>1051</v>
      </c>
      <c r="B74" s="1" t="s">
        <v>2544</v>
      </c>
      <c r="D74" s="1" t="s">
        <v>1051</v>
      </c>
      <c r="E74" s="1" t="s">
        <v>2480</v>
      </c>
    </row>
    <row r="75" spans="1:5" ht="15.75" customHeight="1" x14ac:dyDescent="0.2">
      <c r="A75" s="1" t="s">
        <v>190</v>
      </c>
      <c r="B75" s="1" t="s">
        <v>2545</v>
      </c>
      <c r="D75" s="1" t="s">
        <v>190</v>
      </c>
      <c r="E75" s="1" t="s">
        <v>2480</v>
      </c>
    </row>
    <row r="76" spans="1:5" ht="15.75" customHeight="1" x14ac:dyDescent="0.2">
      <c r="A76" s="1" t="s">
        <v>350</v>
      </c>
      <c r="B76" s="1" t="s">
        <v>2546</v>
      </c>
      <c r="D76" s="1" t="s">
        <v>350</v>
      </c>
      <c r="E76" s="1" t="s">
        <v>2480</v>
      </c>
    </row>
    <row r="77" spans="1:5" ht="15.75" customHeight="1" x14ac:dyDescent="0.2">
      <c r="A77" s="1" t="s">
        <v>1053</v>
      </c>
      <c r="B77" s="1" t="s">
        <v>2547</v>
      </c>
      <c r="D77" s="1" t="s">
        <v>1053</v>
      </c>
      <c r="E77" s="1" t="s">
        <v>2548</v>
      </c>
    </row>
    <row r="78" spans="1:5" ht="15.75" customHeight="1" x14ac:dyDescent="0.2">
      <c r="A78" s="1" t="s">
        <v>93</v>
      </c>
      <c r="B78" s="1" t="s">
        <v>2549</v>
      </c>
      <c r="D78" s="1" t="s">
        <v>93</v>
      </c>
      <c r="E78" s="1" t="s">
        <v>2480</v>
      </c>
    </row>
    <row r="79" spans="1:5" ht="15.75" customHeight="1" x14ac:dyDescent="0.2">
      <c r="A79" s="1" t="s">
        <v>37</v>
      </c>
      <c r="B79" s="1" t="s">
        <v>2550</v>
      </c>
      <c r="D79" s="1" t="s">
        <v>37</v>
      </c>
      <c r="E79" s="1" t="s">
        <v>2480</v>
      </c>
    </row>
    <row r="80" spans="1:5" ht="15.75" customHeight="1" x14ac:dyDescent="0.2">
      <c r="A80" s="1" t="s">
        <v>41</v>
      </c>
      <c r="B80" s="1" t="s">
        <v>2551</v>
      </c>
      <c r="D80" s="1" t="s">
        <v>41</v>
      </c>
      <c r="E80" s="1" t="s">
        <v>2480</v>
      </c>
    </row>
    <row r="81" spans="1:5" ht="15.75" customHeight="1" x14ac:dyDescent="0.2">
      <c r="A81" s="1" t="s">
        <v>315</v>
      </c>
      <c r="B81" s="1" t="s">
        <v>2552</v>
      </c>
      <c r="D81" s="1" t="s">
        <v>315</v>
      </c>
      <c r="E81" s="1" t="s">
        <v>2480</v>
      </c>
    </row>
    <row r="82" spans="1:5" ht="15.75" customHeight="1" x14ac:dyDescent="0.2">
      <c r="A82" s="1" t="s">
        <v>1055</v>
      </c>
      <c r="B82" s="1" t="s">
        <v>2553</v>
      </c>
      <c r="D82" s="1" t="s">
        <v>1055</v>
      </c>
      <c r="E82" s="1" t="s">
        <v>2480</v>
      </c>
    </row>
    <row r="83" spans="1:5" ht="15.75" customHeight="1" x14ac:dyDescent="0.2">
      <c r="A83" s="1" t="s">
        <v>374</v>
      </c>
      <c r="B83" s="1" t="s">
        <v>2554</v>
      </c>
      <c r="D83" s="1" t="s">
        <v>374</v>
      </c>
      <c r="E83" s="1" t="s">
        <v>2480</v>
      </c>
    </row>
    <row r="84" spans="1:5" ht="15.75" customHeight="1" x14ac:dyDescent="0.2">
      <c r="A84" s="1" t="s">
        <v>173</v>
      </c>
      <c r="B84" s="1" t="s">
        <v>2555</v>
      </c>
      <c r="D84" s="1" t="s">
        <v>173</v>
      </c>
      <c r="E84" s="1" t="s">
        <v>2480</v>
      </c>
    </row>
    <row r="85" spans="1:5" ht="15.75" customHeight="1" x14ac:dyDescent="0.2">
      <c r="A85" s="1" t="s">
        <v>1057</v>
      </c>
      <c r="B85" s="1" t="s">
        <v>2556</v>
      </c>
      <c r="D85" s="1" t="s">
        <v>1057</v>
      </c>
      <c r="E85" s="1" t="s">
        <v>2480</v>
      </c>
    </row>
    <row r="86" spans="1:5" ht="15.75" customHeight="1" x14ac:dyDescent="0.2">
      <c r="A86" s="1" t="s">
        <v>302</v>
      </c>
      <c r="B86" s="1" t="s">
        <v>2557</v>
      </c>
      <c r="D86" s="1" t="s">
        <v>302</v>
      </c>
      <c r="E86" s="1" t="s">
        <v>2480</v>
      </c>
    </row>
    <row r="87" spans="1:5" ht="15.75" customHeight="1" x14ac:dyDescent="0.2">
      <c r="A87" s="1" t="s">
        <v>1059</v>
      </c>
      <c r="B87" s="1" t="s">
        <v>2558</v>
      </c>
      <c r="D87" s="1" t="s">
        <v>1059</v>
      </c>
      <c r="E87" s="1" t="s">
        <v>2559</v>
      </c>
    </row>
    <row r="88" spans="1:5" ht="15.75" customHeight="1" x14ac:dyDescent="0.2">
      <c r="A88" s="1" t="s">
        <v>1061</v>
      </c>
      <c r="B88" s="1" t="s">
        <v>2560</v>
      </c>
      <c r="D88" s="1" t="s">
        <v>1061</v>
      </c>
      <c r="E88" s="1" t="s">
        <v>2480</v>
      </c>
    </row>
    <row r="89" spans="1:5" ht="15.75" customHeight="1" x14ac:dyDescent="0.2">
      <c r="A89" s="1" t="s">
        <v>1063</v>
      </c>
      <c r="B89" s="1" t="s">
        <v>2561</v>
      </c>
      <c r="D89" s="1" t="s">
        <v>1063</v>
      </c>
      <c r="E89" s="1" t="s">
        <v>2480</v>
      </c>
    </row>
    <row r="90" spans="1:5" ht="15.75" customHeight="1" x14ac:dyDescent="0.2">
      <c r="A90" s="1" t="s">
        <v>1064</v>
      </c>
      <c r="B90" s="1" t="s">
        <v>2562</v>
      </c>
      <c r="D90" s="1" t="s">
        <v>1064</v>
      </c>
      <c r="E90" s="1" t="s">
        <v>2480</v>
      </c>
    </row>
    <row r="91" spans="1:5" ht="15.75" customHeight="1" x14ac:dyDescent="0.2">
      <c r="A91" s="1" t="s">
        <v>364</v>
      </c>
      <c r="B91" s="1" t="s">
        <v>2563</v>
      </c>
      <c r="D91" s="1" t="s">
        <v>364</v>
      </c>
      <c r="E91" s="1" t="s">
        <v>2480</v>
      </c>
    </row>
    <row r="92" spans="1:5" ht="15.75" customHeight="1" x14ac:dyDescent="0.2">
      <c r="A92" s="1" t="s">
        <v>1066</v>
      </c>
      <c r="B92" s="1" t="s">
        <v>2564</v>
      </c>
      <c r="D92" s="1" t="s">
        <v>1066</v>
      </c>
      <c r="E92" s="1" t="s">
        <v>2480</v>
      </c>
    </row>
    <row r="93" spans="1:5" ht="15.75" customHeight="1" x14ac:dyDescent="0.2">
      <c r="A93" s="1" t="s">
        <v>408</v>
      </c>
      <c r="B93" s="1" t="s">
        <v>2565</v>
      </c>
      <c r="D93" s="1" t="s">
        <v>408</v>
      </c>
      <c r="E93" s="1" t="s">
        <v>2480</v>
      </c>
    </row>
    <row r="94" spans="1:5" ht="15.75" customHeight="1" x14ac:dyDescent="0.2">
      <c r="A94" s="1" t="s">
        <v>1068</v>
      </c>
      <c r="B94" s="1" t="s">
        <v>2566</v>
      </c>
      <c r="D94" s="1" t="s">
        <v>1068</v>
      </c>
      <c r="E94" s="1" t="s">
        <v>2480</v>
      </c>
    </row>
    <row r="95" spans="1:5" ht="15.75" customHeight="1" x14ac:dyDescent="0.2">
      <c r="A95" s="1" t="s">
        <v>1070</v>
      </c>
      <c r="B95" s="1" t="s">
        <v>2480</v>
      </c>
      <c r="D95" s="1" t="s">
        <v>1070</v>
      </c>
      <c r="E95" s="1" t="s">
        <v>2480</v>
      </c>
    </row>
    <row r="96" spans="1:5" ht="15.75" customHeight="1" x14ac:dyDescent="0.2">
      <c r="A96" s="1" t="s">
        <v>1072</v>
      </c>
      <c r="B96" s="1" t="s">
        <v>2567</v>
      </c>
      <c r="D96" s="1" t="s">
        <v>1072</v>
      </c>
      <c r="E96" s="1" t="s">
        <v>2480</v>
      </c>
    </row>
    <row r="97" spans="1:5" ht="15.75" customHeight="1" x14ac:dyDescent="0.2">
      <c r="A97" s="1" t="s">
        <v>1074</v>
      </c>
      <c r="B97" s="1" t="s">
        <v>2568</v>
      </c>
      <c r="D97" s="1" t="s">
        <v>1074</v>
      </c>
      <c r="E97" s="1" t="s">
        <v>2480</v>
      </c>
    </row>
    <row r="98" spans="1:5" ht="15.75" customHeight="1" x14ac:dyDescent="0.2">
      <c r="A98" s="1" t="s">
        <v>1076</v>
      </c>
      <c r="B98" s="1" t="s">
        <v>2569</v>
      </c>
      <c r="D98" s="1" t="s">
        <v>1076</v>
      </c>
      <c r="E98" s="1" t="s">
        <v>2480</v>
      </c>
    </row>
    <row r="99" spans="1:5" ht="15.75" customHeight="1" x14ac:dyDescent="0.2">
      <c r="A99" s="1" t="s">
        <v>1078</v>
      </c>
      <c r="B99" s="1" t="s">
        <v>2570</v>
      </c>
      <c r="D99" s="1" t="s">
        <v>1078</v>
      </c>
      <c r="E99" s="1" t="s">
        <v>2571</v>
      </c>
    </row>
    <row r="100" spans="1:5" ht="15.75" customHeight="1" x14ac:dyDescent="0.2">
      <c r="A100" s="1" t="s">
        <v>96</v>
      </c>
      <c r="B100" s="1" t="s">
        <v>2572</v>
      </c>
      <c r="D100" s="1" t="s">
        <v>96</v>
      </c>
      <c r="E100" s="1" t="s">
        <v>2480</v>
      </c>
    </row>
    <row r="101" spans="1:5" ht="15.75" customHeight="1" x14ac:dyDescent="0.2">
      <c r="A101" s="1" t="s">
        <v>1080</v>
      </c>
      <c r="B101" s="1" t="s">
        <v>2573</v>
      </c>
      <c r="D101" s="1" t="s">
        <v>1080</v>
      </c>
      <c r="E101" s="1" t="s">
        <v>2480</v>
      </c>
    </row>
    <row r="102" spans="1:5" ht="15.75" customHeight="1" x14ac:dyDescent="0.2">
      <c r="A102" s="1" t="s">
        <v>1082</v>
      </c>
      <c r="B102" s="1" t="s">
        <v>2574</v>
      </c>
      <c r="D102" s="1" t="s">
        <v>1082</v>
      </c>
      <c r="E102" s="1" t="s">
        <v>2480</v>
      </c>
    </row>
    <row r="103" spans="1:5" ht="15.75" customHeight="1" x14ac:dyDescent="0.2">
      <c r="A103" s="1" t="s">
        <v>338</v>
      </c>
      <c r="B103" s="1" t="s">
        <v>2575</v>
      </c>
      <c r="D103" s="1" t="s">
        <v>338</v>
      </c>
      <c r="E103" s="1" t="s">
        <v>2480</v>
      </c>
    </row>
    <row r="104" spans="1:5" ht="15.75" customHeight="1" x14ac:dyDescent="0.2">
      <c r="A104" s="1" t="s">
        <v>1084</v>
      </c>
      <c r="B104" s="1" t="s">
        <v>2576</v>
      </c>
      <c r="D104" s="1" t="s">
        <v>1084</v>
      </c>
      <c r="E104" s="1" t="s">
        <v>2480</v>
      </c>
    </row>
    <row r="105" spans="1:5" ht="15.75" customHeight="1" x14ac:dyDescent="0.2">
      <c r="A105" s="1" t="s">
        <v>1086</v>
      </c>
      <c r="B105" s="1" t="s">
        <v>2577</v>
      </c>
      <c r="D105" s="1" t="s">
        <v>1086</v>
      </c>
      <c r="E105" s="1" t="s">
        <v>2480</v>
      </c>
    </row>
    <row r="106" spans="1:5" ht="15.75" customHeight="1" x14ac:dyDescent="0.2">
      <c r="A106" s="1" t="s">
        <v>1088</v>
      </c>
      <c r="B106" s="1" t="s">
        <v>2578</v>
      </c>
      <c r="D106" s="1" t="s">
        <v>1088</v>
      </c>
      <c r="E106" s="1" t="s">
        <v>2480</v>
      </c>
    </row>
    <row r="107" spans="1:5" ht="15.75" customHeight="1" x14ac:dyDescent="0.2">
      <c r="A107" s="1" t="s">
        <v>1090</v>
      </c>
      <c r="B107" s="1" t="s">
        <v>2579</v>
      </c>
      <c r="D107" s="1" t="s">
        <v>1090</v>
      </c>
      <c r="E107" s="1" t="s">
        <v>2480</v>
      </c>
    </row>
    <row r="108" spans="1:5" ht="15.75" customHeight="1" x14ac:dyDescent="0.2">
      <c r="A108" s="1" t="s">
        <v>1092</v>
      </c>
      <c r="B108" s="1" t="s">
        <v>2580</v>
      </c>
      <c r="D108" s="1" t="s">
        <v>1092</v>
      </c>
      <c r="E108" s="1" t="s">
        <v>2480</v>
      </c>
    </row>
    <row r="109" spans="1:5" ht="15.75" customHeight="1" x14ac:dyDescent="0.2">
      <c r="A109" s="1" t="s">
        <v>1094</v>
      </c>
      <c r="B109" s="1" t="s">
        <v>2581</v>
      </c>
      <c r="D109" s="1" t="s">
        <v>1094</v>
      </c>
      <c r="E109" s="1" t="s">
        <v>2480</v>
      </c>
    </row>
    <row r="110" spans="1:5" ht="15.75" customHeight="1" x14ac:dyDescent="0.2">
      <c r="A110" s="1" t="s">
        <v>1096</v>
      </c>
      <c r="B110" s="1" t="s">
        <v>2582</v>
      </c>
      <c r="D110" s="1" t="s">
        <v>1096</v>
      </c>
      <c r="E110" s="1" t="s">
        <v>2480</v>
      </c>
    </row>
    <row r="111" spans="1:5" ht="15.75" customHeight="1" x14ac:dyDescent="0.2">
      <c r="A111" s="1" t="s">
        <v>1098</v>
      </c>
      <c r="B111" s="1" t="s">
        <v>2583</v>
      </c>
      <c r="D111" s="1" t="s">
        <v>1098</v>
      </c>
      <c r="E111" s="1" t="s">
        <v>2584</v>
      </c>
    </row>
    <row r="112" spans="1:5" ht="15.75" customHeight="1" x14ac:dyDescent="0.2">
      <c r="A112" s="1" t="s">
        <v>1100</v>
      </c>
      <c r="B112" s="1" t="s">
        <v>2585</v>
      </c>
      <c r="D112" s="1" t="s">
        <v>1100</v>
      </c>
      <c r="E112" s="1" t="s">
        <v>2480</v>
      </c>
    </row>
    <row r="113" spans="1:5" ht="15.75" customHeight="1" x14ac:dyDescent="0.2">
      <c r="A113" s="1" t="s">
        <v>1102</v>
      </c>
      <c r="B113" s="1" t="s">
        <v>2586</v>
      </c>
      <c r="D113" s="1" t="s">
        <v>1102</v>
      </c>
      <c r="E113" s="1" t="s">
        <v>2480</v>
      </c>
    </row>
    <row r="114" spans="1:5" ht="15.75" customHeight="1" x14ac:dyDescent="0.2">
      <c r="A114" s="1" t="s">
        <v>1104</v>
      </c>
      <c r="B114" s="1" t="s">
        <v>2587</v>
      </c>
      <c r="D114" s="1" t="s">
        <v>1104</v>
      </c>
      <c r="E114" s="1" t="s">
        <v>2480</v>
      </c>
    </row>
    <row r="115" spans="1:5" ht="15.75" customHeight="1" x14ac:dyDescent="0.2">
      <c r="A115" s="1" t="s">
        <v>1106</v>
      </c>
      <c r="B115" s="1" t="s">
        <v>2588</v>
      </c>
      <c r="D115" s="1" t="s">
        <v>1106</v>
      </c>
      <c r="E115" s="1" t="s">
        <v>2589</v>
      </c>
    </row>
    <row r="116" spans="1:5" ht="15.75" customHeight="1" x14ac:dyDescent="0.2">
      <c r="A116" s="1" t="s">
        <v>379</v>
      </c>
      <c r="B116" s="1" t="s">
        <v>2590</v>
      </c>
      <c r="D116" s="1" t="s">
        <v>379</v>
      </c>
      <c r="E116" s="1" t="s">
        <v>2480</v>
      </c>
    </row>
    <row r="117" spans="1:5" ht="15.75" customHeight="1" x14ac:dyDescent="0.2">
      <c r="A117" s="1" t="s">
        <v>1108</v>
      </c>
      <c r="B117" s="1" t="s">
        <v>2591</v>
      </c>
      <c r="D117" s="1" t="s">
        <v>1108</v>
      </c>
      <c r="E117" s="1" t="s">
        <v>2480</v>
      </c>
    </row>
    <row r="118" spans="1:5" ht="15.75" customHeight="1" x14ac:dyDescent="0.2">
      <c r="A118" s="1" t="s">
        <v>1110</v>
      </c>
      <c r="B118" s="1" t="s">
        <v>2592</v>
      </c>
      <c r="D118" s="1" t="s">
        <v>1110</v>
      </c>
      <c r="E118" s="1" t="s">
        <v>2480</v>
      </c>
    </row>
    <row r="119" spans="1:5" ht="15.75" customHeight="1" x14ac:dyDescent="0.2">
      <c r="A119" s="1" t="s">
        <v>1112</v>
      </c>
      <c r="B119" s="1" t="s">
        <v>2593</v>
      </c>
      <c r="D119" s="1" t="s">
        <v>1112</v>
      </c>
      <c r="E119" s="1" t="s">
        <v>2480</v>
      </c>
    </row>
    <row r="120" spans="1:5" ht="15.75" customHeight="1" x14ac:dyDescent="0.2">
      <c r="A120" s="1" t="s">
        <v>1114</v>
      </c>
      <c r="B120" s="1" t="s">
        <v>2594</v>
      </c>
      <c r="D120" s="1" t="s">
        <v>1114</v>
      </c>
      <c r="E120" s="1" t="s">
        <v>2480</v>
      </c>
    </row>
    <row r="121" spans="1:5" ht="15.75" customHeight="1" x14ac:dyDescent="0.2">
      <c r="A121" s="1" t="s">
        <v>1116</v>
      </c>
      <c r="B121" s="1" t="s">
        <v>2595</v>
      </c>
      <c r="D121" s="1" t="s">
        <v>1116</v>
      </c>
      <c r="E121" s="1" t="s">
        <v>2480</v>
      </c>
    </row>
    <row r="122" spans="1:5" ht="15.75" customHeight="1" x14ac:dyDescent="0.2">
      <c r="A122" s="1" t="s">
        <v>1118</v>
      </c>
      <c r="B122" s="1" t="s">
        <v>2596</v>
      </c>
      <c r="D122" s="1" t="s">
        <v>1118</v>
      </c>
      <c r="E122" s="1" t="s">
        <v>2480</v>
      </c>
    </row>
    <row r="123" spans="1:5" ht="15.75" customHeight="1" x14ac:dyDescent="0.2">
      <c r="A123" s="1" t="s">
        <v>1120</v>
      </c>
      <c r="B123" s="1" t="s">
        <v>2597</v>
      </c>
      <c r="D123" s="1" t="s">
        <v>1120</v>
      </c>
      <c r="E123" s="1" t="s">
        <v>2480</v>
      </c>
    </row>
    <row r="124" spans="1:5" ht="15.75" customHeight="1" x14ac:dyDescent="0.2">
      <c r="A124" s="1" t="s">
        <v>1122</v>
      </c>
      <c r="B124" s="1" t="s">
        <v>2598</v>
      </c>
      <c r="D124" s="1" t="s">
        <v>1122</v>
      </c>
      <c r="E124" s="1" t="s">
        <v>2480</v>
      </c>
    </row>
    <row r="125" spans="1:5" ht="15.75" customHeight="1" x14ac:dyDescent="0.2">
      <c r="A125" s="1" t="s">
        <v>1124</v>
      </c>
      <c r="B125" s="1" t="s">
        <v>2599</v>
      </c>
      <c r="D125" s="1" t="s">
        <v>1124</v>
      </c>
      <c r="E125" s="1" t="s">
        <v>2480</v>
      </c>
    </row>
    <row r="126" spans="1:5" ht="15.75" customHeight="1" x14ac:dyDescent="0.2">
      <c r="A126" s="1" t="s">
        <v>1126</v>
      </c>
      <c r="B126" s="1" t="s">
        <v>2600</v>
      </c>
      <c r="D126" s="1" t="s">
        <v>1126</v>
      </c>
      <c r="E126" s="1" t="s">
        <v>2480</v>
      </c>
    </row>
    <row r="127" spans="1:5" ht="15.75" customHeight="1" x14ac:dyDescent="0.2">
      <c r="A127" s="1" t="s">
        <v>1128</v>
      </c>
      <c r="B127" s="1" t="s">
        <v>2601</v>
      </c>
      <c r="D127" s="1" t="s">
        <v>1128</v>
      </c>
      <c r="E127" s="1" t="s">
        <v>2602</v>
      </c>
    </row>
    <row r="128" spans="1:5" ht="15.75" customHeight="1" x14ac:dyDescent="0.2">
      <c r="A128" s="1" t="s">
        <v>370</v>
      </c>
      <c r="B128" s="1" t="s">
        <v>2603</v>
      </c>
      <c r="D128" s="1" t="s">
        <v>370</v>
      </c>
      <c r="E128" s="1" t="s">
        <v>2604</v>
      </c>
    </row>
    <row r="129" spans="1:5" ht="15.75" customHeight="1" x14ac:dyDescent="0.2">
      <c r="A129" s="1" t="s">
        <v>1130</v>
      </c>
      <c r="B129" s="1" t="s">
        <v>2605</v>
      </c>
      <c r="D129" s="1" t="s">
        <v>1130</v>
      </c>
      <c r="E129" s="1" t="s">
        <v>2480</v>
      </c>
    </row>
    <row r="130" spans="1:5" ht="15.75" customHeight="1" x14ac:dyDescent="0.2">
      <c r="A130" s="1" t="s">
        <v>1132</v>
      </c>
      <c r="B130" s="1" t="s">
        <v>2606</v>
      </c>
      <c r="D130" s="1" t="s">
        <v>1132</v>
      </c>
      <c r="E130" s="1" t="s">
        <v>2480</v>
      </c>
    </row>
    <row r="131" spans="1:5" ht="15.75" customHeight="1" x14ac:dyDescent="0.2">
      <c r="A131" s="1" t="s">
        <v>1134</v>
      </c>
      <c r="B131" s="1" t="s">
        <v>2607</v>
      </c>
      <c r="D131" s="1" t="s">
        <v>1134</v>
      </c>
      <c r="E131" s="1" t="s">
        <v>2480</v>
      </c>
    </row>
    <row r="132" spans="1:5" ht="15.75" customHeight="1" x14ac:dyDescent="0.2">
      <c r="A132" s="1" t="s">
        <v>1136</v>
      </c>
      <c r="B132" s="1" t="s">
        <v>2608</v>
      </c>
      <c r="D132" s="1" t="s">
        <v>1136</v>
      </c>
      <c r="E132" s="1" t="s">
        <v>2480</v>
      </c>
    </row>
    <row r="133" spans="1:5" ht="15.75" customHeight="1" x14ac:dyDescent="0.2">
      <c r="A133" s="1" t="s">
        <v>1138</v>
      </c>
      <c r="B133" s="1" t="s">
        <v>2609</v>
      </c>
      <c r="D133" s="1" t="s">
        <v>1138</v>
      </c>
      <c r="E133" s="1" t="s">
        <v>2480</v>
      </c>
    </row>
    <row r="134" spans="1:5" ht="15.75" customHeight="1" x14ac:dyDescent="0.2">
      <c r="A134" s="1" t="s">
        <v>1140</v>
      </c>
      <c r="B134" s="1" t="s">
        <v>2610</v>
      </c>
      <c r="D134" s="1" t="s">
        <v>1140</v>
      </c>
      <c r="E134" s="1" t="s">
        <v>2611</v>
      </c>
    </row>
    <row r="135" spans="1:5" ht="15.75" customHeight="1" x14ac:dyDescent="0.2">
      <c r="A135" s="1" t="s">
        <v>86</v>
      </c>
      <c r="B135" s="1" t="s">
        <v>2612</v>
      </c>
      <c r="D135" s="1" t="s">
        <v>86</v>
      </c>
      <c r="E135" s="1" t="s">
        <v>2613</v>
      </c>
    </row>
    <row r="136" spans="1:5" ht="15.75" customHeight="1" x14ac:dyDescent="0.2">
      <c r="A136" s="1" t="s">
        <v>1142</v>
      </c>
      <c r="B136" s="1" t="s">
        <v>2614</v>
      </c>
      <c r="D136" s="1" t="s">
        <v>1142</v>
      </c>
      <c r="E136" s="1" t="s">
        <v>2615</v>
      </c>
    </row>
    <row r="137" spans="1:5" ht="15.75" customHeight="1" x14ac:dyDescent="0.2">
      <c r="A137" s="1" t="s">
        <v>1144</v>
      </c>
      <c r="B137" s="1" t="s">
        <v>2616</v>
      </c>
      <c r="D137" s="1" t="s">
        <v>1144</v>
      </c>
      <c r="E137" s="1" t="s">
        <v>2617</v>
      </c>
    </row>
    <row r="138" spans="1:5" ht="15.75" customHeight="1" x14ac:dyDescent="0.2">
      <c r="A138" s="1" t="s">
        <v>381</v>
      </c>
      <c r="B138" s="1" t="s">
        <v>2618</v>
      </c>
      <c r="D138" s="1" t="s">
        <v>381</v>
      </c>
      <c r="E138" s="1" t="s">
        <v>2619</v>
      </c>
    </row>
    <row r="139" spans="1:5" ht="15.75" customHeight="1" x14ac:dyDescent="0.2">
      <c r="A139" s="1" t="s">
        <v>1146</v>
      </c>
      <c r="B139" s="1" t="s">
        <v>2620</v>
      </c>
      <c r="D139" s="1" t="s">
        <v>1146</v>
      </c>
      <c r="E139" s="1" t="s">
        <v>2620</v>
      </c>
    </row>
    <row r="140" spans="1:5" ht="15.75" customHeight="1" x14ac:dyDescent="0.2">
      <c r="A140" s="1" t="s">
        <v>244</v>
      </c>
      <c r="B140" s="1" t="s">
        <v>2621</v>
      </c>
      <c r="D140" s="1" t="s">
        <v>244</v>
      </c>
      <c r="E140" s="1" t="s">
        <v>2622</v>
      </c>
    </row>
    <row r="141" spans="1:5" ht="15.75" customHeight="1" x14ac:dyDescent="0.2">
      <c r="A141" s="1" t="s">
        <v>1148</v>
      </c>
      <c r="B141" s="1" t="s">
        <v>2623</v>
      </c>
      <c r="D141" s="1" t="s">
        <v>1148</v>
      </c>
      <c r="E141" s="1" t="s">
        <v>2624</v>
      </c>
    </row>
    <row r="142" spans="1:5" ht="15.75" customHeight="1" x14ac:dyDescent="0.2">
      <c r="A142" s="1" t="s">
        <v>1150</v>
      </c>
      <c r="B142" s="1" t="s">
        <v>2625</v>
      </c>
      <c r="D142" s="1" t="s">
        <v>1150</v>
      </c>
      <c r="E142" s="1" t="s">
        <v>2626</v>
      </c>
    </row>
    <row r="143" spans="1:5" ht="15.75" customHeight="1" x14ac:dyDescent="0.2">
      <c r="A143" s="1" t="s">
        <v>1152</v>
      </c>
      <c r="B143" s="1" t="s">
        <v>2627</v>
      </c>
      <c r="D143" s="1" t="s">
        <v>1152</v>
      </c>
      <c r="E143" s="1" t="s">
        <v>2628</v>
      </c>
    </row>
    <row r="144" spans="1:5" ht="15.75" customHeight="1" x14ac:dyDescent="0.2">
      <c r="A144" s="1" t="s">
        <v>1154</v>
      </c>
      <c r="B144" s="1" t="s">
        <v>2629</v>
      </c>
      <c r="D144" s="1" t="s">
        <v>1154</v>
      </c>
      <c r="E144" s="1" t="s">
        <v>2630</v>
      </c>
    </row>
    <row r="145" spans="1:5" ht="15.75" customHeight="1" x14ac:dyDescent="0.2">
      <c r="A145" s="1" t="s">
        <v>424</v>
      </c>
      <c r="B145" s="1" t="s">
        <v>2631</v>
      </c>
      <c r="D145" s="1" t="s">
        <v>424</v>
      </c>
      <c r="E145" s="1" t="s">
        <v>2632</v>
      </c>
    </row>
    <row r="146" spans="1:5" ht="15.75" customHeight="1" x14ac:dyDescent="0.2">
      <c r="A146" s="1" t="s">
        <v>1156</v>
      </c>
      <c r="B146" s="1" t="s">
        <v>2633</v>
      </c>
      <c r="D146" s="1" t="s">
        <v>1156</v>
      </c>
      <c r="E146" s="1" t="s">
        <v>2634</v>
      </c>
    </row>
    <row r="147" spans="1:5" ht="15.75" customHeight="1" x14ac:dyDescent="0.2">
      <c r="A147" s="1" t="s">
        <v>43</v>
      </c>
      <c r="B147" s="1" t="s">
        <v>2635</v>
      </c>
      <c r="D147" s="1" t="s">
        <v>43</v>
      </c>
      <c r="E147" s="1" t="s">
        <v>2636</v>
      </c>
    </row>
    <row r="148" spans="1:5" ht="15.75" customHeight="1" x14ac:dyDescent="0.2">
      <c r="A148" s="1" t="s">
        <v>325</v>
      </c>
      <c r="B148" s="1" t="s">
        <v>2637</v>
      </c>
      <c r="D148" s="1" t="s">
        <v>325</v>
      </c>
      <c r="E148" s="1" t="s">
        <v>2638</v>
      </c>
    </row>
    <row r="149" spans="1:5" ht="15.75" customHeight="1" x14ac:dyDescent="0.2">
      <c r="A149" s="1" t="s">
        <v>1158</v>
      </c>
      <c r="B149" s="1" t="s">
        <v>2639</v>
      </c>
      <c r="D149" s="1" t="s">
        <v>1158</v>
      </c>
      <c r="E149" s="1" t="s">
        <v>2640</v>
      </c>
    </row>
    <row r="150" spans="1:5" ht="15.75" customHeight="1" x14ac:dyDescent="0.2">
      <c r="A150" s="1" t="s">
        <v>1160</v>
      </c>
      <c r="B150" s="1" t="s">
        <v>2641</v>
      </c>
      <c r="D150" s="1" t="s">
        <v>1160</v>
      </c>
      <c r="E150" s="1" t="s">
        <v>2642</v>
      </c>
    </row>
    <row r="151" spans="1:5" ht="15.75" customHeight="1" x14ac:dyDescent="0.2">
      <c r="A151" s="1" t="s">
        <v>1162</v>
      </c>
      <c r="B151" s="1" t="s">
        <v>2643</v>
      </c>
      <c r="D151" s="1" t="s">
        <v>1162</v>
      </c>
      <c r="E151" s="1" t="s">
        <v>2644</v>
      </c>
    </row>
    <row r="152" spans="1:5" ht="15.75" customHeight="1" x14ac:dyDescent="0.2">
      <c r="A152" s="1" t="s">
        <v>1164</v>
      </c>
      <c r="B152" s="1" t="s">
        <v>2645</v>
      </c>
      <c r="D152" s="1" t="s">
        <v>1164</v>
      </c>
      <c r="E152" s="1" t="s">
        <v>2646</v>
      </c>
    </row>
    <row r="153" spans="1:5" ht="15.75" customHeight="1" x14ac:dyDescent="0.2">
      <c r="A153" s="1" t="s">
        <v>175</v>
      </c>
      <c r="B153" s="1" t="s">
        <v>2647</v>
      </c>
      <c r="D153" s="1" t="s">
        <v>175</v>
      </c>
      <c r="E153" s="1" t="s">
        <v>2648</v>
      </c>
    </row>
    <row r="154" spans="1:5" ht="15.75" customHeight="1" x14ac:dyDescent="0.2">
      <c r="A154" s="1" t="s">
        <v>1166</v>
      </c>
      <c r="B154" s="1" t="s">
        <v>2649</v>
      </c>
      <c r="D154" s="1" t="s">
        <v>1166</v>
      </c>
      <c r="E154" s="1" t="s">
        <v>2650</v>
      </c>
    </row>
    <row r="155" spans="1:5" ht="15.75" customHeight="1" x14ac:dyDescent="0.2">
      <c r="A155" s="1" t="s">
        <v>45</v>
      </c>
      <c r="B155" s="1" t="s">
        <v>2651</v>
      </c>
      <c r="D155" s="1" t="s">
        <v>45</v>
      </c>
      <c r="E155" s="1" t="s">
        <v>2652</v>
      </c>
    </row>
    <row r="156" spans="1:5" ht="15.75" customHeight="1" x14ac:dyDescent="0.2">
      <c r="A156" s="1" t="s">
        <v>1168</v>
      </c>
      <c r="B156" s="1" t="s">
        <v>2653</v>
      </c>
      <c r="D156" s="1" t="s">
        <v>1168</v>
      </c>
      <c r="E156" s="1" t="s">
        <v>2654</v>
      </c>
    </row>
    <row r="157" spans="1:5" ht="15.75" customHeight="1" x14ac:dyDescent="0.2">
      <c r="A157" s="1" t="s">
        <v>1170</v>
      </c>
      <c r="B157" s="1" t="s">
        <v>2655</v>
      </c>
      <c r="D157" s="1" t="s">
        <v>1170</v>
      </c>
      <c r="E157" s="1" t="s">
        <v>2656</v>
      </c>
    </row>
    <row r="158" spans="1:5" ht="15.75" customHeight="1" x14ac:dyDescent="0.2">
      <c r="A158" s="1" t="s">
        <v>1171</v>
      </c>
      <c r="B158" s="1" t="s">
        <v>2657</v>
      </c>
      <c r="D158" s="1" t="s">
        <v>1171</v>
      </c>
      <c r="E158" s="1" t="s">
        <v>2658</v>
      </c>
    </row>
    <row r="159" spans="1:5" ht="15.75" customHeight="1" x14ac:dyDescent="0.2">
      <c r="A159" s="1" t="s">
        <v>48</v>
      </c>
      <c r="B159" s="1" t="s">
        <v>2659</v>
      </c>
      <c r="D159" s="1" t="s">
        <v>48</v>
      </c>
      <c r="E159" s="1" t="s">
        <v>2660</v>
      </c>
    </row>
    <row r="160" spans="1:5" ht="15.75" customHeight="1" x14ac:dyDescent="0.2">
      <c r="A160" s="1" t="s">
        <v>1173</v>
      </c>
      <c r="B160" s="1" t="s">
        <v>2661</v>
      </c>
      <c r="D160" s="1" t="s">
        <v>1173</v>
      </c>
      <c r="E160" s="1" t="s">
        <v>2662</v>
      </c>
    </row>
    <row r="161" spans="1:5" ht="15.75" customHeight="1" x14ac:dyDescent="0.2">
      <c r="A161" s="1" t="s">
        <v>305</v>
      </c>
      <c r="B161" s="1" t="s">
        <v>2663</v>
      </c>
      <c r="D161" s="1" t="s">
        <v>305</v>
      </c>
      <c r="E161" s="1" t="s">
        <v>2664</v>
      </c>
    </row>
    <row r="162" spans="1:5" ht="15.75" customHeight="1" x14ac:dyDescent="0.2">
      <c r="A162" s="1" t="s">
        <v>1175</v>
      </c>
      <c r="B162" s="1" t="s">
        <v>2665</v>
      </c>
      <c r="D162" s="1" t="s">
        <v>1175</v>
      </c>
      <c r="E162" s="1" t="s">
        <v>2666</v>
      </c>
    </row>
    <row r="163" spans="1:5" ht="15.75" customHeight="1" x14ac:dyDescent="0.2">
      <c r="A163" s="1" t="s">
        <v>52</v>
      </c>
      <c r="B163" s="1" t="s">
        <v>2667</v>
      </c>
      <c r="D163" s="1" t="s">
        <v>52</v>
      </c>
      <c r="E163" s="1" t="s">
        <v>2668</v>
      </c>
    </row>
    <row r="164" spans="1:5" ht="15.75" customHeight="1" x14ac:dyDescent="0.2">
      <c r="A164" s="1" t="s">
        <v>328</v>
      </c>
      <c r="B164" s="1" t="s">
        <v>2669</v>
      </c>
      <c r="D164" s="1" t="s">
        <v>328</v>
      </c>
      <c r="E164" s="1" t="s">
        <v>2670</v>
      </c>
    </row>
    <row r="165" spans="1:5" ht="15.75" customHeight="1" x14ac:dyDescent="0.2">
      <c r="A165" s="1" t="s">
        <v>1177</v>
      </c>
      <c r="B165" s="1" t="s">
        <v>2671</v>
      </c>
      <c r="D165" s="1" t="s">
        <v>1177</v>
      </c>
      <c r="E165" s="1" t="s">
        <v>2672</v>
      </c>
    </row>
    <row r="166" spans="1:5" ht="15.75" customHeight="1" x14ac:dyDescent="0.2">
      <c r="A166" s="1" t="s">
        <v>1179</v>
      </c>
      <c r="B166" s="1" t="s">
        <v>2673</v>
      </c>
      <c r="D166" s="1" t="s">
        <v>1179</v>
      </c>
      <c r="E166" s="1" t="s">
        <v>2674</v>
      </c>
    </row>
    <row r="167" spans="1:5" ht="15.75" customHeight="1" x14ac:dyDescent="0.2">
      <c r="A167" s="1" t="s">
        <v>1181</v>
      </c>
      <c r="B167" s="1" t="s">
        <v>2675</v>
      </c>
      <c r="D167" s="1" t="s">
        <v>1181</v>
      </c>
      <c r="E167" s="1" t="s">
        <v>2676</v>
      </c>
    </row>
    <row r="168" spans="1:5" ht="15.75" customHeight="1" x14ac:dyDescent="0.2">
      <c r="A168" s="1" t="s">
        <v>1183</v>
      </c>
      <c r="B168" s="1" t="s">
        <v>2677</v>
      </c>
      <c r="D168" s="1" t="s">
        <v>1183</v>
      </c>
      <c r="E168" s="1" t="s">
        <v>2678</v>
      </c>
    </row>
    <row r="169" spans="1:5" ht="15.75" customHeight="1" x14ac:dyDescent="0.2">
      <c r="A169" s="1" t="s">
        <v>177</v>
      </c>
      <c r="B169" s="1" t="s">
        <v>2679</v>
      </c>
      <c r="D169" s="1" t="s">
        <v>177</v>
      </c>
      <c r="E169" s="1" t="s">
        <v>2680</v>
      </c>
    </row>
    <row r="170" spans="1:5" ht="15.75" customHeight="1" x14ac:dyDescent="0.2">
      <c r="A170" s="1" t="s">
        <v>1185</v>
      </c>
      <c r="B170" s="1" t="s">
        <v>2681</v>
      </c>
      <c r="D170" s="1" t="s">
        <v>1185</v>
      </c>
      <c r="E170" s="1" t="s">
        <v>2682</v>
      </c>
    </row>
    <row r="171" spans="1:5" ht="15.75" customHeight="1" x14ac:dyDescent="0.2">
      <c r="A171" s="1" t="s">
        <v>1187</v>
      </c>
      <c r="B171" s="1" t="s">
        <v>2683</v>
      </c>
      <c r="D171" s="1" t="s">
        <v>1187</v>
      </c>
      <c r="E171" s="1" t="s">
        <v>2684</v>
      </c>
    </row>
    <row r="172" spans="1:5" ht="15.75" customHeight="1" x14ac:dyDescent="0.2">
      <c r="A172" s="1" t="s">
        <v>1189</v>
      </c>
      <c r="B172" s="1" t="s">
        <v>2685</v>
      </c>
      <c r="D172" s="1" t="s">
        <v>1189</v>
      </c>
      <c r="E172" s="1" t="s">
        <v>2686</v>
      </c>
    </row>
    <row r="173" spans="1:5" ht="15.75" customHeight="1" x14ac:dyDescent="0.2">
      <c r="A173" s="1" t="s">
        <v>410</v>
      </c>
      <c r="B173" s="1" t="s">
        <v>2687</v>
      </c>
      <c r="D173" s="1" t="s">
        <v>410</v>
      </c>
      <c r="E173" s="1" t="s">
        <v>2688</v>
      </c>
    </row>
    <row r="174" spans="1:5" ht="15.75" customHeight="1" x14ac:dyDescent="0.2">
      <c r="A174" s="1" t="s">
        <v>1191</v>
      </c>
      <c r="B174" s="1" t="s">
        <v>2487</v>
      </c>
      <c r="D174" s="1" t="s">
        <v>1191</v>
      </c>
    </row>
    <row r="175" spans="1:5" ht="15.75" customHeight="1" x14ac:dyDescent="0.2">
      <c r="A175" s="1" t="s">
        <v>624</v>
      </c>
      <c r="B175" s="1" t="s">
        <v>2689</v>
      </c>
      <c r="D175" s="1" t="s">
        <v>624</v>
      </c>
      <c r="E175" s="1" t="s">
        <v>2690</v>
      </c>
    </row>
    <row r="176" spans="1:5" ht="15.75" customHeight="1" x14ac:dyDescent="0.2">
      <c r="A176" s="1" t="s">
        <v>1193</v>
      </c>
      <c r="B176" s="1" t="s">
        <v>2691</v>
      </c>
      <c r="D176" s="1" t="s">
        <v>1193</v>
      </c>
      <c r="E176" s="1" t="s">
        <v>2692</v>
      </c>
    </row>
    <row r="177" spans="1:5" ht="15.75" customHeight="1" x14ac:dyDescent="0.2">
      <c r="A177" s="1" t="s">
        <v>1194</v>
      </c>
      <c r="B177" s="1" t="s">
        <v>2693</v>
      </c>
      <c r="D177" s="1" t="s">
        <v>1194</v>
      </c>
      <c r="E177" s="1" t="s">
        <v>2694</v>
      </c>
    </row>
    <row r="178" spans="1:5" ht="15.75" customHeight="1" x14ac:dyDescent="0.2">
      <c r="A178" s="1" t="s">
        <v>1196</v>
      </c>
      <c r="B178" s="1" t="s">
        <v>2695</v>
      </c>
      <c r="D178" s="1" t="s">
        <v>1196</v>
      </c>
    </row>
    <row r="179" spans="1:5" ht="15.75" customHeight="1" x14ac:dyDescent="0.2">
      <c r="A179" s="1" t="s">
        <v>1198</v>
      </c>
      <c r="B179" s="1" t="s">
        <v>2695</v>
      </c>
      <c r="D179" s="1" t="s">
        <v>1198</v>
      </c>
    </row>
    <row r="180" spans="1:5" ht="15.75" customHeight="1" x14ac:dyDescent="0.2">
      <c r="A180" s="1" t="s">
        <v>1200</v>
      </c>
      <c r="B180" s="1" t="s">
        <v>2696</v>
      </c>
      <c r="D180" s="1" t="s">
        <v>1200</v>
      </c>
      <c r="E180" s="1" t="s">
        <v>2697</v>
      </c>
    </row>
    <row r="181" spans="1:5" ht="15.75" customHeight="1" x14ac:dyDescent="0.2">
      <c r="A181" s="1" t="s">
        <v>1202</v>
      </c>
      <c r="B181" s="1" t="s">
        <v>2698</v>
      </c>
      <c r="D181" s="1" t="s">
        <v>1202</v>
      </c>
      <c r="E181" s="1" t="s">
        <v>2699</v>
      </c>
    </row>
    <row r="182" spans="1:5" ht="15.75" customHeight="1" x14ac:dyDescent="0.2">
      <c r="A182" s="1" t="s">
        <v>1204</v>
      </c>
      <c r="D182" s="1" t="s">
        <v>1204</v>
      </c>
    </row>
    <row r="183" spans="1:5" ht="15.75" customHeight="1" x14ac:dyDescent="0.2">
      <c r="A183" s="1" t="s">
        <v>1205</v>
      </c>
      <c r="B183" s="1" t="s">
        <v>2700</v>
      </c>
      <c r="D183" s="1" t="s">
        <v>1205</v>
      </c>
      <c r="E183" s="1" t="s">
        <v>2701</v>
      </c>
    </row>
    <row r="184" spans="1:5" ht="15.75" customHeight="1" x14ac:dyDescent="0.2">
      <c r="A184" s="1" t="s">
        <v>1207</v>
      </c>
      <c r="B184" s="1" t="s">
        <v>2702</v>
      </c>
      <c r="D184" s="1" t="s">
        <v>1207</v>
      </c>
      <c r="E184" s="1" t="s">
        <v>2703</v>
      </c>
    </row>
    <row r="185" spans="1:5" ht="15.75" customHeight="1" x14ac:dyDescent="0.2">
      <c r="A185" s="1" t="s">
        <v>1209</v>
      </c>
      <c r="B185" s="1" t="s">
        <v>2704</v>
      </c>
      <c r="D185" s="1" t="s">
        <v>1209</v>
      </c>
      <c r="E185" s="1" t="s">
        <v>2705</v>
      </c>
    </row>
    <row r="186" spans="1:5" ht="15.75" customHeight="1" x14ac:dyDescent="0.2">
      <c r="A186" s="1" t="s">
        <v>1211</v>
      </c>
      <c r="B186" s="1" t="s">
        <v>2706</v>
      </c>
      <c r="D186" s="1" t="s">
        <v>1211</v>
      </c>
      <c r="E186" s="1" t="s">
        <v>2707</v>
      </c>
    </row>
    <row r="187" spans="1:5" ht="15.75" customHeight="1" x14ac:dyDescent="0.2">
      <c r="A187" s="1" t="s">
        <v>395</v>
      </c>
      <c r="B187" s="1" t="s">
        <v>2708</v>
      </c>
      <c r="D187" s="1" t="s">
        <v>395</v>
      </c>
      <c r="E187" s="1" t="s">
        <v>2709</v>
      </c>
    </row>
    <row r="188" spans="1:5" ht="15.75" customHeight="1" x14ac:dyDescent="0.2">
      <c r="A188" s="1" t="s">
        <v>1213</v>
      </c>
      <c r="B188" s="1" t="s">
        <v>2710</v>
      </c>
      <c r="D188" s="1" t="s">
        <v>1213</v>
      </c>
      <c r="E188" s="1" t="s">
        <v>2711</v>
      </c>
    </row>
    <row r="189" spans="1:5" ht="15.75" customHeight="1" x14ac:dyDescent="0.2">
      <c r="A189" s="1" t="s">
        <v>340</v>
      </c>
      <c r="B189" s="1" t="s">
        <v>2712</v>
      </c>
      <c r="D189" s="1" t="s">
        <v>340</v>
      </c>
      <c r="E189" s="1" t="s">
        <v>2713</v>
      </c>
    </row>
    <row r="190" spans="1:5" ht="15.75" customHeight="1" x14ac:dyDescent="0.2">
      <c r="A190" s="1" t="s">
        <v>1215</v>
      </c>
      <c r="B190" s="1" t="s">
        <v>2714</v>
      </c>
      <c r="D190" s="1" t="s">
        <v>1215</v>
      </c>
    </row>
    <row r="191" spans="1:5" ht="15.75" customHeight="1" x14ac:dyDescent="0.2">
      <c r="A191" s="1" t="s">
        <v>412</v>
      </c>
      <c r="B191" s="1" t="s">
        <v>2715</v>
      </c>
      <c r="D191" s="1" t="s">
        <v>412</v>
      </c>
      <c r="E191" s="1" t="s">
        <v>2716</v>
      </c>
    </row>
    <row r="192" spans="1:5" ht="15.75" customHeight="1" x14ac:dyDescent="0.2">
      <c r="A192" s="1" t="s">
        <v>1217</v>
      </c>
      <c r="B192" s="1" t="s">
        <v>2717</v>
      </c>
      <c r="D192" s="1" t="s">
        <v>1217</v>
      </c>
      <c r="E192" s="1" t="s">
        <v>2718</v>
      </c>
    </row>
    <row r="193" spans="1:5" ht="15.75" customHeight="1" x14ac:dyDescent="0.2">
      <c r="A193" s="1" t="s">
        <v>1219</v>
      </c>
      <c r="B193" s="1" t="s">
        <v>2719</v>
      </c>
      <c r="D193" s="1" t="s">
        <v>1219</v>
      </c>
      <c r="E193" s="1" t="s">
        <v>2720</v>
      </c>
    </row>
    <row r="194" spans="1:5" ht="15.75" customHeight="1" x14ac:dyDescent="0.2">
      <c r="A194" s="1" t="s">
        <v>415</v>
      </c>
      <c r="B194" s="1" t="s">
        <v>2721</v>
      </c>
      <c r="D194" s="1" t="s">
        <v>415</v>
      </c>
      <c r="E194" s="1" t="s">
        <v>2722</v>
      </c>
    </row>
    <row r="195" spans="1:5" ht="15.75" customHeight="1" x14ac:dyDescent="0.2">
      <c r="A195" s="1" t="s">
        <v>81</v>
      </c>
      <c r="B195" s="1" t="s">
        <v>2723</v>
      </c>
      <c r="D195" s="1" t="s">
        <v>81</v>
      </c>
      <c r="E195" s="1" t="s">
        <v>2724</v>
      </c>
    </row>
    <row r="196" spans="1:5" ht="15.75" customHeight="1" x14ac:dyDescent="0.2">
      <c r="A196" s="1" t="s">
        <v>1221</v>
      </c>
      <c r="B196" s="1" t="s">
        <v>2725</v>
      </c>
      <c r="D196" s="1" t="s">
        <v>1221</v>
      </c>
      <c r="E196" s="1" t="s">
        <v>2726</v>
      </c>
    </row>
    <row r="197" spans="1:5" ht="15.75" customHeight="1" x14ac:dyDescent="0.2">
      <c r="A197" s="1" t="s">
        <v>1223</v>
      </c>
      <c r="B197" s="1" t="s">
        <v>2727</v>
      </c>
      <c r="D197" s="1" t="s">
        <v>1223</v>
      </c>
      <c r="E197" s="1" t="s">
        <v>2728</v>
      </c>
    </row>
    <row r="198" spans="1:5" ht="15.75" customHeight="1" x14ac:dyDescent="0.2">
      <c r="A198" s="1" t="s">
        <v>193</v>
      </c>
      <c r="B198" s="1" t="s">
        <v>2729</v>
      </c>
      <c r="D198" s="1" t="s">
        <v>193</v>
      </c>
      <c r="E198" s="1" t="s">
        <v>2730</v>
      </c>
    </row>
    <row r="199" spans="1:5" ht="15.75" customHeight="1" x14ac:dyDescent="0.2">
      <c r="A199" s="1" t="s">
        <v>1225</v>
      </c>
      <c r="B199" s="1" t="s">
        <v>2731</v>
      </c>
      <c r="D199" s="1" t="s">
        <v>1225</v>
      </c>
      <c r="E199" s="1" t="s">
        <v>2732</v>
      </c>
    </row>
    <row r="200" spans="1:5" ht="15.75" customHeight="1" x14ac:dyDescent="0.2">
      <c r="A200" s="1" t="s">
        <v>1227</v>
      </c>
      <c r="B200" s="1" t="s">
        <v>2733</v>
      </c>
      <c r="D200" s="1" t="s">
        <v>1227</v>
      </c>
      <c r="E200" s="1" t="s">
        <v>2734</v>
      </c>
    </row>
    <row r="201" spans="1:5" ht="15.75" customHeight="1" x14ac:dyDescent="0.2">
      <c r="A201" s="1" t="s">
        <v>1229</v>
      </c>
      <c r="B201" s="1" t="s">
        <v>2735</v>
      </c>
      <c r="D201" s="1" t="s">
        <v>1229</v>
      </c>
      <c r="E201" s="1" t="s">
        <v>2736</v>
      </c>
    </row>
    <row r="202" spans="1:5" ht="15.75" customHeight="1" x14ac:dyDescent="0.2">
      <c r="A202" s="1" t="s">
        <v>1231</v>
      </c>
      <c r="B202" s="1" t="s">
        <v>2737</v>
      </c>
      <c r="D202" s="1" t="s">
        <v>1231</v>
      </c>
      <c r="E202" s="1" t="s">
        <v>2738</v>
      </c>
    </row>
    <row r="203" spans="1:5" ht="15.75" customHeight="1" x14ac:dyDescent="0.2">
      <c r="A203" s="1" t="s">
        <v>1233</v>
      </c>
      <c r="B203" s="1" t="s">
        <v>2739</v>
      </c>
      <c r="D203" s="1" t="s">
        <v>1233</v>
      </c>
      <c r="E203" s="1" t="s">
        <v>2740</v>
      </c>
    </row>
    <row r="204" spans="1:5" ht="15.75" customHeight="1" x14ac:dyDescent="0.2">
      <c r="A204" s="1" t="s">
        <v>384</v>
      </c>
      <c r="B204" s="1" t="s">
        <v>2741</v>
      </c>
      <c r="D204" s="1" t="s">
        <v>384</v>
      </c>
      <c r="E204" s="1" t="s">
        <v>2742</v>
      </c>
    </row>
    <row r="205" spans="1:5" ht="15.75" customHeight="1" x14ac:dyDescent="0.2">
      <c r="A205" s="1" t="s">
        <v>426</v>
      </c>
      <c r="B205" s="1" t="s">
        <v>2743</v>
      </c>
      <c r="D205" s="1" t="s">
        <v>426</v>
      </c>
      <c r="E205" s="1" t="s">
        <v>2744</v>
      </c>
    </row>
    <row r="206" spans="1:5" ht="15.75" customHeight="1" x14ac:dyDescent="0.2">
      <c r="A206" s="1" t="s">
        <v>1235</v>
      </c>
      <c r="B206" s="1" t="s">
        <v>2745</v>
      </c>
      <c r="D206" s="1" t="s">
        <v>1235</v>
      </c>
      <c r="E206" s="1" t="s">
        <v>2746</v>
      </c>
    </row>
    <row r="207" spans="1:5" ht="15.75" customHeight="1" x14ac:dyDescent="0.2">
      <c r="A207" s="1" t="s">
        <v>1237</v>
      </c>
      <c r="B207" s="1" t="s">
        <v>2747</v>
      </c>
      <c r="D207" s="1" t="s">
        <v>1237</v>
      </c>
      <c r="E207" s="1" t="s">
        <v>2748</v>
      </c>
    </row>
    <row r="208" spans="1:5" ht="15.75" customHeight="1" x14ac:dyDescent="0.2">
      <c r="A208" s="1" t="s">
        <v>931</v>
      </c>
      <c r="B208" s="1" t="s">
        <v>2749</v>
      </c>
      <c r="D208" s="1" t="s">
        <v>931</v>
      </c>
      <c r="E208" s="1" t="s">
        <v>2750</v>
      </c>
    </row>
    <row r="209" spans="1:5" ht="15.75" customHeight="1" x14ac:dyDescent="0.2">
      <c r="A209" s="1" t="s">
        <v>940</v>
      </c>
      <c r="B209" s="1" t="s">
        <v>2751</v>
      </c>
      <c r="D209" s="1" t="s">
        <v>940</v>
      </c>
      <c r="E209" s="1" t="s">
        <v>2752</v>
      </c>
    </row>
    <row r="210" spans="1:5" ht="15.75" customHeight="1" x14ac:dyDescent="0.2">
      <c r="A210" s="1" t="s">
        <v>942</v>
      </c>
      <c r="B210" s="1" t="s">
        <v>2753</v>
      </c>
      <c r="D210" s="1" t="s">
        <v>942</v>
      </c>
      <c r="E210" s="1" t="s">
        <v>2754</v>
      </c>
    </row>
    <row r="211" spans="1:5" ht="15.75" customHeight="1" x14ac:dyDescent="0.2">
      <c r="A211" s="1" t="s">
        <v>948</v>
      </c>
      <c r="B211" s="1" t="s">
        <v>2755</v>
      </c>
      <c r="D211" s="1" t="s">
        <v>948</v>
      </c>
      <c r="E211" s="1" t="s">
        <v>2756</v>
      </c>
    </row>
    <row r="212" spans="1:5" ht="15.75" customHeight="1" x14ac:dyDescent="0.2">
      <c r="A212" s="1" t="s">
        <v>950</v>
      </c>
      <c r="B212" s="1" t="s">
        <v>2757</v>
      </c>
      <c r="D212" s="1" t="s">
        <v>950</v>
      </c>
      <c r="E212" s="1" t="s">
        <v>2758</v>
      </c>
    </row>
    <row r="213" spans="1:5" ht="15.75" customHeight="1" x14ac:dyDescent="0.2">
      <c r="A213" s="1" t="s">
        <v>241</v>
      </c>
      <c r="B213" s="1" t="s">
        <v>2759</v>
      </c>
      <c r="D213" s="1" t="s">
        <v>241</v>
      </c>
      <c r="E213" s="1" t="s">
        <v>2760</v>
      </c>
    </row>
    <row r="214" spans="1:5" ht="15.75" customHeight="1" x14ac:dyDescent="0.2">
      <c r="A214" s="1" t="s">
        <v>952</v>
      </c>
      <c r="B214" s="1" t="s">
        <v>2761</v>
      </c>
      <c r="D214" s="1" t="s">
        <v>952</v>
      </c>
      <c r="E214" s="1" t="s">
        <v>2762</v>
      </c>
    </row>
    <row r="215" spans="1:5" ht="15.75" customHeight="1" x14ac:dyDescent="0.2">
      <c r="A215" s="1" t="s">
        <v>317</v>
      </c>
      <c r="B215" s="1" t="s">
        <v>2763</v>
      </c>
      <c r="D215" s="1" t="s">
        <v>317</v>
      </c>
      <c r="E215" s="1" t="s">
        <v>2764</v>
      </c>
    </row>
    <row r="216" spans="1:5" ht="15.75" customHeight="1" x14ac:dyDescent="0.2">
      <c r="A216" s="1" t="s">
        <v>962</v>
      </c>
      <c r="B216" s="1" t="s">
        <v>2765</v>
      </c>
      <c r="D216" s="1" t="s">
        <v>962</v>
      </c>
      <c r="E216" s="1" t="s">
        <v>2766</v>
      </c>
    </row>
    <row r="217" spans="1:5" ht="15.75" customHeight="1" x14ac:dyDescent="0.2">
      <c r="A217" s="1" t="s">
        <v>357</v>
      </c>
      <c r="B217" s="1" t="s">
        <v>2767</v>
      </c>
      <c r="D217" s="1" t="s">
        <v>357</v>
      </c>
      <c r="E217" s="1" t="s">
        <v>2768</v>
      </c>
    </row>
    <row r="218" spans="1:5" ht="15.75" customHeight="1" x14ac:dyDescent="0.2">
      <c r="A218" s="1" t="s">
        <v>964</v>
      </c>
      <c r="B218" s="1" t="s">
        <v>2769</v>
      </c>
      <c r="D218" s="1" t="s">
        <v>964</v>
      </c>
      <c r="E218" s="1" t="s">
        <v>2770</v>
      </c>
    </row>
    <row r="219" spans="1:5" ht="15.75" customHeight="1" x14ac:dyDescent="0.2">
      <c r="A219" s="1" t="s">
        <v>404</v>
      </c>
      <c r="B219" s="1" t="s">
        <v>2771</v>
      </c>
      <c r="D219" s="1" t="s">
        <v>404</v>
      </c>
      <c r="E219" s="1" t="s">
        <v>2772</v>
      </c>
    </row>
    <row r="220" spans="1:5" ht="15.75" customHeight="1" x14ac:dyDescent="0.2">
      <c r="A220" s="1" t="s">
        <v>973</v>
      </c>
      <c r="B220" s="1" t="s">
        <v>2773</v>
      </c>
      <c r="D220" s="1" t="s">
        <v>973</v>
      </c>
      <c r="E220" s="1" t="s">
        <v>2774</v>
      </c>
    </row>
    <row r="221" spans="1:5" ht="15.75" customHeight="1" x14ac:dyDescent="0.2">
      <c r="A221" s="1" t="s">
        <v>1239</v>
      </c>
      <c r="B221" s="1" t="s">
        <v>2775</v>
      </c>
      <c r="D221" s="1" t="s">
        <v>1239</v>
      </c>
      <c r="E221" s="1" t="s">
        <v>2776</v>
      </c>
    </row>
    <row r="222" spans="1:5" ht="15.75" customHeight="1" x14ac:dyDescent="0.2">
      <c r="A222" s="1" t="s">
        <v>1241</v>
      </c>
      <c r="B222" s="1" t="s">
        <v>2777</v>
      </c>
      <c r="D222" s="1" t="s">
        <v>1241</v>
      </c>
      <c r="E222" s="1" t="s">
        <v>2778</v>
      </c>
    </row>
    <row r="223" spans="1:5" ht="15.75" customHeight="1" x14ac:dyDescent="0.2">
      <c r="A223" s="1" t="s">
        <v>1243</v>
      </c>
      <c r="B223" s="1" t="s">
        <v>2779</v>
      </c>
      <c r="D223" s="1" t="s">
        <v>1243</v>
      </c>
      <c r="E223" s="1" t="s">
        <v>2780</v>
      </c>
    </row>
    <row r="224" spans="1:5" ht="15.75" customHeight="1" x14ac:dyDescent="0.2">
      <c r="A224" s="1" t="s">
        <v>264</v>
      </c>
      <c r="B224" s="1" t="s">
        <v>2781</v>
      </c>
      <c r="D224" s="1" t="s">
        <v>264</v>
      </c>
      <c r="E224" s="1" t="s">
        <v>2782</v>
      </c>
    </row>
    <row r="225" spans="1:5" ht="15.75" customHeight="1" x14ac:dyDescent="0.2">
      <c r="A225" s="1" t="s">
        <v>1245</v>
      </c>
      <c r="B225" s="1" t="s">
        <v>2783</v>
      </c>
      <c r="D225" s="1" t="s">
        <v>1245</v>
      </c>
      <c r="E225" s="1" t="s">
        <v>2784</v>
      </c>
    </row>
    <row r="226" spans="1:5" ht="15.75" customHeight="1" x14ac:dyDescent="0.2">
      <c r="A226" s="1" t="s">
        <v>266</v>
      </c>
      <c r="B226" s="1" t="s">
        <v>2785</v>
      </c>
      <c r="D226" s="1" t="s">
        <v>266</v>
      </c>
      <c r="E226" s="1" t="s">
        <v>2786</v>
      </c>
    </row>
    <row r="227" spans="1:5" ht="15.75" customHeight="1" x14ac:dyDescent="0.2">
      <c r="A227" s="1" t="s">
        <v>1247</v>
      </c>
      <c r="B227" s="1" t="s">
        <v>2787</v>
      </c>
      <c r="D227" s="1" t="s">
        <v>1247</v>
      </c>
      <c r="E227" s="1" t="s">
        <v>2788</v>
      </c>
    </row>
    <row r="228" spans="1:5" ht="15.75" customHeight="1" x14ac:dyDescent="0.2">
      <c r="A228" s="1" t="s">
        <v>1249</v>
      </c>
      <c r="B228" s="1" t="s">
        <v>2789</v>
      </c>
      <c r="D228" s="1" t="s">
        <v>1249</v>
      </c>
      <c r="E228" s="1" t="s">
        <v>2790</v>
      </c>
    </row>
    <row r="229" spans="1:5" ht="15.75" customHeight="1" x14ac:dyDescent="0.2">
      <c r="A229" s="1" t="s">
        <v>1251</v>
      </c>
      <c r="B229" s="1" t="s">
        <v>2791</v>
      </c>
      <c r="D229" s="1" t="s">
        <v>1251</v>
      </c>
      <c r="E229" s="1" t="s">
        <v>2792</v>
      </c>
    </row>
    <row r="230" spans="1:5" ht="15.75" customHeight="1" x14ac:dyDescent="0.2">
      <c r="A230" s="1" t="s">
        <v>1253</v>
      </c>
      <c r="B230" s="1" t="s">
        <v>2793</v>
      </c>
      <c r="D230" s="1" t="s">
        <v>1253</v>
      </c>
      <c r="E230" s="1" t="s">
        <v>2794</v>
      </c>
    </row>
    <row r="231" spans="1:5" ht="15.75" customHeight="1" x14ac:dyDescent="0.2">
      <c r="A231" s="1" t="s">
        <v>125</v>
      </c>
      <c r="B231" s="1" t="s">
        <v>2795</v>
      </c>
      <c r="D231" s="1" t="s">
        <v>125</v>
      </c>
      <c r="E231" s="1" t="s">
        <v>2796</v>
      </c>
    </row>
    <row r="232" spans="1:5" ht="15.75" customHeight="1" x14ac:dyDescent="0.2">
      <c r="A232" s="1" t="s">
        <v>1255</v>
      </c>
      <c r="B232" s="1" t="s">
        <v>2797</v>
      </c>
      <c r="D232" s="1" t="s">
        <v>1255</v>
      </c>
      <c r="E232" s="1" t="s">
        <v>2798</v>
      </c>
    </row>
    <row r="233" spans="1:5" ht="15.75" customHeight="1" x14ac:dyDescent="0.2">
      <c r="A233" s="1" t="s">
        <v>307</v>
      </c>
      <c r="B233" s="1" t="s">
        <v>2799</v>
      </c>
      <c r="D233" s="1" t="s">
        <v>307</v>
      </c>
      <c r="E233" s="1" t="s">
        <v>2800</v>
      </c>
    </row>
    <row r="234" spans="1:5" ht="15.75" customHeight="1" x14ac:dyDescent="0.2">
      <c r="A234" s="1" t="s">
        <v>1257</v>
      </c>
      <c r="B234" s="1" t="s">
        <v>2801</v>
      </c>
      <c r="D234" s="1" t="s">
        <v>1257</v>
      </c>
      <c r="E234" s="1" t="s">
        <v>2802</v>
      </c>
    </row>
    <row r="235" spans="1:5" ht="15.75" customHeight="1" x14ac:dyDescent="0.2">
      <c r="A235" s="1" t="s">
        <v>195</v>
      </c>
      <c r="B235" s="1" t="s">
        <v>2803</v>
      </c>
      <c r="D235" s="1" t="s">
        <v>195</v>
      </c>
      <c r="E235" s="1" t="s">
        <v>2804</v>
      </c>
    </row>
    <row r="236" spans="1:5" ht="15.75" customHeight="1" x14ac:dyDescent="0.2">
      <c r="A236" s="1" t="s">
        <v>99</v>
      </c>
      <c r="B236" s="1" t="s">
        <v>2805</v>
      </c>
      <c r="D236" s="1" t="s">
        <v>99</v>
      </c>
      <c r="E236" s="1" t="s">
        <v>2806</v>
      </c>
    </row>
    <row r="237" spans="1:5" ht="15.75" customHeight="1" x14ac:dyDescent="0.2">
      <c r="A237" s="1" t="s">
        <v>128</v>
      </c>
      <c r="B237" s="1" t="s">
        <v>2807</v>
      </c>
      <c r="D237" s="1" t="s">
        <v>128</v>
      </c>
      <c r="E237" s="1" t="s">
        <v>2808</v>
      </c>
    </row>
    <row r="238" spans="1:5" ht="15.75" customHeight="1" x14ac:dyDescent="0.2">
      <c r="A238" s="1" t="s">
        <v>1259</v>
      </c>
      <c r="B238" s="1" t="s">
        <v>2809</v>
      </c>
      <c r="D238" s="1" t="s">
        <v>1259</v>
      </c>
      <c r="E238" s="1" t="s">
        <v>2810</v>
      </c>
    </row>
    <row r="239" spans="1:5" ht="15.75" customHeight="1" x14ac:dyDescent="0.2">
      <c r="A239" s="1" t="s">
        <v>1261</v>
      </c>
      <c r="B239" s="1" t="s">
        <v>2811</v>
      </c>
      <c r="D239" s="1" t="s">
        <v>1261</v>
      </c>
      <c r="E239" s="1" t="s">
        <v>2812</v>
      </c>
    </row>
    <row r="240" spans="1:5" ht="15.75" customHeight="1" x14ac:dyDescent="0.2">
      <c r="A240" s="1" t="s">
        <v>1263</v>
      </c>
      <c r="B240" s="1" t="s">
        <v>2695</v>
      </c>
      <c r="D240" s="1" t="s">
        <v>1263</v>
      </c>
    </row>
    <row r="241" spans="1:5" ht="15.75" customHeight="1" x14ac:dyDescent="0.2">
      <c r="A241" s="1" t="s">
        <v>1265</v>
      </c>
      <c r="B241" s="1" t="s">
        <v>2813</v>
      </c>
      <c r="D241" s="1" t="s">
        <v>1265</v>
      </c>
      <c r="E241" s="1" t="s">
        <v>2814</v>
      </c>
    </row>
    <row r="242" spans="1:5" ht="15.75" customHeight="1" x14ac:dyDescent="0.2">
      <c r="A242" s="1" t="s">
        <v>1267</v>
      </c>
      <c r="B242" s="1" t="s">
        <v>2815</v>
      </c>
      <c r="D242" s="1" t="s">
        <v>1267</v>
      </c>
      <c r="E242" s="1" t="s">
        <v>2816</v>
      </c>
    </row>
    <row r="243" spans="1:5" ht="15.75" customHeight="1" x14ac:dyDescent="0.2">
      <c r="A243" s="1" t="s">
        <v>649</v>
      </c>
      <c r="B243" s="1" t="s">
        <v>2817</v>
      </c>
      <c r="D243" s="1" t="s">
        <v>649</v>
      </c>
      <c r="E243" s="1" t="s">
        <v>2818</v>
      </c>
    </row>
    <row r="244" spans="1:5" ht="15.75" customHeight="1" x14ac:dyDescent="0.2">
      <c r="A244" s="1" t="s">
        <v>1269</v>
      </c>
      <c r="B244" s="1" t="s">
        <v>2819</v>
      </c>
      <c r="D244" s="1" t="s">
        <v>1269</v>
      </c>
      <c r="E244" s="1" t="s">
        <v>2820</v>
      </c>
    </row>
    <row r="245" spans="1:5" ht="15.75" customHeight="1" x14ac:dyDescent="0.2">
      <c r="A245" s="1" t="s">
        <v>144</v>
      </c>
      <c r="B245" s="1" t="s">
        <v>2821</v>
      </c>
      <c r="D245" s="1" t="s">
        <v>144</v>
      </c>
      <c r="E245" s="1" t="s">
        <v>2822</v>
      </c>
    </row>
    <row r="246" spans="1:5" ht="15.75" customHeight="1" x14ac:dyDescent="0.2">
      <c r="A246" s="1" t="s">
        <v>1271</v>
      </c>
      <c r="B246" s="1" t="s">
        <v>2823</v>
      </c>
      <c r="D246" s="1" t="s">
        <v>1271</v>
      </c>
      <c r="E246" s="1" t="s">
        <v>2824</v>
      </c>
    </row>
    <row r="247" spans="1:5" ht="15.75" customHeight="1" x14ac:dyDescent="0.2">
      <c r="A247" s="1" t="s">
        <v>1273</v>
      </c>
      <c r="B247" s="1" t="s">
        <v>2825</v>
      </c>
      <c r="D247" s="1" t="s">
        <v>1273</v>
      </c>
      <c r="E247" s="1" t="s">
        <v>2826</v>
      </c>
    </row>
    <row r="248" spans="1:5" ht="15.75" customHeight="1" x14ac:dyDescent="0.2">
      <c r="A248" s="1" t="s">
        <v>292</v>
      </c>
      <c r="B248" s="1" t="s">
        <v>2827</v>
      </c>
      <c r="D248" s="1" t="s">
        <v>292</v>
      </c>
    </row>
    <row r="249" spans="1:5" ht="15.75" customHeight="1" x14ac:dyDescent="0.2">
      <c r="A249" s="1" t="s">
        <v>738</v>
      </c>
      <c r="B249" s="1" t="s">
        <v>2828</v>
      </c>
      <c r="D249" s="1" t="s">
        <v>738</v>
      </c>
      <c r="E249" s="1" t="s">
        <v>2829</v>
      </c>
    </row>
    <row r="250" spans="1:5" ht="15.75" customHeight="1" x14ac:dyDescent="0.2">
      <c r="A250" s="1" t="s">
        <v>330</v>
      </c>
      <c r="B250" s="1" t="s">
        <v>2830</v>
      </c>
      <c r="D250" s="1" t="s">
        <v>330</v>
      </c>
      <c r="E250" s="1" t="s">
        <v>2831</v>
      </c>
    </row>
    <row r="251" spans="1:5" ht="15.75" customHeight="1" x14ac:dyDescent="0.2">
      <c r="A251" s="1" t="s">
        <v>465</v>
      </c>
      <c r="B251" s="1" t="s">
        <v>2832</v>
      </c>
      <c r="D251" s="1" t="s">
        <v>465</v>
      </c>
      <c r="E251" s="1" t="s">
        <v>2833</v>
      </c>
    </row>
    <row r="252" spans="1:5" ht="15.75" customHeight="1" x14ac:dyDescent="0.2">
      <c r="A252" s="1" t="s">
        <v>1275</v>
      </c>
      <c r="B252" s="1" t="s">
        <v>2834</v>
      </c>
      <c r="D252" s="1" t="s">
        <v>1275</v>
      </c>
      <c r="E252" s="1" t="s">
        <v>2835</v>
      </c>
    </row>
    <row r="253" spans="1:5" ht="15.75" customHeight="1" x14ac:dyDescent="0.2">
      <c r="A253" s="1" t="s">
        <v>1277</v>
      </c>
      <c r="B253" s="1" t="s">
        <v>2836</v>
      </c>
      <c r="D253" s="1" t="s">
        <v>1277</v>
      </c>
      <c r="E253" s="1" t="s">
        <v>2837</v>
      </c>
    </row>
    <row r="254" spans="1:5" ht="15.75" customHeight="1" x14ac:dyDescent="0.2">
      <c r="A254" s="1" t="s">
        <v>1279</v>
      </c>
      <c r="B254" s="1" t="s">
        <v>2838</v>
      </c>
      <c r="D254" s="1" t="s">
        <v>1279</v>
      </c>
      <c r="E254" s="1" t="s">
        <v>2839</v>
      </c>
    </row>
    <row r="255" spans="1:5" ht="15.75" customHeight="1" x14ac:dyDescent="0.2">
      <c r="A255" s="1" t="s">
        <v>473</v>
      </c>
      <c r="B255" s="1" t="s">
        <v>2840</v>
      </c>
      <c r="D255" s="1" t="s">
        <v>473</v>
      </c>
      <c r="E255" s="1" t="s">
        <v>2841</v>
      </c>
    </row>
    <row r="256" spans="1:5" ht="15.75" customHeight="1" x14ac:dyDescent="0.2">
      <c r="A256" s="1" t="s">
        <v>1281</v>
      </c>
      <c r="B256" s="1" t="s">
        <v>2842</v>
      </c>
      <c r="D256" s="1" t="s">
        <v>1281</v>
      </c>
      <c r="E256" s="1" t="s">
        <v>2843</v>
      </c>
    </row>
    <row r="257" spans="1:5" ht="15.75" customHeight="1" x14ac:dyDescent="0.2">
      <c r="A257" s="1" t="s">
        <v>397</v>
      </c>
      <c r="B257" s="1" t="s">
        <v>2844</v>
      </c>
      <c r="D257" s="1" t="s">
        <v>397</v>
      </c>
      <c r="E257" s="1" t="s">
        <v>2845</v>
      </c>
    </row>
    <row r="258" spans="1:5" ht="15.75" customHeight="1" x14ac:dyDescent="0.2">
      <c r="A258" s="1" t="s">
        <v>1283</v>
      </c>
      <c r="B258" s="1" t="s">
        <v>2846</v>
      </c>
      <c r="D258" s="1" t="s">
        <v>1283</v>
      </c>
      <c r="E258" s="1" t="s">
        <v>2847</v>
      </c>
    </row>
    <row r="259" spans="1:5" ht="15.75" customHeight="1" x14ac:dyDescent="0.2">
      <c r="A259" s="1" t="s">
        <v>87</v>
      </c>
      <c r="B259" s="1" t="s">
        <v>2848</v>
      </c>
      <c r="D259" s="1" t="s">
        <v>87</v>
      </c>
      <c r="E259" s="1" t="s">
        <v>2849</v>
      </c>
    </row>
    <row r="260" spans="1:5" ht="15.75" customHeight="1" x14ac:dyDescent="0.2">
      <c r="A260" s="1" t="s">
        <v>1285</v>
      </c>
      <c r="B260" s="1" t="s">
        <v>2819</v>
      </c>
      <c r="D260" s="1" t="s">
        <v>1285</v>
      </c>
      <c r="E260" s="1" t="s">
        <v>2850</v>
      </c>
    </row>
    <row r="261" spans="1:5" ht="15.75" customHeight="1" x14ac:dyDescent="0.2">
      <c r="A261" s="1" t="s">
        <v>1287</v>
      </c>
      <c r="B261" s="1" t="s">
        <v>2851</v>
      </c>
      <c r="D261" s="1" t="s">
        <v>1287</v>
      </c>
      <c r="E261" s="1" t="s">
        <v>2852</v>
      </c>
    </row>
    <row r="262" spans="1:5" ht="15.75" customHeight="1" x14ac:dyDescent="0.2">
      <c r="A262" s="1" t="s">
        <v>1289</v>
      </c>
      <c r="B262" s="1" t="s">
        <v>2853</v>
      </c>
      <c r="D262" s="1" t="s">
        <v>1289</v>
      </c>
      <c r="E262" s="1" t="s">
        <v>2854</v>
      </c>
    </row>
    <row r="263" spans="1:5" ht="15.75" customHeight="1" x14ac:dyDescent="0.2">
      <c r="A263" s="1" t="s">
        <v>1291</v>
      </c>
      <c r="B263" s="1" t="s">
        <v>2855</v>
      </c>
      <c r="D263" s="1" t="s">
        <v>1291</v>
      </c>
      <c r="E263" s="1" t="s">
        <v>2856</v>
      </c>
    </row>
    <row r="264" spans="1:5" ht="15.75" customHeight="1" x14ac:dyDescent="0.2">
      <c r="A264" s="1" t="s">
        <v>446</v>
      </c>
      <c r="B264" s="1" t="s">
        <v>2857</v>
      </c>
      <c r="D264" s="1" t="s">
        <v>446</v>
      </c>
      <c r="E264" s="1" t="s">
        <v>2858</v>
      </c>
    </row>
    <row r="265" spans="1:5" ht="15.75" customHeight="1" x14ac:dyDescent="0.2">
      <c r="A265" s="1" t="s">
        <v>1293</v>
      </c>
      <c r="B265" s="1" t="s">
        <v>2859</v>
      </c>
      <c r="D265" s="1" t="s">
        <v>1293</v>
      </c>
      <c r="E265" s="1" t="s">
        <v>2860</v>
      </c>
    </row>
    <row r="266" spans="1:5" ht="15.75" customHeight="1" x14ac:dyDescent="0.2">
      <c r="A266" s="1" t="s">
        <v>216</v>
      </c>
      <c r="B266" s="1" t="s">
        <v>2861</v>
      </c>
      <c r="D266" s="1" t="s">
        <v>216</v>
      </c>
      <c r="E266" s="1" t="s">
        <v>2862</v>
      </c>
    </row>
    <row r="267" spans="1:5" ht="15.75" customHeight="1" x14ac:dyDescent="0.2">
      <c r="A267" s="1" t="s">
        <v>1295</v>
      </c>
      <c r="B267" s="1" t="s">
        <v>2863</v>
      </c>
      <c r="D267" s="1" t="s">
        <v>1295</v>
      </c>
      <c r="E267" s="1" t="s">
        <v>2864</v>
      </c>
    </row>
    <row r="268" spans="1:5" ht="15.75" customHeight="1" x14ac:dyDescent="0.2">
      <c r="A268" s="1" t="s">
        <v>280</v>
      </c>
      <c r="B268" s="1" t="s">
        <v>2865</v>
      </c>
      <c r="D268" s="1" t="s">
        <v>280</v>
      </c>
      <c r="E268" s="1" t="s">
        <v>2866</v>
      </c>
    </row>
    <row r="269" spans="1:5" ht="15.75" customHeight="1" x14ac:dyDescent="0.2">
      <c r="A269" s="1" t="s">
        <v>1297</v>
      </c>
      <c r="B269" s="1" t="s">
        <v>2867</v>
      </c>
      <c r="D269" s="1" t="s">
        <v>1297</v>
      </c>
      <c r="E269" s="1" t="s">
        <v>2868</v>
      </c>
    </row>
    <row r="270" spans="1:5" ht="15.75" customHeight="1" x14ac:dyDescent="0.2">
      <c r="A270" s="1" t="s">
        <v>448</v>
      </c>
      <c r="B270" s="1" t="s">
        <v>2869</v>
      </c>
      <c r="D270" s="1" t="s">
        <v>448</v>
      </c>
      <c r="E270" s="1" t="s">
        <v>2870</v>
      </c>
    </row>
    <row r="271" spans="1:5" ht="15.75" customHeight="1" x14ac:dyDescent="0.2">
      <c r="A271" s="1" t="s">
        <v>1299</v>
      </c>
      <c r="B271" s="1" t="s">
        <v>2871</v>
      </c>
      <c r="D271" s="1" t="s">
        <v>1299</v>
      </c>
      <c r="E271" s="1" t="s">
        <v>2872</v>
      </c>
    </row>
    <row r="272" spans="1:5" ht="15.75" customHeight="1" x14ac:dyDescent="0.2">
      <c r="A272" s="1" t="s">
        <v>744</v>
      </c>
      <c r="B272" s="1" t="s">
        <v>2873</v>
      </c>
      <c r="D272" s="1" t="s">
        <v>744</v>
      </c>
      <c r="E272" s="1" t="s">
        <v>2874</v>
      </c>
    </row>
    <row r="273" spans="1:5" ht="15.75" customHeight="1" x14ac:dyDescent="0.2">
      <c r="A273" s="1" t="s">
        <v>1301</v>
      </c>
      <c r="B273" s="1" t="s">
        <v>2875</v>
      </c>
      <c r="D273" s="1" t="s">
        <v>1301</v>
      </c>
      <c r="E273" s="1" t="s">
        <v>2876</v>
      </c>
    </row>
    <row r="274" spans="1:5" ht="15.75" customHeight="1" x14ac:dyDescent="0.2">
      <c r="A274" s="1" t="s">
        <v>294</v>
      </c>
      <c r="B274" s="1" t="s">
        <v>2877</v>
      </c>
      <c r="D274" s="1" t="s">
        <v>294</v>
      </c>
      <c r="E274" s="1" t="s">
        <v>2878</v>
      </c>
    </row>
    <row r="275" spans="1:5" ht="15.75" customHeight="1" x14ac:dyDescent="0.2">
      <c r="A275" s="1" t="s">
        <v>1303</v>
      </c>
      <c r="B275" s="1" t="s">
        <v>2879</v>
      </c>
      <c r="D275" s="1" t="s">
        <v>1303</v>
      </c>
      <c r="E275" s="1" t="s">
        <v>2880</v>
      </c>
    </row>
    <row r="276" spans="1:5" ht="15.75" customHeight="1" x14ac:dyDescent="0.2">
      <c r="A276" s="1" t="s">
        <v>1305</v>
      </c>
      <c r="B276" s="1" t="s">
        <v>2881</v>
      </c>
      <c r="D276" s="1" t="s">
        <v>1305</v>
      </c>
      <c r="E276" s="1" t="s">
        <v>2882</v>
      </c>
    </row>
    <row r="277" spans="1:5" ht="15.75" customHeight="1" x14ac:dyDescent="0.2">
      <c r="A277" s="1" t="s">
        <v>247</v>
      </c>
      <c r="B277" s="1" t="s">
        <v>2883</v>
      </c>
      <c r="D277" s="1" t="s">
        <v>247</v>
      </c>
      <c r="E277" s="1" t="s">
        <v>2884</v>
      </c>
    </row>
    <row r="278" spans="1:5" ht="15.75" customHeight="1" x14ac:dyDescent="0.2">
      <c r="A278" s="1" t="s">
        <v>1307</v>
      </c>
      <c r="B278" s="1" t="s">
        <v>2885</v>
      </c>
      <c r="D278" s="1" t="s">
        <v>1307</v>
      </c>
      <c r="E278" s="1" t="s">
        <v>2886</v>
      </c>
    </row>
    <row r="279" spans="1:5" ht="15.75" customHeight="1" x14ac:dyDescent="0.2">
      <c r="A279" s="1" t="s">
        <v>359</v>
      </c>
      <c r="B279" s="1" t="s">
        <v>2887</v>
      </c>
      <c r="D279" s="1" t="s">
        <v>359</v>
      </c>
      <c r="E279" s="1" t="s">
        <v>2888</v>
      </c>
    </row>
    <row r="280" spans="1:5" ht="15.75" customHeight="1" x14ac:dyDescent="0.2">
      <c r="A280" s="1" t="s">
        <v>131</v>
      </c>
      <c r="B280" s="1" t="s">
        <v>2889</v>
      </c>
      <c r="D280" s="1" t="s">
        <v>131</v>
      </c>
      <c r="E280" s="1" t="s">
        <v>2890</v>
      </c>
    </row>
    <row r="281" spans="1:5" ht="15.75" customHeight="1" x14ac:dyDescent="0.2">
      <c r="A281" s="1" t="s">
        <v>1309</v>
      </c>
      <c r="B281" s="1" t="s">
        <v>2891</v>
      </c>
      <c r="D281" s="1" t="s">
        <v>1309</v>
      </c>
      <c r="E281" s="1" t="s">
        <v>2892</v>
      </c>
    </row>
    <row r="282" spans="1:5" ht="15.75" customHeight="1" x14ac:dyDescent="0.2">
      <c r="A282" s="1" t="s">
        <v>1311</v>
      </c>
      <c r="B282" s="1" t="s">
        <v>2893</v>
      </c>
      <c r="D282" s="1" t="s">
        <v>1311</v>
      </c>
      <c r="E282" s="1" t="s">
        <v>2894</v>
      </c>
    </row>
    <row r="283" spans="1:5" ht="15.75" customHeight="1" x14ac:dyDescent="0.2">
      <c r="A283" s="1" t="s">
        <v>1313</v>
      </c>
      <c r="B283" s="1" t="s">
        <v>2895</v>
      </c>
      <c r="D283" s="1" t="s">
        <v>1313</v>
      </c>
      <c r="E283" s="1" t="s">
        <v>2896</v>
      </c>
    </row>
    <row r="284" spans="1:5" ht="15.75" customHeight="1" x14ac:dyDescent="0.2">
      <c r="A284" s="1" t="s">
        <v>1315</v>
      </c>
      <c r="B284" s="1" t="s">
        <v>2897</v>
      </c>
      <c r="D284" s="1" t="s">
        <v>1315</v>
      </c>
      <c r="E284" s="1" t="s">
        <v>2898</v>
      </c>
    </row>
    <row r="285" spans="1:5" ht="15.75" customHeight="1" x14ac:dyDescent="0.2">
      <c r="A285" s="1" t="s">
        <v>1317</v>
      </c>
      <c r="B285" s="1" t="s">
        <v>2899</v>
      </c>
      <c r="D285" s="1" t="s">
        <v>1317</v>
      </c>
      <c r="E285" s="1" t="s">
        <v>2900</v>
      </c>
    </row>
    <row r="286" spans="1:5" ht="15.75" customHeight="1" x14ac:dyDescent="0.2">
      <c r="A286" s="1" t="s">
        <v>283</v>
      </c>
      <c r="B286" s="1" t="s">
        <v>2901</v>
      </c>
      <c r="D286" s="1" t="s">
        <v>283</v>
      </c>
      <c r="E286" s="1" t="s">
        <v>2902</v>
      </c>
    </row>
    <row r="287" spans="1:5" ht="15.75" customHeight="1" x14ac:dyDescent="0.2">
      <c r="A287" s="1" t="s">
        <v>451</v>
      </c>
      <c r="B287" s="1" t="s">
        <v>2903</v>
      </c>
      <c r="D287" s="1" t="s">
        <v>451</v>
      </c>
      <c r="E287" s="1" t="s">
        <v>2904</v>
      </c>
    </row>
    <row r="288" spans="1:5" ht="15.75" customHeight="1" x14ac:dyDescent="0.2">
      <c r="A288" s="1" t="s">
        <v>249</v>
      </c>
      <c r="B288" s="1" t="s">
        <v>2905</v>
      </c>
      <c r="D288" s="1" t="s">
        <v>249</v>
      </c>
      <c r="E288" s="1" t="s">
        <v>2906</v>
      </c>
    </row>
    <row r="289" spans="1:5" ht="15.75" customHeight="1" x14ac:dyDescent="0.2">
      <c r="A289" s="1" t="s">
        <v>1319</v>
      </c>
      <c r="B289" s="1" t="s">
        <v>2907</v>
      </c>
      <c r="D289" s="1" t="s">
        <v>1319</v>
      </c>
      <c r="E289" s="1" t="s">
        <v>2908</v>
      </c>
    </row>
    <row r="290" spans="1:5" ht="15.75" customHeight="1" x14ac:dyDescent="0.2">
      <c r="A290" s="1" t="s">
        <v>741</v>
      </c>
      <c r="B290" s="1" t="s">
        <v>2909</v>
      </c>
      <c r="D290" s="1" t="s">
        <v>741</v>
      </c>
      <c r="E290" s="1" t="s">
        <v>2910</v>
      </c>
    </row>
    <row r="291" spans="1:5" ht="15.75" customHeight="1" x14ac:dyDescent="0.2">
      <c r="A291" s="1" t="s">
        <v>454</v>
      </c>
      <c r="B291" s="1" t="s">
        <v>2911</v>
      </c>
      <c r="D291" s="1" t="s">
        <v>454</v>
      </c>
      <c r="E291" s="1" t="s">
        <v>2912</v>
      </c>
    </row>
    <row r="292" spans="1:5" ht="15.75" customHeight="1" x14ac:dyDescent="0.2">
      <c r="A292" s="1" t="s">
        <v>1321</v>
      </c>
      <c r="B292" s="1" t="s">
        <v>2695</v>
      </c>
      <c r="D292" s="1" t="s">
        <v>1321</v>
      </c>
    </row>
    <row r="293" spans="1:5" ht="15.75" customHeight="1" x14ac:dyDescent="0.2">
      <c r="A293" s="1" t="s">
        <v>218</v>
      </c>
      <c r="B293" s="1" t="s">
        <v>2913</v>
      </c>
      <c r="D293" s="1" t="s">
        <v>218</v>
      </c>
      <c r="E293" s="1" t="s">
        <v>2914</v>
      </c>
    </row>
    <row r="294" spans="1:5" ht="15.75" customHeight="1" x14ac:dyDescent="0.2">
      <c r="A294" s="1" t="s">
        <v>1323</v>
      </c>
      <c r="B294" s="1" t="s">
        <v>2915</v>
      </c>
      <c r="D294" s="1" t="s">
        <v>1323</v>
      </c>
      <c r="E294" s="1" t="s">
        <v>2916</v>
      </c>
    </row>
    <row r="295" spans="1:5" ht="15.75" customHeight="1" x14ac:dyDescent="0.2">
      <c r="A295" s="1" t="s">
        <v>1325</v>
      </c>
      <c r="B295" s="1" t="s">
        <v>2917</v>
      </c>
      <c r="D295" s="1" t="s">
        <v>1325</v>
      </c>
      <c r="E295" s="1" t="s">
        <v>2918</v>
      </c>
    </row>
    <row r="296" spans="1:5" ht="15.75" customHeight="1" x14ac:dyDescent="0.2">
      <c r="A296" s="1" t="s">
        <v>1327</v>
      </c>
      <c r="B296" s="1" t="s">
        <v>2919</v>
      </c>
      <c r="D296" s="1" t="s">
        <v>1327</v>
      </c>
      <c r="E296" s="1" t="s">
        <v>2920</v>
      </c>
    </row>
    <row r="297" spans="1:5" ht="15.75" customHeight="1" x14ac:dyDescent="0.2">
      <c r="A297" s="1" t="s">
        <v>133</v>
      </c>
      <c r="B297" s="1" t="s">
        <v>2921</v>
      </c>
      <c r="D297" s="1" t="s">
        <v>133</v>
      </c>
      <c r="E297" s="1" t="s">
        <v>2922</v>
      </c>
    </row>
    <row r="298" spans="1:5" ht="15.75" customHeight="1" x14ac:dyDescent="0.2">
      <c r="A298" s="1" t="s">
        <v>268</v>
      </c>
      <c r="B298" s="1" t="s">
        <v>2923</v>
      </c>
      <c r="D298" s="1" t="s">
        <v>268</v>
      </c>
      <c r="E298" s="1" t="s">
        <v>2924</v>
      </c>
    </row>
    <row r="299" spans="1:5" ht="15.75" customHeight="1" x14ac:dyDescent="0.2">
      <c r="A299" s="1" t="s">
        <v>1329</v>
      </c>
      <c r="B299" s="1" t="s">
        <v>2925</v>
      </c>
      <c r="D299" s="1" t="s">
        <v>1329</v>
      </c>
      <c r="E299" s="1" t="s">
        <v>2926</v>
      </c>
    </row>
    <row r="300" spans="1:5" ht="15.75" customHeight="1" x14ac:dyDescent="0.2">
      <c r="A300" s="1" t="s">
        <v>220</v>
      </c>
      <c r="B300" s="1" t="s">
        <v>2927</v>
      </c>
      <c r="D300" s="1" t="s">
        <v>220</v>
      </c>
      <c r="E300" s="1" t="s">
        <v>2928</v>
      </c>
    </row>
    <row r="301" spans="1:5" ht="15.75" customHeight="1" x14ac:dyDescent="0.2">
      <c r="A301" s="1" t="s">
        <v>1331</v>
      </c>
      <c r="B301" s="1" t="s">
        <v>2929</v>
      </c>
      <c r="D301" s="1" t="s">
        <v>1331</v>
      </c>
      <c r="E301" s="1" t="s">
        <v>2930</v>
      </c>
    </row>
    <row r="302" spans="1:5" ht="15.75" customHeight="1" x14ac:dyDescent="0.2">
      <c r="A302" s="1" t="s">
        <v>286</v>
      </c>
      <c r="B302" s="1" t="s">
        <v>2931</v>
      </c>
      <c r="D302" s="1" t="s">
        <v>286</v>
      </c>
      <c r="E302" s="1" t="s">
        <v>2932</v>
      </c>
    </row>
    <row r="303" spans="1:5" ht="15.75" customHeight="1" x14ac:dyDescent="0.2">
      <c r="A303" s="1" t="s">
        <v>1332</v>
      </c>
      <c r="B303" s="1" t="s">
        <v>2933</v>
      </c>
      <c r="D303" s="1" t="s">
        <v>1332</v>
      </c>
      <c r="E303" s="1" t="s">
        <v>2934</v>
      </c>
    </row>
    <row r="304" spans="1:5" ht="15.75" customHeight="1" x14ac:dyDescent="0.2">
      <c r="A304" s="1" t="s">
        <v>1334</v>
      </c>
      <c r="B304" s="1" t="s">
        <v>2935</v>
      </c>
      <c r="D304" s="1" t="s">
        <v>1334</v>
      </c>
      <c r="E304" s="1" t="s">
        <v>2936</v>
      </c>
    </row>
    <row r="305" spans="1:5" ht="15.75" customHeight="1" x14ac:dyDescent="0.2">
      <c r="A305" s="1" t="s">
        <v>1336</v>
      </c>
      <c r="B305" s="1" t="s">
        <v>2937</v>
      </c>
      <c r="D305" s="1" t="s">
        <v>1336</v>
      </c>
      <c r="E305" s="1" t="s">
        <v>2938</v>
      </c>
    </row>
    <row r="306" spans="1:5" ht="15.75" customHeight="1" x14ac:dyDescent="0.2">
      <c r="A306" s="1" t="s">
        <v>1337</v>
      </c>
      <c r="B306" s="1" t="s">
        <v>2939</v>
      </c>
      <c r="D306" s="1" t="s">
        <v>1337</v>
      </c>
      <c r="E306" s="1" t="s">
        <v>2940</v>
      </c>
    </row>
    <row r="307" spans="1:5" ht="15.75" customHeight="1" x14ac:dyDescent="0.2">
      <c r="A307" s="1" t="s">
        <v>475</v>
      </c>
      <c r="B307" s="1" t="s">
        <v>2941</v>
      </c>
      <c r="D307" s="1" t="s">
        <v>475</v>
      </c>
      <c r="E307" s="1" t="s">
        <v>2942</v>
      </c>
    </row>
    <row r="308" spans="1:5" ht="15.75" customHeight="1" x14ac:dyDescent="0.2">
      <c r="A308" s="1" t="s">
        <v>417</v>
      </c>
      <c r="B308" s="1" t="s">
        <v>2943</v>
      </c>
      <c r="D308" s="1" t="s">
        <v>417</v>
      </c>
      <c r="E308" s="1" t="s">
        <v>2944</v>
      </c>
    </row>
    <row r="309" spans="1:5" ht="15.75" customHeight="1" x14ac:dyDescent="0.2">
      <c r="A309" s="1" t="s">
        <v>319</v>
      </c>
      <c r="B309" s="1" t="s">
        <v>2945</v>
      </c>
      <c r="D309" s="1" t="s">
        <v>319</v>
      </c>
      <c r="E309" s="1" t="s">
        <v>2946</v>
      </c>
    </row>
    <row r="310" spans="1:5" ht="15.75" customHeight="1" x14ac:dyDescent="0.2">
      <c r="A310" s="1" t="s">
        <v>1339</v>
      </c>
      <c r="B310" s="1" t="s">
        <v>2947</v>
      </c>
      <c r="D310" s="1" t="s">
        <v>1339</v>
      </c>
      <c r="E310" s="1" t="s">
        <v>2948</v>
      </c>
    </row>
    <row r="311" spans="1:5" ht="15.75" customHeight="1" x14ac:dyDescent="0.2">
      <c r="A311" s="1" t="s">
        <v>477</v>
      </c>
      <c r="B311" s="1" t="s">
        <v>2949</v>
      </c>
      <c r="D311" s="1" t="s">
        <v>477</v>
      </c>
      <c r="E311" s="1" t="s">
        <v>2950</v>
      </c>
    </row>
    <row r="312" spans="1:5" ht="15.75" customHeight="1" x14ac:dyDescent="0.2">
      <c r="A312" s="1" t="s">
        <v>197</v>
      </c>
      <c r="B312" s="1" t="s">
        <v>2951</v>
      </c>
      <c r="D312" s="1" t="s">
        <v>197</v>
      </c>
      <c r="E312" s="1" t="s">
        <v>2952</v>
      </c>
    </row>
    <row r="313" spans="1:5" ht="15.75" customHeight="1" x14ac:dyDescent="0.2">
      <c r="A313" s="1" t="s">
        <v>1341</v>
      </c>
      <c r="B313" s="1" t="s">
        <v>2953</v>
      </c>
      <c r="D313" s="1" t="s">
        <v>1341</v>
      </c>
      <c r="E313" s="1" t="s">
        <v>2954</v>
      </c>
    </row>
    <row r="314" spans="1:5" ht="15.75" customHeight="1" x14ac:dyDescent="0.2">
      <c r="A314" s="1" t="s">
        <v>1343</v>
      </c>
      <c r="B314" s="1" t="s">
        <v>2955</v>
      </c>
      <c r="D314" s="1" t="s">
        <v>1343</v>
      </c>
      <c r="E314" s="1" t="s">
        <v>2956</v>
      </c>
    </row>
    <row r="315" spans="1:5" ht="15.75" customHeight="1" x14ac:dyDescent="0.2">
      <c r="A315" s="1" t="s">
        <v>1345</v>
      </c>
      <c r="B315" s="1" t="s">
        <v>2957</v>
      </c>
      <c r="D315" s="1" t="s">
        <v>1345</v>
      </c>
      <c r="E315" s="1" t="s">
        <v>2958</v>
      </c>
    </row>
    <row r="316" spans="1:5" ht="15.75" customHeight="1" x14ac:dyDescent="0.2">
      <c r="A316" s="1" t="s">
        <v>1347</v>
      </c>
      <c r="B316" s="1" t="s">
        <v>2959</v>
      </c>
      <c r="D316" s="1" t="s">
        <v>1347</v>
      </c>
      <c r="E316" s="1" t="s">
        <v>2960</v>
      </c>
    </row>
    <row r="317" spans="1:5" ht="15.75" customHeight="1" x14ac:dyDescent="0.2">
      <c r="A317" s="1" t="s">
        <v>1349</v>
      </c>
      <c r="B317" s="1" t="s">
        <v>2961</v>
      </c>
      <c r="D317" s="1" t="s">
        <v>1349</v>
      </c>
      <c r="E317" s="1" t="s">
        <v>2962</v>
      </c>
    </row>
    <row r="318" spans="1:5" ht="15.75" customHeight="1" x14ac:dyDescent="0.2">
      <c r="A318" s="1" t="s">
        <v>1351</v>
      </c>
      <c r="B318" s="1" t="s">
        <v>2963</v>
      </c>
      <c r="D318" s="1" t="s">
        <v>1351</v>
      </c>
      <c r="E318" s="1" t="s">
        <v>2964</v>
      </c>
    </row>
    <row r="319" spans="1:5" ht="15.75" customHeight="1" x14ac:dyDescent="0.2">
      <c r="A319" s="1" t="s">
        <v>344</v>
      </c>
      <c r="B319" s="1" t="s">
        <v>2965</v>
      </c>
      <c r="D319" s="1" t="s">
        <v>344</v>
      </c>
      <c r="E319" s="1" t="s">
        <v>2966</v>
      </c>
    </row>
    <row r="320" spans="1:5" ht="15.75" customHeight="1" x14ac:dyDescent="0.2">
      <c r="A320" s="1" t="s">
        <v>1353</v>
      </c>
      <c r="B320" s="1" t="s">
        <v>2967</v>
      </c>
      <c r="D320" s="1" t="s">
        <v>1353</v>
      </c>
      <c r="E320" s="1" t="s">
        <v>2968</v>
      </c>
    </row>
    <row r="321" spans="1:5" ht="15.75" customHeight="1" x14ac:dyDescent="0.2">
      <c r="A321" s="1" t="s">
        <v>1355</v>
      </c>
      <c r="B321" s="1" t="s">
        <v>2969</v>
      </c>
      <c r="D321" s="1" t="s">
        <v>1355</v>
      </c>
      <c r="E321" s="1" t="s">
        <v>2970</v>
      </c>
    </row>
    <row r="322" spans="1:5" ht="15.75" customHeight="1" x14ac:dyDescent="0.2">
      <c r="A322" s="1" t="s">
        <v>101</v>
      </c>
      <c r="B322" s="1" t="s">
        <v>2971</v>
      </c>
      <c r="D322" s="1" t="s">
        <v>101</v>
      </c>
      <c r="E322" s="1" t="s">
        <v>2972</v>
      </c>
    </row>
    <row r="323" spans="1:5" ht="15.75" customHeight="1" x14ac:dyDescent="0.2">
      <c r="A323" s="1" t="s">
        <v>1357</v>
      </c>
      <c r="B323" s="1" t="s">
        <v>2973</v>
      </c>
      <c r="D323" s="1" t="s">
        <v>1357</v>
      </c>
      <c r="E323" s="1" t="s">
        <v>2974</v>
      </c>
    </row>
    <row r="324" spans="1:5" ht="15.75" customHeight="1" x14ac:dyDescent="0.2">
      <c r="A324" s="1" t="s">
        <v>479</v>
      </c>
      <c r="B324" s="1" t="s">
        <v>2975</v>
      </c>
      <c r="D324" s="1" t="s">
        <v>479</v>
      </c>
      <c r="E324" s="1" t="s">
        <v>2976</v>
      </c>
    </row>
    <row r="325" spans="1:5" ht="15.75" customHeight="1" x14ac:dyDescent="0.2">
      <c r="A325" s="1" t="s">
        <v>1359</v>
      </c>
      <c r="B325" s="1" t="s">
        <v>2977</v>
      </c>
      <c r="D325" s="1" t="s">
        <v>1359</v>
      </c>
      <c r="E325" s="1" t="s">
        <v>2978</v>
      </c>
    </row>
    <row r="326" spans="1:5" ht="15.75" customHeight="1" x14ac:dyDescent="0.2">
      <c r="A326" s="1" t="s">
        <v>1361</v>
      </c>
      <c r="B326" s="1" t="s">
        <v>2979</v>
      </c>
      <c r="D326" s="1" t="s">
        <v>1361</v>
      </c>
      <c r="E326" s="1" t="s">
        <v>2980</v>
      </c>
    </row>
    <row r="327" spans="1:5" ht="15.75" customHeight="1" x14ac:dyDescent="0.2">
      <c r="A327" s="1" t="s">
        <v>1363</v>
      </c>
      <c r="B327" s="1" t="s">
        <v>2981</v>
      </c>
      <c r="D327" s="1" t="s">
        <v>1363</v>
      </c>
      <c r="E327" s="1" t="s">
        <v>2982</v>
      </c>
    </row>
    <row r="328" spans="1:5" ht="15.75" customHeight="1" x14ac:dyDescent="0.2">
      <c r="A328" s="1" t="s">
        <v>1365</v>
      </c>
      <c r="B328" s="1" t="s">
        <v>2983</v>
      </c>
      <c r="D328" s="1" t="s">
        <v>1365</v>
      </c>
      <c r="E328" s="1" t="s">
        <v>2984</v>
      </c>
    </row>
    <row r="329" spans="1:5" ht="15.75" customHeight="1" x14ac:dyDescent="0.2">
      <c r="A329" s="1" t="s">
        <v>1367</v>
      </c>
      <c r="B329" s="1" t="s">
        <v>2985</v>
      </c>
      <c r="D329" s="1" t="s">
        <v>1367</v>
      </c>
      <c r="E329" s="1" t="s">
        <v>2986</v>
      </c>
    </row>
    <row r="330" spans="1:5" ht="15.75" customHeight="1" x14ac:dyDescent="0.2">
      <c r="A330" s="1" t="s">
        <v>1369</v>
      </c>
      <c r="B330" s="1" t="s">
        <v>2819</v>
      </c>
      <c r="D330" s="1" t="s">
        <v>1369</v>
      </c>
      <c r="E330" s="1" t="s">
        <v>2987</v>
      </c>
    </row>
    <row r="331" spans="1:5" ht="15.75" customHeight="1" x14ac:dyDescent="0.2">
      <c r="A331" s="1" t="s">
        <v>1371</v>
      </c>
      <c r="B331" s="1" t="s">
        <v>2819</v>
      </c>
      <c r="D331" s="1" t="s">
        <v>1371</v>
      </c>
      <c r="E331" s="1" t="s">
        <v>2988</v>
      </c>
    </row>
    <row r="332" spans="1:5" ht="15.75" customHeight="1" x14ac:dyDescent="0.2">
      <c r="A332" s="1" t="s">
        <v>1373</v>
      </c>
      <c r="B332" s="1" t="s">
        <v>2989</v>
      </c>
      <c r="D332" s="1" t="s">
        <v>1373</v>
      </c>
      <c r="E332" s="1" t="s">
        <v>2990</v>
      </c>
    </row>
    <row r="333" spans="1:5" ht="15.75" customHeight="1" x14ac:dyDescent="0.2">
      <c r="A333" s="1" t="s">
        <v>1375</v>
      </c>
      <c r="B333" s="1" t="s">
        <v>2991</v>
      </c>
      <c r="D333" s="1" t="s">
        <v>1375</v>
      </c>
      <c r="E333" s="1" t="s">
        <v>2992</v>
      </c>
    </row>
    <row r="334" spans="1:5" ht="15.75" customHeight="1" x14ac:dyDescent="0.2">
      <c r="A334" s="1" t="s">
        <v>354</v>
      </c>
      <c r="B334" s="1" t="s">
        <v>2993</v>
      </c>
      <c r="D334" s="1" t="s">
        <v>354</v>
      </c>
      <c r="E334" s="1" t="s">
        <v>2994</v>
      </c>
    </row>
    <row r="335" spans="1:5" ht="15.75" customHeight="1" x14ac:dyDescent="0.2">
      <c r="A335" s="1" t="s">
        <v>1377</v>
      </c>
      <c r="B335" s="1" t="s">
        <v>2995</v>
      </c>
      <c r="D335" s="1" t="s">
        <v>1377</v>
      </c>
      <c r="E335" s="1" t="s">
        <v>2996</v>
      </c>
    </row>
    <row r="336" spans="1:5" ht="15.75" customHeight="1" x14ac:dyDescent="0.2">
      <c r="A336" s="1" t="s">
        <v>1379</v>
      </c>
      <c r="B336" s="1" t="s">
        <v>2997</v>
      </c>
      <c r="D336" s="1" t="s">
        <v>1379</v>
      </c>
      <c r="E336" s="1" t="s">
        <v>2998</v>
      </c>
    </row>
    <row r="337" spans="1:5" ht="15.75" customHeight="1" x14ac:dyDescent="0.2">
      <c r="A337" s="1" t="s">
        <v>1381</v>
      </c>
      <c r="B337" s="1" t="s">
        <v>2999</v>
      </c>
      <c r="D337" s="1" t="s">
        <v>1381</v>
      </c>
      <c r="E337" s="1" t="s">
        <v>3000</v>
      </c>
    </row>
    <row r="338" spans="1:5" ht="15.75" customHeight="1" x14ac:dyDescent="0.2">
      <c r="A338" s="1" t="s">
        <v>1383</v>
      </c>
      <c r="B338" s="1" t="s">
        <v>3001</v>
      </c>
      <c r="D338" s="1" t="s">
        <v>1383</v>
      </c>
      <c r="E338" s="1" t="s">
        <v>3002</v>
      </c>
    </row>
    <row r="339" spans="1:5" ht="15.75" customHeight="1" x14ac:dyDescent="0.2">
      <c r="A339" s="1" t="s">
        <v>1384</v>
      </c>
      <c r="B339" s="1" t="s">
        <v>3003</v>
      </c>
      <c r="D339" s="1" t="s">
        <v>1384</v>
      </c>
      <c r="E339" s="1" t="s">
        <v>3004</v>
      </c>
    </row>
    <row r="340" spans="1:5" ht="15.75" customHeight="1" x14ac:dyDescent="0.2">
      <c r="A340" s="1" t="s">
        <v>1386</v>
      </c>
      <c r="B340" s="1" t="s">
        <v>3005</v>
      </c>
      <c r="D340" s="1" t="s">
        <v>1386</v>
      </c>
      <c r="E340" s="1" t="s">
        <v>3006</v>
      </c>
    </row>
    <row r="341" spans="1:5" ht="15.75" customHeight="1" x14ac:dyDescent="0.2">
      <c r="A341" s="1" t="s">
        <v>1388</v>
      </c>
      <c r="B341" s="1" t="s">
        <v>3007</v>
      </c>
      <c r="D341" s="1" t="s">
        <v>1388</v>
      </c>
      <c r="E341" s="1" t="s">
        <v>3008</v>
      </c>
    </row>
    <row r="342" spans="1:5" ht="15.75" customHeight="1" x14ac:dyDescent="0.2">
      <c r="A342" s="1" t="s">
        <v>335</v>
      </c>
      <c r="B342" s="1" t="s">
        <v>3009</v>
      </c>
      <c r="D342" s="1" t="s">
        <v>335</v>
      </c>
      <c r="E342" s="1" t="s">
        <v>3010</v>
      </c>
    </row>
    <row r="343" spans="1:5" ht="15.75" customHeight="1" x14ac:dyDescent="0.2">
      <c r="A343" s="1" t="s">
        <v>429</v>
      </c>
      <c r="B343" s="1" t="s">
        <v>3011</v>
      </c>
      <c r="D343" s="1" t="s">
        <v>429</v>
      </c>
      <c r="E343" s="1" t="s">
        <v>3012</v>
      </c>
    </row>
    <row r="344" spans="1:5" ht="15.75" customHeight="1" x14ac:dyDescent="0.2">
      <c r="A344" s="1" t="s">
        <v>1390</v>
      </c>
      <c r="B344" s="1" t="s">
        <v>3013</v>
      </c>
      <c r="D344" s="1" t="s">
        <v>1390</v>
      </c>
      <c r="E344" s="1" t="s">
        <v>3014</v>
      </c>
    </row>
    <row r="345" spans="1:5" ht="15.75" customHeight="1" x14ac:dyDescent="0.2">
      <c r="A345" s="1" t="s">
        <v>346</v>
      </c>
      <c r="B345" s="1" t="s">
        <v>3015</v>
      </c>
      <c r="D345" s="1" t="s">
        <v>346</v>
      </c>
      <c r="E345" s="1" t="s">
        <v>3016</v>
      </c>
    </row>
    <row r="346" spans="1:5" ht="15.75" customHeight="1" x14ac:dyDescent="0.2">
      <c r="A346" s="1" t="s">
        <v>1392</v>
      </c>
      <c r="B346" s="1" t="s">
        <v>3017</v>
      </c>
      <c r="D346" s="1" t="s">
        <v>1392</v>
      </c>
      <c r="E346" s="1" t="s">
        <v>3018</v>
      </c>
    </row>
    <row r="347" spans="1:5" ht="15.75" customHeight="1" x14ac:dyDescent="0.2">
      <c r="A347" s="1" t="s">
        <v>342</v>
      </c>
      <c r="B347" s="1" t="s">
        <v>3019</v>
      </c>
      <c r="D347" s="1" t="s">
        <v>342</v>
      </c>
      <c r="E347" s="1" t="s">
        <v>3020</v>
      </c>
    </row>
    <row r="348" spans="1:5" ht="15.75" customHeight="1" x14ac:dyDescent="0.2">
      <c r="A348" s="1" t="s">
        <v>1394</v>
      </c>
      <c r="B348" s="1" t="s">
        <v>3021</v>
      </c>
      <c r="D348" s="1" t="s">
        <v>1394</v>
      </c>
      <c r="E348" s="1" t="s">
        <v>3022</v>
      </c>
    </row>
    <row r="349" spans="1:5" ht="15.75" customHeight="1" x14ac:dyDescent="0.2">
      <c r="A349" s="1" t="s">
        <v>1396</v>
      </c>
      <c r="B349" s="1" t="s">
        <v>3023</v>
      </c>
      <c r="D349" s="1" t="s">
        <v>1396</v>
      </c>
      <c r="E349" s="1" t="s">
        <v>3024</v>
      </c>
    </row>
    <row r="350" spans="1:5" ht="15.75" customHeight="1" x14ac:dyDescent="0.2">
      <c r="A350" s="1" t="s">
        <v>1398</v>
      </c>
      <c r="B350" s="1" t="s">
        <v>3025</v>
      </c>
      <c r="D350" s="1" t="s">
        <v>1398</v>
      </c>
      <c r="E350" s="1" t="s">
        <v>3026</v>
      </c>
    </row>
    <row r="351" spans="1:5" ht="15.75" customHeight="1" x14ac:dyDescent="0.2">
      <c r="A351" s="1" t="s">
        <v>1400</v>
      </c>
      <c r="B351" s="1" t="s">
        <v>3027</v>
      </c>
      <c r="D351" s="1" t="s">
        <v>1400</v>
      </c>
      <c r="E351" s="1" t="s">
        <v>3028</v>
      </c>
    </row>
    <row r="352" spans="1:5" ht="15.75" customHeight="1" x14ac:dyDescent="0.2">
      <c r="A352" s="1" t="s">
        <v>252</v>
      </c>
      <c r="B352" s="1" t="s">
        <v>3029</v>
      </c>
      <c r="D352" s="1" t="s">
        <v>252</v>
      </c>
      <c r="E352" s="1" t="s">
        <v>3030</v>
      </c>
    </row>
    <row r="353" spans="1:5" ht="15.75" customHeight="1" x14ac:dyDescent="0.2">
      <c r="A353" s="1" t="s">
        <v>1402</v>
      </c>
      <c r="B353" s="1" t="s">
        <v>3031</v>
      </c>
      <c r="D353" s="1" t="s">
        <v>1402</v>
      </c>
      <c r="E353" s="1" t="s">
        <v>3032</v>
      </c>
    </row>
    <row r="354" spans="1:5" ht="15.75" customHeight="1" x14ac:dyDescent="0.2">
      <c r="A354" s="1" t="s">
        <v>223</v>
      </c>
      <c r="B354" s="1" t="s">
        <v>3033</v>
      </c>
      <c r="D354" s="1" t="s">
        <v>223</v>
      </c>
      <c r="E354" s="1" t="s">
        <v>3034</v>
      </c>
    </row>
    <row r="355" spans="1:5" ht="15.75" customHeight="1" x14ac:dyDescent="0.2">
      <c r="A355" s="1" t="s">
        <v>1403</v>
      </c>
      <c r="B355" s="1" t="s">
        <v>3035</v>
      </c>
      <c r="D355" s="1" t="s">
        <v>1403</v>
      </c>
      <c r="E355" s="1" t="s">
        <v>3036</v>
      </c>
    </row>
    <row r="356" spans="1:5" ht="15.75" customHeight="1" x14ac:dyDescent="0.2">
      <c r="A356" s="1" t="s">
        <v>1405</v>
      </c>
      <c r="B356" s="1" t="s">
        <v>3037</v>
      </c>
      <c r="D356" s="1" t="s">
        <v>1405</v>
      </c>
      <c r="E356" s="1" t="s">
        <v>3038</v>
      </c>
    </row>
    <row r="357" spans="1:5" ht="15.75" customHeight="1" x14ac:dyDescent="0.2">
      <c r="A357" s="1" t="s">
        <v>1407</v>
      </c>
      <c r="B357" s="1" t="s">
        <v>3039</v>
      </c>
      <c r="D357" s="1" t="s">
        <v>1407</v>
      </c>
      <c r="E357" s="1" t="s">
        <v>3040</v>
      </c>
    </row>
    <row r="358" spans="1:5" ht="15.75" customHeight="1" x14ac:dyDescent="0.2">
      <c r="A358" s="1" t="s">
        <v>1409</v>
      </c>
      <c r="B358" s="1" t="s">
        <v>3041</v>
      </c>
      <c r="D358" s="1" t="s">
        <v>1409</v>
      </c>
      <c r="E358" s="1" t="s">
        <v>3042</v>
      </c>
    </row>
    <row r="359" spans="1:5" ht="15.75" customHeight="1" x14ac:dyDescent="0.2">
      <c r="A359" s="1" t="s">
        <v>1411</v>
      </c>
      <c r="B359" s="1" t="s">
        <v>2819</v>
      </c>
      <c r="D359" s="1" t="s">
        <v>1411</v>
      </c>
      <c r="E359" s="1" t="s">
        <v>3043</v>
      </c>
    </row>
    <row r="360" spans="1:5" ht="15.75" customHeight="1" x14ac:dyDescent="0.2">
      <c r="A360" s="1" t="s">
        <v>436</v>
      </c>
      <c r="B360" s="1" t="s">
        <v>3044</v>
      </c>
      <c r="D360" s="1" t="s">
        <v>436</v>
      </c>
      <c r="E360" s="1" t="s">
        <v>3045</v>
      </c>
    </row>
    <row r="361" spans="1:5" ht="15.75" customHeight="1" x14ac:dyDescent="0.2">
      <c r="A361" s="1" t="s">
        <v>1413</v>
      </c>
      <c r="B361" s="1" t="s">
        <v>3046</v>
      </c>
      <c r="D361" s="1" t="s">
        <v>1413</v>
      </c>
      <c r="E361" s="284" t="s">
        <v>3047</v>
      </c>
    </row>
    <row r="362" spans="1:5" ht="15.75" customHeight="1" x14ac:dyDescent="0.2">
      <c r="A362" s="1" t="s">
        <v>1415</v>
      </c>
      <c r="B362" s="1" t="s">
        <v>3048</v>
      </c>
      <c r="D362" s="1" t="s">
        <v>1415</v>
      </c>
      <c r="E362" s="1" t="s">
        <v>3049</v>
      </c>
    </row>
    <row r="363" spans="1:5" ht="15.75" customHeight="1" x14ac:dyDescent="0.2">
      <c r="A363" s="1" t="s">
        <v>481</v>
      </c>
      <c r="B363" s="1" t="s">
        <v>3050</v>
      </c>
      <c r="D363" s="1" t="s">
        <v>481</v>
      </c>
      <c r="E363" s="1" t="s">
        <v>3051</v>
      </c>
    </row>
    <row r="364" spans="1:5" ht="15.75" customHeight="1" x14ac:dyDescent="0.2">
      <c r="A364" s="1" t="s">
        <v>299</v>
      </c>
      <c r="B364" s="1" t="s">
        <v>3052</v>
      </c>
      <c r="D364" s="1" t="s">
        <v>299</v>
      </c>
      <c r="E364" s="1" t="s">
        <v>3053</v>
      </c>
    </row>
    <row r="365" spans="1:5" ht="15.75" customHeight="1" x14ac:dyDescent="0.2">
      <c r="A365" s="1" t="s">
        <v>310</v>
      </c>
      <c r="B365" s="1" t="s">
        <v>3054</v>
      </c>
      <c r="D365" s="1" t="s">
        <v>310</v>
      </c>
      <c r="E365" s="1" t="s">
        <v>3055</v>
      </c>
    </row>
    <row r="366" spans="1:5" ht="15.75" customHeight="1" x14ac:dyDescent="0.2">
      <c r="A366" s="1" t="s">
        <v>1417</v>
      </c>
      <c r="B366" s="1" t="s">
        <v>2819</v>
      </c>
      <c r="D366" s="1" t="s">
        <v>1417</v>
      </c>
      <c r="E366" s="1" t="s">
        <v>3056</v>
      </c>
    </row>
    <row r="367" spans="1:5" ht="15.75" customHeight="1" x14ac:dyDescent="0.2">
      <c r="A367" s="1" t="s">
        <v>1419</v>
      </c>
      <c r="B367" s="1" t="s">
        <v>2819</v>
      </c>
      <c r="D367" s="1" t="s">
        <v>1419</v>
      </c>
      <c r="E367" s="1" t="s">
        <v>3057</v>
      </c>
    </row>
    <row r="368" spans="1:5" ht="15.75" customHeight="1" x14ac:dyDescent="0.2">
      <c r="A368" s="1" t="s">
        <v>1421</v>
      </c>
      <c r="B368" s="1" t="s">
        <v>3058</v>
      </c>
      <c r="D368" s="1" t="s">
        <v>1421</v>
      </c>
      <c r="E368" s="1" t="s">
        <v>3059</v>
      </c>
    </row>
    <row r="369" spans="1:5" ht="15.75" customHeight="1" x14ac:dyDescent="0.2">
      <c r="A369" s="1" t="s">
        <v>467</v>
      </c>
      <c r="B369" s="1" t="s">
        <v>3060</v>
      </c>
      <c r="D369" s="1" t="s">
        <v>467</v>
      </c>
      <c r="E369" s="1" t="s">
        <v>3061</v>
      </c>
    </row>
    <row r="370" spans="1:5" ht="15.75" customHeight="1" x14ac:dyDescent="0.2">
      <c r="A370" s="1" t="s">
        <v>1423</v>
      </c>
      <c r="B370" s="1" t="s">
        <v>3062</v>
      </c>
      <c r="D370" s="1" t="s">
        <v>1423</v>
      </c>
      <c r="E370" s="1" t="s">
        <v>3063</v>
      </c>
    </row>
    <row r="371" spans="1:5" ht="15.75" customHeight="1" x14ac:dyDescent="0.2">
      <c r="A371" s="1" t="s">
        <v>1425</v>
      </c>
      <c r="B371" s="1" t="s">
        <v>3064</v>
      </c>
      <c r="D371" s="1" t="s">
        <v>1425</v>
      </c>
      <c r="E371" s="1" t="s">
        <v>3065</v>
      </c>
    </row>
    <row r="372" spans="1:5" ht="15.75" customHeight="1" x14ac:dyDescent="0.2">
      <c r="A372" s="1" t="s">
        <v>1427</v>
      </c>
      <c r="B372" s="1" t="s">
        <v>3066</v>
      </c>
      <c r="D372" s="1" t="s">
        <v>1427</v>
      </c>
      <c r="E372" s="1" t="s">
        <v>3067</v>
      </c>
    </row>
    <row r="373" spans="1:5" ht="15.75" customHeight="1" x14ac:dyDescent="0.2">
      <c r="A373" s="1" t="s">
        <v>1429</v>
      </c>
      <c r="B373" s="1" t="s">
        <v>3068</v>
      </c>
      <c r="D373" s="1" t="s">
        <v>1429</v>
      </c>
      <c r="E373" s="1" t="s">
        <v>3069</v>
      </c>
    </row>
    <row r="374" spans="1:5" ht="15.75" customHeight="1" x14ac:dyDescent="0.2">
      <c r="A374" s="1" t="s">
        <v>1431</v>
      </c>
      <c r="B374" s="1" t="s">
        <v>3070</v>
      </c>
      <c r="D374" s="1" t="s">
        <v>1431</v>
      </c>
      <c r="E374" s="1" t="s">
        <v>3071</v>
      </c>
    </row>
    <row r="375" spans="1:5" ht="15.75" customHeight="1" x14ac:dyDescent="0.2">
      <c r="A375" s="1" t="s">
        <v>1433</v>
      </c>
      <c r="B375" s="1" t="s">
        <v>3072</v>
      </c>
      <c r="D375" s="1" t="s">
        <v>1433</v>
      </c>
      <c r="E375" s="1" t="s">
        <v>3073</v>
      </c>
    </row>
    <row r="376" spans="1:5" ht="15.75" customHeight="1" x14ac:dyDescent="0.2">
      <c r="A376" s="1" t="s">
        <v>270</v>
      </c>
      <c r="B376" s="1" t="s">
        <v>3074</v>
      </c>
      <c r="D376" s="1" t="s">
        <v>270</v>
      </c>
      <c r="E376" s="1" t="s">
        <v>3075</v>
      </c>
    </row>
    <row r="377" spans="1:5" ht="15.75" customHeight="1" x14ac:dyDescent="0.2">
      <c r="A377" s="1" t="s">
        <v>1435</v>
      </c>
      <c r="B377" s="1" t="s">
        <v>3076</v>
      </c>
      <c r="D377" s="1" t="s">
        <v>1435</v>
      </c>
      <c r="E377" s="1" t="s">
        <v>3077</v>
      </c>
    </row>
    <row r="378" spans="1:5" ht="15.75" customHeight="1" x14ac:dyDescent="0.2">
      <c r="A378" s="1" t="s">
        <v>254</v>
      </c>
      <c r="B378" s="1" t="s">
        <v>3078</v>
      </c>
      <c r="D378" s="1" t="s">
        <v>254</v>
      </c>
      <c r="E378" s="1" t="s">
        <v>3079</v>
      </c>
    </row>
    <row r="379" spans="1:5" ht="15.75" customHeight="1" x14ac:dyDescent="0.2">
      <c r="A379" s="1" t="s">
        <v>199</v>
      </c>
      <c r="B379" s="1" t="s">
        <v>3080</v>
      </c>
      <c r="D379" s="1" t="s">
        <v>199</v>
      </c>
      <c r="E379" s="1" t="s">
        <v>3081</v>
      </c>
    </row>
    <row r="380" spans="1:5" ht="15.75" customHeight="1" x14ac:dyDescent="0.2">
      <c r="A380" s="1" t="s">
        <v>1437</v>
      </c>
      <c r="B380" s="1" t="s">
        <v>3082</v>
      </c>
      <c r="D380" s="1" t="s">
        <v>1437</v>
      </c>
      <c r="E380" s="1" t="s">
        <v>3083</v>
      </c>
    </row>
    <row r="381" spans="1:5" ht="15.75" customHeight="1" x14ac:dyDescent="0.2">
      <c r="A381" s="1" t="s">
        <v>1439</v>
      </c>
      <c r="B381" s="1" t="s">
        <v>3084</v>
      </c>
      <c r="D381" s="1" t="s">
        <v>1439</v>
      </c>
      <c r="E381" s="1" t="s">
        <v>3085</v>
      </c>
    </row>
    <row r="382" spans="1:5" ht="15.75" customHeight="1" x14ac:dyDescent="0.2">
      <c r="A382" s="1" t="s">
        <v>288</v>
      </c>
      <c r="B382" s="1" t="s">
        <v>3086</v>
      </c>
      <c r="D382" s="1" t="s">
        <v>288</v>
      </c>
      <c r="E382" s="1" t="s">
        <v>3087</v>
      </c>
    </row>
    <row r="383" spans="1:5" ht="15.75" customHeight="1" x14ac:dyDescent="0.2">
      <c r="A383" s="1" t="s">
        <v>1441</v>
      </c>
      <c r="B383" s="1" t="s">
        <v>3088</v>
      </c>
      <c r="D383" s="1" t="s">
        <v>1441</v>
      </c>
      <c r="E383" s="1" t="s">
        <v>3089</v>
      </c>
    </row>
    <row r="384" spans="1:5" ht="15.75" customHeight="1" x14ac:dyDescent="0.2">
      <c r="A384" s="1" t="s">
        <v>1443</v>
      </c>
      <c r="B384" s="1" t="s">
        <v>2819</v>
      </c>
      <c r="D384" s="1" t="s">
        <v>1443</v>
      </c>
      <c r="E384" s="1" t="s">
        <v>3090</v>
      </c>
    </row>
    <row r="385" spans="1:5" ht="15.75" customHeight="1" x14ac:dyDescent="0.2">
      <c r="A385" s="1" t="s">
        <v>1445</v>
      </c>
      <c r="B385" s="1" t="s">
        <v>3091</v>
      </c>
      <c r="D385" s="1" t="s">
        <v>1445</v>
      </c>
      <c r="E385" s="1" t="s">
        <v>3092</v>
      </c>
    </row>
    <row r="386" spans="1:5" ht="15.75" customHeight="1" x14ac:dyDescent="0.2">
      <c r="A386" s="1" t="s">
        <v>272</v>
      </c>
      <c r="B386" s="1" t="s">
        <v>3093</v>
      </c>
      <c r="D386" s="1" t="s">
        <v>272</v>
      </c>
      <c r="E386" s="1" t="s">
        <v>3094</v>
      </c>
    </row>
    <row r="387" spans="1:5" ht="15.75" customHeight="1" x14ac:dyDescent="0.2">
      <c r="A387" s="1" t="s">
        <v>1447</v>
      </c>
      <c r="B387" s="1" t="s">
        <v>3095</v>
      </c>
      <c r="D387" s="1" t="s">
        <v>1447</v>
      </c>
      <c r="E387" s="1" t="s">
        <v>3096</v>
      </c>
    </row>
    <row r="388" spans="1:5" ht="15.75" customHeight="1" x14ac:dyDescent="0.2">
      <c r="A388" s="1" t="s">
        <v>1449</v>
      </c>
      <c r="B388" s="1" t="s">
        <v>3097</v>
      </c>
      <c r="D388" s="1" t="s">
        <v>1449</v>
      </c>
      <c r="E388" s="1" t="s">
        <v>3098</v>
      </c>
    </row>
    <row r="389" spans="1:5" ht="15.75" customHeight="1" x14ac:dyDescent="0.2">
      <c r="A389" s="1" t="s">
        <v>1450</v>
      </c>
      <c r="B389" s="1" t="s">
        <v>3099</v>
      </c>
      <c r="D389" s="1" t="s">
        <v>1450</v>
      </c>
      <c r="E389" s="1" t="s">
        <v>3100</v>
      </c>
    </row>
    <row r="390" spans="1:5" ht="15.75" customHeight="1" x14ac:dyDescent="0.2">
      <c r="A390" s="1" t="s">
        <v>1452</v>
      </c>
      <c r="B390" s="1" t="s">
        <v>2819</v>
      </c>
      <c r="D390" s="1" t="s">
        <v>1452</v>
      </c>
      <c r="E390" s="1" t="s">
        <v>3101</v>
      </c>
    </row>
    <row r="391" spans="1:5" ht="15.75" customHeight="1" x14ac:dyDescent="0.2">
      <c r="A391" s="1" t="s">
        <v>1453</v>
      </c>
      <c r="D391" s="1" t="s">
        <v>1453</v>
      </c>
      <c r="E391" s="1" t="s">
        <v>3102</v>
      </c>
    </row>
    <row r="392" spans="1:5" ht="15.75" customHeight="1" x14ac:dyDescent="0.2">
      <c r="A392" s="1" t="s">
        <v>1455</v>
      </c>
      <c r="B392" s="1" t="s">
        <v>2819</v>
      </c>
      <c r="D392" s="1" t="s">
        <v>1455</v>
      </c>
      <c r="E392" s="1" t="s">
        <v>3103</v>
      </c>
    </row>
    <row r="393" spans="1:5" ht="15.75" customHeight="1" x14ac:dyDescent="0.2">
      <c r="A393" s="1" t="s">
        <v>202</v>
      </c>
      <c r="B393" s="1" t="s">
        <v>3104</v>
      </c>
      <c r="D393" s="1" t="s">
        <v>202</v>
      </c>
      <c r="E393" s="1" t="s">
        <v>3105</v>
      </c>
    </row>
    <row r="394" spans="1:5" ht="15.75" customHeight="1" x14ac:dyDescent="0.2">
      <c r="A394" s="1" t="s">
        <v>1457</v>
      </c>
      <c r="B394" s="1" t="s">
        <v>3106</v>
      </c>
      <c r="D394" s="1" t="s">
        <v>1457</v>
      </c>
      <c r="E394" s="1" t="s">
        <v>3107</v>
      </c>
    </row>
    <row r="395" spans="1:5" ht="15.75" customHeight="1" x14ac:dyDescent="0.2">
      <c r="A395" s="1" t="s">
        <v>1459</v>
      </c>
      <c r="B395" s="1" t="s">
        <v>3108</v>
      </c>
      <c r="D395" s="1" t="s">
        <v>1459</v>
      </c>
      <c r="E395" s="1" t="s">
        <v>3109</v>
      </c>
    </row>
    <row r="396" spans="1:5" ht="15.75" customHeight="1" x14ac:dyDescent="0.2">
      <c r="A396" s="1" t="s">
        <v>1461</v>
      </c>
      <c r="B396" s="1" t="s">
        <v>3110</v>
      </c>
      <c r="D396" s="1" t="s">
        <v>1461</v>
      </c>
      <c r="E396" s="1" t="s">
        <v>3111</v>
      </c>
    </row>
    <row r="397" spans="1:5" ht="15.75" customHeight="1" x14ac:dyDescent="0.2">
      <c r="A397" s="1" t="s">
        <v>1463</v>
      </c>
      <c r="B397" s="1" t="s">
        <v>3112</v>
      </c>
      <c r="D397" s="1" t="s">
        <v>1463</v>
      </c>
      <c r="E397" s="1" t="s">
        <v>3113</v>
      </c>
    </row>
    <row r="398" spans="1:5" ht="15.75" customHeight="1" x14ac:dyDescent="0.2">
      <c r="A398" s="1" t="s">
        <v>146</v>
      </c>
      <c r="B398" s="1" t="s">
        <v>3114</v>
      </c>
      <c r="D398" s="1" t="s">
        <v>146</v>
      </c>
      <c r="E398" s="1" t="s">
        <v>3115</v>
      </c>
    </row>
    <row r="399" spans="1:5" ht="15.75" customHeight="1" x14ac:dyDescent="0.2">
      <c r="A399" s="1" t="s">
        <v>135</v>
      </c>
      <c r="B399" s="1" t="s">
        <v>3116</v>
      </c>
      <c r="D399" s="1" t="s">
        <v>135</v>
      </c>
      <c r="E399" s="1" t="s">
        <v>3117</v>
      </c>
    </row>
    <row r="400" spans="1:5" ht="15.75" customHeight="1" x14ac:dyDescent="0.2">
      <c r="A400" s="1" t="s">
        <v>1467</v>
      </c>
      <c r="B400" s="1" t="s">
        <v>3118</v>
      </c>
      <c r="D400" s="1" t="s">
        <v>1467</v>
      </c>
      <c r="E400" s="1" t="s">
        <v>3119</v>
      </c>
    </row>
    <row r="401" spans="1:5" ht="15.75" customHeight="1" x14ac:dyDescent="0.2">
      <c r="A401" s="1" t="s">
        <v>1470</v>
      </c>
      <c r="B401" s="1" t="s">
        <v>2819</v>
      </c>
      <c r="D401" s="1" t="s">
        <v>1470</v>
      </c>
      <c r="E401" s="1" t="s">
        <v>3120</v>
      </c>
    </row>
    <row r="402" spans="1:5" ht="15.75" customHeight="1" x14ac:dyDescent="0.2">
      <c r="A402" s="1" t="s">
        <v>1472</v>
      </c>
      <c r="B402" s="1" t="s">
        <v>3121</v>
      </c>
      <c r="D402" s="1" t="s">
        <v>1472</v>
      </c>
      <c r="E402" s="1" t="s">
        <v>3122</v>
      </c>
    </row>
    <row r="403" spans="1:5" ht="15.75" customHeight="1" x14ac:dyDescent="0.2">
      <c r="A403" s="1" t="s">
        <v>1474</v>
      </c>
      <c r="B403" s="1" t="s">
        <v>2819</v>
      </c>
      <c r="D403" s="1" t="s">
        <v>1474</v>
      </c>
      <c r="E403" s="1" t="s">
        <v>3123</v>
      </c>
    </row>
    <row r="404" spans="1:5" ht="15.75" customHeight="1" x14ac:dyDescent="0.2">
      <c r="A404" s="1" t="s">
        <v>1476</v>
      </c>
      <c r="B404" s="1" t="s">
        <v>3124</v>
      </c>
      <c r="D404" s="1" t="s">
        <v>1476</v>
      </c>
      <c r="E404" s="1" t="s">
        <v>3125</v>
      </c>
    </row>
    <row r="405" spans="1:5" ht="15.75" customHeight="1" x14ac:dyDescent="0.2">
      <c r="A405" s="1" t="s">
        <v>1477</v>
      </c>
      <c r="B405" s="1" t="s">
        <v>2819</v>
      </c>
      <c r="D405" s="1" t="s">
        <v>1477</v>
      </c>
      <c r="E405" s="1" t="s">
        <v>3126</v>
      </c>
    </row>
    <row r="406" spans="1:5" ht="15.75" customHeight="1" x14ac:dyDescent="0.2">
      <c r="A406" s="1" t="s">
        <v>1479</v>
      </c>
      <c r="B406" s="1" t="s">
        <v>3127</v>
      </c>
      <c r="D406" s="1" t="s">
        <v>1479</v>
      </c>
      <c r="E406" s="1" t="s">
        <v>3128</v>
      </c>
    </row>
    <row r="407" spans="1:5" ht="15.75" customHeight="1" x14ac:dyDescent="0.2">
      <c r="A407" s="1" t="s">
        <v>1481</v>
      </c>
      <c r="B407" s="1" t="s">
        <v>3129</v>
      </c>
      <c r="D407" s="1" t="s">
        <v>1481</v>
      </c>
      <c r="E407" s="1" t="s">
        <v>3130</v>
      </c>
    </row>
    <row r="408" spans="1:5" ht="15.75" customHeight="1" x14ac:dyDescent="0.2">
      <c r="A408" s="1" t="s">
        <v>1483</v>
      </c>
      <c r="B408" s="1" t="s">
        <v>3131</v>
      </c>
      <c r="D408" s="1" t="s">
        <v>1483</v>
      </c>
      <c r="E408" s="1" t="s">
        <v>3132</v>
      </c>
    </row>
    <row r="409" spans="1:5" ht="15.75" customHeight="1" x14ac:dyDescent="0.2">
      <c r="A409" s="1" t="s">
        <v>1485</v>
      </c>
      <c r="B409" s="1" t="s">
        <v>2819</v>
      </c>
      <c r="D409" s="1" t="s">
        <v>1485</v>
      </c>
      <c r="E409" s="1" t="s">
        <v>3133</v>
      </c>
    </row>
    <row r="410" spans="1:5" ht="15.75" customHeight="1" x14ac:dyDescent="0.2">
      <c r="A410" s="1" t="s">
        <v>1487</v>
      </c>
      <c r="B410" s="1" t="s">
        <v>3134</v>
      </c>
      <c r="D410" s="1" t="s">
        <v>1487</v>
      </c>
      <c r="E410" s="1" t="s">
        <v>3135</v>
      </c>
    </row>
    <row r="411" spans="1:5" ht="15.75" customHeight="1" x14ac:dyDescent="0.2">
      <c r="A411" s="1" t="s">
        <v>1489</v>
      </c>
      <c r="B411" s="1" t="s">
        <v>3136</v>
      </c>
      <c r="D411" s="1" t="s">
        <v>1489</v>
      </c>
      <c r="E411" s="1" t="s">
        <v>3137</v>
      </c>
    </row>
    <row r="412" spans="1:5" ht="15.75" customHeight="1" x14ac:dyDescent="0.2">
      <c r="A412" s="1" t="s">
        <v>1491</v>
      </c>
      <c r="B412" s="1" t="s">
        <v>2819</v>
      </c>
      <c r="D412" s="1" t="s">
        <v>1491</v>
      </c>
      <c r="E412" s="1" t="s">
        <v>3138</v>
      </c>
    </row>
    <row r="413" spans="1:5" ht="15.75" customHeight="1" x14ac:dyDescent="0.2">
      <c r="A413" s="1" t="s">
        <v>1493</v>
      </c>
      <c r="B413" s="1" t="s">
        <v>3139</v>
      </c>
      <c r="D413" s="1" t="s">
        <v>1493</v>
      </c>
      <c r="E413" s="1" t="s">
        <v>3140</v>
      </c>
    </row>
    <row r="414" spans="1:5" ht="15.75" customHeight="1" x14ac:dyDescent="0.2">
      <c r="A414" s="1" t="s">
        <v>1495</v>
      </c>
      <c r="B414" s="1" t="s">
        <v>3141</v>
      </c>
      <c r="D414" s="1" t="s">
        <v>1495</v>
      </c>
      <c r="E414" s="1" t="s">
        <v>3142</v>
      </c>
    </row>
    <row r="415" spans="1:5" ht="15.75" customHeight="1" x14ac:dyDescent="0.2">
      <c r="A415" s="1" t="s">
        <v>1497</v>
      </c>
      <c r="B415" s="1" t="s">
        <v>3143</v>
      </c>
      <c r="D415" s="1" t="s">
        <v>1497</v>
      </c>
      <c r="E415" s="1" t="s">
        <v>3144</v>
      </c>
    </row>
    <row r="416" spans="1:5" ht="15.75" customHeight="1" x14ac:dyDescent="0.2">
      <c r="A416" s="1" t="s">
        <v>1499</v>
      </c>
      <c r="B416" s="1" t="s">
        <v>2819</v>
      </c>
      <c r="D416" s="1" t="s">
        <v>1499</v>
      </c>
      <c r="E416" s="1" t="s">
        <v>3145</v>
      </c>
    </row>
    <row r="417" spans="1:5" ht="15.75" customHeight="1" x14ac:dyDescent="0.2">
      <c r="A417" s="1" t="s">
        <v>180</v>
      </c>
      <c r="B417" s="1" t="s">
        <v>3146</v>
      </c>
      <c r="D417" s="1" t="s">
        <v>180</v>
      </c>
      <c r="E417" s="1" t="s">
        <v>3147</v>
      </c>
    </row>
    <row r="418" spans="1:5" ht="15.75" customHeight="1" x14ac:dyDescent="0.2">
      <c r="A418" s="1" t="s">
        <v>1501</v>
      </c>
      <c r="B418" s="1" t="s">
        <v>3148</v>
      </c>
      <c r="D418" s="1" t="s">
        <v>1501</v>
      </c>
      <c r="E418" s="1" t="s">
        <v>3149</v>
      </c>
    </row>
    <row r="419" spans="1:5" ht="15.75" customHeight="1" x14ac:dyDescent="0.2">
      <c r="A419" s="1" t="s">
        <v>2235</v>
      </c>
      <c r="D419" s="1" t="s">
        <v>2235</v>
      </c>
    </row>
    <row r="420" spans="1:5" ht="15.75" customHeight="1" x14ac:dyDescent="0.2">
      <c r="A420" s="1" t="s">
        <v>1503</v>
      </c>
      <c r="B420" s="1" t="s">
        <v>2819</v>
      </c>
      <c r="D420" s="1" t="s">
        <v>1503</v>
      </c>
      <c r="E420" s="1" t="s">
        <v>3150</v>
      </c>
    </row>
    <row r="421" spans="1:5" ht="15.75" customHeight="1" x14ac:dyDescent="0.2">
      <c r="A421" s="1" t="s">
        <v>1505</v>
      </c>
      <c r="B421" s="1" t="s">
        <v>3151</v>
      </c>
      <c r="D421" s="1" t="s">
        <v>1505</v>
      </c>
      <c r="E421" s="1" t="s">
        <v>3152</v>
      </c>
    </row>
    <row r="422" spans="1:5" ht="15.75" customHeight="1" x14ac:dyDescent="0.2">
      <c r="A422" s="1" t="s">
        <v>1507</v>
      </c>
      <c r="B422" s="1" t="s">
        <v>2819</v>
      </c>
      <c r="D422" s="1" t="s">
        <v>1507</v>
      </c>
      <c r="E422" s="1" t="s">
        <v>3153</v>
      </c>
    </row>
    <row r="423" spans="1:5" ht="15.75" customHeight="1" x14ac:dyDescent="0.2">
      <c r="A423" s="1" t="s">
        <v>1509</v>
      </c>
      <c r="B423" s="1" t="s">
        <v>2819</v>
      </c>
      <c r="D423" s="1" t="s">
        <v>1509</v>
      </c>
      <c r="E423" s="1" t="s">
        <v>3154</v>
      </c>
    </row>
    <row r="424" spans="1:5" ht="15.75" customHeight="1" x14ac:dyDescent="0.2">
      <c r="A424" s="1" t="s">
        <v>1511</v>
      </c>
      <c r="B424" s="1" t="s">
        <v>2819</v>
      </c>
      <c r="D424" s="1" t="s">
        <v>1511</v>
      </c>
      <c r="E424" s="1" t="s">
        <v>3155</v>
      </c>
    </row>
    <row r="425" spans="1:5" ht="15.75" customHeight="1" x14ac:dyDescent="0.2">
      <c r="A425" s="1" t="s">
        <v>386</v>
      </c>
      <c r="B425" s="1" t="s">
        <v>3156</v>
      </c>
      <c r="D425" s="1" t="s">
        <v>386</v>
      </c>
      <c r="E425" s="1" t="s">
        <v>3157</v>
      </c>
    </row>
    <row r="426" spans="1:5" ht="15.75" customHeight="1" x14ac:dyDescent="0.2">
      <c r="A426" s="1" t="s">
        <v>1513</v>
      </c>
      <c r="B426" s="1" t="s">
        <v>3158</v>
      </c>
      <c r="D426" s="1" t="s">
        <v>1513</v>
      </c>
      <c r="E426" s="1" t="s">
        <v>3159</v>
      </c>
    </row>
    <row r="427" spans="1:5" ht="15.75" customHeight="1" x14ac:dyDescent="0.2">
      <c r="A427" s="1" t="s">
        <v>651</v>
      </c>
      <c r="B427" s="1" t="s">
        <v>3160</v>
      </c>
      <c r="D427" s="1" t="s">
        <v>651</v>
      </c>
      <c r="E427" s="1" t="s">
        <v>3161</v>
      </c>
    </row>
    <row r="428" spans="1:5" ht="15.75" customHeight="1" x14ac:dyDescent="0.2">
      <c r="A428" s="1" t="s">
        <v>1515</v>
      </c>
      <c r="B428" s="1" t="s">
        <v>2819</v>
      </c>
      <c r="D428" s="1" t="s">
        <v>1515</v>
      </c>
      <c r="E428" s="1" t="s">
        <v>3162</v>
      </c>
    </row>
    <row r="429" spans="1:5" ht="15.75" customHeight="1" x14ac:dyDescent="0.2">
      <c r="A429" s="1" t="s">
        <v>1517</v>
      </c>
      <c r="B429" s="1" t="s">
        <v>3163</v>
      </c>
      <c r="D429" s="1" t="s">
        <v>1517</v>
      </c>
      <c r="E429" s="1" t="s">
        <v>3164</v>
      </c>
    </row>
    <row r="430" spans="1:5" ht="15.75" customHeight="1" x14ac:dyDescent="0.2">
      <c r="A430" s="1" t="s">
        <v>1519</v>
      </c>
      <c r="B430" s="1" t="s">
        <v>2819</v>
      </c>
      <c r="D430" s="1" t="s">
        <v>1519</v>
      </c>
      <c r="E430" s="1" t="s">
        <v>3165</v>
      </c>
    </row>
    <row r="431" spans="1:5" ht="15.75" customHeight="1" x14ac:dyDescent="0.2">
      <c r="A431" s="1" t="s">
        <v>1521</v>
      </c>
      <c r="B431" s="1" t="s">
        <v>2819</v>
      </c>
      <c r="D431" s="1" t="s">
        <v>1521</v>
      </c>
      <c r="E431" s="1" t="s">
        <v>3166</v>
      </c>
    </row>
    <row r="432" spans="1:5" ht="15.75" customHeight="1" x14ac:dyDescent="0.2">
      <c r="A432" s="1" t="s">
        <v>1523</v>
      </c>
      <c r="B432" s="1" t="s">
        <v>2819</v>
      </c>
      <c r="D432" s="1" t="s">
        <v>1523</v>
      </c>
      <c r="E432" s="1" t="s">
        <v>3167</v>
      </c>
    </row>
    <row r="433" spans="1:5" ht="15.75" customHeight="1" x14ac:dyDescent="0.2">
      <c r="A433" s="1" t="s">
        <v>1525</v>
      </c>
      <c r="B433" s="1" t="s">
        <v>3168</v>
      </c>
      <c r="D433" s="1" t="s">
        <v>1525</v>
      </c>
      <c r="E433" s="1" t="s">
        <v>3169</v>
      </c>
    </row>
    <row r="434" spans="1:5" ht="15.75" customHeight="1" x14ac:dyDescent="0.2">
      <c r="A434" s="1" t="s">
        <v>1527</v>
      </c>
      <c r="B434" s="1" t="s">
        <v>2819</v>
      </c>
      <c r="D434" s="1" t="s">
        <v>1527</v>
      </c>
      <c r="E434" s="1" t="s">
        <v>3170</v>
      </c>
    </row>
    <row r="435" spans="1:5" ht="15.75" customHeight="1" x14ac:dyDescent="0.2">
      <c r="A435" s="1" t="s">
        <v>1529</v>
      </c>
      <c r="B435" s="1" t="s">
        <v>2819</v>
      </c>
      <c r="D435" s="1" t="s">
        <v>1529</v>
      </c>
      <c r="E435" s="1" t="s">
        <v>3171</v>
      </c>
    </row>
    <row r="436" spans="1:5" ht="15.75" customHeight="1" x14ac:dyDescent="0.2">
      <c r="A436" s="1" t="s">
        <v>1531</v>
      </c>
      <c r="B436" s="1" t="s">
        <v>3172</v>
      </c>
      <c r="D436" s="1" t="s">
        <v>1531</v>
      </c>
      <c r="E436" s="1" t="s">
        <v>3173</v>
      </c>
    </row>
    <row r="437" spans="1:5" ht="15.75" customHeight="1" x14ac:dyDescent="0.2">
      <c r="A437" s="1" t="s">
        <v>1533</v>
      </c>
      <c r="B437" s="1" t="s">
        <v>3174</v>
      </c>
      <c r="D437" s="1" t="s">
        <v>1533</v>
      </c>
      <c r="E437" s="1" t="s">
        <v>3175</v>
      </c>
    </row>
    <row r="438" spans="1:5" ht="15.75" customHeight="1" x14ac:dyDescent="0.2">
      <c r="A438" s="1" t="s">
        <v>1534</v>
      </c>
      <c r="B438" s="1" t="s">
        <v>3176</v>
      </c>
      <c r="D438" s="1" t="s">
        <v>1534</v>
      </c>
      <c r="E438" s="1" t="s">
        <v>3177</v>
      </c>
    </row>
    <row r="439" spans="1:5" ht="15.75" customHeight="1" x14ac:dyDescent="0.2">
      <c r="A439" s="1" t="s">
        <v>1536</v>
      </c>
      <c r="B439" s="1" t="s">
        <v>3178</v>
      </c>
      <c r="D439" s="1" t="s">
        <v>1536</v>
      </c>
      <c r="E439" s="1" t="s">
        <v>3179</v>
      </c>
    </row>
    <row r="440" spans="1:5" ht="15.75" customHeight="1" x14ac:dyDescent="0.2">
      <c r="A440" s="1" t="s">
        <v>1538</v>
      </c>
      <c r="B440" s="1" t="s">
        <v>3180</v>
      </c>
      <c r="D440" s="1" t="s">
        <v>1538</v>
      </c>
      <c r="E440" s="1" t="s">
        <v>3181</v>
      </c>
    </row>
    <row r="441" spans="1:5" ht="15.75" customHeight="1" x14ac:dyDescent="0.2">
      <c r="A441" s="1" t="s">
        <v>1540</v>
      </c>
      <c r="B441" s="1" t="s">
        <v>3182</v>
      </c>
      <c r="D441" s="1" t="s">
        <v>1540</v>
      </c>
      <c r="E441" s="1" t="s">
        <v>3183</v>
      </c>
    </row>
    <row r="442" spans="1:5" ht="15.75" customHeight="1" x14ac:dyDescent="0.2">
      <c r="A442" s="1" t="s">
        <v>1542</v>
      </c>
      <c r="B442" s="1" t="s">
        <v>3180</v>
      </c>
      <c r="D442" s="1" t="s">
        <v>1542</v>
      </c>
      <c r="E442" s="1" t="s">
        <v>3184</v>
      </c>
    </row>
    <row r="443" spans="1:5" ht="15.75" customHeight="1" x14ac:dyDescent="0.2">
      <c r="A443" s="1" t="s">
        <v>1544</v>
      </c>
      <c r="B443" s="1" t="s">
        <v>3180</v>
      </c>
      <c r="D443" s="1" t="s">
        <v>1544</v>
      </c>
      <c r="E443" s="1" t="s">
        <v>3185</v>
      </c>
    </row>
    <row r="444" spans="1:5" ht="15.75" customHeight="1" x14ac:dyDescent="0.2">
      <c r="A444" s="1" t="s">
        <v>1546</v>
      </c>
      <c r="B444" s="1" t="s">
        <v>3186</v>
      </c>
      <c r="D444" s="1" t="s">
        <v>1546</v>
      </c>
      <c r="E444" s="1" t="s">
        <v>3187</v>
      </c>
    </row>
    <row r="445" spans="1:5" ht="15.75" customHeight="1" x14ac:dyDescent="0.2">
      <c r="A445" s="1" t="s">
        <v>1548</v>
      </c>
      <c r="B445" s="1" t="s">
        <v>3188</v>
      </c>
      <c r="D445" s="1" t="s">
        <v>1548</v>
      </c>
      <c r="E445" s="1" t="s">
        <v>3189</v>
      </c>
    </row>
    <row r="446" spans="1:5" ht="15.75" customHeight="1" x14ac:dyDescent="0.2">
      <c r="A446" s="1" t="s">
        <v>1550</v>
      </c>
      <c r="B446" s="1" t="s">
        <v>3190</v>
      </c>
      <c r="D446" s="1" t="s">
        <v>1550</v>
      </c>
      <c r="E446" s="1" t="s">
        <v>3191</v>
      </c>
    </row>
    <row r="447" spans="1:5" ht="15.75" customHeight="1" x14ac:dyDescent="0.2">
      <c r="A447" s="1" t="s">
        <v>1551</v>
      </c>
      <c r="B447" s="1" t="s">
        <v>3192</v>
      </c>
      <c r="D447" s="1" t="s">
        <v>1551</v>
      </c>
      <c r="E447" s="1" t="s">
        <v>3193</v>
      </c>
    </row>
    <row r="448" spans="1:5" ht="15.75" customHeight="1" x14ac:dyDescent="0.2">
      <c r="A448" s="1" t="s">
        <v>1553</v>
      </c>
      <c r="B448" s="1" t="s">
        <v>3180</v>
      </c>
      <c r="D448" s="1" t="s">
        <v>1553</v>
      </c>
      <c r="E448" s="1" t="s">
        <v>3194</v>
      </c>
    </row>
    <row r="449" spans="1:5" ht="15.75" customHeight="1" x14ac:dyDescent="0.2">
      <c r="A449" s="1" t="s">
        <v>1555</v>
      </c>
      <c r="B449" s="1" t="s">
        <v>3180</v>
      </c>
      <c r="D449" s="1" t="s">
        <v>1555</v>
      </c>
      <c r="E449" s="1" t="s">
        <v>3195</v>
      </c>
    </row>
    <row r="450" spans="1:5" ht="15.75" customHeight="1" x14ac:dyDescent="0.2">
      <c r="A450" s="1" t="s">
        <v>1557</v>
      </c>
      <c r="B450" s="1" t="s">
        <v>3180</v>
      </c>
      <c r="D450" s="1" t="s">
        <v>1557</v>
      </c>
    </row>
    <row r="451" spans="1:5" ht="15.75" customHeight="1" x14ac:dyDescent="0.2">
      <c r="A451" s="1" t="s">
        <v>1558</v>
      </c>
      <c r="B451" s="1" t="s">
        <v>3180</v>
      </c>
      <c r="D451" s="1" t="s">
        <v>1558</v>
      </c>
      <c r="E451" s="1" t="s">
        <v>3196</v>
      </c>
    </row>
    <row r="452" spans="1:5" ht="15.75" customHeight="1" x14ac:dyDescent="0.2">
      <c r="A452" s="1" t="s">
        <v>1560</v>
      </c>
      <c r="B452" s="1" t="s">
        <v>3197</v>
      </c>
      <c r="D452" s="1" t="s">
        <v>1560</v>
      </c>
      <c r="E452" s="1" t="s">
        <v>3198</v>
      </c>
    </row>
    <row r="453" spans="1:5" ht="15.75" customHeight="1" x14ac:dyDescent="0.2">
      <c r="A453" s="1" t="s">
        <v>1562</v>
      </c>
      <c r="B453" s="1" t="s">
        <v>3199</v>
      </c>
      <c r="D453" s="1" t="s">
        <v>1562</v>
      </c>
      <c r="E453" s="1" t="s">
        <v>3200</v>
      </c>
    </row>
    <row r="454" spans="1:5" ht="15.75" customHeight="1" x14ac:dyDescent="0.2">
      <c r="A454" s="1" t="s">
        <v>1564</v>
      </c>
      <c r="B454" s="1" t="s">
        <v>3201</v>
      </c>
      <c r="D454" s="1" t="s">
        <v>1564</v>
      </c>
      <c r="E454" s="1" t="s">
        <v>3202</v>
      </c>
    </row>
    <row r="455" spans="1:5" ht="15.75" customHeight="1" x14ac:dyDescent="0.2">
      <c r="A455" s="1" t="s">
        <v>1566</v>
      </c>
      <c r="B455" s="1" t="s">
        <v>3203</v>
      </c>
      <c r="D455" s="1" t="s">
        <v>1566</v>
      </c>
      <c r="E455" s="1" t="s">
        <v>3204</v>
      </c>
    </row>
    <row r="456" spans="1:5" ht="15.75" customHeight="1" x14ac:dyDescent="0.2">
      <c r="A456" s="1" t="s">
        <v>1567</v>
      </c>
      <c r="B456" s="1" t="s">
        <v>3205</v>
      </c>
      <c r="D456" s="1" t="s">
        <v>1567</v>
      </c>
      <c r="E456" s="1" t="s">
        <v>3206</v>
      </c>
    </row>
    <row r="457" spans="1:5" ht="15.75" customHeight="1" x14ac:dyDescent="0.2">
      <c r="A457" s="1" t="s">
        <v>1568</v>
      </c>
      <c r="B457" s="1" t="s">
        <v>3207</v>
      </c>
      <c r="D457" s="1" t="s">
        <v>1568</v>
      </c>
      <c r="E457" s="1" t="s">
        <v>3208</v>
      </c>
    </row>
    <row r="458" spans="1:5" ht="15.75" customHeight="1" x14ac:dyDescent="0.2">
      <c r="A458" s="1" t="s">
        <v>1570</v>
      </c>
      <c r="B458" s="1" t="s">
        <v>3209</v>
      </c>
      <c r="D458" s="1" t="s">
        <v>1570</v>
      </c>
      <c r="E458" s="1" t="s">
        <v>3210</v>
      </c>
    </row>
    <row r="459" spans="1:5" ht="15.75" customHeight="1" x14ac:dyDescent="0.2">
      <c r="A459" s="1" t="s">
        <v>1572</v>
      </c>
      <c r="B459" s="1" t="s">
        <v>3211</v>
      </c>
      <c r="D459" s="1" t="s">
        <v>1572</v>
      </c>
      <c r="E459" s="1" t="s">
        <v>3212</v>
      </c>
    </row>
    <row r="460" spans="1:5" ht="15.75" customHeight="1" x14ac:dyDescent="0.2">
      <c r="A460" s="1" t="s">
        <v>274</v>
      </c>
      <c r="B460" s="1" t="s">
        <v>3213</v>
      </c>
      <c r="D460" s="1" t="s">
        <v>274</v>
      </c>
      <c r="E460" s="1" t="s">
        <v>3214</v>
      </c>
    </row>
    <row r="461" spans="1:5" ht="15.75" customHeight="1" x14ac:dyDescent="0.2">
      <c r="A461" s="1" t="s">
        <v>276</v>
      </c>
      <c r="B461" s="1" t="s">
        <v>3215</v>
      </c>
      <c r="D461" s="1" t="s">
        <v>276</v>
      </c>
      <c r="E461" s="1" t="s">
        <v>3216</v>
      </c>
    </row>
    <row r="462" spans="1:5" ht="15.75" customHeight="1" x14ac:dyDescent="0.2">
      <c r="A462" s="1" t="s">
        <v>1574</v>
      </c>
      <c r="B462" s="1" t="s">
        <v>3217</v>
      </c>
      <c r="D462" s="1" t="s">
        <v>1574</v>
      </c>
      <c r="E462" s="1" t="s">
        <v>3218</v>
      </c>
    </row>
    <row r="463" spans="1:5" ht="15.75" customHeight="1" x14ac:dyDescent="0.2">
      <c r="A463" s="1" t="s">
        <v>1576</v>
      </c>
      <c r="B463" s="1" t="s">
        <v>3219</v>
      </c>
      <c r="D463" s="1" t="s">
        <v>1576</v>
      </c>
      <c r="E463" s="1" t="s">
        <v>3220</v>
      </c>
    </row>
    <row r="464" spans="1:5" ht="15.75" customHeight="1" x14ac:dyDescent="0.2">
      <c r="A464" s="1" t="s">
        <v>1578</v>
      </c>
      <c r="B464" s="1" t="s">
        <v>3221</v>
      </c>
      <c r="D464" s="1" t="s">
        <v>1578</v>
      </c>
      <c r="E464" s="1" t="s">
        <v>3222</v>
      </c>
    </row>
    <row r="465" spans="1:5" ht="15.75" customHeight="1" x14ac:dyDescent="0.2">
      <c r="A465" s="1" t="s">
        <v>1580</v>
      </c>
      <c r="B465" s="1" t="s">
        <v>2819</v>
      </c>
      <c r="D465" s="1" t="s">
        <v>1580</v>
      </c>
      <c r="E465" s="1" t="s">
        <v>3223</v>
      </c>
    </row>
    <row r="466" spans="1:5" ht="15.75" customHeight="1" x14ac:dyDescent="0.2">
      <c r="A466" s="1" t="s">
        <v>1582</v>
      </c>
      <c r="B466" s="1" t="s">
        <v>3224</v>
      </c>
      <c r="D466" s="1" t="s">
        <v>1582</v>
      </c>
      <c r="E466" s="1" t="s">
        <v>3225</v>
      </c>
    </row>
    <row r="467" spans="1:5" ht="15.75" customHeight="1" x14ac:dyDescent="0.2">
      <c r="A467" s="1" t="s">
        <v>1584</v>
      </c>
      <c r="B467" s="1" t="s">
        <v>3226</v>
      </c>
      <c r="D467" s="1" t="s">
        <v>1584</v>
      </c>
      <c r="E467" s="1" t="s">
        <v>3227</v>
      </c>
    </row>
    <row r="468" spans="1:5" ht="15.75" customHeight="1" x14ac:dyDescent="0.2">
      <c r="A468" s="1" t="s">
        <v>389</v>
      </c>
      <c r="B468" s="1" t="s">
        <v>3228</v>
      </c>
      <c r="D468" s="1" t="s">
        <v>389</v>
      </c>
      <c r="E468" s="1" t="s">
        <v>3229</v>
      </c>
    </row>
    <row r="469" spans="1:5" ht="15.75" customHeight="1" x14ac:dyDescent="0.2">
      <c r="A469" s="1" t="s">
        <v>1586</v>
      </c>
      <c r="B469" s="1" t="s">
        <v>3230</v>
      </c>
      <c r="D469" s="1" t="s">
        <v>1586</v>
      </c>
      <c r="E469" s="1" t="s">
        <v>3231</v>
      </c>
    </row>
    <row r="470" spans="1:5" ht="15.75" customHeight="1" x14ac:dyDescent="0.2">
      <c r="A470" s="1" t="s">
        <v>1588</v>
      </c>
      <c r="B470" s="1" t="s">
        <v>3232</v>
      </c>
      <c r="D470" s="1" t="s">
        <v>1588</v>
      </c>
      <c r="E470" s="1" t="s">
        <v>3233</v>
      </c>
    </row>
    <row r="471" spans="1:5" ht="15.75" customHeight="1" x14ac:dyDescent="0.2">
      <c r="A471" s="1" t="s">
        <v>1590</v>
      </c>
      <c r="B471" s="1" t="s">
        <v>3234</v>
      </c>
      <c r="D471" s="1" t="s">
        <v>1590</v>
      </c>
      <c r="E471" s="1" t="s">
        <v>3235</v>
      </c>
    </row>
    <row r="472" spans="1:5" ht="15.75" customHeight="1" x14ac:dyDescent="0.2">
      <c r="A472" s="1" t="s">
        <v>1592</v>
      </c>
      <c r="B472" s="1" t="s">
        <v>2819</v>
      </c>
      <c r="D472" s="1" t="s">
        <v>1592</v>
      </c>
      <c r="E472" s="1" t="s">
        <v>3236</v>
      </c>
    </row>
    <row r="473" spans="1:5" ht="15.75" customHeight="1" x14ac:dyDescent="0.2">
      <c r="A473" s="1" t="s">
        <v>1594</v>
      </c>
      <c r="B473" s="1" t="s">
        <v>3237</v>
      </c>
      <c r="D473" s="1" t="s">
        <v>1594</v>
      </c>
      <c r="E473" s="1" t="s">
        <v>3238</v>
      </c>
    </row>
    <row r="474" spans="1:5" ht="15.75" customHeight="1" x14ac:dyDescent="0.2">
      <c r="A474" s="1" t="s">
        <v>1595</v>
      </c>
      <c r="B474" s="1" t="s">
        <v>3239</v>
      </c>
      <c r="D474" s="1" t="s">
        <v>1595</v>
      </c>
      <c r="E474" s="1" t="s">
        <v>3240</v>
      </c>
    </row>
    <row r="475" spans="1:5" ht="15.75" customHeight="1" x14ac:dyDescent="0.2">
      <c r="A475" s="1" t="s">
        <v>1597</v>
      </c>
      <c r="B475" s="1" t="s">
        <v>3241</v>
      </c>
      <c r="D475" s="1" t="s">
        <v>1597</v>
      </c>
      <c r="E475" s="1" t="s">
        <v>3242</v>
      </c>
    </row>
    <row r="476" spans="1:5" ht="15.75" customHeight="1" x14ac:dyDescent="0.2">
      <c r="A476" s="1" t="s">
        <v>1599</v>
      </c>
      <c r="B476" s="1" t="s">
        <v>3243</v>
      </c>
      <c r="D476" s="1" t="s">
        <v>1599</v>
      </c>
      <c r="E476" s="1" t="s">
        <v>3244</v>
      </c>
    </row>
    <row r="477" spans="1:5" ht="15.75" customHeight="1" x14ac:dyDescent="0.2">
      <c r="A477" s="1" t="s">
        <v>1601</v>
      </c>
      <c r="B477" s="1" t="s">
        <v>3245</v>
      </c>
      <c r="D477" s="1" t="s">
        <v>1601</v>
      </c>
      <c r="E477" s="1" t="s">
        <v>3246</v>
      </c>
    </row>
    <row r="478" spans="1:5" ht="15.75" customHeight="1" x14ac:dyDescent="0.2">
      <c r="A478" s="1" t="s">
        <v>1603</v>
      </c>
      <c r="B478" s="1" t="s">
        <v>3247</v>
      </c>
      <c r="D478" s="1" t="s">
        <v>1603</v>
      </c>
      <c r="E478" s="1" t="s">
        <v>3248</v>
      </c>
    </row>
    <row r="479" spans="1:5" ht="15.75" customHeight="1" x14ac:dyDescent="0.2">
      <c r="A479" s="1" t="s">
        <v>1604</v>
      </c>
      <c r="B479" s="1" t="s">
        <v>3249</v>
      </c>
      <c r="D479" s="1" t="s">
        <v>1604</v>
      </c>
      <c r="E479" s="1" t="s">
        <v>3250</v>
      </c>
    </row>
    <row r="480" spans="1:5" ht="15.75" customHeight="1" x14ac:dyDescent="0.2">
      <c r="A480" s="1" t="s">
        <v>1606</v>
      </c>
      <c r="B480" s="1" t="s">
        <v>3251</v>
      </c>
      <c r="D480" s="1" t="s">
        <v>1606</v>
      </c>
      <c r="E480" s="1" t="s">
        <v>3252</v>
      </c>
    </row>
    <row r="481" spans="1:5" ht="15.75" customHeight="1" x14ac:dyDescent="0.2">
      <c r="A481" s="1" t="s">
        <v>1608</v>
      </c>
      <c r="B481" s="1" t="s">
        <v>3253</v>
      </c>
      <c r="D481" s="1" t="s">
        <v>1608</v>
      </c>
      <c r="E481" s="1" t="s">
        <v>3254</v>
      </c>
    </row>
    <row r="482" spans="1:5" ht="15.75" customHeight="1" x14ac:dyDescent="0.2">
      <c r="A482" s="1" t="s">
        <v>1610</v>
      </c>
      <c r="B482" s="1" t="s">
        <v>3255</v>
      </c>
      <c r="D482" s="1" t="s">
        <v>1610</v>
      </c>
      <c r="E482" s="1" t="s">
        <v>3256</v>
      </c>
    </row>
    <row r="483" spans="1:5" ht="15.75" customHeight="1" x14ac:dyDescent="0.2">
      <c r="A483" s="1" t="s">
        <v>278</v>
      </c>
      <c r="B483" s="1" t="s">
        <v>3257</v>
      </c>
      <c r="D483" s="1" t="s">
        <v>278</v>
      </c>
      <c r="E483" s="1" t="s">
        <v>3258</v>
      </c>
    </row>
    <row r="484" spans="1:5" ht="15.75" customHeight="1" x14ac:dyDescent="0.2">
      <c r="A484" s="1" t="s">
        <v>1611</v>
      </c>
      <c r="B484" s="1" t="s">
        <v>3259</v>
      </c>
      <c r="D484" s="1" t="s">
        <v>1611</v>
      </c>
      <c r="E484" s="1" t="s">
        <v>3260</v>
      </c>
    </row>
    <row r="485" spans="1:5" ht="15.75" customHeight="1" x14ac:dyDescent="0.2">
      <c r="A485" s="1" t="s">
        <v>1613</v>
      </c>
      <c r="B485" s="1" t="s">
        <v>3261</v>
      </c>
      <c r="D485" s="1" t="s">
        <v>1613</v>
      </c>
      <c r="E485" s="1" t="s">
        <v>3261</v>
      </c>
    </row>
    <row r="486" spans="1:5" ht="15.75" customHeight="1" x14ac:dyDescent="0.2">
      <c r="A486" s="1" t="s">
        <v>1615</v>
      </c>
      <c r="B486" s="1" t="s">
        <v>3262</v>
      </c>
      <c r="D486" s="1" t="s">
        <v>1615</v>
      </c>
      <c r="E486" s="1" t="s">
        <v>3263</v>
      </c>
    </row>
    <row r="487" spans="1:5" ht="15.75" customHeight="1" x14ac:dyDescent="0.2">
      <c r="A487" s="1" t="s">
        <v>1617</v>
      </c>
      <c r="B487" s="1" t="s">
        <v>3264</v>
      </c>
      <c r="D487" s="1" t="s">
        <v>1617</v>
      </c>
      <c r="E487" s="1" t="s">
        <v>3265</v>
      </c>
    </row>
    <row r="488" spans="1:5" ht="15.75" customHeight="1" x14ac:dyDescent="0.2">
      <c r="A488" s="1" t="s">
        <v>1619</v>
      </c>
      <c r="B488" s="1" t="s">
        <v>3266</v>
      </c>
      <c r="D488" s="1" t="s">
        <v>1619</v>
      </c>
      <c r="E488" s="1" t="s">
        <v>3267</v>
      </c>
    </row>
    <row r="489" spans="1:5" ht="15.75" customHeight="1" x14ac:dyDescent="0.2">
      <c r="A489" s="1" t="s">
        <v>148</v>
      </c>
      <c r="B489" s="1" t="s">
        <v>3268</v>
      </c>
      <c r="D489" s="1" t="s">
        <v>148</v>
      </c>
      <c r="E489" s="1" t="s">
        <v>3269</v>
      </c>
    </row>
    <row r="490" spans="1:5" ht="15.75" customHeight="1" x14ac:dyDescent="0.2">
      <c r="A490" s="1" t="s">
        <v>348</v>
      </c>
      <c r="B490" s="1" t="s">
        <v>3270</v>
      </c>
      <c r="D490" s="1" t="s">
        <v>348</v>
      </c>
      <c r="E490" s="1" t="s">
        <v>3271</v>
      </c>
    </row>
    <row r="491" spans="1:5" ht="15.75" customHeight="1" x14ac:dyDescent="0.2">
      <c r="A491" s="1" t="s">
        <v>1621</v>
      </c>
      <c r="B491" s="1" t="s">
        <v>3272</v>
      </c>
      <c r="D491" s="1" t="s">
        <v>1621</v>
      </c>
      <c r="E491" s="1" t="s">
        <v>3273</v>
      </c>
    </row>
    <row r="492" spans="1:5" ht="15.75" customHeight="1" x14ac:dyDescent="0.2">
      <c r="A492" s="1" t="s">
        <v>1623</v>
      </c>
      <c r="B492" s="1" t="s">
        <v>2819</v>
      </c>
      <c r="D492" s="1" t="s">
        <v>1623</v>
      </c>
      <c r="E492" s="1" t="s">
        <v>3274</v>
      </c>
    </row>
    <row r="493" spans="1:5" ht="15.75" customHeight="1" x14ac:dyDescent="0.2">
      <c r="A493" s="1" t="s">
        <v>1625</v>
      </c>
      <c r="B493" s="1" t="s">
        <v>3275</v>
      </c>
      <c r="D493" s="1" t="s">
        <v>1625</v>
      </c>
      <c r="E493" s="1" t="s">
        <v>3276</v>
      </c>
    </row>
    <row r="494" spans="1:5" ht="15.75" customHeight="1" x14ac:dyDescent="0.2">
      <c r="A494" s="1" t="s">
        <v>55</v>
      </c>
      <c r="B494" s="1" t="s">
        <v>3277</v>
      </c>
      <c r="D494" s="1" t="s">
        <v>55</v>
      </c>
      <c r="E494" s="1" t="s">
        <v>3278</v>
      </c>
    </row>
    <row r="495" spans="1:5" ht="15.75" customHeight="1" x14ac:dyDescent="0.2">
      <c r="A495" s="1" t="s">
        <v>225</v>
      </c>
      <c r="B495" s="1" t="s">
        <v>3279</v>
      </c>
      <c r="D495" s="1" t="s">
        <v>225</v>
      </c>
      <c r="E495" s="1" t="s">
        <v>3280</v>
      </c>
    </row>
    <row r="496" spans="1:5" ht="15.75" customHeight="1" x14ac:dyDescent="0.2">
      <c r="A496" s="1" t="s">
        <v>1627</v>
      </c>
      <c r="B496" s="1" t="s">
        <v>2819</v>
      </c>
      <c r="D496" s="1" t="s">
        <v>1627</v>
      </c>
      <c r="E496" s="1" t="s">
        <v>3281</v>
      </c>
    </row>
    <row r="497" spans="1:5" ht="15.75" customHeight="1" x14ac:dyDescent="0.2">
      <c r="A497" s="1" t="s">
        <v>1629</v>
      </c>
      <c r="B497" s="1" t="s">
        <v>3282</v>
      </c>
      <c r="D497" s="1" t="s">
        <v>1629</v>
      </c>
      <c r="E497" s="1" t="s">
        <v>3283</v>
      </c>
    </row>
    <row r="498" spans="1:5" ht="15.75" customHeight="1" x14ac:dyDescent="0.2">
      <c r="A498" s="1" t="s">
        <v>1631</v>
      </c>
      <c r="B498" s="1" t="s">
        <v>3284</v>
      </c>
      <c r="D498" s="1" t="s">
        <v>1631</v>
      </c>
      <c r="E498" s="1" t="s">
        <v>3285</v>
      </c>
    </row>
    <row r="499" spans="1:5" ht="15.75" customHeight="1" x14ac:dyDescent="0.2">
      <c r="A499" s="1" t="s">
        <v>1633</v>
      </c>
      <c r="B499" s="1" t="s">
        <v>3286</v>
      </c>
      <c r="D499" s="1" t="s">
        <v>1633</v>
      </c>
      <c r="E499" s="1" t="s">
        <v>3287</v>
      </c>
    </row>
    <row r="500" spans="1:5" ht="15.75" customHeight="1" x14ac:dyDescent="0.2">
      <c r="A500" s="1" t="s">
        <v>1635</v>
      </c>
      <c r="B500" s="1" t="s">
        <v>3288</v>
      </c>
      <c r="D500" s="1" t="s">
        <v>1635</v>
      </c>
      <c r="E500" s="1" t="s">
        <v>3289</v>
      </c>
    </row>
    <row r="501" spans="1:5" ht="15.75" customHeight="1" x14ac:dyDescent="0.2">
      <c r="A501" s="1" t="s">
        <v>1637</v>
      </c>
      <c r="B501" s="1" t="s">
        <v>3290</v>
      </c>
      <c r="D501" s="1" t="s">
        <v>1637</v>
      </c>
    </row>
    <row r="502" spans="1:5" ht="15.75" customHeight="1" x14ac:dyDescent="0.2">
      <c r="A502" s="1" t="s">
        <v>1639</v>
      </c>
      <c r="B502" s="1" t="s">
        <v>3291</v>
      </c>
      <c r="D502" s="1" t="s">
        <v>1639</v>
      </c>
      <c r="E502" s="1" t="s">
        <v>3292</v>
      </c>
    </row>
    <row r="503" spans="1:5" ht="15.75" customHeight="1" x14ac:dyDescent="0.2">
      <c r="A503" s="1" t="s">
        <v>333</v>
      </c>
      <c r="B503" s="1" t="s">
        <v>3293</v>
      </c>
      <c r="D503" s="1" t="s">
        <v>333</v>
      </c>
      <c r="E503" s="1" t="s">
        <v>3294</v>
      </c>
    </row>
    <row r="504" spans="1:5" ht="15.75" customHeight="1" x14ac:dyDescent="0.2">
      <c r="A504" s="1" t="s">
        <v>1640</v>
      </c>
      <c r="B504" s="1" t="s">
        <v>3295</v>
      </c>
      <c r="D504" s="1" t="s">
        <v>1640</v>
      </c>
      <c r="E504" s="1" t="s">
        <v>3296</v>
      </c>
    </row>
    <row r="505" spans="1:5" ht="15.75" customHeight="1" x14ac:dyDescent="0.2">
      <c r="A505" s="1" t="s">
        <v>1642</v>
      </c>
      <c r="B505" s="1" t="s">
        <v>3297</v>
      </c>
      <c r="D505" s="1" t="s">
        <v>1642</v>
      </c>
    </row>
    <row r="506" spans="1:5" ht="15.75" customHeight="1" x14ac:dyDescent="0.2">
      <c r="A506" s="1" t="s">
        <v>1644</v>
      </c>
      <c r="B506" s="1" t="s">
        <v>3298</v>
      </c>
      <c r="D506" s="1" t="s">
        <v>1644</v>
      </c>
    </row>
    <row r="507" spans="1:5" ht="15.75" customHeight="1" x14ac:dyDescent="0.2">
      <c r="A507" s="1" t="s">
        <v>1646</v>
      </c>
      <c r="B507" s="1" t="s">
        <v>3299</v>
      </c>
      <c r="D507" s="1" t="s">
        <v>1646</v>
      </c>
    </row>
    <row r="508" spans="1:5" ht="15.75" customHeight="1" x14ac:dyDescent="0.2">
      <c r="A508" s="1" t="s">
        <v>1648</v>
      </c>
      <c r="B508" s="1" t="s">
        <v>3300</v>
      </c>
      <c r="D508" s="1" t="s">
        <v>1648</v>
      </c>
      <c r="E508" s="1" t="s">
        <v>3301</v>
      </c>
    </row>
    <row r="509" spans="1:5" ht="15.75" customHeight="1" x14ac:dyDescent="0.2">
      <c r="A509" s="1" t="s">
        <v>1649</v>
      </c>
      <c r="B509" s="1" t="s">
        <v>3302</v>
      </c>
      <c r="D509" s="1" t="s">
        <v>1649</v>
      </c>
      <c r="E509" s="1" t="s">
        <v>3303</v>
      </c>
    </row>
    <row r="510" spans="1:5" ht="15.75" customHeight="1" x14ac:dyDescent="0.2">
      <c r="A510" s="1" t="s">
        <v>204</v>
      </c>
      <c r="B510" s="1" t="s">
        <v>3304</v>
      </c>
      <c r="D510" s="1" t="s">
        <v>204</v>
      </c>
      <c r="E510" s="1" t="s">
        <v>3305</v>
      </c>
    </row>
    <row r="511" spans="1:5" ht="15.75" customHeight="1" x14ac:dyDescent="0.2">
      <c r="A511" s="1" t="s">
        <v>1651</v>
      </c>
      <c r="B511" s="1" t="s">
        <v>3306</v>
      </c>
      <c r="D511" s="1" t="s">
        <v>1651</v>
      </c>
      <c r="E511" s="1" t="s">
        <v>3307</v>
      </c>
    </row>
    <row r="512" spans="1:5" ht="15.75" customHeight="1" x14ac:dyDescent="0.2">
      <c r="A512" s="1" t="s">
        <v>456</v>
      </c>
      <c r="B512" s="1" t="s">
        <v>3308</v>
      </c>
      <c r="D512" s="1" t="s">
        <v>456</v>
      </c>
      <c r="E512" s="1" t="s">
        <v>3309</v>
      </c>
    </row>
    <row r="513" spans="1:5" ht="15.75" customHeight="1" x14ac:dyDescent="0.2">
      <c r="A513" s="1" t="s">
        <v>746</v>
      </c>
      <c r="B513" s="1" t="s">
        <v>3310</v>
      </c>
      <c r="D513" s="1" t="s">
        <v>746</v>
      </c>
      <c r="E513" s="1" t="s">
        <v>3311</v>
      </c>
    </row>
    <row r="514" spans="1:5" ht="15.75" customHeight="1" x14ac:dyDescent="0.2">
      <c r="A514" s="1" t="s">
        <v>1653</v>
      </c>
      <c r="B514" s="1" t="s">
        <v>2819</v>
      </c>
      <c r="D514" s="1" t="s">
        <v>1653</v>
      </c>
      <c r="E514" s="1" t="s">
        <v>3312</v>
      </c>
    </row>
    <row r="515" spans="1:5" ht="15.75" customHeight="1" x14ac:dyDescent="0.2">
      <c r="A515" s="1" t="s">
        <v>1655</v>
      </c>
      <c r="B515" s="1" t="s">
        <v>2819</v>
      </c>
      <c r="D515" s="1" t="s">
        <v>1655</v>
      </c>
      <c r="E515" s="1" t="s">
        <v>3313</v>
      </c>
    </row>
    <row r="516" spans="1:5" ht="15.75" customHeight="1" x14ac:dyDescent="0.2">
      <c r="A516" s="1" t="s">
        <v>1657</v>
      </c>
      <c r="B516" s="1" t="s">
        <v>3314</v>
      </c>
      <c r="D516" s="1" t="s">
        <v>1657</v>
      </c>
      <c r="E516" s="1" t="s">
        <v>3315</v>
      </c>
    </row>
    <row r="517" spans="1:5" ht="15.75" customHeight="1" x14ac:dyDescent="0.2">
      <c r="A517" s="1" t="s">
        <v>1659</v>
      </c>
      <c r="B517" s="1" t="s">
        <v>3316</v>
      </c>
      <c r="D517" s="1" t="s">
        <v>1659</v>
      </c>
      <c r="E517" s="1" t="s">
        <v>3317</v>
      </c>
    </row>
    <row r="518" spans="1:5" ht="15.75" customHeight="1" x14ac:dyDescent="0.2">
      <c r="A518" s="1" t="s">
        <v>438</v>
      </c>
      <c r="B518" s="1" t="s">
        <v>3318</v>
      </c>
      <c r="D518" s="1" t="s">
        <v>438</v>
      </c>
      <c r="E518" s="1" t="s">
        <v>3319</v>
      </c>
    </row>
    <row r="519" spans="1:5" ht="15.75" customHeight="1" x14ac:dyDescent="0.2">
      <c r="A519" s="1" t="s">
        <v>1661</v>
      </c>
      <c r="B519" s="1" t="s">
        <v>2819</v>
      </c>
      <c r="D519" s="1" t="s">
        <v>1661</v>
      </c>
      <c r="E519" s="1" t="s">
        <v>3320</v>
      </c>
    </row>
    <row r="520" spans="1:5" ht="15.75" customHeight="1" x14ac:dyDescent="0.2">
      <c r="A520" s="1" t="s">
        <v>458</v>
      </c>
      <c r="B520" s="1" t="s">
        <v>3321</v>
      </c>
      <c r="D520" s="1" t="s">
        <v>458</v>
      </c>
      <c r="E520" s="1" t="s">
        <v>3322</v>
      </c>
    </row>
    <row r="521" spans="1:5" ht="15.75" customHeight="1" x14ac:dyDescent="0.2">
      <c r="A521" s="1" t="s">
        <v>227</v>
      </c>
      <c r="B521" s="1" t="s">
        <v>3323</v>
      </c>
      <c r="D521" s="1" t="s">
        <v>227</v>
      </c>
      <c r="E521" s="1" t="s">
        <v>3324</v>
      </c>
    </row>
    <row r="522" spans="1:5" ht="15.75" customHeight="1" x14ac:dyDescent="0.2">
      <c r="A522" s="1" t="s">
        <v>1663</v>
      </c>
      <c r="B522" s="1" t="s">
        <v>3325</v>
      </c>
      <c r="D522" s="1" t="s">
        <v>1663</v>
      </c>
      <c r="E522" s="1" t="s">
        <v>3326</v>
      </c>
    </row>
    <row r="523" spans="1:5" ht="15.75" customHeight="1" x14ac:dyDescent="0.2">
      <c r="A523" s="1" t="s">
        <v>1665</v>
      </c>
      <c r="B523" s="1" t="s">
        <v>3327</v>
      </c>
      <c r="D523" s="1" t="s">
        <v>1665</v>
      </c>
      <c r="E523" s="1" t="s">
        <v>3328</v>
      </c>
    </row>
    <row r="524" spans="1:5" ht="15.75" customHeight="1" x14ac:dyDescent="0.2">
      <c r="A524" s="1" t="s">
        <v>1667</v>
      </c>
      <c r="B524" s="1" t="s">
        <v>3329</v>
      </c>
      <c r="D524" s="1" t="s">
        <v>1667</v>
      </c>
      <c r="E524" s="1" t="s">
        <v>3330</v>
      </c>
    </row>
    <row r="525" spans="1:5" ht="15.75" customHeight="1" x14ac:dyDescent="0.2">
      <c r="A525" s="1" t="s">
        <v>1669</v>
      </c>
      <c r="B525" s="1" t="s">
        <v>3331</v>
      </c>
      <c r="D525" s="1" t="s">
        <v>1669</v>
      </c>
      <c r="E525" s="1" t="s">
        <v>3332</v>
      </c>
    </row>
    <row r="526" spans="1:5" ht="15.75" customHeight="1" x14ac:dyDescent="0.2">
      <c r="A526" s="1" t="s">
        <v>182</v>
      </c>
      <c r="B526" s="1" t="s">
        <v>3333</v>
      </c>
      <c r="D526" s="1" t="s">
        <v>182</v>
      </c>
      <c r="E526" s="1" t="s">
        <v>3334</v>
      </c>
    </row>
    <row r="527" spans="1:5" ht="15.75" customHeight="1" x14ac:dyDescent="0.2">
      <c r="A527" s="1" t="s">
        <v>1671</v>
      </c>
      <c r="B527" s="1" t="s">
        <v>3335</v>
      </c>
      <c r="D527" s="1" t="s">
        <v>1671</v>
      </c>
      <c r="E527" s="1" t="s">
        <v>3336</v>
      </c>
    </row>
    <row r="528" spans="1:5" ht="15.75" customHeight="1" x14ac:dyDescent="0.2">
      <c r="A528" s="1" t="s">
        <v>1673</v>
      </c>
      <c r="B528" s="1" t="s">
        <v>2819</v>
      </c>
      <c r="D528" s="1" t="s">
        <v>1673</v>
      </c>
      <c r="E528" s="1" t="s">
        <v>3337</v>
      </c>
    </row>
    <row r="529" spans="1:5" ht="15.75" customHeight="1" x14ac:dyDescent="0.2">
      <c r="A529" s="1" t="s">
        <v>1675</v>
      </c>
      <c r="B529" s="1" t="s">
        <v>3338</v>
      </c>
      <c r="D529" s="1" t="s">
        <v>1675</v>
      </c>
      <c r="E529" s="1" t="s">
        <v>3339</v>
      </c>
    </row>
    <row r="530" spans="1:5" ht="15.75" customHeight="1" x14ac:dyDescent="0.2">
      <c r="A530" s="1" t="s">
        <v>1677</v>
      </c>
      <c r="B530" s="1" t="s">
        <v>2819</v>
      </c>
      <c r="D530" s="1" t="s">
        <v>1677</v>
      </c>
      <c r="E530" s="1" t="s">
        <v>3340</v>
      </c>
    </row>
    <row r="531" spans="1:5" ht="15.75" customHeight="1" x14ac:dyDescent="0.2">
      <c r="A531" s="1" t="s">
        <v>1679</v>
      </c>
      <c r="B531" s="1" t="s">
        <v>2819</v>
      </c>
      <c r="D531" s="1" t="s">
        <v>1679</v>
      </c>
      <c r="E531" s="1" t="s">
        <v>3341</v>
      </c>
    </row>
    <row r="532" spans="1:5" ht="15.75" customHeight="1" x14ac:dyDescent="0.2">
      <c r="A532" s="1" t="s">
        <v>1681</v>
      </c>
      <c r="B532" s="1" t="s">
        <v>3342</v>
      </c>
      <c r="D532" s="1" t="s">
        <v>1681</v>
      </c>
      <c r="E532" s="1" t="s">
        <v>3343</v>
      </c>
    </row>
    <row r="533" spans="1:5" ht="15.75" customHeight="1" x14ac:dyDescent="0.2">
      <c r="A533" s="1" t="s">
        <v>229</v>
      </c>
      <c r="B533" s="1" t="s">
        <v>3344</v>
      </c>
      <c r="D533" s="1" t="s">
        <v>229</v>
      </c>
      <c r="E533" s="1" t="s">
        <v>3345</v>
      </c>
    </row>
    <row r="534" spans="1:5" ht="15.75" customHeight="1" x14ac:dyDescent="0.2">
      <c r="A534" s="1" t="s">
        <v>1683</v>
      </c>
      <c r="B534" s="1" t="s">
        <v>2819</v>
      </c>
      <c r="D534" s="1" t="s">
        <v>1683</v>
      </c>
      <c r="E534" s="1" t="s">
        <v>3346</v>
      </c>
    </row>
    <row r="535" spans="1:5" ht="15.75" customHeight="1" x14ac:dyDescent="0.2">
      <c r="A535" s="1" t="s">
        <v>1685</v>
      </c>
      <c r="B535" s="1" t="s">
        <v>2819</v>
      </c>
      <c r="D535" s="1" t="s">
        <v>1685</v>
      </c>
      <c r="E535" s="1" t="s">
        <v>3347</v>
      </c>
    </row>
    <row r="536" spans="1:5" ht="15.75" customHeight="1" x14ac:dyDescent="0.2">
      <c r="A536" s="1" t="s">
        <v>1687</v>
      </c>
      <c r="B536" s="1" t="s">
        <v>3348</v>
      </c>
      <c r="D536" s="1" t="s">
        <v>1687</v>
      </c>
      <c r="E536" s="1" t="s">
        <v>3349</v>
      </c>
    </row>
    <row r="537" spans="1:5" ht="15.75" customHeight="1" x14ac:dyDescent="0.2">
      <c r="A537" s="1" t="s">
        <v>1689</v>
      </c>
      <c r="B537" s="1" t="s">
        <v>3350</v>
      </c>
      <c r="D537" s="1" t="s">
        <v>1689</v>
      </c>
      <c r="E537" s="1" t="s">
        <v>3351</v>
      </c>
    </row>
    <row r="538" spans="1:5" ht="15.75" customHeight="1" x14ac:dyDescent="0.2">
      <c r="A538" s="1" t="s">
        <v>1691</v>
      </c>
      <c r="B538" s="1" t="s">
        <v>3352</v>
      </c>
      <c r="D538" s="1" t="s">
        <v>1691</v>
      </c>
      <c r="E538" s="1" t="s">
        <v>3353</v>
      </c>
    </row>
    <row r="539" spans="1:5" ht="15.75" customHeight="1" x14ac:dyDescent="0.2">
      <c r="A539" s="1" t="s">
        <v>1693</v>
      </c>
      <c r="B539" s="1" t="s">
        <v>3354</v>
      </c>
      <c r="D539" s="1" t="s">
        <v>1693</v>
      </c>
      <c r="E539" s="1" t="s">
        <v>3355</v>
      </c>
    </row>
    <row r="540" spans="1:5" ht="15.75" customHeight="1" x14ac:dyDescent="0.2">
      <c r="A540" s="1" t="s">
        <v>1695</v>
      </c>
      <c r="B540" s="1" t="s">
        <v>2819</v>
      </c>
      <c r="D540" s="1" t="s">
        <v>1695</v>
      </c>
      <c r="E540" s="1" t="s">
        <v>3356</v>
      </c>
    </row>
    <row r="541" spans="1:5" ht="15.75" customHeight="1" x14ac:dyDescent="0.2">
      <c r="A541" s="1" t="s">
        <v>1697</v>
      </c>
      <c r="B541" s="1" t="s">
        <v>2819</v>
      </c>
      <c r="D541" s="1" t="s">
        <v>1697</v>
      </c>
      <c r="E541" s="1" t="s">
        <v>3357</v>
      </c>
    </row>
    <row r="542" spans="1:5" ht="15.75" customHeight="1" x14ac:dyDescent="0.2">
      <c r="A542" s="1" t="s">
        <v>1699</v>
      </c>
      <c r="B542" s="1" t="s">
        <v>2819</v>
      </c>
      <c r="D542" s="1" t="s">
        <v>1699</v>
      </c>
      <c r="E542" s="1" t="s">
        <v>3358</v>
      </c>
    </row>
    <row r="543" spans="1:5" ht="15.75" customHeight="1" x14ac:dyDescent="0.2">
      <c r="A543" s="1" t="s">
        <v>1700</v>
      </c>
      <c r="B543" s="1" t="s">
        <v>2819</v>
      </c>
      <c r="D543" s="1" t="s">
        <v>1700</v>
      </c>
      <c r="E543" s="1" t="s">
        <v>3359</v>
      </c>
    </row>
    <row r="544" spans="1:5" ht="15.75" customHeight="1" x14ac:dyDescent="0.2">
      <c r="A544" s="1" t="s">
        <v>1702</v>
      </c>
      <c r="B544" s="1" t="s">
        <v>3360</v>
      </c>
      <c r="D544" s="1" t="s">
        <v>1702</v>
      </c>
      <c r="E544" s="1" t="s">
        <v>3361</v>
      </c>
    </row>
    <row r="545" spans="1:5" ht="15.75" customHeight="1" x14ac:dyDescent="0.2">
      <c r="A545" s="1" t="s">
        <v>1704</v>
      </c>
      <c r="B545" s="1" t="s">
        <v>3362</v>
      </c>
      <c r="D545" s="1" t="s">
        <v>1704</v>
      </c>
      <c r="E545" s="1" t="s">
        <v>3363</v>
      </c>
    </row>
    <row r="546" spans="1:5" ht="15.75" customHeight="1" x14ac:dyDescent="0.2">
      <c r="A546" s="1" t="s">
        <v>1706</v>
      </c>
      <c r="B546" s="1" t="s">
        <v>2819</v>
      </c>
      <c r="D546" s="1" t="s">
        <v>1706</v>
      </c>
      <c r="E546" s="1" t="s">
        <v>3364</v>
      </c>
    </row>
    <row r="547" spans="1:5" ht="15.75" customHeight="1" x14ac:dyDescent="0.2">
      <c r="A547" s="1" t="s">
        <v>1708</v>
      </c>
      <c r="B547" s="1" t="s">
        <v>3365</v>
      </c>
      <c r="D547" s="1" t="s">
        <v>1708</v>
      </c>
      <c r="E547" s="1" t="s">
        <v>3366</v>
      </c>
    </row>
    <row r="548" spans="1:5" ht="15.75" customHeight="1" x14ac:dyDescent="0.2">
      <c r="A548" s="1" t="s">
        <v>1710</v>
      </c>
      <c r="B548" s="1" t="s">
        <v>3367</v>
      </c>
      <c r="D548" s="1" t="s">
        <v>1710</v>
      </c>
      <c r="E548" s="1" t="s">
        <v>3368</v>
      </c>
    </row>
    <row r="549" spans="1:5" ht="15.75" customHeight="1" x14ac:dyDescent="0.2">
      <c r="A549" s="1" t="s">
        <v>1712</v>
      </c>
      <c r="B549" s="1" t="s">
        <v>3369</v>
      </c>
      <c r="D549" s="1" t="s">
        <v>1712</v>
      </c>
      <c r="E549" s="1" t="s">
        <v>3370</v>
      </c>
    </row>
    <row r="550" spans="1:5" ht="15.75" customHeight="1" x14ac:dyDescent="0.2">
      <c r="A550" s="1" t="s">
        <v>1714</v>
      </c>
      <c r="B550" s="1" t="s">
        <v>2819</v>
      </c>
      <c r="D550" s="1" t="s">
        <v>1714</v>
      </c>
      <c r="E550" s="1" t="s">
        <v>3371</v>
      </c>
    </row>
    <row r="551" spans="1:5" ht="15.75" customHeight="1" x14ac:dyDescent="0.2">
      <c r="A551" s="1" t="s">
        <v>1716</v>
      </c>
      <c r="B551" s="1" t="s">
        <v>3372</v>
      </c>
      <c r="D551" s="1" t="s">
        <v>1716</v>
      </c>
      <c r="E551" s="1" t="s">
        <v>3373</v>
      </c>
    </row>
    <row r="552" spans="1:5" ht="15.75" customHeight="1" x14ac:dyDescent="0.2">
      <c r="A552" s="1" t="s">
        <v>440</v>
      </c>
      <c r="B552" s="1" t="s">
        <v>3374</v>
      </c>
      <c r="D552" s="1" t="s">
        <v>440</v>
      </c>
      <c r="E552" s="1" t="s">
        <v>3375</v>
      </c>
    </row>
    <row r="553" spans="1:5" ht="15.75" customHeight="1" x14ac:dyDescent="0.2">
      <c r="A553" s="1" t="s">
        <v>1718</v>
      </c>
      <c r="B553" s="1" t="s">
        <v>2819</v>
      </c>
      <c r="D553" s="1" t="s">
        <v>1718</v>
      </c>
      <c r="E553" s="1" t="s">
        <v>3376</v>
      </c>
    </row>
    <row r="554" spans="1:5" ht="15.75" customHeight="1" x14ac:dyDescent="0.2">
      <c r="A554" s="1" t="s">
        <v>1720</v>
      </c>
      <c r="B554" s="1" t="s">
        <v>3377</v>
      </c>
      <c r="D554" s="1" t="s">
        <v>1720</v>
      </c>
      <c r="E554" s="1" t="s">
        <v>3378</v>
      </c>
    </row>
    <row r="555" spans="1:5" ht="15.75" customHeight="1" x14ac:dyDescent="0.2">
      <c r="A555" s="1" t="s">
        <v>1721</v>
      </c>
      <c r="B555" s="1" t="s">
        <v>3379</v>
      </c>
      <c r="D555" s="1" t="s">
        <v>1721</v>
      </c>
      <c r="E555" s="1" t="s">
        <v>3380</v>
      </c>
    </row>
    <row r="556" spans="1:5" ht="15.75" customHeight="1" x14ac:dyDescent="0.2">
      <c r="A556" s="1" t="s">
        <v>1723</v>
      </c>
      <c r="B556" s="1" t="s">
        <v>3381</v>
      </c>
      <c r="D556" s="1" t="s">
        <v>1723</v>
      </c>
      <c r="E556" s="1" t="s">
        <v>3382</v>
      </c>
    </row>
    <row r="557" spans="1:5" ht="15.75" customHeight="1" x14ac:dyDescent="0.2">
      <c r="A557" s="1" t="s">
        <v>1725</v>
      </c>
      <c r="B557" s="1" t="s">
        <v>3383</v>
      </c>
      <c r="D557" s="1" t="s">
        <v>1725</v>
      </c>
      <c r="E557" s="1" t="s">
        <v>3384</v>
      </c>
    </row>
    <row r="558" spans="1:5" ht="15.75" customHeight="1" x14ac:dyDescent="0.2">
      <c r="A558" s="1" t="s">
        <v>1727</v>
      </c>
      <c r="B558" s="1" t="s">
        <v>3385</v>
      </c>
      <c r="D558" s="1" t="s">
        <v>1727</v>
      </c>
      <c r="E558" s="1" t="s">
        <v>3386</v>
      </c>
    </row>
    <row r="559" spans="1:5" ht="15.75" customHeight="1" x14ac:dyDescent="0.2">
      <c r="A559" s="1" t="s">
        <v>150</v>
      </c>
      <c r="B559" s="1" t="s">
        <v>3387</v>
      </c>
      <c r="D559" s="1" t="s">
        <v>150</v>
      </c>
      <c r="E559" s="1" t="s">
        <v>3388</v>
      </c>
    </row>
    <row r="560" spans="1:5" ht="15.75" customHeight="1" x14ac:dyDescent="0.2">
      <c r="A560" s="1" t="s">
        <v>103</v>
      </c>
      <c r="B560" s="1" t="s">
        <v>3389</v>
      </c>
      <c r="D560" s="1" t="s">
        <v>103</v>
      </c>
      <c r="E560" s="1" t="s">
        <v>3390</v>
      </c>
    </row>
    <row r="561" spans="1:5" ht="15.75" customHeight="1" x14ac:dyDescent="0.2">
      <c r="A561" s="1" t="s">
        <v>1729</v>
      </c>
      <c r="B561" s="1" t="s">
        <v>3391</v>
      </c>
      <c r="D561" s="1" t="s">
        <v>1729</v>
      </c>
      <c r="E561" s="1" t="s">
        <v>3392</v>
      </c>
    </row>
    <row r="562" spans="1:5" ht="15.75" customHeight="1" x14ac:dyDescent="0.2">
      <c r="A562" s="1" t="s">
        <v>484</v>
      </c>
      <c r="B562" s="1" t="s">
        <v>3393</v>
      </c>
      <c r="D562" s="1" t="s">
        <v>484</v>
      </c>
      <c r="E562" s="1" t="s">
        <v>3394</v>
      </c>
    </row>
    <row r="563" spans="1:5" ht="15.75" customHeight="1" x14ac:dyDescent="0.2">
      <c r="A563" s="1" t="s">
        <v>1731</v>
      </c>
      <c r="B563" s="1" t="s">
        <v>3395</v>
      </c>
      <c r="D563" s="1" t="s">
        <v>1731</v>
      </c>
      <c r="E563" s="1" t="s">
        <v>3396</v>
      </c>
    </row>
    <row r="564" spans="1:5" ht="15.75" customHeight="1" x14ac:dyDescent="0.2">
      <c r="A564" s="1" t="s">
        <v>257</v>
      </c>
      <c r="B564" s="1" t="s">
        <v>3397</v>
      </c>
      <c r="D564" s="1" t="s">
        <v>257</v>
      </c>
      <c r="E564" s="1" t="s">
        <v>3398</v>
      </c>
    </row>
    <row r="565" spans="1:5" ht="15.75" customHeight="1" x14ac:dyDescent="0.2">
      <c r="A565" s="1" t="s">
        <v>231</v>
      </c>
      <c r="B565" s="1" t="s">
        <v>3399</v>
      </c>
      <c r="D565" s="1" t="s">
        <v>231</v>
      </c>
      <c r="E565" s="1" t="s">
        <v>3400</v>
      </c>
    </row>
    <row r="566" spans="1:5" ht="15.75" customHeight="1" x14ac:dyDescent="0.2">
      <c r="A566" s="1" t="s">
        <v>1733</v>
      </c>
      <c r="B566" s="1" t="s">
        <v>2819</v>
      </c>
      <c r="D566" s="1" t="s">
        <v>1733</v>
      </c>
      <c r="E566" s="1" t="s">
        <v>3401</v>
      </c>
    </row>
    <row r="567" spans="1:5" ht="15.75" customHeight="1" x14ac:dyDescent="0.2">
      <c r="A567" s="1" t="s">
        <v>1735</v>
      </c>
      <c r="B567" s="1" t="s">
        <v>3402</v>
      </c>
      <c r="D567" s="1" t="s">
        <v>1735</v>
      </c>
      <c r="E567" s="1" t="s">
        <v>3403</v>
      </c>
    </row>
    <row r="568" spans="1:5" ht="15.75" customHeight="1" x14ac:dyDescent="0.2">
      <c r="A568" s="1" t="s">
        <v>1737</v>
      </c>
      <c r="B568" s="1" t="s">
        <v>2819</v>
      </c>
      <c r="D568" s="1" t="s">
        <v>1737</v>
      </c>
      <c r="E568" s="1" t="s">
        <v>3404</v>
      </c>
    </row>
    <row r="569" spans="1:5" ht="15.75" customHeight="1" x14ac:dyDescent="0.2">
      <c r="A569" s="1" t="s">
        <v>1739</v>
      </c>
      <c r="B569" s="1" t="s">
        <v>3405</v>
      </c>
      <c r="D569" s="1" t="s">
        <v>1739</v>
      </c>
      <c r="E569" s="1" t="s">
        <v>3406</v>
      </c>
    </row>
    <row r="570" spans="1:5" ht="15.75" customHeight="1" x14ac:dyDescent="0.2">
      <c r="A570" s="1" t="s">
        <v>1741</v>
      </c>
      <c r="B570" s="1" t="s">
        <v>3407</v>
      </c>
      <c r="D570" s="1" t="s">
        <v>1741</v>
      </c>
      <c r="E570" s="1" t="s">
        <v>3408</v>
      </c>
    </row>
    <row r="571" spans="1:5" ht="15.75" customHeight="1" x14ac:dyDescent="0.2">
      <c r="A571" s="1" t="s">
        <v>1743</v>
      </c>
      <c r="B571" s="1" t="s">
        <v>3409</v>
      </c>
      <c r="D571" s="1" t="s">
        <v>1743</v>
      </c>
      <c r="E571" s="1" t="s">
        <v>3410</v>
      </c>
    </row>
    <row r="572" spans="1:5" ht="15.75" customHeight="1" x14ac:dyDescent="0.2">
      <c r="A572" s="1" t="s">
        <v>152</v>
      </c>
      <c r="B572" s="1" t="s">
        <v>3411</v>
      </c>
      <c r="D572" s="1" t="s">
        <v>152</v>
      </c>
      <c r="E572" s="1" t="s">
        <v>3412</v>
      </c>
    </row>
    <row r="573" spans="1:5" ht="15.75" customHeight="1" x14ac:dyDescent="0.2">
      <c r="A573" s="1" t="s">
        <v>57</v>
      </c>
      <c r="B573" s="1" t="s">
        <v>3413</v>
      </c>
      <c r="D573" s="1" t="s">
        <v>57</v>
      </c>
      <c r="E573" s="1" t="s">
        <v>3414</v>
      </c>
    </row>
    <row r="574" spans="1:5" ht="15.75" customHeight="1" x14ac:dyDescent="0.2">
      <c r="A574" s="1" t="s">
        <v>1745</v>
      </c>
      <c r="B574" s="1" t="s">
        <v>3415</v>
      </c>
      <c r="D574" s="1" t="s">
        <v>1745</v>
      </c>
      <c r="E574" s="1" t="s">
        <v>3416</v>
      </c>
    </row>
    <row r="575" spans="1:5" ht="15.75" customHeight="1" x14ac:dyDescent="0.2">
      <c r="A575" s="1" t="s">
        <v>1747</v>
      </c>
      <c r="B575" s="1" t="s">
        <v>3417</v>
      </c>
      <c r="D575" s="1" t="s">
        <v>1747</v>
      </c>
      <c r="E575" s="1" t="s">
        <v>3418</v>
      </c>
    </row>
    <row r="576" spans="1:5" ht="15.75" customHeight="1" x14ac:dyDescent="0.2">
      <c r="A576" s="1" t="s">
        <v>1748</v>
      </c>
      <c r="B576" s="1" t="s">
        <v>2819</v>
      </c>
      <c r="D576" s="1" t="s">
        <v>1748</v>
      </c>
      <c r="E576" s="1" t="s">
        <v>3419</v>
      </c>
    </row>
    <row r="577" spans="1:5" ht="15.75" customHeight="1" x14ac:dyDescent="0.2">
      <c r="A577" s="1" t="s">
        <v>1750</v>
      </c>
      <c r="B577" s="1" t="s">
        <v>3420</v>
      </c>
      <c r="D577" s="1" t="s">
        <v>1750</v>
      </c>
      <c r="E577" s="1" t="s">
        <v>3421</v>
      </c>
    </row>
    <row r="578" spans="1:5" ht="15.75" customHeight="1" x14ac:dyDescent="0.2">
      <c r="A578" s="1" t="s">
        <v>1752</v>
      </c>
      <c r="B578" s="1" t="s">
        <v>2819</v>
      </c>
      <c r="D578" s="1" t="s">
        <v>1752</v>
      </c>
      <c r="E578" s="1" t="s">
        <v>3422</v>
      </c>
    </row>
    <row r="579" spans="1:5" ht="15.75" customHeight="1" x14ac:dyDescent="0.2">
      <c r="A579" s="1" t="s">
        <v>1754</v>
      </c>
      <c r="B579" s="1" t="s">
        <v>2819</v>
      </c>
      <c r="D579" s="1" t="s">
        <v>1754</v>
      </c>
      <c r="E579" s="1" t="s">
        <v>3423</v>
      </c>
    </row>
    <row r="580" spans="1:5" ht="15.75" customHeight="1" x14ac:dyDescent="0.2">
      <c r="A580" s="1" t="s">
        <v>1756</v>
      </c>
      <c r="B580" s="1" t="s">
        <v>3424</v>
      </c>
      <c r="D580" s="1" t="s">
        <v>1756</v>
      </c>
      <c r="E580" s="1" t="s">
        <v>3425</v>
      </c>
    </row>
    <row r="581" spans="1:5" ht="15.75" customHeight="1" x14ac:dyDescent="0.2">
      <c r="A581" s="1" t="s">
        <v>259</v>
      </c>
      <c r="B581" s="1" t="s">
        <v>3426</v>
      </c>
      <c r="D581" s="1" t="s">
        <v>259</v>
      </c>
      <c r="E581" s="1" t="s">
        <v>3427</v>
      </c>
    </row>
    <row r="582" spans="1:5" ht="15.75" customHeight="1" x14ac:dyDescent="0.2">
      <c r="A582" s="1" t="s">
        <v>469</v>
      </c>
      <c r="B582" s="1" t="s">
        <v>3428</v>
      </c>
      <c r="D582" s="1" t="s">
        <v>469</v>
      </c>
      <c r="E582" s="1" t="s">
        <v>3429</v>
      </c>
    </row>
    <row r="583" spans="1:5" ht="15.75" customHeight="1" x14ac:dyDescent="0.2">
      <c r="A583" s="1" t="s">
        <v>431</v>
      </c>
      <c r="B583" s="1" t="s">
        <v>3430</v>
      </c>
      <c r="D583" s="1" t="s">
        <v>431</v>
      </c>
      <c r="E583" s="1" t="s">
        <v>3431</v>
      </c>
    </row>
    <row r="584" spans="1:5" ht="15.75" customHeight="1" x14ac:dyDescent="0.2">
      <c r="A584" s="1" t="s">
        <v>1758</v>
      </c>
      <c r="B584" s="1" t="s">
        <v>3432</v>
      </c>
      <c r="D584" s="1" t="s">
        <v>1758</v>
      </c>
      <c r="E584" s="1" t="s">
        <v>3433</v>
      </c>
    </row>
    <row r="585" spans="1:5" ht="15.75" customHeight="1" x14ac:dyDescent="0.2">
      <c r="A585" s="1" t="s">
        <v>1760</v>
      </c>
      <c r="B585" s="1" t="s">
        <v>3434</v>
      </c>
      <c r="D585" s="1" t="s">
        <v>1760</v>
      </c>
      <c r="E585" s="1" t="s">
        <v>3435</v>
      </c>
    </row>
    <row r="586" spans="1:5" ht="15.75" customHeight="1" x14ac:dyDescent="0.2">
      <c r="A586" s="1" t="s">
        <v>1762</v>
      </c>
      <c r="B586" s="1" t="s">
        <v>3436</v>
      </c>
      <c r="D586" s="1" t="s">
        <v>1762</v>
      </c>
      <c r="E586" s="1" t="s">
        <v>3437</v>
      </c>
    </row>
    <row r="587" spans="1:5" ht="15.75" customHeight="1" x14ac:dyDescent="0.2">
      <c r="A587" s="1" t="s">
        <v>322</v>
      </c>
      <c r="B587" s="1" t="s">
        <v>3438</v>
      </c>
      <c r="D587" s="1" t="s">
        <v>322</v>
      </c>
      <c r="E587" s="1" t="s">
        <v>3439</v>
      </c>
    </row>
    <row r="588" spans="1:5" ht="15.75" customHeight="1" x14ac:dyDescent="0.2">
      <c r="A588" s="1" t="s">
        <v>1764</v>
      </c>
      <c r="B588" s="1" t="s">
        <v>2819</v>
      </c>
      <c r="D588" s="1" t="s">
        <v>1764</v>
      </c>
      <c r="E588" s="1" t="s">
        <v>3440</v>
      </c>
    </row>
    <row r="589" spans="1:5" ht="15.75" customHeight="1" x14ac:dyDescent="0.2">
      <c r="A589" s="1" t="s">
        <v>1766</v>
      </c>
      <c r="B589" s="1" t="s">
        <v>3441</v>
      </c>
      <c r="D589" s="1" t="s">
        <v>1766</v>
      </c>
      <c r="E589" s="1" t="s">
        <v>3442</v>
      </c>
    </row>
    <row r="590" spans="1:5" ht="15.75" customHeight="1" x14ac:dyDescent="0.2">
      <c r="A590" s="1" t="s">
        <v>1767</v>
      </c>
      <c r="B590" s="1" t="s">
        <v>2819</v>
      </c>
      <c r="D590" s="1" t="s">
        <v>1767</v>
      </c>
      <c r="E590" s="1" t="s">
        <v>3443</v>
      </c>
    </row>
    <row r="591" spans="1:5" ht="15.75" customHeight="1" x14ac:dyDescent="0.2">
      <c r="A591" s="1" t="s">
        <v>1769</v>
      </c>
      <c r="B591" s="1" t="s">
        <v>3444</v>
      </c>
      <c r="D591" s="1" t="s">
        <v>1769</v>
      </c>
      <c r="E591" s="1" t="s">
        <v>3445</v>
      </c>
    </row>
    <row r="592" spans="1:5" ht="15.75" customHeight="1" x14ac:dyDescent="0.2">
      <c r="A592" s="1" t="s">
        <v>206</v>
      </c>
      <c r="B592" s="1" t="s">
        <v>3446</v>
      </c>
      <c r="D592" s="1" t="s">
        <v>206</v>
      </c>
      <c r="E592" s="1" t="s">
        <v>3447</v>
      </c>
    </row>
    <row r="593" spans="1:5" ht="15.75" customHeight="1" x14ac:dyDescent="0.2">
      <c r="A593" s="1" t="s">
        <v>1771</v>
      </c>
      <c r="B593" s="1" t="s">
        <v>2819</v>
      </c>
      <c r="D593" s="1" t="s">
        <v>1771</v>
      </c>
      <c r="E593" s="1" t="s">
        <v>3448</v>
      </c>
    </row>
    <row r="594" spans="1:5" ht="15.75" customHeight="1" x14ac:dyDescent="0.2">
      <c r="A594" s="1" t="s">
        <v>1773</v>
      </c>
      <c r="B594" s="1" t="s">
        <v>3449</v>
      </c>
      <c r="D594" s="1" t="s">
        <v>1773</v>
      </c>
      <c r="E594" s="1" t="s">
        <v>3450</v>
      </c>
    </row>
    <row r="595" spans="1:5" ht="15.75" customHeight="1" x14ac:dyDescent="0.2">
      <c r="A595" s="1" t="s">
        <v>471</v>
      </c>
      <c r="B595" s="1" t="s">
        <v>3451</v>
      </c>
      <c r="D595" s="1" t="s">
        <v>471</v>
      </c>
      <c r="E595" s="1" t="s">
        <v>3452</v>
      </c>
    </row>
    <row r="596" spans="1:5" ht="15.75" customHeight="1" x14ac:dyDescent="0.2">
      <c r="A596" s="1" t="s">
        <v>441</v>
      </c>
      <c r="B596" s="1" t="s">
        <v>3453</v>
      </c>
      <c r="D596" s="1" t="s">
        <v>441</v>
      </c>
      <c r="E596" s="1" t="s">
        <v>3454</v>
      </c>
    </row>
    <row r="597" spans="1:5" ht="15.75" customHeight="1" x14ac:dyDescent="0.2">
      <c r="A597" s="1" t="s">
        <v>233</v>
      </c>
      <c r="B597" s="1" t="s">
        <v>3455</v>
      </c>
      <c r="D597" s="1" t="s">
        <v>233</v>
      </c>
      <c r="E597" s="1" t="s">
        <v>3456</v>
      </c>
    </row>
    <row r="598" spans="1:5" ht="15.75" customHeight="1" x14ac:dyDescent="0.2">
      <c r="A598" s="1" t="s">
        <v>460</v>
      </c>
      <c r="B598" s="1" t="s">
        <v>3457</v>
      </c>
      <c r="D598" s="1" t="s">
        <v>460</v>
      </c>
      <c r="E598" s="1" t="s">
        <v>3458</v>
      </c>
    </row>
    <row r="599" spans="1:5" ht="15.75" customHeight="1" x14ac:dyDescent="0.2">
      <c r="A599" s="1" t="s">
        <v>420</v>
      </c>
      <c r="B599" s="1" t="s">
        <v>3459</v>
      </c>
      <c r="D599" s="1" t="s">
        <v>420</v>
      </c>
      <c r="E599" s="1" t="s">
        <v>3460</v>
      </c>
    </row>
    <row r="600" spans="1:5" ht="15.75" customHeight="1" x14ac:dyDescent="0.2">
      <c r="A600" s="1" t="s">
        <v>462</v>
      </c>
      <c r="B600" s="1" t="s">
        <v>3461</v>
      </c>
      <c r="D600" s="1" t="s">
        <v>462</v>
      </c>
      <c r="E600" s="1" t="s">
        <v>3462</v>
      </c>
    </row>
    <row r="601" spans="1:5" ht="15.75" customHeight="1" x14ac:dyDescent="0.2">
      <c r="A601" s="1" t="s">
        <v>748</v>
      </c>
      <c r="B601" s="1" t="s">
        <v>3463</v>
      </c>
      <c r="D601" s="1" t="s">
        <v>748</v>
      </c>
      <c r="E601" s="1" t="s">
        <v>3464</v>
      </c>
    </row>
    <row r="602" spans="1:5" ht="15.75" customHeight="1" x14ac:dyDescent="0.2">
      <c r="A602" s="1" t="s">
        <v>1776</v>
      </c>
      <c r="B602" s="1" t="s">
        <v>3465</v>
      </c>
      <c r="D602" s="1" t="s">
        <v>1776</v>
      </c>
      <c r="E602" s="1" t="s">
        <v>3466</v>
      </c>
    </row>
    <row r="603" spans="1:5" ht="15.75" customHeight="1" x14ac:dyDescent="0.2">
      <c r="A603" s="1" t="s">
        <v>1778</v>
      </c>
      <c r="B603" s="1" t="s">
        <v>3467</v>
      </c>
      <c r="D603" s="1" t="s">
        <v>1778</v>
      </c>
      <c r="E603" s="1" t="s">
        <v>3468</v>
      </c>
    </row>
    <row r="604" spans="1:5" ht="15.75" customHeight="1" x14ac:dyDescent="0.2">
      <c r="A604" s="1" t="s">
        <v>1780</v>
      </c>
      <c r="B604" s="1" t="s">
        <v>3469</v>
      </c>
      <c r="D604" s="1" t="s">
        <v>1780</v>
      </c>
      <c r="E604" s="1" t="s">
        <v>3470</v>
      </c>
    </row>
    <row r="605" spans="1:5" ht="15.75" customHeight="1" x14ac:dyDescent="0.2">
      <c r="A605" s="1" t="s">
        <v>1781</v>
      </c>
      <c r="B605" s="1" t="s">
        <v>3471</v>
      </c>
      <c r="D605" s="1" t="s">
        <v>1781</v>
      </c>
      <c r="E605" s="1" t="s">
        <v>3472</v>
      </c>
    </row>
    <row r="606" spans="1:5" ht="15.75" customHeight="1" x14ac:dyDescent="0.2">
      <c r="A606" s="1" t="s">
        <v>236</v>
      </c>
      <c r="B606" s="1" t="s">
        <v>3473</v>
      </c>
      <c r="D606" s="1" t="s">
        <v>236</v>
      </c>
      <c r="E606" s="1" t="s">
        <v>3474</v>
      </c>
    </row>
    <row r="607" spans="1:5" ht="15.75" customHeight="1" x14ac:dyDescent="0.2">
      <c r="A607" s="1" t="s">
        <v>239</v>
      </c>
      <c r="B607" s="1" t="s">
        <v>3475</v>
      </c>
      <c r="D607" s="1" t="s">
        <v>239</v>
      </c>
      <c r="E607" s="1" t="s">
        <v>3476</v>
      </c>
    </row>
    <row r="608" spans="1:5" ht="15.75" customHeight="1" x14ac:dyDescent="0.2">
      <c r="A608" s="1" t="s">
        <v>155</v>
      </c>
      <c r="B608" s="1" t="s">
        <v>3477</v>
      </c>
      <c r="D608" s="1" t="s">
        <v>155</v>
      </c>
      <c r="E608" s="1" t="s">
        <v>3478</v>
      </c>
    </row>
    <row r="609" spans="1:5" ht="15.75" customHeight="1" x14ac:dyDescent="0.2">
      <c r="A609" s="1" t="s">
        <v>184</v>
      </c>
      <c r="B609" s="1" t="s">
        <v>3479</v>
      </c>
      <c r="D609" s="1" t="s">
        <v>184</v>
      </c>
      <c r="E609" s="1" t="s">
        <v>3480</v>
      </c>
    </row>
    <row r="610" spans="1:5" ht="15.75" customHeight="1" x14ac:dyDescent="0.2">
      <c r="A610" s="1" t="s">
        <v>1783</v>
      </c>
      <c r="B610" s="1" t="s">
        <v>3481</v>
      </c>
      <c r="D610" s="1" t="s">
        <v>1783</v>
      </c>
      <c r="E610" s="1" t="s">
        <v>3482</v>
      </c>
    </row>
    <row r="611" spans="1:5" ht="15.75" customHeight="1" x14ac:dyDescent="0.2">
      <c r="A611" s="1" t="s">
        <v>1785</v>
      </c>
      <c r="B611" s="1" t="s">
        <v>3483</v>
      </c>
      <c r="D611" s="1" t="s">
        <v>1785</v>
      </c>
      <c r="E611" s="1" t="s">
        <v>3484</v>
      </c>
    </row>
    <row r="612" spans="1:5" ht="15.75" customHeight="1" x14ac:dyDescent="0.2">
      <c r="A612" s="1" t="s">
        <v>158</v>
      </c>
      <c r="B612" s="1" t="s">
        <v>3485</v>
      </c>
      <c r="D612" s="1" t="s">
        <v>158</v>
      </c>
      <c r="E612" s="1" t="s">
        <v>3486</v>
      </c>
    </row>
    <row r="613" spans="1:5" ht="15.75" customHeight="1" x14ac:dyDescent="0.2">
      <c r="A613" s="1" t="s">
        <v>1787</v>
      </c>
      <c r="B613" s="1" t="s">
        <v>3487</v>
      </c>
      <c r="D613" s="1" t="s">
        <v>1787</v>
      </c>
      <c r="E613" s="1" t="s">
        <v>3488</v>
      </c>
    </row>
    <row r="614" spans="1:5" ht="15.75" customHeight="1" x14ac:dyDescent="0.2">
      <c r="A614" s="1" t="s">
        <v>1789</v>
      </c>
      <c r="B614" s="1" t="s">
        <v>3489</v>
      </c>
      <c r="D614" s="1" t="s">
        <v>1789</v>
      </c>
      <c r="E614" s="1" t="s">
        <v>3490</v>
      </c>
    </row>
    <row r="615" spans="1:5" ht="15.75" customHeight="1" x14ac:dyDescent="0.2">
      <c r="A615" s="1" t="s">
        <v>186</v>
      </c>
      <c r="B615" s="1" t="s">
        <v>3491</v>
      </c>
      <c r="D615" s="1" t="s">
        <v>186</v>
      </c>
      <c r="E615" s="1" t="s">
        <v>3492</v>
      </c>
    </row>
    <row r="616" spans="1:5" ht="15.75" customHeight="1" x14ac:dyDescent="0.2">
      <c r="A616" s="1" t="s">
        <v>1791</v>
      </c>
      <c r="D616" s="1" t="s">
        <v>1791</v>
      </c>
      <c r="E616" s="1" t="s">
        <v>3493</v>
      </c>
    </row>
    <row r="617" spans="1:5" ht="15.75" customHeight="1" x14ac:dyDescent="0.2">
      <c r="A617" s="1" t="s">
        <v>486</v>
      </c>
      <c r="B617" s="1" t="s">
        <v>3494</v>
      </c>
      <c r="D617" s="1" t="s">
        <v>486</v>
      </c>
      <c r="E617" s="1" t="s">
        <v>3495</v>
      </c>
    </row>
    <row r="618" spans="1:5" ht="15.75" customHeight="1" x14ac:dyDescent="0.2">
      <c r="A618" s="1" t="s">
        <v>160</v>
      </c>
      <c r="B618" s="1" t="s">
        <v>3496</v>
      </c>
      <c r="D618" s="1" t="s">
        <v>160</v>
      </c>
      <c r="E618" s="1" t="s">
        <v>3497</v>
      </c>
    </row>
    <row r="619" spans="1:5" ht="15.75" customHeight="1" x14ac:dyDescent="0.2">
      <c r="A619" s="1" t="s">
        <v>163</v>
      </c>
      <c r="B619" s="1" t="s">
        <v>3498</v>
      </c>
      <c r="D619" s="1" t="s">
        <v>163</v>
      </c>
      <c r="E619" s="1" t="s">
        <v>3499</v>
      </c>
    </row>
    <row r="620" spans="1:5" ht="15.75" customHeight="1" x14ac:dyDescent="0.2">
      <c r="A620" s="1" t="s">
        <v>209</v>
      </c>
      <c r="B620" s="1" t="s">
        <v>3500</v>
      </c>
      <c r="D620" s="1" t="s">
        <v>209</v>
      </c>
      <c r="E620" s="1" t="s">
        <v>3501</v>
      </c>
    </row>
    <row r="621" spans="1:5" ht="15.75" customHeight="1" x14ac:dyDescent="0.2">
      <c r="A621" s="1" t="s">
        <v>137</v>
      </c>
      <c r="B621" s="1" t="s">
        <v>3502</v>
      </c>
      <c r="D621" s="1" t="s">
        <v>137</v>
      </c>
      <c r="E621" s="1" t="s">
        <v>3503</v>
      </c>
    </row>
    <row r="622" spans="1:5" ht="15.75" customHeight="1" x14ac:dyDescent="0.2">
      <c r="A622" s="1" t="s">
        <v>1793</v>
      </c>
      <c r="B622" s="1" t="s">
        <v>3504</v>
      </c>
      <c r="D622" s="1" t="s">
        <v>1793</v>
      </c>
      <c r="E622" s="1" t="s">
        <v>3505</v>
      </c>
    </row>
    <row r="623" spans="1:5" ht="15.75" customHeight="1" x14ac:dyDescent="0.2">
      <c r="A623" s="1" t="s">
        <v>1794</v>
      </c>
      <c r="B623" s="1" t="s">
        <v>3506</v>
      </c>
      <c r="D623" s="1" t="s">
        <v>1794</v>
      </c>
    </row>
    <row r="624" spans="1:5" ht="15.75" customHeight="1" x14ac:dyDescent="0.2">
      <c r="A624" s="1" t="s">
        <v>1796</v>
      </c>
      <c r="B624" s="1" t="s">
        <v>3507</v>
      </c>
      <c r="D624" s="1" t="s">
        <v>1796</v>
      </c>
      <c r="E624" s="1" t="s">
        <v>3508</v>
      </c>
    </row>
    <row r="625" spans="1:5" ht="15.75" customHeight="1" x14ac:dyDescent="0.2">
      <c r="A625" s="1" t="s">
        <v>1798</v>
      </c>
      <c r="B625" s="1" t="s">
        <v>3509</v>
      </c>
      <c r="D625" s="1" t="s">
        <v>1798</v>
      </c>
      <c r="E625" s="1" t="s">
        <v>3510</v>
      </c>
    </row>
    <row r="626" spans="1:5" ht="15.75" customHeight="1" x14ac:dyDescent="0.2">
      <c r="A626" s="1" t="s">
        <v>1800</v>
      </c>
      <c r="B626" s="1" t="s">
        <v>3511</v>
      </c>
      <c r="D626" s="1" t="s">
        <v>1800</v>
      </c>
      <c r="E626" s="1" t="s">
        <v>3512</v>
      </c>
    </row>
    <row r="627" spans="1:5" ht="15.75" customHeight="1" x14ac:dyDescent="0.2">
      <c r="A627" s="1" t="s">
        <v>1802</v>
      </c>
      <c r="B627" s="1" t="s">
        <v>3513</v>
      </c>
      <c r="D627" s="1" t="s">
        <v>1802</v>
      </c>
      <c r="E627" s="1" t="s">
        <v>3514</v>
      </c>
    </row>
    <row r="628" spans="1:5" ht="15.75" customHeight="1" x14ac:dyDescent="0.2">
      <c r="A628" s="1" t="s">
        <v>1803</v>
      </c>
      <c r="B628" s="1" t="s">
        <v>3515</v>
      </c>
      <c r="D628" s="1" t="s">
        <v>1803</v>
      </c>
      <c r="E628" s="1" t="s">
        <v>3516</v>
      </c>
    </row>
    <row r="629" spans="1:5" ht="15.75" customHeight="1" x14ac:dyDescent="0.2">
      <c r="A629" s="1" t="s">
        <v>1805</v>
      </c>
      <c r="B629" s="1" t="s">
        <v>3517</v>
      </c>
      <c r="D629" s="1" t="s">
        <v>1805</v>
      </c>
      <c r="E629" s="1" t="s">
        <v>3518</v>
      </c>
    </row>
    <row r="630" spans="1:5" ht="15.75" customHeight="1" x14ac:dyDescent="0.2">
      <c r="A630" s="1" t="s">
        <v>1807</v>
      </c>
      <c r="B630" s="1" t="s">
        <v>3519</v>
      </c>
      <c r="D630" s="1" t="s">
        <v>1807</v>
      </c>
      <c r="E630" s="1" t="s">
        <v>3520</v>
      </c>
    </row>
    <row r="631" spans="1:5" ht="15.75" customHeight="1" x14ac:dyDescent="0.2">
      <c r="A631" s="1" t="s">
        <v>1809</v>
      </c>
      <c r="B631" s="1" t="s">
        <v>3521</v>
      </c>
      <c r="D631" s="1" t="s">
        <v>1809</v>
      </c>
      <c r="E631" s="1" t="s">
        <v>3522</v>
      </c>
    </row>
    <row r="632" spans="1:5" ht="15.75" customHeight="1" x14ac:dyDescent="0.2">
      <c r="A632" s="1" t="s">
        <v>399</v>
      </c>
      <c r="B632" s="1" t="s">
        <v>3523</v>
      </c>
      <c r="D632" s="1" t="s">
        <v>399</v>
      </c>
      <c r="E632" s="1" t="s">
        <v>3524</v>
      </c>
    </row>
    <row r="633" spans="1:5" ht="15.75" customHeight="1" x14ac:dyDescent="0.2">
      <c r="A633" s="1" t="s">
        <v>1811</v>
      </c>
      <c r="B633" s="1" t="s">
        <v>3525</v>
      </c>
      <c r="D633" s="1" t="s">
        <v>1811</v>
      </c>
      <c r="E633" s="1" t="s">
        <v>3526</v>
      </c>
    </row>
    <row r="634" spans="1:5" ht="15.75" customHeight="1" x14ac:dyDescent="0.2">
      <c r="A634" s="1" t="s">
        <v>165</v>
      </c>
      <c r="B634" s="1" t="s">
        <v>3527</v>
      </c>
      <c r="D634" s="1" t="s">
        <v>165</v>
      </c>
      <c r="E634" s="1" t="s">
        <v>3528</v>
      </c>
    </row>
    <row r="635" spans="1:5" ht="15.75" customHeight="1" x14ac:dyDescent="0.2">
      <c r="A635" s="1" t="s">
        <v>1813</v>
      </c>
      <c r="B635" s="1" t="s">
        <v>3529</v>
      </c>
      <c r="D635" s="1" t="s">
        <v>1813</v>
      </c>
      <c r="E635" s="1" t="s">
        <v>3530</v>
      </c>
    </row>
    <row r="636" spans="1:5" ht="15.75" customHeight="1" x14ac:dyDescent="0.2">
      <c r="A636" s="1" t="s">
        <v>1815</v>
      </c>
      <c r="B636" s="1" t="s">
        <v>3531</v>
      </c>
      <c r="D636" s="1" t="s">
        <v>1815</v>
      </c>
      <c r="E636" s="1" t="s">
        <v>3532</v>
      </c>
    </row>
    <row r="637" spans="1:5" ht="15.75" customHeight="1" x14ac:dyDescent="0.2">
      <c r="A637" s="1" t="s">
        <v>1817</v>
      </c>
      <c r="B637" s="1" t="s">
        <v>3533</v>
      </c>
      <c r="D637" s="1" t="s">
        <v>1817</v>
      </c>
      <c r="E637" s="1" t="s">
        <v>3534</v>
      </c>
    </row>
    <row r="638" spans="1:5" ht="15.75" customHeight="1" x14ac:dyDescent="0.2">
      <c r="A638" s="1" t="s">
        <v>1819</v>
      </c>
      <c r="B638" s="1" t="s">
        <v>3535</v>
      </c>
      <c r="D638" s="1" t="s">
        <v>1819</v>
      </c>
      <c r="E638" s="1" t="s">
        <v>3536</v>
      </c>
    </row>
    <row r="639" spans="1:5" ht="15.75" customHeight="1" x14ac:dyDescent="0.2">
      <c r="A639" s="1" t="s">
        <v>211</v>
      </c>
      <c r="B639" s="1" t="s">
        <v>3537</v>
      </c>
      <c r="D639" s="1" t="s">
        <v>211</v>
      </c>
      <c r="E639" s="1" t="s">
        <v>3538</v>
      </c>
    </row>
    <row r="640" spans="1:5" ht="15.75" customHeight="1" x14ac:dyDescent="0.2">
      <c r="A640" s="1" t="s">
        <v>1821</v>
      </c>
      <c r="B640" s="1" t="s">
        <v>3539</v>
      </c>
      <c r="D640" s="1" t="s">
        <v>1821</v>
      </c>
      <c r="E640" s="1" t="s">
        <v>3540</v>
      </c>
    </row>
    <row r="641" spans="1:5" ht="15.75" customHeight="1" x14ac:dyDescent="0.2">
      <c r="A641" s="1" t="s">
        <v>1823</v>
      </c>
      <c r="B641" s="1" t="s">
        <v>3541</v>
      </c>
      <c r="D641" s="1" t="s">
        <v>1823</v>
      </c>
      <c r="E641" s="1" t="s">
        <v>3542</v>
      </c>
    </row>
    <row r="642" spans="1:5" ht="15.75" customHeight="1" x14ac:dyDescent="0.2">
      <c r="A642" s="1" t="s">
        <v>1825</v>
      </c>
      <c r="B642" s="1" t="s">
        <v>3543</v>
      </c>
      <c r="D642" s="1" t="s">
        <v>1825</v>
      </c>
      <c r="E642" s="1" t="s">
        <v>3544</v>
      </c>
    </row>
    <row r="643" spans="1:5" ht="15.75" customHeight="1" x14ac:dyDescent="0.2">
      <c r="A643" s="1" t="s">
        <v>392</v>
      </c>
      <c r="B643" s="1" t="s">
        <v>3545</v>
      </c>
      <c r="D643" s="1" t="s">
        <v>392</v>
      </c>
      <c r="E643" s="1" t="s">
        <v>3546</v>
      </c>
    </row>
    <row r="644" spans="1:5" ht="15.75" customHeight="1" x14ac:dyDescent="0.2">
      <c r="A644" s="1" t="s">
        <v>1827</v>
      </c>
      <c r="B644" s="1" t="s">
        <v>3547</v>
      </c>
      <c r="D644" s="1" t="s">
        <v>1827</v>
      </c>
      <c r="E644" s="1" t="s">
        <v>3548</v>
      </c>
    </row>
    <row r="645" spans="1:5" ht="15.75" customHeight="1" x14ac:dyDescent="0.2">
      <c r="A645" s="1" t="s">
        <v>1829</v>
      </c>
      <c r="B645" s="1" t="s">
        <v>3549</v>
      </c>
      <c r="D645" s="1" t="s">
        <v>1829</v>
      </c>
      <c r="E645" s="1" t="s">
        <v>3550</v>
      </c>
    </row>
    <row r="646" spans="1:5" ht="15.75" customHeight="1" x14ac:dyDescent="0.2">
      <c r="A646" s="1" t="s">
        <v>1831</v>
      </c>
      <c r="B646" s="1" t="s">
        <v>3551</v>
      </c>
      <c r="D646" s="1" t="s">
        <v>1831</v>
      </c>
      <c r="E646" s="1" t="s">
        <v>3552</v>
      </c>
    </row>
    <row r="647" spans="1:5" ht="15.75" customHeight="1" x14ac:dyDescent="0.2">
      <c r="A647" s="1" t="s">
        <v>1832</v>
      </c>
      <c r="B647" s="1" t="s">
        <v>3553</v>
      </c>
      <c r="D647" s="1" t="s">
        <v>1832</v>
      </c>
      <c r="E647" s="1" t="s">
        <v>3554</v>
      </c>
    </row>
    <row r="648" spans="1:5" ht="15.75" customHeight="1" x14ac:dyDescent="0.2">
      <c r="A648" s="1" t="s">
        <v>1834</v>
      </c>
      <c r="B648" s="1" t="s">
        <v>3555</v>
      </c>
      <c r="D648" s="1" t="s">
        <v>1834</v>
      </c>
      <c r="E648" s="1" t="s">
        <v>3556</v>
      </c>
    </row>
    <row r="649" spans="1:5" ht="15.75" customHeight="1" x14ac:dyDescent="0.2">
      <c r="A649" s="1" t="s">
        <v>422</v>
      </c>
      <c r="B649" s="1" t="s">
        <v>3557</v>
      </c>
      <c r="D649" s="1" t="s">
        <v>422</v>
      </c>
      <c r="E649" s="1" t="s">
        <v>3558</v>
      </c>
    </row>
    <row r="650" spans="1:5" ht="15.75" customHeight="1" x14ac:dyDescent="0.2">
      <c r="A650" s="1" t="s">
        <v>139</v>
      </c>
      <c r="B650" s="1" t="s">
        <v>3559</v>
      </c>
      <c r="D650" s="1" t="s">
        <v>139</v>
      </c>
      <c r="E650" s="1" t="s">
        <v>3560</v>
      </c>
    </row>
    <row r="651" spans="1:5" ht="15.75" customHeight="1" x14ac:dyDescent="0.2">
      <c r="A651" s="1" t="s">
        <v>1836</v>
      </c>
      <c r="B651" s="1" t="s">
        <v>3561</v>
      </c>
      <c r="D651" s="1" t="s">
        <v>1836</v>
      </c>
      <c r="E651" s="1" t="s">
        <v>3562</v>
      </c>
    </row>
    <row r="652" spans="1:5" ht="15.75" customHeight="1" x14ac:dyDescent="0.2">
      <c r="A652" s="1" t="s">
        <v>922</v>
      </c>
      <c r="B652" s="1" t="s">
        <v>3563</v>
      </c>
      <c r="D652" s="1" t="s">
        <v>922</v>
      </c>
      <c r="E652" s="1" t="s">
        <v>3529</v>
      </c>
    </row>
    <row r="653" spans="1:5" ht="15.75" customHeight="1" x14ac:dyDescent="0.2">
      <c r="A653" s="1" t="s">
        <v>1838</v>
      </c>
      <c r="B653" s="1" t="s">
        <v>3564</v>
      </c>
      <c r="D653" s="1" t="s">
        <v>1838</v>
      </c>
      <c r="E653" s="1" t="s">
        <v>3565</v>
      </c>
    </row>
    <row r="654" spans="1:5" ht="15.75" customHeight="1" x14ac:dyDescent="0.2">
      <c r="A654" s="1" t="s">
        <v>1841</v>
      </c>
      <c r="B654" s="1" t="s">
        <v>3566</v>
      </c>
      <c r="D654" s="1" t="s">
        <v>1841</v>
      </c>
      <c r="E654" s="1" t="s">
        <v>3567</v>
      </c>
    </row>
    <row r="655" spans="1:5" ht="15.75" customHeight="1" x14ac:dyDescent="0.2">
      <c r="A655" s="1" t="s">
        <v>402</v>
      </c>
      <c r="B655" s="1" t="s">
        <v>3568</v>
      </c>
      <c r="D655" s="1" t="s">
        <v>402</v>
      </c>
      <c r="E655" s="1" t="s">
        <v>3569</v>
      </c>
    </row>
    <row r="656" spans="1:5" ht="15.75" customHeight="1" x14ac:dyDescent="0.2">
      <c r="A656" s="1" t="s">
        <v>1843</v>
      </c>
      <c r="B656" s="1" t="s">
        <v>3570</v>
      </c>
      <c r="D656" s="1" t="s">
        <v>1843</v>
      </c>
      <c r="E656" s="1" t="s">
        <v>3571</v>
      </c>
    </row>
    <row r="657" spans="1:5" ht="15.75" customHeight="1" x14ac:dyDescent="0.2">
      <c r="A657" s="1" t="s">
        <v>1845</v>
      </c>
      <c r="B657" s="1" t="s">
        <v>3572</v>
      </c>
      <c r="D657" s="1" t="s">
        <v>1845</v>
      </c>
      <c r="E657" s="1" t="s">
        <v>3573</v>
      </c>
    </row>
    <row r="658" spans="1:5" ht="15.75" customHeight="1" x14ac:dyDescent="0.2">
      <c r="A658" s="1" t="s">
        <v>1847</v>
      </c>
      <c r="B658" s="1" t="s">
        <v>3574</v>
      </c>
      <c r="D658" s="1" t="s">
        <v>1847</v>
      </c>
      <c r="E658" s="1" t="s">
        <v>3575</v>
      </c>
    </row>
    <row r="659" spans="1:5" ht="15.75" customHeight="1" x14ac:dyDescent="0.2">
      <c r="A659" s="1" t="s">
        <v>1848</v>
      </c>
      <c r="B659" s="1" t="s">
        <v>3576</v>
      </c>
      <c r="D659" s="1" t="s">
        <v>1848</v>
      </c>
      <c r="E659" s="1" t="s">
        <v>3577</v>
      </c>
    </row>
    <row r="660" spans="1:5" ht="15.75" customHeight="1" x14ac:dyDescent="0.2">
      <c r="A660" s="1" t="s">
        <v>433</v>
      </c>
      <c r="B660" s="1" t="s">
        <v>3578</v>
      </c>
      <c r="D660" s="1" t="s">
        <v>433</v>
      </c>
      <c r="E660" s="1" t="s">
        <v>3579</v>
      </c>
    </row>
    <row r="661" spans="1:5" ht="15.75" customHeight="1" x14ac:dyDescent="0.2">
      <c r="A661" s="1" t="s">
        <v>372</v>
      </c>
      <c r="B661" s="1" t="s">
        <v>3580</v>
      </c>
      <c r="D661" s="1" t="s">
        <v>372</v>
      </c>
      <c r="E661" s="1" t="s">
        <v>3581</v>
      </c>
    </row>
    <row r="662" spans="1:5" ht="15.75" customHeight="1" x14ac:dyDescent="0.2">
      <c r="A662" s="1" t="s">
        <v>1850</v>
      </c>
      <c r="B662" s="1" t="s">
        <v>3582</v>
      </c>
      <c r="D662" s="1" t="s">
        <v>1850</v>
      </c>
      <c r="E662" s="1" t="s">
        <v>3583</v>
      </c>
    </row>
    <row r="663" spans="1:5" ht="15.75" customHeight="1" x14ac:dyDescent="0.2">
      <c r="A663" s="1" t="s">
        <v>1852</v>
      </c>
      <c r="B663" s="1" t="s">
        <v>3584</v>
      </c>
      <c r="D663" s="1" t="s">
        <v>1852</v>
      </c>
      <c r="E663" s="1" t="s">
        <v>3585</v>
      </c>
    </row>
    <row r="664" spans="1:5" ht="15.75" customHeight="1" x14ac:dyDescent="0.2">
      <c r="A664" s="1" t="s">
        <v>1854</v>
      </c>
      <c r="B664" s="1" t="s">
        <v>3586</v>
      </c>
      <c r="D664" s="1" t="s">
        <v>1854</v>
      </c>
      <c r="E664" s="1" t="s">
        <v>3587</v>
      </c>
    </row>
    <row r="665" spans="1:5" ht="15.75" customHeight="1" x14ac:dyDescent="0.2">
      <c r="A665" s="1" t="s">
        <v>167</v>
      </c>
      <c r="B665" s="1" t="s">
        <v>3588</v>
      </c>
      <c r="D665" s="1" t="s">
        <v>167</v>
      </c>
      <c r="E665" s="1" t="s">
        <v>3589</v>
      </c>
    </row>
    <row r="666" spans="1:5" ht="15.75" customHeight="1" x14ac:dyDescent="0.2">
      <c r="A666" s="1" t="s">
        <v>1855</v>
      </c>
      <c r="B666" s="1" t="s">
        <v>3590</v>
      </c>
      <c r="D666" s="1" t="s">
        <v>1855</v>
      </c>
      <c r="E666" s="1" t="s">
        <v>3591</v>
      </c>
    </row>
    <row r="667" spans="1:5" ht="15.75" customHeight="1" x14ac:dyDescent="0.2">
      <c r="A667" s="1" t="s">
        <v>169</v>
      </c>
      <c r="B667" s="1" t="s">
        <v>3592</v>
      </c>
      <c r="D667" s="1" t="s">
        <v>169</v>
      </c>
      <c r="E667" s="1" t="s">
        <v>3593</v>
      </c>
    </row>
    <row r="668" spans="1:5" ht="15.75" customHeight="1" x14ac:dyDescent="0.2">
      <c r="A668" s="1" t="s">
        <v>1857</v>
      </c>
      <c r="B668" s="1" t="s">
        <v>3594</v>
      </c>
      <c r="D668" s="1" t="s">
        <v>1857</v>
      </c>
      <c r="E668" s="1" t="s">
        <v>3595</v>
      </c>
    </row>
    <row r="669" spans="1:5" ht="15.75" customHeight="1" x14ac:dyDescent="0.2">
      <c r="A669" s="1" t="s">
        <v>60</v>
      </c>
      <c r="B669" s="1" t="s">
        <v>3596</v>
      </c>
      <c r="D669" s="1" t="s">
        <v>60</v>
      </c>
      <c r="E669" s="1" t="s">
        <v>3597</v>
      </c>
    </row>
    <row r="670" spans="1:5" ht="15.75" customHeight="1" x14ac:dyDescent="0.2">
      <c r="A670" s="1" t="s">
        <v>63</v>
      </c>
      <c r="B670" s="1" t="s">
        <v>3596</v>
      </c>
      <c r="D670" s="1" t="s">
        <v>63</v>
      </c>
      <c r="E670" s="1" t="s">
        <v>3598</v>
      </c>
    </row>
    <row r="671" spans="1:5" ht="15.75" customHeight="1" x14ac:dyDescent="0.2">
      <c r="A671" s="1" t="s">
        <v>1859</v>
      </c>
      <c r="B671" s="1" t="s">
        <v>3599</v>
      </c>
      <c r="D671" s="1" t="s">
        <v>1859</v>
      </c>
      <c r="E671" s="1" t="s">
        <v>3600</v>
      </c>
    </row>
    <row r="672" spans="1:5" ht="15.75" customHeight="1" x14ac:dyDescent="0.2">
      <c r="A672" s="1" t="s">
        <v>488</v>
      </c>
      <c r="B672" s="1" t="s">
        <v>3601</v>
      </c>
      <c r="D672" s="1" t="s">
        <v>488</v>
      </c>
      <c r="E672" s="1" t="s">
        <v>3602</v>
      </c>
    </row>
    <row r="673" spans="1:5" ht="15.75" customHeight="1" x14ac:dyDescent="0.2">
      <c r="A673" s="1" t="s">
        <v>65</v>
      </c>
      <c r="B673" s="1" t="s">
        <v>3603</v>
      </c>
      <c r="D673" s="1" t="s">
        <v>65</v>
      </c>
      <c r="E673" s="1" t="s">
        <v>3604</v>
      </c>
    </row>
    <row r="674" spans="1:5" ht="15.75" customHeight="1" x14ac:dyDescent="0.2">
      <c r="A674" s="1" t="s">
        <v>490</v>
      </c>
      <c r="B674" s="1" t="s">
        <v>3605</v>
      </c>
      <c r="D674" s="1" t="s">
        <v>490</v>
      </c>
      <c r="E674" s="1" t="s">
        <v>3606</v>
      </c>
    </row>
    <row r="675" spans="1:5" ht="15.75" customHeight="1" x14ac:dyDescent="0.2">
      <c r="A675" s="1" t="s">
        <v>1861</v>
      </c>
      <c r="B675" s="1" t="s">
        <v>3607</v>
      </c>
      <c r="D675" s="1" t="s">
        <v>1861</v>
      </c>
      <c r="E675" s="1" t="s">
        <v>3608</v>
      </c>
    </row>
    <row r="676" spans="1:5" ht="15.75" customHeight="1" x14ac:dyDescent="0.2">
      <c r="A676" s="1" t="s">
        <v>1863</v>
      </c>
      <c r="B676" s="1" t="s">
        <v>3609</v>
      </c>
      <c r="D676" s="1" t="s">
        <v>1863</v>
      </c>
      <c r="E676" s="1" t="s">
        <v>3610</v>
      </c>
    </row>
    <row r="677" spans="1:5" ht="15.75" customHeight="1" x14ac:dyDescent="0.2">
      <c r="A677" s="1" t="s">
        <v>1865</v>
      </c>
      <c r="B677" s="1" t="s">
        <v>3611</v>
      </c>
      <c r="D677" s="1" t="s">
        <v>1865</v>
      </c>
      <c r="E677" s="1" t="s">
        <v>3612</v>
      </c>
    </row>
    <row r="678" spans="1:5" ht="15.75" customHeight="1" x14ac:dyDescent="0.2">
      <c r="A678" s="1" t="s">
        <v>105</v>
      </c>
      <c r="B678" s="1" t="s">
        <v>3613</v>
      </c>
      <c r="D678" s="1" t="s">
        <v>105</v>
      </c>
      <c r="E678" s="1" t="s">
        <v>3614</v>
      </c>
    </row>
    <row r="679" spans="1:5" ht="15.75" customHeight="1" x14ac:dyDescent="0.2">
      <c r="A679" s="1" t="s">
        <v>1867</v>
      </c>
      <c r="B679" s="1" t="s">
        <v>3615</v>
      </c>
      <c r="D679" s="1" t="s">
        <v>1867</v>
      </c>
      <c r="E679" s="1" t="s">
        <v>3616</v>
      </c>
    </row>
    <row r="680" spans="1:5" ht="15.75" customHeight="1" x14ac:dyDescent="0.2">
      <c r="A680" s="1" t="s">
        <v>1868</v>
      </c>
      <c r="B680" s="1" t="s">
        <v>3615</v>
      </c>
      <c r="D680" s="1" t="s">
        <v>1868</v>
      </c>
      <c r="E680" s="1" t="s">
        <v>3617</v>
      </c>
    </row>
    <row r="681" spans="1:5" ht="15.75" customHeight="1" x14ac:dyDescent="0.2">
      <c r="A681" s="1" t="s">
        <v>1870</v>
      </c>
      <c r="B681" s="1" t="s">
        <v>3615</v>
      </c>
      <c r="D681" s="1" t="s">
        <v>1870</v>
      </c>
      <c r="E681" s="1" t="s">
        <v>3618</v>
      </c>
    </row>
    <row r="682" spans="1:5" ht="15.75" customHeight="1" x14ac:dyDescent="0.2">
      <c r="A682" s="1" t="s">
        <v>1872</v>
      </c>
      <c r="B682" s="1" t="s">
        <v>3615</v>
      </c>
      <c r="D682" s="1" t="s">
        <v>1872</v>
      </c>
      <c r="E682" s="1" t="s">
        <v>3619</v>
      </c>
    </row>
    <row r="683" spans="1:5" ht="15.75" customHeight="1" x14ac:dyDescent="0.2">
      <c r="A683" s="1" t="s">
        <v>1873</v>
      </c>
      <c r="B683" s="1" t="s">
        <v>3615</v>
      </c>
      <c r="D683" s="1" t="s">
        <v>1873</v>
      </c>
      <c r="E683" s="1" t="s">
        <v>3620</v>
      </c>
    </row>
    <row r="684" spans="1:5" ht="15.75" customHeight="1" x14ac:dyDescent="0.2">
      <c r="A684" s="1" t="s">
        <v>1874</v>
      </c>
      <c r="B684" s="1" t="s">
        <v>3621</v>
      </c>
      <c r="D684" s="1" t="s">
        <v>1874</v>
      </c>
      <c r="E684" s="1" t="s">
        <v>3622</v>
      </c>
    </row>
    <row r="685" spans="1:5" ht="15.75" customHeight="1" x14ac:dyDescent="0.2">
      <c r="A685" s="1" t="s">
        <v>108</v>
      </c>
      <c r="B685" s="1" t="s">
        <v>3623</v>
      </c>
      <c r="D685" s="1" t="s">
        <v>108</v>
      </c>
      <c r="E685" s="1" t="s">
        <v>3624</v>
      </c>
    </row>
    <row r="686" spans="1:5" ht="15.75" customHeight="1" x14ac:dyDescent="0.2">
      <c r="A686" s="1" t="s">
        <v>171</v>
      </c>
      <c r="B686" s="1" t="s">
        <v>3625</v>
      </c>
      <c r="D686" s="1" t="s">
        <v>171</v>
      </c>
      <c r="E686" s="1" t="s">
        <v>3626</v>
      </c>
    </row>
    <row r="687" spans="1:5" ht="15.75" customHeight="1" x14ac:dyDescent="0.2">
      <c r="A687" s="1" t="s">
        <v>68</v>
      </c>
      <c r="B687" s="1" t="s">
        <v>3596</v>
      </c>
      <c r="D687" s="1" t="s">
        <v>68</v>
      </c>
      <c r="E687" s="1" t="s">
        <v>3627</v>
      </c>
    </row>
    <row r="688" spans="1:5" ht="15.75" customHeight="1" x14ac:dyDescent="0.2">
      <c r="A688" s="1" t="s">
        <v>1876</v>
      </c>
      <c r="B688" s="1" t="s">
        <v>3628</v>
      </c>
      <c r="D688" s="1" t="s">
        <v>1876</v>
      </c>
      <c r="E688" s="1" t="s">
        <v>3629</v>
      </c>
    </row>
    <row r="689" spans="1:5" ht="15.75" customHeight="1" x14ac:dyDescent="0.2">
      <c r="A689" s="1" t="s">
        <v>1877</v>
      </c>
      <c r="B689" s="1" t="s">
        <v>3630</v>
      </c>
      <c r="D689" s="1" t="s">
        <v>1877</v>
      </c>
      <c r="E689" s="1" t="s">
        <v>3631</v>
      </c>
    </row>
    <row r="690" spans="1:5" ht="15.75" customHeight="1" x14ac:dyDescent="0.2">
      <c r="A690" s="1" t="s">
        <v>110</v>
      </c>
      <c r="B690" s="1" t="s">
        <v>3632</v>
      </c>
      <c r="D690" s="1" t="s">
        <v>110</v>
      </c>
      <c r="E690" s="1" t="s">
        <v>3633</v>
      </c>
    </row>
    <row r="691" spans="1:5" ht="15.75" customHeight="1" x14ac:dyDescent="0.2">
      <c r="A691" s="1" t="s">
        <v>113</v>
      </c>
      <c r="B691" s="1" t="s">
        <v>3634</v>
      </c>
      <c r="D691" s="1" t="s">
        <v>113</v>
      </c>
      <c r="E691" s="1" t="s">
        <v>3635</v>
      </c>
    </row>
    <row r="692" spans="1:5" ht="15.75" customHeight="1" x14ac:dyDescent="0.2">
      <c r="A692" s="1" t="s">
        <v>141</v>
      </c>
      <c r="B692" s="1" t="s">
        <v>3636</v>
      </c>
      <c r="D692" s="1" t="s">
        <v>141</v>
      </c>
      <c r="E692" s="1" t="s">
        <v>3637</v>
      </c>
    </row>
    <row r="693" spans="1:5" ht="15.75" customHeight="1" x14ac:dyDescent="0.2">
      <c r="A693" s="1" t="s">
        <v>750</v>
      </c>
      <c r="B693" s="1" t="s">
        <v>3638</v>
      </c>
      <c r="D693" s="1" t="s">
        <v>750</v>
      </c>
      <c r="E693" s="1" t="s">
        <v>3639</v>
      </c>
    </row>
    <row r="694" spans="1:5" ht="15.75" customHeight="1" x14ac:dyDescent="0.2">
      <c r="A694" s="1" t="s">
        <v>1879</v>
      </c>
      <c r="B694" s="1" t="s">
        <v>3640</v>
      </c>
      <c r="D694" s="1" t="s">
        <v>1879</v>
      </c>
      <c r="E694" s="1" t="s">
        <v>3641</v>
      </c>
    </row>
    <row r="695" spans="1:5" ht="15.75" customHeight="1" x14ac:dyDescent="0.2">
      <c r="A695" s="1" t="s">
        <v>1881</v>
      </c>
      <c r="B695" s="1" t="s">
        <v>3642</v>
      </c>
      <c r="D695" s="1" t="s">
        <v>1881</v>
      </c>
      <c r="E695" s="1" t="s">
        <v>3643</v>
      </c>
    </row>
    <row r="696" spans="1:5" ht="15.75" customHeight="1" x14ac:dyDescent="0.2">
      <c r="A696" s="1" t="s">
        <v>752</v>
      </c>
      <c r="B696" s="1" t="s">
        <v>3644</v>
      </c>
      <c r="D696" s="1" t="s">
        <v>752</v>
      </c>
      <c r="E696" s="1" t="s">
        <v>3645</v>
      </c>
    </row>
    <row r="697" spans="1:5" ht="15.75" customHeight="1" x14ac:dyDescent="0.2">
      <c r="A697" s="1" t="s">
        <v>754</v>
      </c>
      <c r="B697" s="1" t="s">
        <v>3646</v>
      </c>
      <c r="D697" s="1" t="s">
        <v>754</v>
      </c>
      <c r="E697" s="1" t="s">
        <v>3647</v>
      </c>
    </row>
    <row r="698" spans="1:5" ht="15.75" customHeight="1" x14ac:dyDescent="0.2">
      <c r="A698" s="1" t="s">
        <v>756</v>
      </c>
      <c r="B698" s="1" t="s">
        <v>3648</v>
      </c>
      <c r="D698" s="1" t="s">
        <v>756</v>
      </c>
      <c r="E698" s="1" t="s">
        <v>3649</v>
      </c>
    </row>
    <row r="699" spans="1:5" ht="15.75" customHeight="1" x14ac:dyDescent="0.2">
      <c r="A699" s="1" t="s">
        <v>758</v>
      </c>
      <c r="B699" s="1" t="s">
        <v>3650</v>
      </c>
      <c r="D699" s="1" t="s">
        <v>758</v>
      </c>
      <c r="E699" s="1" t="s">
        <v>3651</v>
      </c>
    </row>
    <row r="700" spans="1:5" ht="15.75" customHeight="1" x14ac:dyDescent="0.2">
      <c r="A700" s="1" t="s">
        <v>1883</v>
      </c>
      <c r="B700" s="1" t="s">
        <v>3652</v>
      </c>
      <c r="D700" s="1" t="s">
        <v>1883</v>
      </c>
      <c r="E700" s="1" t="s">
        <v>3653</v>
      </c>
    </row>
    <row r="701" spans="1:5" ht="15.75" customHeight="1" x14ac:dyDescent="0.2">
      <c r="A701" s="1" t="s">
        <v>115</v>
      </c>
      <c r="B701" s="1" t="s">
        <v>3654</v>
      </c>
      <c r="D701" s="1" t="s">
        <v>115</v>
      </c>
      <c r="E701" s="1" t="s">
        <v>3655</v>
      </c>
    </row>
    <row r="702" spans="1:5" ht="15.75" customHeight="1" x14ac:dyDescent="0.2">
      <c r="A702" s="1" t="s">
        <v>1885</v>
      </c>
      <c r="B702" s="1" t="s">
        <v>3656</v>
      </c>
      <c r="D702" s="1" t="s">
        <v>1885</v>
      </c>
      <c r="E702" s="1" t="s">
        <v>3657</v>
      </c>
    </row>
    <row r="703" spans="1:5" ht="15.75" customHeight="1" x14ac:dyDescent="0.2">
      <c r="A703" s="1" t="s">
        <v>1887</v>
      </c>
      <c r="B703" s="1" t="s">
        <v>3658</v>
      </c>
      <c r="D703" s="1" t="s">
        <v>1887</v>
      </c>
      <c r="E703" s="1" t="s">
        <v>3659</v>
      </c>
    </row>
    <row r="704" spans="1:5" ht="15.75" customHeight="1" x14ac:dyDescent="0.2">
      <c r="A704" s="1" t="s">
        <v>1889</v>
      </c>
      <c r="B704" s="1" t="s">
        <v>3660</v>
      </c>
      <c r="D704" s="1" t="s">
        <v>1889</v>
      </c>
      <c r="E704" s="1" t="s">
        <v>3661</v>
      </c>
    </row>
    <row r="705" spans="1:5" ht="15.75" customHeight="1" x14ac:dyDescent="0.2">
      <c r="A705" s="1" t="s">
        <v>1891</v>
      </c>
      <c r="B705" s="1" t="s">
        <v>3662</v>
      </c>
      <c r="D705" s="1" t="s">
        <v>1891</v>
      </c>
      <c r="E705" s="1" t="s">
        <v>3663</v>
      </c>
    </row>
    <row r="706" spans="1:5" ht="15.75" customHeight="1" x14ac:dyDescent="0.2">
      <c r="A706" s="1" t="s">
        <v>1893</v>
      </c>
      <c r="B706" s="1" t="s">
        <v>3664</v>
      </c>
      <c r="D706" s="1" t="s">
        <v>1893</v>
      </c>
      <c r="E706" s="1" t="s">
        <v>3665</v>
      </c>
    </row>
    <row r="707" spans="1:5" ht="15.75" customHeight="1" x14ac:dyDescent="0.2">
      <c r="A707" s="1" t="s">
        <v>492</v>
      </c>
      <c r="B707" s="1" t="s">
        <v>3666</v>
      </c>
      <c r="D707" s="1" t="s">
        <v>492</v>
      </c>
      <c r="E707" s="1" t="s">
        <v>3667</v>
      </c>
    </row>
    <row r="708" spans="1:5" ht="15.75" customHeight="1" x14ac:dyDescent="0.2">
      <c r="A708" s="1" t="s">
        <v>494</v>
      </c>
      <c r="B708" s="1" t="s">
        <v>3668</v>
      </c>
      <c r="D708" s="1" t="s">
        <v>494</v>
      </c>
      <c r="E708" s="1" t="s">
        <v>3669</v>
      </c>
    </row>
    <row r="709" spans="1:5" ht="15.75" customHeight="1" x14ac:dyDescent="0.2">
      <c r="A709" s="1" t="s">
        <v>118</v>
      </c>
      <c r="B709" s="1" t="s">
        <v>3670</v>
      </c>
      <c r="D709" s="1" t="s">
        <v>118</v>
      </c>
      <c r="E709" s="1" t="s">
        <v>3671</v>
      </c>
    </row>
    <row r="710" spans="1:5" ht="15.75" customHeight="1" x14ac:dyDescent="0.2">
      <c r="A710" s="1" t="s">
        <v>1895</v>
      </c>
      <c r="B710" s="1" t="s">
        <v>3672</v>
      </c>
      <c r="D710" s="1" t="s">
        <v>1895</v>
      </c>
      <c r="E710" s="1" t="s">
        <v>3673</v>
      </c>
    </row>
    <row r="711" spans="1:5" ht="15.75" customHeight="1" x14ac:dyDescent="0.2">
      <c r="A711" s="1" t="s">
        <v>120</v>
      </c>
      <c r="B711" s="1" t="s">
        <v>3674</v>
      </c>
      <c r="D711" s="1" t="s">
        <v>120</v>
      </c>
      <c r="E711" s="1" t="s">
        <v>3675</v>
      </c>
    </row>
    <row r="712" spans="1:5" ht="15.75" customHeight="1" x14ac:dyDescent="0.2">
      <c r="A712" s="1" t="s">
        <v>1897</v>
      </c>
      <c r="B712" s="1" t="s">
        <v>3676</v>
      </c>
      <c r="D712" s="1" t="s">
        <v>1897</v>
      </c>
      <c r="E712" s="1" t="s">
        <v>3677</v>
      </c>
    </row>
    <row r="713" spans="1:5" ht="15.75" customHeight="1" x14ac:dyDescent="0.2">
      <c r="A713" s="1" t="s">
        <v>89</v>
      </c>
      <c r="B713" s="1" t="s">
        <v>3678</v>
      </c>
      <c r="D713" s="1" t="s">
        <v>89</v>
      </c>
      <c r="E713" s="1" t="s">
        <v>3679</v>
      </c>
    </row>
    <row r="714" spans="1:5" ht="15.75" customHeight="1" x14ac:dyDescent="0.2">
      <c r="A714" s="1" t="s">
        <v>1899</v>
      </c>
      <c r="B714" s="1" t="s">
        <v>3680</v>
      </c>
      <c r="D714" s="1" t="s">
        <v>1899</v>
      </c>
      <c r="E714" s="1" t="s">
        <v>3681</v>
      </c>
    </row>
    <row r="715" spans="1:5" ht="15.75" customHeight="1" x14ac:dyDescent="0.2">
      <c r="A715" s="1" t="s">
        <v>70</v>
      </c>
      <c r="B715" s="1" t="s">
        <v>3682</v>
      </c>
      <c r="D715" s="1" t="s">
        <v>70</v>
      </c>
      <c r="E715" s="1" t="s">
        <v>3683</v>
      </c>
    </row>
    <row r="716" spans="1:5" ht="15.75" customHeight="1" x14ac:dyDescent="0.2">
      <c r="A716" s="1" t="s">
        <v>496</v>
      </c>
      <c r="B716" s="1" t="s">
        <v>3684</v>
      </c>
      <c r="D716" s="1" t="s">
        <v>496</v>
      </c>
      <c r="E716" s="1" t="s">
        <v>3685</v>
      </c>
    </row>
    <row r="717" spans="1:5" ht="15.75" customHeight="1" x14ac:dyDescent="0.2">
      <c r="A717" s="1" t="s">
        <v>122</v>
      </c>
      <c r="B717" s="1" t="s">
        <v>3686</v>
      </c>
      <c r="D717" s="1" t="s">
        <v>122</v>
      </c>
      <c r="E717" s="1" t="s">
        <v>3687</v>
      </c>
    </row>
    <row r="718" spans="1:5" ht="15.75" customHeight="1" x14ac:dyDescent="0.2">
      <c r="A718" s="1" t="s">
        <v>1901</v>
      </c>
      <c r="B718" s="1" t="s">
        <v>3688</v>
      </c>
      <c r="D718" s="1" t="s">
        <v>1901</v>
      </c>
      <c r="E718" s="1" t="s">
        <v>3689</v>
      </c>
    </row>
    <row r="719" spans="1:5" ht="15.75" customHeight="1" x14ac:dyDescent="0.2">
      <c r="A719" s="1" t="s">
        <v>498</v>
      </c>
      <c r="B719" s="1" t="s">
        <v>3690</v>
      </c>
      <c r="D719" s="1" t="s">
        <v>498</v>
      </c>
      <c r="E719" s="1" t="s">
        <v>3691</v>
      </c>
    </row>
    <row r="720" spans="1:5" ht="15.75" customHeight="1" x14ac:dyDescent="0.2">
      <c r="A720" s="1" t="s">
        <v>499</v>
      </c>
      <c r="B720" s="1" t="s">
        <v>3692</v>
      </c>
      <c r="D720" s="1" t="s">
        <v>499</v>
      </c>
      <c r="E720" s="1" t="s">
        <v>3693</v>
      </c>
    </row>
    <row r="721" spans="1:5" ht="15.75" customHeight="1" x14ac:dyDescent="0.2">
      <c r="A721" s="1" t="s">
        <v>501</v>
      </c>
      <c r="B721" s="1" t="s">
        <v>3694</v>
      </c>
      <c r="D721" s="1" t="s">
        <v>501</v>
      </c>
      <c r="E721" s="1" t="s">
        <v>3695</v>
      </c>
    </row>
    <row r="722" spans="1:5" ht="15.75" customHeight="1" x14ac:dyDescent="0.2">
      <c r="A722" s="1" t="s">
        <v>503</v>
      </c>
      <c r="B722" s="1" t="s">
        <v>3696</v>
      </c>
      <c r="D722" s="1" t="s">
        <v>503</v>
      </c>
      <c r="E722" s="1" t="s">
        <v>3697</v>
      </c>
    </row>
    <row r="723" spans="1:5" ht="15.75" customHeight="1" x14ac:dyDescent="0.2">
      <c r="A723" s="1" t="s">
        <v>1903</v>
      </c>
      <c r="B723" s="1" t="s">
        <v>3698</v>
      </c>
      <c r="D723" s="1" t="s">
        <v>1903</v>
      </c>
      <c r="E723" s="1" t="s">
        <v>3698</v>
      </c>
    </row>
    <row r="724" spans="1:5" ht="15.75" customHeight="1" x14ac:dyDescent="0.2">
      <c r="A724" s="1" t="s">
        <v>505</v>
      </c>
      <c r="B724" s="1" t="s">
        <v>3699</v>
      </c>
      <c r="D724" s="1" t="s">
        <v>505</v>
      </c>
      <c r="E724" s="1" t="s">
        <v>3700</v>
      </c>
    </row>
    <row r="725" spans="1:5" ht="15.75" customHeight="1" x14ac:dyDescent="0.2">
      <c r="A725" s="1" t="s">
        <v>507</v>
      </c>
      <c r="B725" s="1" t="s">
        <v>3701</v>
      </c>
      <c r="D725" s="1" t="s">
        <v>507</v>
      </c>
      <c r="E725" s="1" t="s">
        <v>3702</v>
      </c>
    </row>
    <row r="726" spans="1:5" ht="15.75" customHeight="1" x14ac:dyDescent="0.2">
      <c r="A726" s="1" t="s">
        <v>509</v>
      </c>
      <c r="B726" s="1" t="s">
        <v>3703</v>
      </c>
      <c r="D726" s="1" t="s">
        <v>509</v>
      </c>
      <c r="E726" s="1" t="s">
        <v>3704</v>
      </c>
    </row>
    <row r="727" spans="1:5" ht="15.75" customHeight="1" x14ac:dyDescent="0.2">
      <c r="A727" s="1" t="s">
        <v>511</v>
      </c>
      <c r="B727" s="1" t="s">
        <v>3705</v>
      </c>
      <c r="D727" s="1" t="s">
        <v>511</v>
      </c>
      <c r="E727" s="1" t="s">
        <v>3706</v>
      </c>
    </row>
    <row r="728" spans="1:5" ht="15.75" customHeight="1" x14ac:dyDescent="0.2">
      <c r="A728" s="1" t="s">
        <v>1905</v>
      </c>
      <c r="B728" s="1" t="s">
        <v>3707</v>
      </c>
      <c r="D728" s="1" t="s">
        <v>1905</v>
      </c>
      <c r="E728" s="1" t="s">
        <v>3708</v>
      </c>
    </row>
    <row r="729" spans="1:5" ht="15.75" customHeight="1" x14ac:dyDescent="0.2">
      <c r="A729" s="1" t="s">
        <v>1907</v>
      </c>
      <c r="B729" s="1" t="s">
        <v>3709</v>
      </c>
      <c r="D729" s="1" t="s">
        <v>1907</v>
      </c>
      <c r="E729" s="1" t="s">
        <v>3710</v>
      </c>
    </row>
    <row r="730" spans="1:5" ht="15.75" customHeight="1" x14ac:dyDescent="0.2">
      <c r="A730" s="1" t="s">
        <v>513</v>
      </c>
      <c r="B730" s="1" t="s">
        <v>3711</v>
      </c>
      <c r="D730" s="1" t="s">
        <v>513</v>
      </c>
      <c r="E730" s="1" t="s">
        <v>3712</v>
      </c>
    </row>
    <row r="731" spans="1:5" ht="15.75" customHeight="1" x14ac:dyDescent="0.2">
      <c r="A731" s="1" t="s">
        <v>516</v>
      </c>
      <c r="B731" s="1" t="s">
        <v>3713</v>
      </c>
      <c r="D731" s="1" t="s">
        <v>516</v>
      </c>
      <c r="E731" s="1" t="s">
        <v>3714</v>
      </c>
    </row>
    <row r="732" spans="1:5" ht="15.75" customHeight="1" x14ac:dyDescent="0.2">
      <c r="A732" s="1" t="s">
        <v>518</v>
      </c>
      <c r="B732" s="1" t="s">
        <v>3715</v>
      </c>
      <c r="D732" s="1" t="s">
        <v>518</v>
      </c>
      <c r="E732" s="1" t="s">
        <v>3716</v>
      </c>
    </row>
    <row r="733" spans="1:5" ht="15.75" customHeight="1" x14ac:dyDescent="0.2">
      <c r="A733" s="1" t="s">
        <v>521</v>
      </c>
      <c r="B733" s="1" t="s">
        <v>3717</v>
      </c>
      <c r="D733" s="1" t="s">
        <v>521</v>
      </c>
      <c r="E733" s="1" t="s">
        <v>3718</v>
      </c>
    </row>
    <row r="734" spans="1:5" ht="15.75" customHeight="1" x14ac:dyDescent="0.2">
      <c r="A734" s="1" t="s">
        <v>523</v>
      </c>
      <c r="B734" s="1" t="s">
        <v>3719</v>
      </c>
      <c r="D734" s="1" t="s">
        <v>523</v>
      </c>
      <c r="E734" s="1" t="s">
        <v>3720</v>
      </c>
    </row>
    <row r="735" spans="1:5" ht="15.75" customHeight="1" x14ac:dyDescent="0.2">
      <c r="A735" s="1" t="s">
        <v>1908</v>
      </c>
      <c r="B735" s="1" t="s">
        <v>3721</v>
      </c>
      <c r="D735" s="1" t="s">
        <v>1908</v>
      </c>
      <c r="E735" s="1" t="s">
        <v>3722</v>
      </c>
    </row>
    <row r="736" spans="1:5" ht="15.75" customHeight="1" x14ac:dyDescent="0.2">
      <c r="A736" s="1" t="s">
        <v>525</v>
      </c>
      <c r="B736" s="1" t="s">
        <v>3723</v>
      </c>
      <c r="D736" s="1" t="s">
        <v>525</v>
      </c>
      <c r="E736" s="1" t="s">
        <v>3724</v>
      </c>
    </row>
    <row r="737" spans="1:5" ht="15.75" customHeight="1" x14ac:dyDescent="0.2">
      <c r="A737" s="1" t="s">
        <v>91</v>
      </c>
      <c r="B737" s="1" t="s">
        <v>3725</v>
      </c>
      <c r="D737" s="1" t="s">
        <v>91</v>
      </c>
      <c r="E737" s="1" t="s">
        <v>3726</v>
      </c>
    </row>
    <row r="738" spans="1:5" ht="15.75" customHeight="1" x14ac:dyDescent="0.2">
      <c r="A738" s="1" t="s">
        <v>527</v>
      </c>
      <c r="B738" s="1" t="s">
        <v>3727</v>
      </c>
      <c r="D738" s="1" t="s">
        <v>527</v>
      </c>
      <c r="E738" s="1" t="s">
        <v>3728</v>
      </c>
    </row>
    <row r="739" spans="1:5" ht="15.75" customHeight="1" x14ac:dyDescent="0.2">
      <c r="A739" s="1" t="s">
        <v>1910</v>
      </c>
      <c r="B739" s="1" t="s">
        <v>3729</v>
      </c>
      <c r="D739" s="1" t="s">
        <v>1910</v>
      </c>
      <c r="E739" s="1" t="s">
        <v>3730</v>
      </c>
    </row>
    <row r="740" spans="1:5" ht="15.75" customHeight="1" x14ac:dyDescent="0.2">
      <c r="A740" s="1" t="s">
        <v>529</v>
      </c>
      <c r="B740" s="1" t="s">
        <v>3731</v>
      </c>
      <c r="D740" s="1" t="s">
        <v>529</v>
      </c>
      <c r="E740" s="1" t="s">
        <v>3732</v>
      </c>
    </row>
    <row r="741" spans="1:5" ht="15.75" customHeight="1" x14ac:dyDescent="0.2">
      <c r="A741" s="1" t="s">
        <v>1912</v>
      </c>
      <c r="B741" s="1" t="s">
        <v>3733</v>
      </c>
      <c r="D741" s="1" t="s">
        <v>1912</v>
      </c>
      <c r="E741" s="1" t="s">
        <v>3734</v>
      </c>
    </row>
    <row r="742" spans="1:5" ht="15.75" customHeight="1" x14ac:dyDescent="0.2">
      <c r="A742" s="1" t="s">
        <v>1914</v>
      </c>
      <c r="B742" s="1" t="s">
        <v>3735</v>
      </c>
      <c r="D742" s="1" t="s">
        <v>1914</v>
      </c>
      <c r="E742" s="1" t="s">
        <v>3736</v>
      </c>
    </row>
    <row r="743" spans="1:5" ht="15.75" customHeight="1" x14ac:dyDescent="0.2">
      <c r="A743" s="1" t="s">
        <v>531</v>
      </c>
      <c r="B743" s="1" t="s">
        <v>3737</v>
      </c>
      <c r="D743" s="1" t="s">
        <v>531</v>
      </c>
      <c r="E743" s="1" t="s">
        <v>3738</v>
      </c>
    </row>
    <row r="744" spans="1:5" ht="15.75" customHeight="1" x14ac:dyDescent="0.2">
      <c r="A744" s="1" t="s">
        <v>1916</v>
      </c>
      <c r="B744" s="1" t="s">
        <v>3739</v>
      </c>
      <c r="D744" s="1" t="s">
        <v>1916</v>
      </c>
      <c r="E744" s="1" t="s">
        <v>3740</v>
      </c>
    </row>
    <row r="745" spans="1:5" ht="15.75" customHeight="1" x14ac:dyDescent="0.2">
      <c r="A745" s="1" t="s">
        <v>1918</v>
      </c>
      <c r="B745" s="1" t="s">
        <v>3741</v>
      </c>
      <c r="D745" s="1" t="s">
        <v>1918</v>
      </c>
      <c r="E745" s="1" t="s">
        <v>3742</v>
      </c>
    </row>
    <row r="746" spans="1:5" ht="15.75" customHeight="1" x14ac:dyDescent="0.2">
      <c r="A746" s="1" t="s">
        <v>72</v>
      </c>
      <c r="B746" s="1" t="s">
        <v>3743</v>
      </c>
      <c r="D746" s="1" t="s">
        <v>72</v>
      </c>
      <c r="E746" s="1" t="s">
        <v>3744</v>
      </c>
    </row>
    <row r="747" spans="1:5" ht="15.75" customHeight="1" x14ac:dyDescent="0.2">
      <c r="A747" s="1" t="s">
        <v>533</v>
      </c>
      <c r="B747" s="1" t="s">
        <v>3745</v>
      </c>
      <c r="D747" s="1" t="s">
        <v>533</v>
      </c>
      <c r="E747" s="1" t="s">
        <v>3746</v>
      </c>
    </row>
    <row r="748" spans="1:5" ht="15.75" customHeight="1" x14ac:dyDescent="0.2">
      <c r="A748" s="1" t="s">
        <v>535</v>
      </c>
      <c r="B748" s="1" t="s">
        <v>3747</v>
      </c>
      <c r="D748" s="1" t="s">
        <v>535</v>
      </c>
      <c r="E748" s="1" t="s">
        <v>3748</v>
      </c>
    </row>
    <row r="749" spans="1:5" ht="15.75" customHeight="1" x14ac:dyDescent="0.2">
      <c r="A749" s="1" t="s">
        <v>537</v>
      </c>
      <c r="B749" s="1" t="s">
        <v>3749</v>
      </c>
      <c r="D749" s="1" t="s">
        <v>537</v>
      </c>
      <c r="E749" s="1" t="s">
        <v>3750</v>
      </c>
    </row>
    <row r="750" spans="1:5" ht="15.75" customHeight="1" x14ac:dyDescent="0.2">
      <c r="A750" s="1" t="s">
        <v>1920</v>
      </c>
      <c r="B750" s="1" t="s">
        <v>3751</v>
      </c>
      <c r="D750" s="1" t="s">
        <v>1920</v>
      </c>
      <c r="E750" s="1" t="s">
        <v>3752</v>
      </c>
    </row>
    <row r="751" spans="1:5" ht="15.75" customHeight="1" x14ac:dyDescent="0.2">
      <c r="A751" s="1" t="s">
        <v>539</v>
      </c>
      <c r="B751" s="1" t="s">
        <v>3753</v>
      </c>
      <c r="D751" s="1" t="s">
        <v>539</v>
      </c>
      <c r="E751" s="1" t="s">
        <v>3754</v>
      </c>
    </row>
    <row r="752" spans="1:5" ht="15.75" customHeight="1" x14ac:dyDescent="0.2">
      <c r="A752" s="1" t="s">
        <v>1922</v>
      </c>
      <c r="B752" s="1" t="s">
        <v>3755</v>
      </c>
      <c r="D752" s="1" t="s">
        <v>1922</v>
      </c>
      <c r="E752" s="1" t="s">
        <v>3756</v>
      </c>
    </row>
    <row r="753" spans="1:5" ht="15.75" customHeight="1" x14ac:dyDescent="0.2">
      <c r="A753" s="1" t="s">
        <v>1924</v>
      </c>
      <c r="B753" s="1" t="s">
        <v>3757</v>
      </c>
      <c r="D753" s="1" t="s">
        <v>1924</v>
      </c>
      <c r="E753" s="1" t="s">
        <v>3758</v>
      </c>
    </row>
    <row r="754" spans="1:5" ht="15.75" customHeight="1" x14ac:dyDescent="0.2">
      <c r="A754" s="1" t="s">
        <v>74</v>
      </c>
      <c r="B754" s="1" t="s">
        <v>3759</v>
      </c>
      <c r="D754" s="1" t="s">
        <v>74</v>
      </c>
      <c r="E754" s="1" t="s">
        <v>3760</v>
      </c>
    </row>
    <row r="755" spans="1:5" ht="15.75" customHeight="1" x14ac:dyDescent="0.2">
      <c r="A755" s="1" t="s">
        <v>542</v>
      </c>
      <c r="B755" s="1" t="s">
        <v>3761</v>
      </c>
      <c r="D755" s="1" t="s">
        <v>542</v>
      </c>
      <c r="E755" s="1" t="s">
        <v>3762</v>
      </c>
    </row>
    <row r="756" spans="1:5" ht="15.75" customHeight="1" x14ac:dyDescent="0.2">
      <c r="A756" s="1" t="s">
        <v>1926</v>
      </c>
      <c r="B756" s="1" t="s">
        <v>3763</v>
      </c>
      <c r="D756" s="1" t="s">
        <v>1926</v>
      </c>
      <c r="E756" s="1" t="s">
        <v>3764</v>
      </c>
    </row>
    <row r="757" spans="1:5" ht="15.75" customHeight="1" x14ac:dyDescent="0.2">
      <c r="A757" s="1" t="s">
        <v>544</v>
      </c>
      <c r="B757" s="1" t="s">
        <v>3765</v>
      </c>
      <c r="D757" s="1" t="s">
        <v>544</v>
      </c>
      <c r="E757" s="1" t="s">
        <v>3766</v>
      </c>
    </row>
    <row r="758" spans="1:5" ht="15.75" customHeight="1" x14ac:dyDescent="0.2">
      <c r="A758" s="1" t="s">
        <v>546</v>
      </c>
      <c r="B758" s="1" t="s">
        <v>3767</v>
      </c>
      <c r="D758" s="1" t="s">
        <v>546</v>
      </c>
      <c r="E758" s="1" t="s">
        <v>3768</v>
      </c>
    </row>
    <row r="759" spans="1:5" ht="15.75" customHeight="1" x14ac:dyDescent="0.2">
      <c r="A759" s="1" t="s">
        <v>548</v>
      </c>
      <c r="B759" s="1" t="s">
        <v>3769</v>
      </c>
      <c r="D759" s="1" t="s">
        <v>548</v>
      </c>
      <c r="E759" s="1" t="s">
        <v>3770</v>
      </c>
    </row>
    <row r="760" spans="1:5" ht="15.75" customHeight="1" x14ac:dyDescent="0.2">
      <c r="A760" s="1" t="s">
        <v>550</v>
      </c>
      <c r="B760" s="1" t="s">
        <v>3771</v>
      </c>
      <c r="D760" s="1" t="s">
        <v>550</v>
      </c>
      <c r="E760" s="1" t="s">
        <v>3772</v>
      </c>
    </row>
    <row r="761" spans="1:5" ht="15.75" customHeight="1" x14ac:dyDescent="0.2">
      <c r="A761" s="1" t="s">
        <v>1928</v>
      </c>
      <c r="B761" s="1" t="s">
        <v>3773</v>
      </c>
      <c r="D761" s="1" t="s">
        <v>1928</v>
      </c>
      <c r="E761" s="1" t="s">
        <v>3774</v>
      </c>
    </row>
    <row r="762" spans="1:5" ht="15.75" customHeight="1" x14ac:dyDescent="0.2">
      <c r="A762" s="1" t="s">
        <v>1930</v>
      </c>
      <c r="B762" s="1" t="s">
        <v>3775</v>
      </c>
      <c r="D762" s="1" t="s">
        <v>1930</v>
      </c>
      <c r="E762" s="1" t="s">
        <v>3776</v>
      </c>
    </row>
    <row r="763" spans="1:5" ht="15.75" customHeight="1" x14ac:dyDescent="0.2">
      <c r="A763" s="1" t="s">
        <v>1932</v>
      </c>
      <c r="B763" s="1" t="s">
        <v>3777</v>
      </c>
      <c r="D763" s="1" t="s">
        <v>1932</v>
      </c>
      <c r="E763" s="1" t="s">
        <v>3778</v>
      </c>
    </row>
    <row r="764" spans="1:5" ht="15.75" customHeight="1" x14ac:dyDescent="0.2">
      <c r="A764" s="1" t="s">
        <v>1934</v>
      </c>
      <c r="D764" s="1" t="s">
        <v>1934</v>
      </c>
      <c r="E764" s="1" t="s">
        <v>3779</v>
      </c>
    </row>
    <row r="765" spans="1:5" ht="15.75" customHeight="1" x14ac:dyDescent="0.2">
      <c r="A765" s="1" t="s">
        <v>1936</v>
      </c>
      <c r="D765" s="1" t="s">
        <v>1936</v>
      </c>
      <c r="E765" s="1" t="s">
        <v>3780</v>
      </c>
    </row>
    <row r="766" spans="1:5" ht="15.75" customHeight="1" x14ac:dyDescent="0.2">
      <c r="A766" s="1" t="s">
        <v>552</v>
      </c>
      <c r="B766" s="1" t="s">
        <v>3781</v>
      </c>
      <c r="D766" s="1" t="s">
        <v>552</v>
      </c>
      <c r="E766" s="1" t="s">
        <v>3782</v>
      </c>
    </row>
    <row r="767" spans="1:5" ht="15.75" customHeight="1" x14ac:dyDescent="0.2">
      <c r="A767" s="1" t="s">
        <v>554</v>
      </c>
      <c r="B767" s="1" t="s">
        <v>3783</v>
      </c>
      <c r="D767" s="1" t="s">
        <v>554</v>
      </c>
      <c r="E767" s="1" t="s">
        <v>3784</v>
      </c>
    </row>
    <row r="768" spans="1:5" ht="15.75" customHeight="1" x14ac:dyDescent="0.2">
      <c r="A768" s="1" t="s">
        <v>760</v>
      </c>
      <c r="B768" s="1" t="s">
        <v>3785</v>
      </c>
      <c r="D768" s="1" t="s">
        <v>760</v>
      </c>
      <c r="E768" s="1" t="s">
        <v>3786</v>
      </c>
    </row>
    <row r="769" spans="1:5" ht="15.75" customHeight="1" x14ac:dyDescent="0.2">
      <c r="A769" s="1" t="s">
        <v>556</v>
      </c>
      <c r="B769" s="1" t="s">
        <v>3787</v>
      </c>
      <c r="D769" s="1" t="s">
        <v>556</v>
      </c>
      <c r="E769" s="1" t="s">
        <v>3788</v>
      </c>
    </row>
    <row r="770" spans="1:5" ht="15.75" customHeight="1" x14ac:dyDescent="0.2">
      <c r="A770" s="1" t="s">
        <v>558</v>
      </c>
      <c r="B770" s="1" t="s">
        <v>3789</v>
      </c>
      <c r="D770" s="1" t="s">
        <v>558</v>
      </c>
      <c r="E770" s="1" t="s">
        <v>3790</v>
      </c>
    </row>
    <row r="771" spans="1:5" ht="15.75" customHeight="1" x14ac:dyDescent="0.2">
      <c r="A771" s="1" t="s">
        <v>560</v>
      </c>
      <c r="B771" s="1" t="s">
        <v>3791</v>
      </c>
      <c r="D771" s="1" t="s">
        <v>560</v>
      </c>
      <c r="E771" s="1" t="s">
        <v>3792</v>
      </c>
    </row>
    <row r="772" spans="1:5" ht="15.75" customHeight="1" x14ac:dyDescent="0.2">
      <c r="A772" s="1" t="s">
        <v>562</v>
      </c>
      <c r="B772" s="1" t="s">
        <v>3793</v>
      </c>
      <c r="D772" s="1" t="s">
        <v>562</v>
      </c>
      <c r="E772" s="1" t="s">
        <v>3794</v>
      </c>
    </row>
    <row r="773" spans="1:5" ht="15.75" customHeight="1" x14ac:dyDescent="0.2">
      <c r="A773" s="1" t="s">
        <v>77</v>
      </c>
      <c r="B773" s="1" t="s">
        <v>3795</v>
      </c>
      <c r="D773" s="1" t="s">
        <v>77</v>
      </c>
      <c r="E773" s="1" t="s">
        <v>3796</v>
      </c>
    </row>
    <row r="774" spans="1:5" ht="15.75" customHeight="1" x14ac:dyDescent="0.2">
      <c r="A774" s="1" t="s">
        <v>564</v>
      </c>
      <c r="B774" s="1" t="s">
        <v>3797</v>
      </c>
      <c r="D774" s="1" t="s">
        <v>564</v>
      </c>
      <c r="E774" s="1" t="s">
        <v>3798</v>
      </c>
    </row>
    <row r="775" spans="1:5" ht="15.75" customHeight="1" x14ac:dyDescent="0.2">
      <c r="A775" s="1" t="s">
        <v>1938</v>
      </c>
      <c r="B775" s="1" t="s">
        <v>3799</v>
      </c>
      <c r="D775" s="1" t="s">
        <v>1938</v>
      </c>
      <c r="E775" s="1" t="s">
        <v>3800</v>
      </c>
    </row>
    <row r="776" spans="1:5" ht="15.75" customHeight="1" x14ac:dyDescent="0.2">
      <c r="A776" s="1" t="s">
        <v>1940</v>
      </c>
      <c r="B776" s="1" t="s">
        <v>3801</v>
      </c>
      <c r="D776" s="1" t="s">
        <v>1940</v>
      </c>
      <c r="E776" s="1" t="s">
        <v>3802</v>
      </c>
    </row>
    <row r="777" spans="1:5" ht="15.75" customHeight="1" x14ac:dyDescent="0.2">
      <c r="A777" s="1" t="s">
        <v>566</v>
      </c>
      <c r="B777" s="1" t="s">
        <v>3803</v>
      </c>
      <c r="D777" s="1" t="s">
        <v>566</v>
      </c>
      <c r="E777" s="1" t="s">
        <v>3804</v>
      </c>
    </row>
    <row r="778" spans="1:5" ht="15.75" customHeight="1" x14ac:dyDescent="0.2">
      <c r="A778" s="1" t="s">
        <v>568</v>
      </c>
      <c r="B778" s="1" t="s">
        <v>3805</v>
      </c>
      <c r="D778" s="1" t="s">
        <v>568</v>
      </c>
      <c r="E778" s="1" t="s">
        <v>3806</v>
      </c>
    </row>
    <row r="779" spans="1:5" ht="15.75" customHeight="1" x14ac:dyDescent="0.2">
      <c r="A779" s="1" t="s">
        <v>570</v>
      </c>
      <c r="B779" s="1" t="s">
        <v>3807</v>
      </c>
      <c r="D779" s="1" t="s">
        <v>570</v>
      </c>
      <c r="E779" s="1" t="s">
        <v>3808</v>
      </c>
    </row>
    <row r="780" spans="1:5" ht="15.75" customHeight="1" x14ac:dyDescent="0.2">
      <c r="A780" s="1" t="s">
        <v>572</v>
      </c>
      <c r="B780" s="1" t="s">
        <v>3072</v>
      </c>
      <c r="D780" s="1" t="s">
        <v>572</v>
      </c>
      <c r="E780" s="1" t="s">
        <v>3809</v>
      </c>
    </row>
    <row r="781" spans="1:5" ht="15.75" customHeight="1" x14ac:dyDescent="0.2">
      <c r="A781" s="1" t="s">
        <v>574</v>
      </c>
      <c r="B781" s="1" t="s">
        <v>3810</v>
      </c>
      <c r="D781" s="1" t="s">
        <v>574</v>
      </c>
      <c r="E781" s="1" t="s">
        <v>3811</v>
      </c>
    </row>
    <row r="782" spans="1:5" ht="15.75" customHeight="1" x14ac:dyDescent="0.2">
      <c r="A782" s="1" t="s">
        <v>1942</v>
      </c>
      <c r="B782" s="1" t="s">
        <v>3812</v>
      </c>
      <c r="D782" s="1" t="s">
        <v>1942</v>
      </c>
      <c r="E782" s="1" t="s">
        <v>3813</v>
      </c>
    </row>
    <row r="783" spans="1:5" ht="15.75" customHeight="1" x14ac:dyDescent="0.2">
      <c r="A783" s="1" t="s">
        <v>1944</v>
      </c>
      <c r="B783" s="1" t="s">
        <v>3814</v>
      </c>
      <c r="D783" s="1" t="s">
        <v>1944</v>
      </c>
      <c r="E783" s="1" t="s">
        <v>3815</v>
      </c>
    </row>
    <row r="784" spans="1:5" ht="15.75" customHeight="1" x14ac:dyDescent="0.2">
      <c r="A784" s="1" t="s">
        <v>1946</v>
      </c>
      <c r="B784" s="1" t="s">
        <v>3816</v>
      </c>
      <c r="D784" s="1" t="s">
        <v>1946</v>
      </c>
      <c r="E784" s="1" t="s">
        <v>3817</v>
      </c>
    </row>
    <row r="785" spans="1:5" ht="15.75" customHeight="1" x14ac:dyDescent="0.2">
      <c r="A785" s="1" t="s">
        <v>576</v>
      </c>
      <c r="B785" s="1" t="s">
        <v>3818</v>
      </c>
      <c r="D785" s="1" t="s">
        <v>576</v>
      </c>
      <c r="E785" s="1" t="s">
        <v>3819</v>
      </c>
    </row>
    <row r="786" spans="1:5" ht="15.75" customHeight="1" x14ac:dyDescent="0.2">
      <c r="A786" s="1" t="s">
        <v>578</v>
      </c>
      <c r="B786" s="1" t="s">
        <v>3820</v>
      </c>
      <c r="D786" s="1" t="s">
        <v>578</v>
      </c>
      <c r="E786" s="1" t="s">
        <v>3821</v>
      </c>
    </row>
    <row r="787" spans="1:5" ht="15.75" customHeight="1" x14ac:dyDescent="0.2">
      <c r="A787" s="1" t="s">
        <v>580</v>
      </c>
      <c r="B787" s="1" t="s">
        <v>3822</v>
      </c>
      <c r="D787" s="1" t="s">
        <v>580</v>
      </c>
      <c r="E787" s="1" t="s">
        <v>3823</v>
      </c>
    </row>
    <row r="788" spans="1:5" ht="15.75" customHeight="1" x14ac:dyDescent="0.2">
      <c r="A788" s="1" t="s">
        <v>582</v>
      </c>
      <c r="B788" s="1" t="s">
        <v>3824</v>
      </c>
      <c r="D788" s="1" t="s">
        <v>582</v>
      </c>
      <c r="E788" s="1" t="s">
        <v>3825</v>
      </c>
    </row>
    <row r="789" spans="1:5" ht="15.75" customHeight="1" x14ac:dyDescent="0.2">
      <c r="A789" s="1" t="s">
        <v>584</v>
      </c>
      <c r="B789" s="1" t="s">
        <v>3826</v>
      </c>
      <c r="D789" s="1" t="s">
        <v>584</v>
      </c>
      <c r="E789" s="1" t="s">
        <v>3827</v>
      </c>
    </row>
    <row r="790" spans="1:5" ht="15.75" customHeight="1" x14ac:dyDescent="0.2">
      <c r="A790" s="1" t="s">
        <v>586</v>
      </c>
      <c r="B790" s="1" t="s">
        <v>3828</v>
      </c>
      <c r="D790" s="1" t="s">
        <v>586</v>
      </c>
      <c r="E790" s="1" t="s">
        <v>3829</v>
      </c>
    </row>
    <row r="791" spans="1:5" ht="15.75" customHeight="1" x14ac:dyDescent="0.2">
      <c r="A791" s="1" t="s">
        <v>588</v>
      </c>
      <c r="B791" s="1" t="s">
        <v>3830</v>
      </c>
      <c r="D791" s="1" t="s">
        <v>588</v>
      </c>
      <c r="E791" s="1" t="s">
        <v>3831</v>
      </c>
    </row>
    <row r="792" spans="1:5" ht="15.75" customHeight="1" x14ac:dyDescent="0.2">
      <c r="A792" s="1" t="s">
        <v>590</v>
      </c>
      <c r="B792" s="1" t="s">
        <v>3832</v>
      </c>
      <c r="D792" s="1" t="s">
        <v>590</v>
      </c>
      <c r="E792" s="1" t="s">
        <v>3833</v>
      </c>
    </row>
    <row r="793" spans="1:5" ht="15.75" customHeight="1" x14ac:dyDescent="0.2">
      <c r="A793" s="1" t="s">
        <v>592</v>
      </c>
      <c r="B793" s="1" t="s">
        <v>3834</v>
      </c>
      <c r="D793" s="1" t="s">
        <v>592</v>
      </c>
      <c r="E793" s="1" t="s">
        <v>3835</v>
      </c>
    </row>
    <row r="794" spans="1:5" ht="15.75" customHeight="1" x14ac:dyDescent="0.2">
      <c r="A794" s="1" t="s">
        <v>594</v>
      </c>
      <c r="B794" s="1" t="s">
        <v>3836</v>
      </c>
      <c r="D794" s="1" t="s">
        <v>594</v>
      </c>
      <c r="E794" s="1" t="s">
        <v>3836</v>
      </c>
    </row>
    <row r="795" spans="1:5" ht="15.75" customHeight="1" x14ac:dyDescent="0.2">
      <c r="A795" s="1" t="s">
        <v>1948</v>
      </c>
      <c r="B795" s="1" t="s">
        <v>3837</v>
      </c>
      <c r="D795" s="1" t="s">
        <v>1948</v>
      </c>
      <c r="E795" s="1" t="s">
        <v>3838</v>
      </c>
    </row>
    <row r="796" spans="1:5" ht="15.75" customHeight="1" x14ac:dyDescent="0.2">
      <c r="A796" s="1" t="s">
        <v>596</v>
      </c>
      <c r="B796" s="1" t="s">
        <v>3839</v>
      </c>
      <c r="D796" s="1" t="s">
        <v>596</v>
      </c>
      <c r="E796" s="1" t="s">
        <v>3840</v>
      </c>
    </row>
    <row r="797" spans="1:5" ht="15.75" customHeight="1" x14ac:dyDescent="0.2">
      <c r="A797" s="1" t="s">
        <v>598</v>
      </c>
      <c r="B797" s="1" t="s">
        <v>3841</v>
      </c>
      <c r="D797" s="1" t="s">
        <v>598</v>
      </c>
      <c r="E797" s="1" t="s">
        <v>3842</v>
      </c>
    </row>
    <row r="798" spans="1:5" ht="15.75" customHeight="1" x14ac:dyDescent="0.2">
      <c r="A798" s="1" t="s">
        <v>763</v>
      </c>
      <c r="B798" s="1" t="s">
        <v>3843</v>
      </c>
      <c r="D798" s="1" t="s">
        <v>763</v>
      </c>
      <c r="E798" s="1" t="s">
        <v>3844</v>
      </c>
    </row>
    <row r="799" spans="1:5" ht="15.75" customHeight="1" x14ac:dyDescent="0.2">
      <c r="A799" s="1" t="s">
        <v>600</v>
      </c>
      <c r="B799" s="1" t="s">
        <v>3845</v>
      </c>
      <c r="D799" s="1" t="s">
        <v>600</v>
      </c>
      <c r="E799" s="1" t="s">
        <v>3846</v>
      </c>
    </row>
    <row r="800" spans="1:5" ht="15.75" customHeight="1" x14ac:dyDescent="0.2">
      <c r="A800" s="1" t="s">
        <v>1950</v>
      </c>
      <c r="B800" s="1" t="s">
        <v>3847</v>
      </c>
      <c r="D800" s="1" t="s">
        <v>1950</v>
      </c>
      <c r="E800" s="1" t="s">
        <v>3848</v>
      </c>
    </row>
    <row r="801" spans="1:5" ht="15.75" customHeight="1" x14ac:dyDescent="0.2">
      <c r="A801" s="1" t="s">
        <v>602</v>
      </c>
      <c r="B801" s="1" t="s">
        <v>3849</v>
      </c>
      <c r="D801" s="1" t="s">
        <v>602</v>
      </c>
      <c r="E801" s="1" t="s">
        <v>3850</v>
      </c>
    </row>
    <row r="802" spans="1:5" ht="15.75" customHeight="1" x14ac:dyDescent="0.2">
      <c r="A802" s="1" t="s">
        <v>716</v>
      </c>
      <c r="B802" s="1" t="s">
        <v>3851</v>
      </c>
      <c r="D802" s="1" t="s">
        <v>716</v>
      </c>
      <c r="E802" s="1" t="s">
        <v>3852</v>
      </c>
    </row>
    <row r="803" spans="1:5" ht="15.75" customHeight="1" x14ac:dyDescent="0.2">
      <c r="A803" s="1" t="s">
        <v>604</v>
      </c>
      <c r="B803" s="1" t="s">
        <v>3853</v>
      </c>
      <c r="D803" s="1" t="s">
        <v>604</v>
      </c>
      <c r="E803" s="1" t="s">
        <v>3854</v>
      </c>
    </row>
    <row r="804" spans="1:5" ht="15.75" customHeight="1" x14ac:dyDescent="0.2">
      <c r="A804" s="1" t="s">
        <v>1952</v>
      </c>
      <c r="B804" s="1" t="s">
        <v>3855</v>
      </c>
      <c r="D804" s="1" t="s">
        <v>1952</v>
      </c>
      <c r="E804" s="1" t="s">
        <v>3856</v>
      </c>
    </row>
    <row r="805" spans="1:5" ht="15.75" customHeight="1" x14ac:dyDescent="0.2">
      <c r="A805" s="1" t="s">
        <v>1954</v>
      </c>
      <c r="B805" s="1" t="s">
        <v>3857</v>
      </c>
      <c r="D805" s="1" t="s">
        <v>1954</v>
      </c>
      <c r="E805" s="1" t="s">
        <v>3858</v>
      </c>
    </row>
    <row r="806" spans="1:5" ht="15.75" customHeight="1" x14ac:dyDescent="0.2">
      <c r="A806" s="1" t="s">
        <v>1956</v>
      </c>
      <c r="B806" s="1" t="s">
        <v>3857</v>
      </c>
      <c r="D806" s="1" t="s">
        <v>1956</v>
      </c>
      <c r="E806" s="1" t="s">
        <v>3859</v>
      </c>
    </row>
    <row r="807" spans="1:5" ht="15.75" customHeight="1" x14ac:dyDescent="0.2">
      <c r="A807" s="1" t="s">
        <v>1958</v>
      </c>
      <c r="B807" s="1" t="s">
        <v>3857</v>
      </c>
      <c r="D807" s="1" t="s">
        <v>1958</v>
      </c>
      <c r="E807" s="1" t="s">
        <v>3860</v>
      </c>
    </row>
    <row r="808" spans="1:5" ht="15.75" customHeight="1" x14ac:dyDescent="0.2">
      <c r="A808" s="1" t="s">
        <v>1960</v>
      </c>
      <c r="B808" s="1" t="s">
        <v>3857</v>
      </c>
      <c r="D808" s="1" t="s">
        <v>1960</v>
      </c>
    </row>
    <row r="809" spans="1:5" ht="15.75" customHeight="1" x14ac:dyDescent="0.2">
      <c r="A809" s="1" t="s">
        <v>720</v>
      </c>
      <c r="B809" s="1" t="s">
        <v>3861</v>
      </c>
      <c r="D809" s="1" t="s">
        <v>720</v>
      </c>
      <c r="E809" s="1" t="s">
        <v>3862</v>
      </c>
    </row>
    <row r="810" spans="1:5" ht="15.75" customHeight="1" x14ac:dyDescent="0.2">
      <c r="A810" s="1" t="s">
        <v>1962</v>
      </c>
      <c r="B810" s="1" t="s">
        <v>3863</v>
      </c>
      <c r="D810" s="1" t="s">
        <v>1962</v>
      </c>
      <c r="E810" s="1" t="s">
        <v>3864</v>
      </c>
    </row>
    <row r="811" spans="1:5" ht="15.75" customHeight="1" x14ac:dyDescent="0.2">
      <c r="A811" s="1" t="s">
        <v>722</v>
      </c>
      <c r="B811" s="1" t="s">
        <v>3865</v>
      </c>
      <c r="D811" s="1" t="s">
        <v>722</v>
      </c>
      <c r="E811" s="1" t="s">
        <v>3866</v>
      </c>
    </row>
    <row r="812" spans="1:5" ht="15.75" customHeight="1" x14ac:dyDescent="0.2">
      <c r="A812" s="1" t="s">
        <v>1964</v>
      </c>
      <c r="B812" s="1" t="s">
        <v>3867</v>
      </c>
      <c r="D812" s="1" t="s">
        <v>1964</v>
      </c>
    </row>
    <row r="813" spans="1:5" ht="15.75" customHeight="1" x14ac:dyDescent="0.2">
      <c r="A813" s="1" t="s">
        <v>724</v>
      </c>
      <c r="B813" s="1" t="s">
        <v>3868</v>
      </c>
      <c r="D813" s="1" t="s">
        <v>724</v>
      </c>
      <c r="E813" s="1" t="s">
        <v>3869</v>
      </c>
    </row>
    <row r="814" spans="1:5" ht="15.75" customHeight="1" x14ac:dyDescent="0.2">
      <c r="A814" s="1" t="s">
        <v>1966</v>
      </c>
      <c r="B814" s="1" t="s">
        <v>3870</v>
      </c>
      <c r="D814" s="1" t="s">
        <v>1966</v>
      </c>
      <c r="E814" s="1" t="s">
        <v>3871</v>
      </c>
    </row>
    <row r="815" spans="1:5" ht="15.75" customHeight="1" x14ac:dyDescent="0.2">
      <c r="A815" s="1" t="s">
        <v>1968</v>
      </c>
      <c r="B815" s="1" t="s">
        <v>3872</v>
      </c>
      <c r="D815" s="1" t="s">
        <v>1968</v>
      </c>
      <c r="E815" s="1" t="s">
        <v>3873</v>
      </c>
    </row>
    <row r="816" spans="1:5" ht="15.75" customHeight="1" x14ac:dyDescent="0.2">
      <c r="A816" s="1" t="s">
        <v>606</v>
      </c>
      <c r="B816" s="1" t="s">
        <v>3874</v>
      </c>
      <c r="D816" s="1" t="s">
        <v>606</v>
      </c>
      <c r="E816" s="1" t="s">
        <v>3875</v>
      </c>
    </row>
    <row r="817" spans="1:5" ht="15.75" customHeight="1" x14ac:dyDescent="0.2">
      <c r="A817" s="1" t="s">
        <v>608</v>
      </c>
      <c r="B817" s="1" t="s">
        <v>3876</v>
      </c>
      <c r="D817" s="1" t="s">
        <v>608</v>
      </c>
      <c r="E817" s="1" t="s">
        <v>3877</v>
      </c>
    </row>
    <row r="818" spans="1:5" ht="15.75" customHeight="1" x14ac:dyDescent="0.2">
      <c r="A818" s="1" t="s">
        <v>610</v>
      </c>
      <c r="B818" s="1" t="s">
        <v>3878</v>
      </c>
      <c r="D818" s="1" t="s">
        <v>610</v>
      </c>
      <c r="E818" s="1" t="s">
        <v>3879</v>
      </c>
    </row>
    <row r="819" spans="1:5" ht="15.75" customHeight="1" x14ac:dyDescent="0.2">
      <c r="A819" s="1" t="s">
        <v>612</v>
      </c>
      <c r="B819" s="1" t="s">
        <v>3880</v>
      </c>
      <c r="D819" s="1" t="s">
        <v>612</v>
      </c>
      <c r="E819" s="1" t="s">
        <v>3881</v>
      </c>
    </row>
    <row r="820" spans="1:5" ht="15.75" customHeight="1" x14ac:dyDescent="0.2">
      <c r="A820" s="1" t="s">
        <v>726</v>
      </c>
      <c r="B820" s="1" t="s">
        <v>3882</v>
      </c>
      <c r="D820" s="1" t="s">
        <v>726</v>
      </c>
      <c r="E820" s="1" t="s">
        <v>3883</v>
      </c>
    </row>
    <row r="821" spans="1:5" ht="15.75" customHeight="1" x14ac:dyDescent="0.2">
      <c r="A821" s="1" t="s">
        <v>728</v>
      </c>
      <c r="B821" s="1" t="s">
        <v>3884</v>
      </c>
      <c r="D821" s="1" t="s">
        <v>728</v>
      </c>
      <c r="E821" s="1" t="s">
        <v>3885</v>
      </c>
    </row>
    <row r="822" spans="1:5" ht="15.75" customHeight="1" x14ac:dyDescent="0.2">
      <c r="A822" s="1" t="s">
        <v>1970</v>
      </c>
      <c r="D822" s="1" t="s">
        <v>1970</v>
      </c>
      <c r="E822" s="1" t="s">
        <v>3886</v>
      </c>
    </row>
    <row r="823" spans="1:5" ht="15.75" customHeight="1" x14ac:dyDescent="0.2">
      <c r="A823" s="1" t="s">
        <v>1972</v>
      </c>
      <c r="B823" s="1" t="s">
        <v>3887</v>
      </c>
      <c r="D823" s="1" t="s">
        <v>1972</v>
      </c>
      <c r="E823" s="1" t="s">
        <v>3888</v>
      </c>
    </row>
    <row r="824" spans="1:5" ht="15.75" customHeight="1" x14ac:dyDescent="0.2">
      <c r="A824" s="1" t="s">
        <v>619</v>
      </c>
      <c r="B824" s="1" t="s">
        <v>3889</v>
      </c>
      <c r="D824" s="1" t="s">
        <v>619</v>
      </c>
      <c r="E824" s="1" t="s">
        <v>3890</v>
      </c>
    </row>
    <row r="825" spans="1:5" ht="15.75" customHeight="1" x14ac:dyDescent="0.2">
      <c r="A825" s="1" t="s">
        <v>1974</v>
      </c>
      <c r="B825" s="1" t="s">
        <v>3891</v>
      </c>
      <c r="D825" s="1" t="s">
        <v>1974</v>
      </c>
      <c r="E825" s="1" t="s">
        <v>3892</v>
      </c>
    </row>
    <row r="826" spans="1:5" ht="15.75" customHeight="1" x14ac:dyDescent="0.2">
      <c r="A826" s="1" t="s">
        <v>1976</v>
      </c>
      <c r="B826" s="1" t="s">
        <v>3893</v>
      </c>
      <c r="D826" s="1" t="s">
        <v>1976</v>
      </c>
      <c r="E826" s="1" t="s">
        <v>3894</v>
      </c>
    </row>
    <row r="827" spans="1:5" ht="15.75" customHeight="1" x14ac:dyDescent="0.2">
      <c r="A827" s="1" t="s">
        <v>765</v>
      </c>
      <c r="B827" s="1" t="s">
        <v>3895</v>
      </c>
      <c r="D827" s="1" t="s">
        <v>765</v>
      </c>
      <c r="E827" s="1" t="s">
        <v>3896</v>
      </c>
    </row>
    <row r="828" spans="1:5" ht="15.75" customHeight="1" x14ac:dyDescent="0.2">
      <c r="A828" s="1" t="s">
        <v>631</v>
      </c>
      <c r="B828" s="1" t="s">
        <v>3897</v>
      </c>
      <c r="D828" s="1" t="s">
        <v>631</v>
      </c>
      <c r="E828" s="1" t="s">
        <v>3898</v>
      </c>
    </row>
    <row r="829" spans="1:5" ht="15.75" customHeight="1" x14ac:dyDescent="0.2">
      <c r="A829" s="1" t="s">
        <v>1978</v>
      </c>
      <c r="D829" s="1" t="s">
        <v>1978</v>
      </c>
      <c r="E829" s="1" t="s">
        <v>3899</v>
      </c>
    </row>
    <row r="830" spans="1:5" ht="15.75" customHeight="1" x14ac:dyDescent="0.2">
      <c r="A830" s="1" t="s">
        <v>1980</v>
      </c>
      <c r="D830" s="1" t="s">
        <v>1980</v>
      </c>
      <c r="E830" s="1" t="s">
        <v>3900</v>
      </c>
    </row>
    <row r="831" spans="1:5" ht="15.75" customHeight="1" x14ac:dyDescent="0.2">
      <c r="A831" s="1" t="s">
        <v>614</v>
      </c>
      <c r="B831" s="1" t="s">
        <v>3901</v>
      </c>
      <c r="D831" s="1" t="s">
        <v>614</v>
      </c>
      <c r="E831" s="1" t="s">
        <v>3902</v>
      </c>
    </row>
    <row r="832" spans="1:5" ht="15.75" customHeight="1" x14ac:dyDescent="0.2">
      <c r="A832" s="1" t="s">
        <v>617</v>
      </c>
      <c r="B832" s="1" t="s">
        <v>3903</v>
      </c>
      <c r="D832" s="1" t="s">
        <v>617</v>
      </c>
      <c r="E832" s="1" t="s">
        <v>3904</v>
      </c>
    </row>
    <row r="833" spans="1:5" ht="15.75" customHeight="1" x14ac:dyDescent="0.2">
      <c r="A833" s="1" t="s">
        <v>1982</v>
      </c>
      <c r="B833" s="1" t="s">
        <v>3905</v>
      </c>
      <c r="D833" s="1" t="s">
        <v>1982</v>
      </c>
      <c r="E833" s="1" t="s">
        <v>3906</v>
      </c>
    </row>
    <row r="834" spans="1:5" ht="15.75" customHeight="1" x14ac:dyDescent="0.2">
      <c r="A834" s="1" t="s">
        <v>1984</v>
      </c>
      <c r="B834" s="1" t="s">
        <v>3907</v>
      </c>
      <c r="D834" s="1" t="s">
        <v>1984</v>
      </c>
      <c r="E834" s="1" t="s">
        <v>3907</v>
      </c>
    </row>
    <row r="835" spans="1:5" ht="15.75" customHeight="1" x14ac:dyDescent="0.2">
      <c r="A835" s="1" t="s">
        <v>621</v>
      </c>
      <c r="B835" s="1" t="s">
        <v>3908</v>
      </c>
      <c r="D835" s="1" t="s">
        <v>621</v>
      </c>
      <c r="E835" s="1" t="s">
        <v>3909</v>
      </c>
    </row>
    <row r="836" spans="1:5" ht="15.75" customHeight="1" x14ac:dyDescent="0.2">
      <c r="A836" s="1" t="s">
        <v>828</v>
      </c>
      <c r="B836" s="1" t="s">
        <v>3910</v>
      </c>
      <c r="D836" s="1" t="s">
        <v>828</v>
      </c>
      <c r="E836" s="1" t="s">
        <v>3910</v>
      </c>
    </row>
    <row r="837" spans="1:5" ht="15.75" customHeight="1" x14ac:dyDescent="0.2">
      <c r="A837" s="1" t="s">
        <v>833</v>
      </c>
      <c r="B837" s="1" t="s">
        <v>3911</v>
      </c>
      <c r="D837" s="1" t="s">
        <v>833</v>
      </c>
      <c r="E837" s="1" t="s">
        <v>3911</v>
      </c>
    </row>
    <row r="838" spans="1:5" ht="15.75" customHeight="1" x14ac:dyDescent="0.2">
      <c r="A838" s="1" t="s">
        <v>830</v>
      </c>
      <c r="B838" s="1" t="s">
        <v>3912</v>
      </c>
      <c r="D838" s="1" t="s">
        <v>830</v>
      </c>
      <c r="E838" s="1" t="s">
        <v>3913</v>
      </c>
    </row>
    <row r="839" spans="1:5" ht="15.75" customHeight="1" x14ac:dyDescent="0.2">
      <c r="A839" s="1" t="s">
        <v>626</v>
      </c>
      <c r="B839" s="1" t="s">
        <v>3914</v>
      </c>
      <c r="D839" s="1" t="s">
        <v>626</v>
      </c>
      <c r="E839" s="1" t="s">
        <v>3915</v>
      </c>
    </row>
    <row r="840" spans="1:5" ht="15.75" customHeight="1" x14ac:dyDescent="0.2">
      <c r="A840" s="1" t="s">
        <v>1986</v>
      </c>
      <c r="B840" s="1" t="s">
        <v>3916</v>
      </c>
      <c r="D840" s="1" t="s">
        <v>1986</v>
      </c>
      <c r="E840" s="1" t="s">
        <v>3917</v>
      </c>
    </row>
    <row r="841" spans="1:5" ht="15.75" customHeight="1" x14ac:dyDescent="0.2">
      <c r="A841" s="1" t="s">
        <v>673</v>
      </c>
      <c r="B841" s="1" t="s">
        <v>3918</v>
      </c>
      <c r="D841" s="1" t="s">
        <v>673</v>
      </c>
      <c r="E841" s="1" t="s">
        <v>3919</v>
      </c>
    </row>
    <row r="842" spans="1:5" ht="15.75" customHeight="1" x14ac:dyDescent="0.2">
      <c r="A842" s="1" t="s">
        <v>1988</v>
      </c>
      <c r="B842" s="1" t="s">
        <v>3920</v>
      </c>
      <c r="D842" s="1" t="s">
        <v>1988</v>
      </c>
      <c r="E842" s="1" t="s">
        <v>3921</v>
      </c>
    </row>
    <row r="843" spans="1:5" ht="15.75" customHeight="1" x14ac:dyDescent="0.2">
      <c r="A843" s="1" t="s">
        <v>1990</v>
      </c>
      <c r="B843" s="1" t="s">
        <v>3922</v>
      </c>
      <c r="D843" s="1" t="s">
        <v>1990</v>
      </c>
      <c r="E843" s="1" t="s">
        <v>3923</v>
      </c>
    </row>
    <row r="844" spans="1:5" ht="15.75" customHeight="1" x14ac:dyDescent="0.2">
      <c r="A844" s="1" t="s">
        <v>800</v>
      </c>
      <c r="B844" s="1" t="s">
        <v>3924</v>
      </c>
      <c r="D844" s="1" t="s">
        <v>800</v>
      </c>
      <c r="E844" s="1" t="s">
        <v>3925</v>
      </c>
    </row>
    <row r="845" spans="1:5" ht="15.75" customHeight="1" x14ac:dyDescent="0.2">
      <c r="A845" s="1" t="s">
        <v>629</v>
      </c>
      <c r="B845" s="1" t="s">
        <v>3926</v>
      </c>
      <c r="D845" s="1" t="s">
        <v>629</v>
      </c>
      <c r="E845" s="1" t="s">
        <v>3927</v>
      </c>
    </row>
    <row r="846" spans="1:5" ht="15.75" customHeight="1" x14ac:dyDescent="0.2">
      <c r="A846" s="1" t="s">
        <v>1992</v>
      </c>
      <c r="B846" s="1" t="s">
        <v>3928</v>
      </c>
      <c r="D846" s="1" t="s">
        <v>1992</v>
      </c>
      <c r="E846" s="1" t="s">
        <v>3929</v>
      </c>
    </row>
    <row r="847" spans="1:5" ht="15.75" customHeight="1" x14ac:dyDescent="0.2">
      <c r="A847" s="1" t="s">
        <v>1994</v>
      </c>
      <c r="B847" s="1" t="s">
        <v>3930</v>
      </c>
      <c r="D847" s="1" t="s">
        <v>1994</v>
      </c>
      <c r="E847" s="1" t="s">
        <v>3930</v>
      </c>
    </row>
    <row r="848" spans="1:5" ht="15.75" customHeight="1" x14ac:dyDescent="0.2">
      <c r="A848" s="1" t="s">
        <v>637</v>
      </c>
      <c r="B848" s="1" t="s">
        <v>3931</v>
      </c>
      <c r="D848" s="1" t="s">
        <v>637</v>
      </c>
      <c r="E848" s="1" t="s">
        <v>3932</v>
      </c>
    </row>
    <row r="849" spans="1:5" ht="15.75" customHeight="1" x14ac:dyDescent="0.2">
      <c r="A849" s="1" t="s">
        <v>635</v>
      </c>
      <c r="B849" s="1" t="s">
        <v>3933</v>
      </c>
      <c r="D849" s="1" t="s">
        <v>635</v>
      </c>
      <c r="E849" s="1" t="s">
        <v>3934</v>
      </c>
    </row>
    <row r="850" spans="1:5" ht="15.75" customHeight="1" x14ac:dyDescent="0.2">
      <c r="A850" s="1" t="s">
        <v>633</v>
      </c>
      <c r="B850" s="1" t="s">
        <v>3935</v>
      </c>
      <c r="D850" s="1" t="s">
        <v>633</v>
      </c>
      <c r="E850" s="1" t="s">
        <v>3936</v>
      </c>
    </row>
    <row r="851" spans="1:5" ht="15.75" customHeight="1" x14ac:dyDescent="0.2">
      <c r="A851" s="1" t="s">
        <v>1996</v>
      </c>
      <c r="B851" s="1" t="s">
        <v>3937</v>
      </c>
      <c r="D851" s="1" t="s">
        <v>1996</v>
      </c>
      <c r="E851" s="1" t="s">
        <v>3938</v>
      </c>
    </row>
    <row r="852" spans="1:5" ht="15.75" customHeight="1" x14ac:dyDescent="0.2">
      <c r="A852" s="1" t="s">
        <v>1998</v>
      </c>
      <c r="B852" s="1" t="s">
        <v>3939</v>
      </c>
      <c r="D852" s="1" t="s">
        <v>1998</v>
      </c>
      <c r="E852" s="1" t="s">
        <v>3940</v>
      </c>
    </row>
    <row r="853" spans="1:5" ht="15.75" customHeight="1" x14ac:dyDescent="0.2">
      <c r="A853" s="1" t="s">
        <v>2000</v>
      </c>
      <c r="B853" s="1" t="s">
        <v>3941</v>
      </c>
      <c r="D853" s="1" t="s">
        <v>2000</v>
      </c>
      <c r="E853" s="1" t="s">
        <v>3942</v>
      </c>
    </row>
    <row r="854" spans="1:5" ht="15.75" customHeight="1" x14ac:dyDescent="0.2">
      <c r="A854" s="1" t="s">
        <v>2002</v>
      </c>
      <c r="B854" s="1" t="s">
        <v>3943</v>
      </c>
      <c r="D854" s="1" t="s">
        <v>2002</v>
      </c>
      <c r="E854" s="1" t="s">
        <v>3944</v>
      </c>
    </row>
    <row r="855" spans="1:5" ht="15.75" customHeight="1" x14ac:dyDescent="0.2">
      <c r="A855" s="1" t="s">
        <v>643</v>
      </c>
      <c r="B855" s="1" t="s">
        <v>3945</v>
      </c>
      <c r="D855" s="1" t="s">
        <v>643</v>
      </c>
      <c r="E855" s="1" t="s">
        <v>3946</v>
      </c>
    </row>
    <row r="856" spans="1:5" ht="15.75" customHeight="1" x14ac:dyDescent="0.2">
      <c r="A856" s="1" t="s">
        <v>2004</v>
      </c>
      <c r="B856" s="1" t="s">
        <v>3947</v>
      </c>
      <c r="D856" s="1" t="s">
        <v>2004</v>
      </c>
      <c r="E856" s="1" t="s">
        <v>3948</v>
      </c>
    </row>
    <row r="857" spans="1:5" ht="15.75" customHeight="1" x14ac:dyDescent="0.2">
      <c r="A857" s="1" t="s">
        <v>645</v>
      </c>
      <c r="B857" s="1" t="s">
        <v>3949</v>
      </c>
      <c r="D857" s="1" t="s">
        <v>645</v>
      </c>
      <c r="E857" s="1" t="s">
        <v>3950</v>
      </c>
    </row>
    <row r="858" spans="1:5" ht="15.75" customHeight="1" x14ac:dyDescent="0.2">
      <c r="A858" s="1" t="s">
        <v>2006</v>
      </c>
      <c r="B858" s="1" t="s">
        <v>3951</v>
      </c>
      <c r="D858" s="1" t="s">
        <v>2006</v>
      </c>
      <c r="E858" s="1" t="s">
        <v>3952</v>
      </c>
    </row>
    <row r="859" spans="1:5" ht="15.75" customHeight="1" x14ac:dyDescent="0.2">
      <c r="A859" s="1" t="s">
        <v>639</v>
      </c>
      <c r="B859" s="1" t="s">
        <v>3953</v>
      </c>
      <c r="D859" s="1" t="s">
        <v>639</v>
      </c>
      <c r="E859" s="1" t="s">
        <v>3954</v>
      </c>
    </row>
    <row r="860" spans="1:5" ht="15.75" customHeight="1" x14ac:dyDescent="0.2">
      <c r="A860" s="1" t="s">
        <v>710</v>
      </c>
      <c r="B860" s="1" t="s">
        <v>3955</v>
      </c>
      <c r="D860" s="1" t="s">
        <v>710</v>
      </c>
      <c r="E860" s="1" t="s">
        <v>3956</v>
      </c>
    </row>
    <row r="861" spans="1:5" ht="15.75" customHeight="1" x14ac:dyDescent="0.2">
      <c r="A861" s="1" t="s">
        <v>2008</v>
      </c>
      <c r="D861" s="1" t="s">
        <v>2008</v>
      </c>
      <c r="E861" s="1" t="s">
        <v>3957</v>
      </c>
    </row>
    <row r="862" spans="1:5" ht="15.75" customHeight="1" x14ac:dyDescent="0.2">
      <c r="A862" s="1" t="s">
        <v>641</v>
      </c>
      <c r="B862" s="1" t="s">
        <v>3958</v>
      </c>
      <c r="D862" s="1" t="s">
        <v>641</v>
      </c>
      <c r="E862" s="1" t="s">
        <v>3959</v>
      </c>
    </row>
    <row r="863" spans="1:5" ht="15.75" customHeight="1" x14ac:dyDescent="0.2">
      <c r="A863" s="1" t="s">
        <v>692</v>
      </c>
      <c r="B863" s="1" t="s">
        <v>3960</v>
      </c>
      <c r="D863" s="1" t="s">
        <v>692</v>
      </c>
      <c r="E863" s="1" t="s">
        <v>3961</v>
      </c>
    </row>
    <row r="864" spans="1:5" ht="15.75" customHeight="1" x14ac:dyDescent="0.2">
      <c r="A864" s="1" t="s">
        <v>647</v>
      </c>
      <c r="B864" s="1" t="s">
        <v>3962</v>
      </c>
      <c r="D864" s="1" t="s">
        <v>647</v>
      </c>
      <c r="E864" s="1" t="s">
        <v>3963</v>
      </c>
    </row>
    <row r="865" spans="1:5" ht="15.75" customHeight="1" x14ac:dyDescent="0.2">
      <c r="A865" s="1" t="s">
        <v>2010</v>
      </c>
      <c r="B865" s="1" t="s">
        <v>3964</v>
      </c>
      <c r="D865" s="1" t="s">
        <v>2010</v>
      </c>
      <c r="E865" s="1" t="s">
        <v>3965</v>
      </c>
    </row>
    <row r="866" spans="1:5" ht="15.75" customHeight="1" x14ac:dyDescent="0.2">
      <c r="A866" s="1" t="s">
        <v>2011</v>
      </c>
      <c r="B866" s="1" t="s">
        <v>3966</v>
      </c>
      <c r="D866" s="1" t="s">
        <v>2011</v>
      </c>
      <c r="E866" s="1" t="s">
        <v>3967</v>
      </c>
    </row>
    <row r="867" spans="1:5" ht="15.75" customHeight="1" x14ac:dyDescent="0.2">
      <c r="A867" s="1" t="s">
        <v>2012</v>
      </c>
      <c r="B867" s="1" t="s">
        <v>3968</v>
      </c>
      <c r="D867" s="1" t="s">
        <v>2012</v>
      </c>
      <c r="E867" s="1" t="s">
        <v>3969</v>
      </c>
    </row>
    <row r="868" spans="1:5" ht="15.75" customHeight="1" x14ac:dyDescent="0.2">
      <c r="A868" s="1" t="s">
        <v>2013</v>
      </c>
      <c r="B868" s="1" t="s">
        <v>3970</v>
      </c>
      <c r="D868" s="1" t="s">
        <v>2013</v>
      </c>
      <c r="E868" s="1" t="s">
        <v>3971</v>
      </c>
    </row>
    <row r="869" spans="1:5" ht="15.75" customHeight="1" x14ac:dyDescent="0.2">
      <c r="A869" s="1" t="s">
        <v>659</v>
      </c>
      <c r="B869" s="1" t="s">
        <v>3972</v>
      </c>
      <c r="D869" s="1" t="s">
        <v>659</v>
      </c>
      <c r="E869" s="1" t="s">
        <v>3973</v>
      </c>
    </row>
    <row r="870" spans="1:5" ht="15.75" customHeight="1" x14ac:dyDescent="0.2">
      <c r="A870" s="1" t="s">
        <v>657</v>
      </c>
      <c r="B870" s="1" t="s">
        <v>3974</v>
      </c>
      <c r="D870" s="1" t="s">
        <v>657</v>
      </c>
      <c r="E870" s="1" t="s">
        <v>3975</v>
      </c>
    </row>
    <row r="871" spans="1:5" ht="15.75" customHeight="1" x14ac:dyDescent="0.2">
      <c r="A871" s="1" t="s">
        <v>2015</v>
      </c>
      <c r="B871" s="1" t="s">
        <v>3976</v>
      </c>
      <c r="D871" s="1" t="s">
        <v>2015</v>
      </c>
      <c r="E871" s="1" t="s">
        <v>3977</v>
      </c>
    </row>
    <row r="872" spans="1:5" ht="15.75" customHeight="1" x14ac:dyDescent="0.2">
      <c r="A872" s="1" t="s">
        <v>663</v>
      </c>
      <c r="B872" s="1" t="s">
        <v>3978</v>
      </c>
      <c r="D872" s="1" t="s">
        <v>663</v>
      </c>
      <c r="E872" s="1" t="s">
        <v>3979</v>
      </c>
    </row>
    <row r="873" spans="1:5" ht="15.75" customHeight="1" x14ac:dyDescent="0.2">
      <c r="A873" s="1" t="s">
        <v>665</v>
      </c>
      <c r="B873" s="1" t="s">
        <v>3980</v>
      </c>
      <c r="D873" s="1" t="s">
        <v>665</v>
      </c>
      <c r="E873" s="1" t="s">
        <v>3981</v>
      </c>
    </row>
    <row r="874" spans="1:5" ht="15.75" customHeight="1" x14ac:dyDescent="0.2">
      <c r="A874" s="1" t="s">
        <v>2017</v>
      </c>
      <c r="B874" s="1" t="s">
        <v>3982</v>
      </c>
      <c r="D874" s="1" t="s">
        <v>2017</v>
      </c>
      <c r="E874" s="1" t="s">
        <v>3983</v>
      </c>
    </row>
    <row r="875" spans="1:5" ht="15.75" customHeight="1" x14ac:dyDescent="0.2">
      <c r="A875" s="1" t="s">
        <v>2019</v>
      </c>
      <c r="B875" s="1" t="s">
        <v>3984</v>
      </c>
      <c r="D875" s="1" t="s">
        <v>2019</v>
      </c>
      <c r="E875" s="1" t="s">
        <v>3985</v>
      </c>
    </row>
    <row r="876" spans="1:5" ht="15.75" customHeight="1" x14ac:dyDescent="0.2">
      <c r="A876" s="1" t="s">
        <v>2021</v>
      </c>
      <c r="B876" s="1" t="s">
        <v>3986</v>
      </c>
      <c r="D876" s="1" t="s">
        <v>2021</v>
      </c>
      <c r="E876" s="1" t="s">
        <v>3987</v>
      </c>
    </row>
    <row r="877" spans="1:5" ht="15.75" customHeight="1" x14ac:dyDescent="0.2">
      <c r="A877" s="1" t="s">
        <v>767</v>
      </c>
      <c r="B877" s="1" t="s">
        <v>3988</v>
      </c>
      <c r="D877" s="1" t="s">
        <v>767</v>
      </c>
      <c r="E877" s="1" t="s">
        <v>3989</v>
      </c>
    </row>
    <row r="878" spans="1:5" ht="15.75" customHeight="1" x14ac:dyDescent="0.2">
      <c r="A878" s="1" t="s">
        <v>653</v>
      </c>
      <c r="B878" s="1" t="s">
        <v>3990</v>
      </c>
      <c r="D878" s="1" t="s">
        <v>653</v>
      </c>
      <c r="E878" s="1" t="s">
        <v>3991</v>
      </c>
    </row>
    <row r="879" spans="1:5" ht="15.75" customHeight="1" x14ac:dyDescent="0.2">
      <c r="A879" s="1" t="s">
        <v>655</v>
      </c>
      <c r="B879" s="1" t="s">
        <v>3992</v>
      </c>
      <c r="D879" s="1" t="s">
        <v>655</v>
      </c>
      <c r="E879" s="1" t="s">
        <v>3993</v>
      </c>
    </row>
    <row r="880" spans="1:5" ht="15.75" customHeight="1" x14ac:dyDescent="0.2">
      <c r="A880" s="1" t="s">
        <v>730</v>
      </c>
      <c r="B880" s="1" t="s">
        <v>3994</v>
      </c>
      <c r="D880" s="1" t="s">
        <v>730</v>
      </c>
      <c r="E880" s="1" t="s">
        <v>3995</v>
      </c>
    </row>
    <row r="881" spans="1:5" ht="15.75" customHeight="1" x14ac:dyDescent="0.2">
      <c r="A881" s="1" t="s">
        <v>661</v>
      </c>
      <c r="B881" s="1" t="s">
        <v>3996</v>
      </c>
      <c r="D881" s="1" t="s">
        <v>661</v>
      </c>
      <c r="E881" s="1" t="s">
        <v>3997</v>
      </c>
    </row>
    <row r="882" spans="1:5" ht="15.75" customHeight="1" x14ac:dyDescent="0.2">
      <c r="A882" s="1" t="s">
        <v>667</v>
      </c>
      <c r="B882" s="1" t="s">
        <v>3998</v>
      </c>
      <c r="D882" s="1" t="s">
        <v>667</v>
      </c>
      <c r="E882" s="1" t="s">
        <v>3999</v>
      </c>
    </row>
    <row r="883" spans="1:5" ht="15.75" customHeight="1" x14ac:dyDescent="0.2">
      <c r="A883" s="1" t="s">
        <v>669</v>
      </c>
      <c r="B883" s="1" t="s">
        <v>4000</v>
      </c>
      <c r="D883" s="1" t="s">
        <v>669</v>
      </c>
      <c r="E883" s="1" t="s">
        <v>4001</v>
      </c>
    </row>
    <row r="884" spans="1:5" ht="15.75" customHeight="1" x14ac:dyDescent="0.2">
      <c r="A884" s="1" t="s">
        <v>788</v>
      </c>
      <c r="B884" s="1" t="s">
        <v>4002</v>
      </c>
      <c r="D884" s="1" t="s">
        <v>788</v>
      </c>
      <c r="E884" s="1" t="s">
        <v>4003</v>
      </c>
    </row>
    <row r="885" spans="1:5" ht="15.75" customHeight="1" x14ac:dyDescent="0.2">
      <c r="A885" s="1" t="s">
        <v>671</v>
      </c>
      <c r="B885" s="1" t="s">
        <v>4004</v>
      </c>
      <c r="D885" s="1" t="s">
        <v>671</v>
      </c>
      <c r="E885" s="1" t="s">
        <v>4005</v>
      </c>
    </row>
    <row r="886" spans="1:5" ht="15.75" customHeight="1" x14ac:dyDescent="0.2">
      <c r="A886" s="1" t="s">
        <v>675</v>
      </c>
      <c r="B886" s="1" t="s">
        <v>4006</v>
      </c>
      <c r="D886" s="1" t="s">
        <v>675</v>
      </c>
      <c r="E886" s="1" t="s">
        <v>4007</v>
      </c>
    </row>
    <row r="887" spans="1:5" ht="15.75" customHeight="1" x14ac:dyDescent="0.2">
      <c r="A887" s="1" t="s">
        <v>684</v>
      </c>
      <c r="B887" s="1" t="s">
        <v>4008</v>
      </c>
      <c r="D887" s="1" t="s">
        <v>684</v>
      </c>
      <c r="E887" s="1" t="s">
        <v>4009</v>
      </c>
    </row>
    <row r="888" spans="1:5" ht="15.75" customHeight="1" x14ac:dyDescent="0.2">
      <c r="A888" s="1" t="s">
        <v>2023</v>
      </c>
      <c r="B888" s="1" t="s">
        <v>4010</v>
      </c>
      <c r="D888" s="1" t="s">
        <v>2023</v>
      </c>
      <c r="E888" s="1" t="s">
        <v>4011</v>
      </c>
    </row>
    <row r="889" spans="1:5" ht="15.75" customHeight="1" x14ac:dyDescent="0.2">
      <c r="A889" s="1" t="s">
        <v>2025</v>
      </c>
      <c r="B889" s="1" t="s">
        <v>4012</v>
      </c>
      <c r="D889" s="1" t="s">
        <v>2025</v>
      </c>
      <c r="E889" s="1" t="s">
        <v>4013</v>
      </c>
    </row>
    <row r="890" spans="1:5" ht="15.75" customHeight="1" x14ac:dyDescent="0.2">
      <c r="A890" s="1" t="s">
        <v>732</v>
      </c>
      <c r="B890" s="1" t="s">
        <v>4014</v>
      </c>
      <c r="D890" s="1" t="s">
        <v>732</v>
      </c>
      <c r="E890" s="284" t="s">
        <v>4015</v>
      </c>
    </row>
    <row r="891" spans="1:5" ht="15.75" customHeight="1" x14ac:dyDescent="0.2">
      <c r="A891" s="1" t="s">
        <v>2027</v>
      </c>
      <c r="B891" s="1" t="s">
        <v>4016</v>
      </c>
      <c r="D891" s="1" t="s">
        <v>2027</v>
      </c>
      <c r="E891" s="1" t="s">
        <v>4017</v>
      </c>
    </row>
    <row r="892" spans="1:5" ht="15.75" customHeight="1" x14ac:dyDescent="0.2">
      <c r="A892" s="1" t="s">
        <v>686</v>
      </c>
      <c r="B892" s="1" t="s">
        <v>4018</v>
      </c>
      <c r="D892" s="1" t="s">
        <v>686</v>
      </c>
      <c r="E892" s="1" t="s">
        <v>4019</v>
      </c>
    </row>
    <row r="893" spans="1:5" ht="15.75" customHeight="1" x14ac:dyDescent="0.2">
      <c r="A893" s="1" t="s">
        <v>677</v>
      </c>
      <c r="B893" s="1" t="s">
        <v>4020</v>
      </c>
      <c r="D893" s="1" t="s">
        <v>677</v>
      </c>
      <c r="E893" s="1" t="s">
        <v>4021</v>
      </c>
    </row>
    <row r="894" spans="1:5" ht="15.75" customHeight="1" x14ac:dyDescent="0.2">
      <c r="A894" s="1" t="s">
        <v>679</v>
      </c>
      <c r="B894" s="1" t="s">
        <v>4022</v>
      </c>
      <c r="D894" s="1" t="s">
        <v>679</v>
      </c>
      <c r="E894" s="1" t="s">
        <v>4023</v>
      </c>
    </row>
    <row r="895" spans="1:5" ht="15.75" customHeight="1" x14ac:dyDescent="0.2">
      <c r="A895" s="1" t="s">
        <v>682</v>
      </c>
      <c r="B895" s="1" t="s">
        <v>4024</v>
      </c>
      <c r="D895" s="1" t="s">
        <v>682</v>
      </c>
      <c r="E895" s="1" t="s">
        <v>4025</v>
      </c>
    </row>
    <row r="896" spans="1:5" ht="15.75" customHeight="1" x14ac:dyDescent="0.2">
      <c r="A896" s="1" t="s">
        <v>2029</v>
      </c>
      <c r="D896" s="1" t="s">
        <v>2029</v>
      </c>
      <c r="E896" s="1" t="s">
        <v>4026</v>
      </c>
    </row>
    <row r="897" spans="1:5" ht="15.75" customHeight="1" x14ac:dyDescent="0.2">
      <c r="A897" s="1" t="s">
        <v>2031</v>
      </c>
      <c r="B897" s="1" t="s">
        <v>4027</v>
      </c>
      <c r="D897" s="1" t="s">
        <v>2031</v>
      </c>
      <c r="E897" s="1" t="s">
        <v>4028</v>
      </c>
    </row>
    <row r="898" spans="1:5" ht="15.75" customHeight="1" x14ac:dyDescent="0.2">
      <c r="A898" s="1" t="s">
        <v>694</v>
      </c>
      <c r="B898" s="1" t="s">
        <v>4029</v>
      </c>
      <c r="D898" s="1" t="s">
        <v>694</v>
      </c>
      <c r="E898" s="1" t="s">
        <v>4030</v>
      </c>
    </row>
    <row r="899" spans="1:5" ht="15.75" customHeight="1" x14ac:dyDescent="0.2">
      <c r="A899" s="1" t="s">
        <v>688</v>
      </c>
      <c r="B899" s="1" t="s">
        <v>4031</v>
      </c>
      <c r="D899" s="1" t="s">
        <v>688</v>
      </c>
      <c r="E899" s="1" t="s">
        <v>4032</v>
      </c>
    </row>
    <row r="900" spans="1:5" ht="15.75" customHeight="1" x14ac:dyDescent="0.2">
      <c r="A900" s="1" t="s">
        <v>2033</v>
      </c>
      <c r="B900" s="1" t="s">
        <v>4033</v>
      </c>
      <c r="D900" s="1" t="s">
        <v>2033</v>
      </c>
      <c r="E900" s="1" t="s">
        <v>4034</v>
      </c>
    </row>
    <row r="901" spans="1:5" ht="15.75" customHeight="1" x14ac:dyDescent="0.2">
      <c r="A901" s="1" t="s">
        <v>690</v>
      </c>
      <c r="B901" s="1" t="s">
        <v>4035</v>
      </c>
      <c r="D901" s="1" t="s">
        <v>690</v>
      </c>
      <c r="E901" s="1" t="s">
        <v>4036</v>
      </c>
    </row>
    <row r="902" spans="1:5" ht="15.75" customHeight="1" x14ac:dyDescent="0.2">
      <c r="A902" s="1" t="s">
        <v>696</v>
      </c>
      <c r="B902" s="1" t="s">
        <v>4037</v>
      </c>
      <c r="D902" s="1" t="s">
        <v>696</v>
      </c>
      <c r="E902" s="1" t="s">
        <v>4038</v>
      </c>
    </row>
    <row r="903" spans="1:5" ht="15.75" customHeight="1" x14ac:dyDescent="0.2">
      <c r="A903" s="1" t="s">
        <v>2035</v>
      </c>
      <c r="B903" s="1" t="s">
        <v>4039</v>
      </c>
      <c r="D903" s="1" t="s">
        <v>2035</v>
      </c>
      <c r="E903" s="1" t="s">
        <v>4040</v>
      </c>
    </row>
    <row r="904" spans="1:5" ht="15.75" customHeight="1" x14ac:dyDescent="0.2">
      <c r="A904" s="1" t="s">
        <v>698</v>
      </c>
      <c r="B904" s="1" t="s">
        <v>4041</v>
      </c>
      <c r="D904" s="1" t="s">
        <v>698</v>
      </c>
      <c r="E904" s="1" t="s">
        <v>4042</v>
      </c>
    </row>
    <row r="905" spans="1:5" ht="15.75" customHeight="1" x14ac:dyDescent="0.2">
      <c r="A905" s="1" t="s">
        <v>700</v>
      </c>
      <c r="B905" s="1" t="s">
        <v>4043</v>
      </c>
      <c r="D905" s="1" t="s">
        <v>700</v>
      </c>
      <c r="E905" s="1" t="s">
        <v>4044</v>
      </c>
    </row>
    <row r="906" spans="1:5" ht="15.75" customHeight="1" x14ac:dyDescent="0.2">
      <c r="A906" s="1" t="s">
        <v>2037</v>
      </c>
      <c r="B906" s="1" t="s">
        <v>4045</v>
      </c>
      <c r="D906" s="1" t="s">
        <v>2037</v>
      </c>
      <c r="E906" s="1" t="s">
        <v>4046</v>
      </c>
    </row>
    <row r="907" spans="1:5" ht="15.75" customHeight="1" x14ac:dyDescent="0.2">
      <c r="A907" s="1" t="s">
        <v>2039</v>
      </c>
      <c r="B907" s="1" t="s">
        <v>4047</v>
      </c>
      <c r="D907" s="1" t="s">
        <v>2039</v>
      </c>
      <c r="E907" s="1" t="s">
        <v>4048</v>
      </c>
    </row>
    <row r="908" spans="1:5" ht="15.75" customHeight="1" x14ac:dyDescent="0.2">
      <c r="A908" s="1" t="s">
        <v>704</v>
      </c>
      <c r="B908" s="1" t="s">
        <v>4049</v>
      </c>
      <c r="D908" s="1" t="s">
        <v>704</v>
      </c>
      <c r="E908" s="1" t="s">
        <v>4050</v>
      </c>
    </row>
    <row r="909" spans="1:5" ht="15.75" customHeight="1" x14ac:dyDescent="0.2">
      <c r="A909" s="1" t="s">
        <v>2041</v>
      </c>
      <c r="B909" s="1" t="s">
        <v>4051</v>
      </c>
      <c r="D909" s="1" t="s">
        <v>2041</v>
      </c>
      <c r="E909" s="1" t="s">
        <v>4052</v>
      </c>
    </row>
    <row r="910" spans="1:5" ht="15.75" customHeight="1" x14ac:dyDescent="0.2">
      <c r="A910" s="1" t="s">
        <v>702</v>
      </c>
      <c r="B910" s="1" t="s">
        <v>4053</v>
      </c>
      <c r="D910" s="1" t="s">
        <v>702</v>
      </c>
      <c r="E910" s="1" t="s">
        <v>4054</v>
      </c>
    </row>
    <row r="911" spans="1:5" ht="15.75" customHeight="1" x14ac:dyDescent="0.2">
      <c r="A911" s="1" t="s">
        <v>2043</v>
      </c>
      <c r="B911" s="1" t="s">
        <v>4055</v>
      </c>
      <c r="D911" s="1" t="s">
        <v>2043</v>
      </c>
      <c r="E911" s="1" t="s">
        <v>4056</v>
      </c>
    </row>
    <row r="912" spans="1:5" ht="15.75" customHeight="1" x14ac:dyDescent="0.2">
      <c r="A912" s="1" t="s">
        <v>2045</v>
      </c>
      <c r="B912" s="1" t="s">
        <v>4057</v>
      </c>
      <c r="D912" s="1" t="s">
        <v>2045</v>
      </c>
      <c r="E912" s="1" t="s">
        <v>4058</v>
      </c>
    </row>
    <row r="913" spans="1:5" ht="15.75" customHeight="1" x14ac:dyDescent="0.2">
      <c r="A913" s="1" t="s">
        <v>2047</v>
      </c>
      <c r="B913" s="1" t="s">
        <v>4059</v>
      </c>
      <c r="D913" s="1" t="s">
        <v>2047</v>
      </c>
      <c r="E913" s="1" t="s">
        <v>4060</v>
      </c>
    </row>
    <row r="914" spans="1:5" ht="15.75" customHeight="1" x14ac:dyDescent="0.2">
      <c r="A914" s="1" t="s">
        <v>2049</v>
      </c>
      <c r="B914" s="1" t="s">
        <v>4061</v>
      </c>
      <c r="D914" s="1" t="s">
        <v>2049</v>
      </c>
      <c r="E914" s="1" t="s">
        <v>4062</v>
      </c>
    </row>
    <row r="915" spans="1:5" ht="15.75" customHeight="1" x14ac:dyDescent="0.2">
      <c r="A915" s="1" t="s">
        <v>802</v>
      </c>
      <c r="B915" s="1" t="s">
        <v>4063</v>
      </c>
      <c r="D915" s="1" t="s">
        <v>802</v>
      </c>
      <c r="E915" s="1" t="s">
        <v>4064</v>
      </c>
    </row>
    <row r="916" spans="1:5" ht="15.75" customHeight="1" x14ac:dyDescent="0.2">
      <c r="A916" s="1" t="s">
        <v>706</v>
      </c>
      <c r="B916" s="1" t="s">
        <v>4065</v>
      </c>
      <c r="D916" s="1" t="s">
        <v>706</v>
      </c>
      <c r="E916" s="1" t="s">
        <v>4066</v>
      </c>
    </row>
    <row r="917" spans="1:5" ht="15.75" customHeight="1" x14ac:dyDescent="0.2">
      <c r="A917" s="1" t="s">
        <v>708</v>
      </c>
      <c r="B917" s="1" t="s">
        <v>4067</v>
      </c>
      <c r="D917" s="1" t="s">
        <v>708</v>
      </c>
      <c r="E917" s="1" t="s">
        <v>4068</v>
      </c>
    </row>
    <row r="918" spans="1:5" ht="15.75" customHeight="1" x14ac:dyDescent="0.2">
      <c r="A918" s="1" t="s">
        <v>712</v>
      </c>
      <c r="B918" s="1" t="s">
        <v>4069</v>
      </c>
      <c r="D918" s="1" t="s">
        <v>712</v>
      </c>
      <c r="E918" s="1" t="s">
        <v>4070</v>
      </c>
    </row>
    <row r="919" spans="1:5" ht="15.75" customHeight="1" x14ac:dyDescent="0.2">
      <c r="A919" s="1" t="s">
        <v>2051</v>
      </c>
      <c r="B919" s="1" t="s">
        <v>4071</v>
      </c>
      <c r="D919" s="1" t="s">
        <v>2051</v>
      </c>
      <c r="E919" s="1" t="s">
        <v>4072</v>
      </c>
    </row>
    <row r="920" spans="1:5" ht="15.75" customHeight="1" x14ac:dyDescent="0.2">
      <c r="A920" s="1" t="s">
        <v>714</v>
      </c>
      <c r="B920" s="1" t="s">
        <v>4073</v>
      </c>
      <c r="D920" s="1" t="s">
        <v>714</v>
      </c>
      <c r="E920" s="1" t="s">
        <v>4074</v>
      </c>
    </row>
    <row r="921" spans="1:5" ht="15.75" customHeight="1" x14ac:dyDescent="0.2">
      <c r="A921" s="1" t="s">
        <v>2053</v>
      </c>
      <c r="B921" s="1" t="s">
        <v>4075</v>
      </c>
      <c r="D921" s="1" t="s">
        <v>2053</v>
      </c>
      <c r="E921" s="1" t="s">
        <v>4076</v>
      </c>
    </row>
    <row r="922" spans="1:5" ht="15.75" customHeight="1" x14ac:dyDescent="0.2">
      <c r="A922" s="1" t="s">
        <v>2055</v>
      </c>
      <c r="B922" s="1" t="s">
        <v>4077</v>
      </c>
      <c r="D922" s="1" t="s">
        <v>2055</v>
      </c>
      <c r="E922" s="1" t="s">
        <v>4078</v>
      </c>
    </row>
    <row r="923" spans="1:5" ht="15.75" customHeight="1" x14ac:dyDescent="0.2">
      <c r="A923" s="1" t="s">
        <v>771</v>
      </c>
      <c r="B923" s="1" t="s">
        <v>4079</v>
      </c>
      <c r="D923" s="1" t="s">
        <v>771</v>
      </c>
      <c r="E923" s="1" t="s">
        <v>4080</v>
      </c>
    </row>
    <row r="924" spans="1:5" ht="15.75" customHeight="1" x14ac:dyDescent="0.2">
      <c r="A924" s="1" t="s">
        <v>2057</v>
      </c>
      <c r="B924" s="1" t="s">
        <v>4081</v>
      </c>
      <c r="D924" s="1" t="s">
        <v>2057</v>
      </c>
      <c r="E924" s="1" t="s">
        <v>4082</v>
      </c>
    </row>
    <row r="925" spans="1:5" ht="15.75" customHeight="1" x14ac:dyDescent="0.2">
      <c r="A925" s="1" t="s">
        <v>2059</v>
      </c>
      <c r="B925" s="1" t="s">
        <v>4083</v>
      </c>
      <c r="D925" s="1" t="s">
        <v>2059</v>
      </c>
      <c r="E925" s="1" t="s">
        <v>4084</v>
      </c>
    </row>
    <row r="926" spans="1:5" ht="15.75" customHeight="1" x14ac:dyDescent="0.2">
      <c r="A926" s="1" t="s">
        <v>2061</v>
      </c>
      <c r="B926" s="1" t="s">
        <v>4085</v>
      </c>
      <c r="D926" s="1" t="s">
        <v>2061</v>
      </c>
      <c r="E926" s="1" t="s">
        <v>4086</v>
      </c>
    </row>
    <row r="927" spans="1:5" ht="15.75" customHeight="1" x14ac:dyDescent="0.2">
      <c r="A927" s="1" t="s">
        <v>769</v>
      </c>
      <c r="B927" s="1" t="s">
        <v>4087</v>
      </c>
      <c r="D927" s="1" t="s">
        <v>769</v>
      </c>
      <c r="E927" s="1" t="s">
        <v>4088</v>
      </c>
    </row>
    <row r="928" spans="1:5" ht="15.75" customHeight="1" x14ac:dyDescent="0.2">
      <c r="A928" s="1" t="s">
        <v>2063</v>
      </c>
      <c r="B928" s="1" t="s">
        <v>4089</v>
      </c>
      <c r="D928" s="1" t="s">
        <v>2063</v>
      </c>
      <c r="E928" s="1" t="s">
        <v>4090</v>
      </c>
    </row>
    <row r="929" spans="1:5" ht="15.75" customHeight="1" x14ac:dyDescent="0.2">
      <c r="A929" s="1" t="s">
        <v>2065</v>
      </c>
      <c r="B929" s="1" t="s">
        <v>4091</v>
      </c>
      <c r="D929" s="1" t="s">
        <v>2065</v>
      </c>
      <c r="E929" s="1" t="s">
        <v>4092</v>
      </c>
    </row>
    <row r="930" spans="1:5" ht="15.75" customHeight="1" x14ac:dyDescent="0.2">
      <c r="A930" s="1" t="s">
        <v>774</v>
      </c>
      <c r="B930" s="1" t="s">
        <v>4093</v>
      </c>
      <c r="D930" s="1" t="s">
        <v>774</v>
      </c>
      <c r="E930" s="1" t="s">
        <v>4094</v>
      </c>
    </row>
    <row r="931" spans="1:5" ht="15.75" customHeight="1" x14ac:dyDescent="0.2">
      <c r="A931" s="1" t="s">
        <v>780</v>
      </c>
      <c r="B931" s="1" t="s">
        <v>4095</v>
      </c>
      <c r="D931" s="1" t="s">
        <v>780</v>
      </c>
      <c r="E931" s="1" t="s">
        <v>4096</v>
      </c>
    </row>
    <row r="932" spans="1:5" ht="15.75" customHeight="1" x14ac:dyDescent="0.2">
      <c r="A932" s="1" t="s">
        <v>773</v>
      </c>
      <c r="B932" s="1" t="s">
        <v>4097</v>
      </c>
      <c r="D932" s="1" t="s">
        <v>773</v>
      </c>
      <c r="E932" s="1" t="s">
        <v>4098</v>
      </c>
    </row>
    <row r="933" spans="1:5" ht="15.75" customHeight="1" x14ac:dyDescent="0.2">
      <c r="A933" s="1" t="s">
        <v>778</v>
      </c>
      <c r="B933" s="1" t="s">
        <v>4099</v>
      </c>
      <c r="D933" s="1" t="s">
        <v>778</v>
      </c>
      <c r="E933" s="1" t="s">
        <v>4100</v>
      </c>
    </row>
    <row r="934" spans="1:5" ht="15.75" customHeight="1" x14ac:dyDescent="0.2">
      <c r="A934" s="1" t="s">
        <v>776</v>
      </c>
      <c r="B934" s="1" t="s">
        <v>4101</v>
      </c>
      <c r="D934" s="1" t="s">
        <v>776</v>
      </c>
      <c r="E934" s="1" t="s">
        <v>4102</v>
      </c>
    </row>
    <row r="935" spans="1:5" ht="15.75" customHeight="1" x14ac:dyDescent="0.2">
      <c r="A935" s="1" t="s">
        <v>2067</v>
      </c>
      <c r="B935" s="1" t="s">
        <v>4103</v>
      </c>
      <c r="D935" s="1" t="s">
        <v>2067</v>
      </c>
      <c r="E935" s="1" t="s">
        <v>4104</v>
      </c>
    </row>
    <row r="936" spans="1:5" ht="15.75" customHeight="1" x14ac:dyDescent="0.2">
      <c r="A936" s="1" t="s">
        <v>2069</v>
      </c>
      <c r="B936" s="1" t="s">
        <v>4105</v>
      </c>
      <c r="D936" s="1" t="s">
        <v>2069</v>
      </c>
      <c r="E936" s="1" t="s">
        <v>4105</v>
      </c>
    </row>
    <row r="937" spans="1:5" ht="15.75" customHeight="1" x14ac:dyDescent="0.2">
      <c r="A937" s="1" t="s">
        <v>782</v>
      </c>
      <c r="B937" s="1" t="s">
        <v>4106</v>
      </c>
      <c r="D937" s="1" t="s">
        <v>782</v>
      </c>
      <c r="E937" s="1" t="s">
        <v>4107</v>
      </c>
    </row>
    <row r="938" spans="1:5" ht="15.75" customHeight="1" x14ac:dyDescent="0.2">
      <c r="A938" s="1" t="s">
        <v>785</v>
      </c>
      <c r="B938" s="1" t="s">
        <v>4108</v>
      </c>
      <c r="D938" s="1" t="s">
        <v>785</v>
      </c>
      <c r="E938" s="1" t="s">
        <v>4109</v>
      </c>
    </row>
    <row r="939" spans="1:5" ht="15.75" customHeight="1" x14ac:dyDescent="0.2">
      <c r="A939" s="1" t="s">
        <v>790</v>
      </c>
      <c r="B939" s="1" t="s">
        <v>4110</v>
      </c>
      <c r="D939" s="1" t="s">
        <v>790</v>
      </c>
      <c r="E939" s="1" t="s">
        <v>4111</v>
      </c>
    </row>
    <row r="940" spans="1:5" ht="15.75" customHeight="1" x14ac:dyDescent="0.2">
      <c r="A940" s="1" t="s">
        <v>793</v>
      </c>
      <c r="B940" s="1" t="s">
        <v>4112</v>
      </c>
      <c r="D940" s="1" t="s">
        <v>793</v>
      </c>
      <c r="E940" s="1" t="s">
        <v>4113</v>
      </c>
    </row>
    <row r="941" spans="1:5" ht="15.75" customHeight="1" x14ac:dyDescent="0.2">
      <c r="A941" s="1" t="s">
        <v>798</v>
      </c>
      <c r="B941" s="1" t="s">
        <v>4114</v>
      </c>
      <c r="D941" s="1" t="s">
        <v>798</v>
      </c>
      <c r="E941" s="1" t="s">
        <v>4115</v>
      </c>
    </row>
    <row r="942" spans="1:5" ht="15.75" customHeight="1" x14ac:dyDescent="0.2">
      <c r="A942" s="1" t="s">
        <v>795</v>
      </c>
      <c r="B942" s="1" t="s">
        <v>4116</v>
      </c>
      <c r="D942" s="1" t="s">
        <v>795</v>
      </c>
      <c r="E942" s="1" t="s">
        <v>4117</v>
      </c>
    </row>
    <row r="943" spans="1:5" ht="15.75" customHeight="1" x14ac:dyDescent="0.2">
      <c r="A943" s="1" t="s">
        <v>804</v>
      </c>
      <c r="B943" s="1" t="s">
        <v>4118</v>
      </c>
      <c r="D943" s="1" t="s">
        <v>804</v>
      </c>
      <c r="E943" s="1" t="s">
        <v>4119</v>
      </c>
    </row>
    <row r="944" spans="1:5" ht="15.75" customHeight="1" x14ac:dyDescent="0.2">
      <c r="A944" s="1" t="s">
        <v>806</v>
      </c>
      <c r="B944" s="1" t="s">
        <v>4120</v>
      </c>
      <c r="D944" s="1" t="s">
        <v>806</v>
      </c>
      <c r="E944" s="1" t="s">
        <v>4121</v>
      </c>
    </row>
    <row r="945" spans="1:5" ht="15.75" customHeight="1" x14ac:dyDescent="0.2">
      <c r="A945" s="1" t="s">
        <v>807</v>
      </c>
      <c r="B945" s="1" t="s">
        <v>4122</v>
      </c>
      <c r="D945" s="1" t="s">
        <v>807</v>
      </c>
      <c r="E945" s="1" t="s">
        <v>4123</v>
      </c>
    </row>
    <row r="946" spans="1:5" ht="15.75" customHeight="1" x14ac:dyDescent="0.2">
      <c r="A946" s="1" t="s">
        <v>809</v>
      </c>
      <c r="B946" s="1" t="s">
        <v>4124</v>
      </c>
      <c r="D946" s="1" t="s">
        <v>809</v>
      </c>
      <c r="E946" s="1" t="s">
        <v>4125</v>
      </c>
    </row>
    <row r="947" spans="1:5" ht="15.75" customHeight="1" x14ac:dyDescent="0.2">
      <c r="A947" s="1" t="s">
        <v>810</v>
      </c>
      <c r="B947" s="1" t="s">
        <v>4126</v>
      </c>
      <c r="D947" s="1" t="s">
        <v>810</v>
      </c>
      <c r="E947" s="1" t="s">
        <v>4127</v>
      </c>
    </row>
    <row r="948" spans="1:5" ht="15.75" customHeight="1" x14ac:dyDescent="0.2">
      <c r="A948" s="1" t="s">
        <v>816</v>
      </c>
      <c r="B948" s="1" t="s">
        <v>4128</v>
      </c>
      <c r="D948" s="1" t="s">
        <v>816</v>
      </c>
      <c r="E948" s="1" t="s">
        <v>4129</v>
      </c>
    </row>
    <row r="949" spans="1:5" ht="15.75" customHeight="1" x14ac:dyDescent="0.2">
      <c r="A949" s="1" t="s">
        <v>814</v>
      </c>
      <c r="B949" s="1" t="s">
        <v>4130</v>
      </c>
      <c r="D949" s="1" t="s">
        <v>814</v>
      </c>
      <c r="E949" s="1" t="s">
        <v>4131</v>
      </c>
    </row>
    <row r="950" spans="1:5" ht="15.75" customHeight="1" x14ac:dyDescent="0.2">
      <c r="A950" s="1" t="s">
        <v>812</v>
      </c>
      <c r="B950" s="1" t="s">
        <v>4132</v>
      </c>
      <c r="D950" s="1" t="s">
        <v>812</v>
      </c>
      <c r="E950" s="1" t="s">
        <v>4133</v>
      </c>
    </row>
    <row r="951" spans="1:5" ht="15.75" customHeight="1" x14ac:dyDescent="0.2">
      <c r="A951" s="1" t="s">
        <v>818</v>
      </c>
      <c r="B951" s="1" t="s">
        <v>4134</v>
      </c>
      <c r="D951" s="1" t="s">
        <v>818</v>
      </c>
      <c r="E951" s="1" t="s">
        <v>4135</v>
      </c>
    </row>
    <row r="952" spans="1:5" ht="15.75" customHeight="1" x14ac:dyDescent="0.2">
      <c r="A952" s="1" t="s">
        <v>820</v>
      </c>
      <c r="B952" s="1" t="s">
        <v>4136</v>
      </c>
      <c r="D952" s="1" t="s">
        <v>820</v>
      </c>
      <c r="E952" s="1" t="s">
        <v>4137</v>
      </c>
    </row>
    <row r="953" spans="1:5" ht="15.75" customHeight="1" x14ac:dyDescent="0.2">
      <c r="A953" s="1" t="s">
        <v>822</v>
      </c>
      <c r="B953" s="1" t="s">
        <v>4138</v>
      </c>
      <c r="D953" s="1" t="s">
        <v>822</v>
      </c>
      <c r="E953" s="1" t="s">
        <v>4139</v>
      </c>
    </row>
    <row r="954" spans="1:5" ht="15.75" customHeight="1" x14ac:dyDescent="0.2">
      <c r="A954" s="1" t="s">
        <v>824</v>
      </c>
      <c r="B954" s="1" t="s">
        <v>4140</v>
      </c>
      <c r="D954" s="1" t="s">
        <v>824</v>
      </c>
      <c r="E954" s="1" t="s">
        <v>4141</v>
      </c>
    </row>
    <row r="955" spans="1:5" ht="15.75" customHeight="1" x14ac:dyDescent="0.2">
      <c r="A955" s="1" t="s">
        <v>826</v>
      </c>
      <c r="B955" s="1" t="s">
        <v>4142</v>
      </c>
      <c r="D955" s="1" t="s">
        <v>826</v>
      </c>
      <c r="E955" s="1" t="s">
        <v>4143</v>
      </c>
    </row>
    <row r="956" spans="1:5" ht="15.75" customHeight="1" x14ac:dyDescent="0.2">
      <c r="A956" s="1" t="s">
        <v>835</v>
      </c>
      <c r="D956" s="1" t="s">
        <v>835</v>
      </c>
      <c r="E956" s="1" t="s">
        <v>4144</v>
      </c>
    </row>
    <row r="957" spans="1:5" ht="15.75" customHeight="1" x14ac:dyDescent="0.2">
      <c r="A957" s="1" t="s">
        <v>837</v>
      </c>
      <c r="B957" s="1" t="s">
        <v>4145</v>
      </c>
      <c r="D957" s="1" t="s">
        <v>837</v>
      </c>
      <c r="E957" s="1" t="s">
        <v>4146</v>
      </c>
    </row>
    <row r="958" spans="1:5" ht="15.75" customHeight="1" x14ac:dyDescent="0.2">
      <c r="A958" s="1" t="s">
        <v>840</v>
      </c>
      <c r="B958" s="1" t="s">
        <v>4147</v>
      </c>
      <c r="D958" s="1" t="s">
        <v>840</v>
      </c>
      <c r="E958" s="1" t="s">
        <v>4148</v>
      </c>
    </row>
    <row r="959" spans="1:5" ht="15.75" customHeight="1" x14ac:dyDescent="0.2">
      <c r="A959" s="1" t="s">
        <v>849</v>
      </c>
      <c r="D959" s="1" t="s">
        <v>849</v>
      </c>
      <c r="E959" s="1" t="s">
        <v>4149</v>
      </c>
    </row>
    <row r="960" spans="1:5" ht="15.75" customHeight="1" x14ac:dyDescent="0.2">
      <c r="A960" s="1" t="s">
        <v>852</v>
      </c>
      <c r="D960" s="1" t="s">
        <v>852</v>
      </c>
      <c r="E960" s="1" t="s">
        <v>4150</v>
      </c>
    </row>
    <row r="961" spans="1:5" ht="15.75" customHeight="1" x14ac:dyDescent="0.2">
      <c r="A961" s="1" t="s">
        <v>847</v>
      </c>
      <c r="B961" s="1" t="s">
        <v>4151</v>
      </c>
      <c r="D961" s="1" t="s">
        <v>847</v>
      </c>
      <c r="E961" s="1" t="s">
        <v>4152</v>
      </c>
    </row>
    <row r="962" spans="1:5" ht="15.75" customHeight="1" x14ac:dyDescent="0.2">
      <c r="A962" s="1" t="s">
        <v>845</v>
      </c>
      <c r="B962" s="1" t="s">
        <v>4153</v>
      </c>
      <c r="D962" s="1" t="s">
        <v>845</v>
      </c>
      <c r="E962" s="1" t="s">
        <v>4154</v>
      </c>
    </row>
    <row r="963" spans="1:5" ht="15.75" customHeight="1" x14ac:dyDescent="0.2">
      <c r="A963" s="1" t="s">
        <v>842</v>
      </c>
      <c r="B963" s="1" t="s">
        <v>4155</v>
      </c>
      <c r="D963" s="1" t="s">
        <v>842</v>
      </c>
      <c r="E963" s="1" t="s">
        <v>4156</v>
      </c>
    </row>
    <row r="964" spans="1:5" ht="15.75" customHeight="1" x14ac:dyDescent="0.2">
      <c r="A964" s="1" t="s">
        <v>857</v>
      </c>
      <c r="B964" s="1" t="s">
        <v>4157</v>
      </c>
      <c r="D964" s="1" t="s">
        <v>857</v>
      </c>
      <c r="E964" s="1" t="s">
        <v>4158</v>
      </c>
    </row>
    <row r="965" spans="1:5" ht="15.75" customHeight="1" x14ac:dyDescent="0.2">
      <c r="A965" s="1" t="s">
        <v>854</v>
      </c>
      <c r="B965" s="1" t="s">
        <v>4159</v>
      </c>
      <c r="D965" s="1" t="s">
        <v>854</v>
      </c>
      <c r="E965" s="1" t="s">
        <v>4160</v>
      </c>
    </row>
    <row r="966" spans="1:5" ht="15.75" customHeight="1" x14ac:dyDescent="0.2">
      <c r="A966" s="1" t="s">
        <v>860</v>
      </c>
      <c r="B966" s="1" t="s">
        <v>4161</v>
      </c>
      <c r="D966" s="1" t="s">
        <v>860</v>
      </c>
      <c r="E966" s="1" t="s">
        <v>4162</v>
      </c>
    </row>
    <row r="967" spans="1:5" ht="15.75" customHeight="1" x14ac:dyDescent="0.2">
      <c r="A967" s="1" t="s">
        <v>2072</v>
      </c>
      <c r="B967" s="1" t="s">
        <v>2484</v>
      </c>
      <c r="D967" s="1" t="s">
        <v>2072</v>
      </c>
    </row>
    <row r="968" spans="1:5" ht="15.75" customHeight="1" x14ac:dyDescent="0.2">
      <c r="A968" s="1" t="s">
        <v>2074</v>
      </c>
      <c r="B968" s="1" t="s">
        <v>4163</v>
      </c>
      <c r="D968" s="1" t="s">
        <v>2074</v>
      </c>
      <c r="E968" s="1" t="s">
        <v>4164</v>
      </c>
    </row>
    <row r="969" spans="1:5" ht="15.75" customHeight="1" x14ac:dyDescent="0.2">
      <c r="A969" s="1" t="s">
        <v>862</v>
      </c>
      <c r="D969" s="1" t="s">
        <v>862</v>
      </c>
      <c r="E969" s="1" t="s">
        <v>4165</v>
      </c>
    </row>
    <row r="970" spans="1:5" ht="15.75" customHeight="1" x14ac:dyDescent="0.2">
      <c r="A970" s="1" t="s">
        <v>864</v>
      </c>
      <c r="D970" s="1" t="s">
        <v>864</v>
      </c>
      <c r="E970" s="1" t="s">
        <v>4166</v>
      </c>
    </row>
    <row r="971" spans="1:5" ht="15.75" customHeight="1" x14ac:dyDescent="0.2">
      <c r="A971" s="1" t="s">
        <v>866</v>
      </c>
      <c r="B971" s="1" t="s">
        <v>4167</v>
      </c>
      <c r="D971" s="1" t="s">
        <v>866</v>
      </c>
      <c r="E971" s="1" t="s">
        <v>4168</v>
      </c>
    </row>
    <row r="972" spans="1:5" ht="15.75" customHeight="1" x14ac:dyDescent="0.2">
      <c r="A972" s="1" t="s">
        <v>2076</v>
      </c>
      <c r="D972" s="1" t="s">
        <v>2076</v>
      </c>
    </row>
    <row r="973" spans="1:5" ht="15.75" customHeight="1" x14ac:dyDescent="0.2">
      <c r="A973" s="1" t="s">
        <v>871</v>
      </c>
      <c r="B973" s="1" t="s">
        <v>4169</v>
      </c>
      <c r="D973" s="1" t="s">
        <v>871</v>
      </c>
      <c r="E973" s="1" t="s">
        <v>4170</v>
      </c>
    </row>
    <row r="974" spans="1:5" ht="15.75" customHeight="1" x14ac:dyDescent="0.2">
      <c r="A974" s="1" t="s">
        <v>873</v>
      </c>
      <c r="B974" s="1" t="s">
        <v>4171</v>
      </c>
      <c r="D974" s="1" t="s">
        <v>873</v>
      </c>
      <c r="E974" s="1" t="s">
        <v>4172</v>
      </c>
    </row>
    <row r="975" spans="1:5" ht="15.75" customHeight="1" x14ac:dyDescent="0.2">
      <c r="A975" s="1" t="s">
        <v>919</v>
      </c>
      <c r="B975" s="1" t="s">
        <v>4173</v>
      </c>
      <c r="D975" s="1" t="s">
        <v>919</v>
      </c>
      <c r="E975" s="1" t="s">
        <v>4174</v>
      </c>
    </row>
    <row r="976" spans="1:5" ht="15.75" customHeight="1" x14ac:dyDescent="0.2">
      <c r="A976" s="1" t="s">
        <v>2077</v>
      </c>
      <c r="B976" s="1" t="s">
        <v>4175</v>
      </c>
      <c r="D976" s="1" t="s">
        <v>2077</v>
      </c>
      <c r="E976" s="1" t="s">
        <v>4176</v>
      </c>
    </row>
    <row r="977" spans="1:5" ht="15.75" customHeight="1" x14ac:dyDescent="0.2">
      <c r="A977" s="1" t="s">
        <v>868</v>
      </c>
      <c r="B977" s="1" t="s">
        <v>4177</v>
      </c>
      <c r="D977" s="1" t="s">
        <v>868</v>
      </c>
      <c r="E977" s="1" t="s">
        <v>4178</v>
      </c>
    </row>
    <row r="978" spans="1:5" ht="15.75" customHeight="1" x14ac:dyDescent="0.2">
      <c r="A978" s="1" t="s">
        <v>2079</v>
      </c>
      <c r="B978" s="1" t="s">
        <v>4031</v>
      </c>
      <c r="D978" s="1" t="s">
        <v>2079</v>
      </c>
      <c r="E978" s="1" t="s">
        <v>4179</v>
      </c>
    </row>
    <row r="979" spans="1:5" ht="15.75" customHeight="1" x14ac:dyDescent="0.2">
      <c r="A979" s="1" t="s">
        <v>2081</v>
      </c>
      <c r="B979" s="1" t="s">
        <v>4180</v>
      </c>
      <c r="D979" s="1" t="s">
        <v>2081</v>
      </c>
      <c r="E979" s="1" t="s">
        <v>4181</v>
      </c>
    </row>
    <row r="980" spans="1:5" ht="15.75" customHeight="1" x14ac:dyDescent="0.2">
      <c r="A980" s="1" t="s">
        <v>2083</v>
      </c>
      <c r="B980" s="1" t="s">
        <v>4182</v>
      </c>
      <c r="D980" s="1" t="s">
        <v>2083</v>
      </c>
      <c r="E980" s="1" t="s">
        <v>4183</v>
      </c>
    </row>
    <row r="981" spans="1:5" ht="15.75" customHeight="1" x14ac:dyDescent="0.2">
      <c r="A981" s="1" t="s">
        <v>875</v>
      </c>
      <c r="B981" s="1" t="s">
        <v>4184</v>
      </c>
      <c r="D981" s="1" t="s">
        <v>875</v>
      </c>
      <c r="E981" s="1" t="s">
        <v>4185</v>
      </c>
    </row>
    <row r="982" spans="1:5" ht="15.75" customHeight="1" x14ac:dyDescent="0.2">
      <c r="A982" s="1" t="s">
        <v>2085</v>
      </c>
      <c r="D982" s="1" t="s">
        <v>2085</v>
      </c>
      <c r="E982" s="1" t="s">
        <v>4186</v>
      </c>
    </row>
    <row r="983" spans="1:5" ht="15.75" customHeight="1" x14ac:dyDescent="0.2">
      <c r="A983" s="1" t="s">
        <v>2087</v>
      </c>
      <c r="D983" s="1" t="s">
        <v>2087</v>
      </c>
    </row>
    <row r="984" spans="1:5" ht="15.75" customHeight="1" x14ac:dyDescent="0.2">
      <c r="A984" s="1" t="s">
        <v>2089</v>
      </c>
      <c r="D984" s="1" t="s">
        <v>2089</v>
      </c>
    </row>
    <row r="985" spans="1:5" ht="15.75" customHeight="1" x14ac:dyDescent="0.2">
      <c r="A985" s="1" t="s">
        <v>2091</v>
      </c>
      <c r="B985" s="1" t="s">
        <v>4187</v>
      </c>
      <c r="D985" s="1" t="s">
        <v>2091</v>
      </c>
      <c r="E985" s="1" t="s">
        <v>4188</v>
      </c>
    </row>
    <row r="986" spans="1:5" ht="15.75" customHeight="1" x14ac:dyDescent="0.2">
      <c r="A986" s="1" t="s">
        <v>2093</v>
      </c>
      <c r="B986" s="1" t="s">
        <v>4189</v>
      </c>
      <c r="D986" s="1" t="s">
        <v>2093</v>
      </c>
      <c r="E986" s="1" t="s">
        <v>4190</v>
      </c>
    </row>
    <row r="987" spans="1:5" ht="15.75" customHeight="1" x14ac:dyDescent="0.2">
      <c r="A987" s="1" t="s">
        <v>2095</v>
      </c>
      <c r="B987" s="1" t="s">
        <v>4191</v>
      </c>
      <c r="D987" s="1" t="s">
        <v>2095</v>
      </c>
      <c r="E987" s="1" t="s">
        <v>4192</v>
      </c>
    </row>
    <row r="988" spans="1:5" ht="15.75" customHeight="1" x14ac:dyDescent="0.2">
      <c r="A988" s="1" t="s">
        <v>877</v>
      </c>
      <c r="B988" s="1" t="s">
        <v>4193</v>
      </c>
      <c r="D988" s="1" t="s">
        <v>877</v>
      </c>
      <c r="E988" s="1" t="s">
        <v>4194</v>
      </c>
    </row>
    <row r="989" spans="1:5" ht="15.75" customHeight="1" x14ac:dyDescent="0.2">
      <c r="A989" s="1" t="s">
        <v>879</v>
      </c>
      <c r="B989" s="1" t="s">
        <v>4195</v>
      </c>
      <c r="D989" s="1" t="s">
        <v>879</v>
      </c>
      <c r="E989" s="1" t="s">
        <v>4196</v>
      </c>
    </row>
    <row r="990" spans="1:5" ht="15.75" customHeight="1" x14ac:dyDescent="0.2">
      <c r="A990" s="1" t="s">
        <v>881</v>
      </c>
      <c r="B990" s="1" t="s">
        <v>4197</v>
      </c>
      <c r="D990" s="1" t="s">
        <v>881</v>
      </c>
      <c r="E990" s="1" t="s">
        <v>4198</v>
      </c>
    </row>
    <row r="991" spans="1:5" ht="15.75" customHeight="1" x14ac:dyDescent="0.2">
      <c r="A991" s="1" t="s">
        <v>883</v>
      </c>
      <c r="B991" s="1" t="s">
        <v>4199</v>
      </c>
      <c r="D991" s="1" t="s">
        <v>883</v>
      </c>
      <c r="E991" s="1" t="s">
        <v>4200</v>
      </c>
    </row>
    <row r="992" spans="1:5" ht="15.75" customHeight="1" x14ac:dyDescent="0.2">
      <c r="A992" s="1" t="s">
        <v>887</v>
      </c>
      <c r="B992" s="1" t="s">
        <v>4201</v>
      </c>
      <c r="D992" s="1" t="s">
        <v>887</v>
      </c>
      <c r="E992" s="1" t="s">
        <v>4202</v>
      </c>
    </row>
    <row r="993" spans="1:4" ht="15.75" customHeight="1" x14ac:dyDescent="0.2">
      <c r="A993" s="1" t="s">
        <v>885</v>
      </c>
      <c r="D993" s="1" t="s">
        <v>885</v>
      </c>
    </row>
    <row r="994" spans="1:4" ht="15.75" customHeight="1" x14ac:dyDescent="0.2">
      <c r="A994" s="1" t="s">
        <v>889</v>
      </c>
      <c r="D994" s="1" t="s">
        <v>889</v>
      </c>
    </row>
    <row r="995" spans="1:4" ht="15.75" customHeight="1" x14ac:dyDescent="0.2">
      <c r="A995" s="1" t="s">
        <v>891</v>
      </c>
      <c r="D995" s="1" t="s">
        <v>891</v>
      </c>
    </row>
    <row r="996" spans="1:4" ht="15.75" customHeight="1" x14ac:dyDescent="0.2">
      <c r="A996" s="1" t="s">
        <v>893</v>
      </c>
      <c r="D996" s="1" t="s">
        <v>893</v>
      </c>
    </row>
    <row r="997" spans="1:4" ht="15.75" customHeight="1" x14ac:dyDescent="0.2">
      <c r="A997" s="1" t="s">
        <v>2097</v>
      </c>
      <c r="D997" s="1" t="s">
        <v>2097</v>
      </c>
    </row>
    <row r="998" spans="1:4" ht="15.75" customHeight="1" x14ac:dyDescent="0.2">
      <c r="A998" s="1" t="s">
        <v>895</v>
      </c>
      <c r="D998" s="1" t="s">
        <v>895</v>
      </c>
    </row>
    <row r="999" spans="1:4" ht="15.75" customHeight="1" x14ac:dyDescent="0.2">
      <c r="A999" s="1" t="s">
        <v>897</v>
      </c>
      <c r="D999" s="1" t="s">
        <v>897</v>
      </c>
    </row>
    <row r="1000" spans="1:4" ht="15.75" customHeight="1" x14ac:dyDescent="0.2">
      <c r="A1000" s="1" t="s">
        <v>899</v>
      </c>
      <c r="D1000" s="1" t="s">
        <v>899</v>
      </c>
    </row>
    <row r="1001" spans="1:4" ht="15.75" customHeight="1" x14ac:dyDescent="0.2">
      <c r="A1001" s="1" t="s">
        <v>2099</v>
      </c>
      <c r="D1001" s="1" t="s">
        <v>2099</v>
      </c>
    </row>
    <row r="1002" spans="1:4" ht="15.75" customHeight="1" x14ac:dyDescent="0.2">
      <c r="A1002" s="1" t="s">
        <v>903</v>
      </c>
      <c r="D1002" s="1" t="s">
        <v>903</v>
      </c>
    </row>
    <row r="1003" spans="1:4" ht="15.75" customHeight="1" x14ac:dyDescent="0.2">
      <c r="A1003" s="1" t="s">
        <v>901</v>
      </c>
      <c r="D1003" s="1" t="s">
        <v>901</v>
      </c>
    </row>
  </sheetData>
  <hyperlinks>
    <hyperlink ref="E361" r:id="rId1" xr:uid="{00000000-0004-0000-1500-000000000000}"/>
    <hyperlink ref="E890" r:id="rId2" xr:uid="{00000000-0004-0000-1500-000001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DW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2.7109375" defaultRowHeight="15" customHeight="1" x14ac:dyDescent="0.2"/>
  <cols>
    <col min="1" max="1" width="12.7109375" customWidth="1"/>
    <col min="2" max="2" width="19.42578125" customWidth="1"/>
    <col min="3" max="6" width="12.7109375" customWidth="1"/>
    <col min="20" max="20" width="19.7109375" customWidth="1"/>
  </cols>
  <sheetData>
    <row r="1" spans="1:127" ht="15.75" customHeight="1" x14ac:dyDescent="0.2">
      <c r="A1" s="1">
        <v>1</v>
      </c>
      <c r="B1" s="1">
        <f t="shared" ref="B1:DW1" si="0">1+A1</f>
        <v>2</v>
      </c>
      <c r="C1" s="1">
        <f t="shared" si="0"/>
        <v>3</v>
      </c>
      <c r="D1" s="1">
        <f t="shared" si="0"/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  <c r="CM1" s="1">
        <f t="shared" si="0"/>
        <v>91</v>
      </c>
      <c r="CN1" s="1">
        <f t="shared" si="0"/>
        <v>92</v>
      </c>
      <c r="CO1" s="1">
        <f t="shared" si="0"/>
        <v>93</v>
      </c>
      <c r="CP1" s="1">
        <f t="shared" si="0"/>
        <v>94</v>
      </c>
      <c r="CQ1" s="1">
        <f t="shared" si="0"/>
        <v>95</v>
      </c>
      <c r="CR1" s="1">
        <f t="shared" si="0"/>
        <v>96</v>
      </c>
      <c r="CS1" s="1">
        <f t="shared" si="0"/>
        <v>97</v>
      </c>
      <c r="CT1" s="1">
        <f t="shared" si="0"/>
        <v>98</v>
      </c>
      <c r="CU1" s="1">
        <f t="shared" si="0"/>
        <v>99</v>
      </c>
      <c r="CV1" s="1">
        <f t="shared" si="0"/>
        <v>100</v>
      </c>
      <c r="CW1" s="1">
        <f t="shared" si="0"/>
        <v>101</v>
      </c>
      <c r="CX1" s="1">
        <f t="shared" si="0"/>
        <v>102</v>
      </c>
      <c r="CY1" s="1">
        <f t="shared" si="0"/>
        <v>103</v>
      </c>
      <c r="CZ1" s="1">
        <f t="shared" si="0"/>
        <v>104</v>
      </c>
      <c r="DA1" s="1">
        <f t="shared" si="0"/>
        <v>105</v>
      </c>
      <c r="DB1" s="1">
        <f t="shared" si="0"/>
        <v>106</v>
      </c>
      <c r="DC1" s="1">
        <f t="shared" si="0"/>
        <v>107</v>
      </c>
      <c r="DD1" s="1">
        <f t="shared" si="0"/>
        <v>108</v>
      </c>
      <c r="DE1" s="1">
        <f t="shared" si="0"/>
        <v>109</v>
      </c>
      <c r="DF1" s="1">
        <f t="shared" si="0"/>
        <v>110</v>
      </c>
      <c r="DG1" s="1">
        <f t="shared" si="0"/>
        <v>111</v>
      </c>
      <c r="DH1" s="1">
        <f t="shared" si="0"/>
        <v>112</v>
      </c>
      <c r="DI1" s="1">
        <f t="shared" si="0"/>
        <v>113</v>
      </c>
      <c r="DJ1" s="1">
        <f t="shared" si="0"/>
        <v>114</v>
      </c>
      <c r="DK1" s="1">
        <f t="shared" si="0"/>
        <v>115</v>
      </c>
      <c r="DL1" s="1">
        <f t="shared" si="0"/>
        <v>116</v>
      </c>
      <c r="DM1" s="1">
        <f t="shared" si="0"/>
        <v>117</v>
      </c>
      <c r="DN1" s="1">
        <f t="shared" si="0"/>
        <v>118</v>
      </c>
      <c r="DO1" s="1">
        <f t="shared" si="0"/>
        <v>119</v>
      </c>
      <c r="DP1" s="1">
        <f t="shared" si="0"/>
        <v>120</v>
      </c>
      <c r="DQ1" s="1">
        <f t="shared" si="0"/>
        <v>121</v>
      </c>
      <c r="DR1" s="1">
        <f t="shared" si="0"/>
        <v>122</v>
      </c>
      <c r="DS1" s="1">
        <f t="shared" si="0"/>
        <v>123</v>
      </c>
      <c r="DT1" s="1">
        <f t="shared" si="0"/>
        <v>124</v>
      </c>
      <c r="DU1" s="1">
        <f t="shared" si="0"/>
        <v>125</v>
      </c>
      <c r="DV1" s="1">
        <f t="shared" si="0"/>
        <v>126</v>
      </c>
      <c r="DW1" s="1">
        <f t="shared" si="0"/>
        <v>127</v>
      </c>
    </row>
    <row r="2" spans="1:127" ht="15.75" customHeight="1" x14ac:dyDescent="0.2">
      <c r="A2" s="1" t="s">
        <v>2405</v>
      </c>
      <c r="B2" s="1" t="s">
        <v>2387</v>
      </c>
      <c r="C2" s="1" t="s">
        <v>2388</v>
      </c>
      <c r="D2" s="285">
        <v>44682</v>
      </c>
      <c r="H2" s="285">
        <v>44683</v>
      </c>
      <c r="L2" s="285">
        <v>44684</v>
      </c>
      <c r="P2" s="285">
        <v>44685</v>
      </c>
      <c r="T2" s="285">
        <v>44686</v>
      </c>
      <c r="X2" s="285">
        <v>44687</v>
      </c>
      <c r="AB2" s="285">
        <v>44688</v>
      </c>
      <c r="AF2" s="285">
        <v>44689</v>
      </c>
      <c r="AJ2" s="285">
        <v>44690</v>
      </c>
      <c r="AN2" s="285">
        <v>44691</v>
      </c>
      <c r="AR2" s="285">
        <v>44692</v>
      </c>
      <c r="AV2" s="285">
        <v>44693</v>
      </c>
      <c r="AZ2" s="285">
        <v>44694</v>
      </c>
      <c r="BD2" s="285">
        <v>44695</v>
      </c>
      <c r="BH2" s="285">
        <v>44696</v>
      </c>
      <c r="BL2" s="285">
        <v>44697</v>
      </c>
      <c r="BP2" s="285">
        <v>44698</v>
      </c>
      <c r="BT2" s="285">
        <v>44699</v>
      </c>
      <c r="BX2" s="285">
        <v>44700</v>
      </c>
      <c r="CB2" s="285">
        <v>44701</v>
      </c>
      <c r="CF2" s="285">
        <v>44702</v>
      </c>
      <c r="CJ2" s="285">
        <v>44703</v>
      </c>
      <c r="CN2" s="285">
        <v>44704</v>
      </c>
      <c r="CR2" s="285">
        <v>44705</v>
      </c>
      <c r="CV2" s="285">
        <v>44706</v>
      </c>
      <c r="CZ2" s="285">
        <v>44707</v>
      </c>
      <c r="DD2" s="285">
        <v>44708</v>
      </c>
      <c r="DH2" s="285">
        <v>44709</v>
      </c>
      <c r="DL2" s="285">
        <v>44710</v>
      </c>
      <c r="DP2" s="285">
        <v>44711</v>
      </c>
      <c r="DT2" s="285">
        <v>44712</v>
      </c>
    </row>
    <row r="3" spans="1:127" ht="15.75" customHeight="1" x14ac:dyDescent="0.2">
      <c r="D3" s="1" t="s">
        <v>2401</v>
      </c>
      <c r="E3" s="1" t="s">
        <v>2402</v>
      </c>
      <c r="F3" s="1" t="s">
        <v>2403</v>
      </c>
      <c r="G3" s="1" t="s">
        <v>2404</v>
      </c>
      <c r="H3" s="1" t="s">
        <v>2401</v>
      </c>
      <c r="I3" s="1" t="s">
        <v>2402</v>
      </c>
      <c r="J3" s="1" t="s">
        <v>2403</v>
      </c>
      <c r="K3" s="1" t="s">
        <v>2404</v>
      </c>
      <c r="L3" s="1" t="s">
        <v>2401</v>
      </c>
      <c r="M3" s="1" t="s">
        <v>2402</v>
      </c>
      <c r="N3" s="1" t="s">
        <v>2403</v>
      </c>
      <c r="O3" s="1" t="s">
        <v>2404</v>
      </c>
      <c r="P3" s="1" t="s">
        <v>2401</v>
      </c>
      <c r="Q3" s="1" t="s">
        <v>2402</v>
      </c>
      <c r="R3" s="1" t="s">
        <v>2403</v>
      </c>
      <c r="S3" s="1" t="s">
        <v>2404</v>
      </c>
      <c r="T3" s="1" t="s">
        <v>2401</v>
      </c>
      <c r="U3" s="1" t="s">
        <v>2402</v>
      </c>
      <c r="V3" s="1" t="s">
        <v>2403</v>
      </c>
      <c r="W3" s="1" t="s">
        <v>2404</v>
      </c>
      <c r="X3" s="1" t="s">
        <v>2401</v>
      </c>
      <c r="Y3" s="1" t="s">
        <v>2402</v>
      </c>
      <c r="Z3" s="1" t="s">
        <v>2403</v>
      </c>
      <c r="AA3" s="1" t="s">
        <v>2404</v>
      </c>
      <c r="AB3" s="1" t="s">
        <v>2401</v>
      </c>
      <c r="AC3" s="1" t="s">
        <v>2402</v>
      </c>
      <c r="AD3" s="1" t="s">
        <v>2403</v>
      </c>
      <c r="AE3" s="1" t="s">
        <v>2404</v>
      </c>
      <c r="AF3" s="1" t="s">
        <v>2401</v>
      </c>
      <c r="AG3" s="1" t="s">
        <v>2402</v>
      </c>
      <c r="AH3" s="1" t="s">
        <v>2403</v>
      </c>
      <c r="AI3" s="1" t="s">
        <v>2404</v>
      </c>
      <c r="AJ3" s="1" t="s">
        <v>2401</v>
      </c>
      <c r="AK3" s="1" t="s">
        <v>2402</v>
      </c>
      <c r="AL3" s="1" t="s">
        <v>2403</v>
      </c>
      <c r="AM3" s="1" t="s">
        <v>2404</v>
      </c>
      <c r="AN3" s="1" t="s">
        <v>2401</v>
      </c>
      <c r="AO3" s="1" t="s">
        <v>2402</v>
      </c>
      <c r="AP3" s="1" t="s">
        <v>2403</v>
      </c>
      <c r="AQ3" s="1" t="s">
        <v>2404</v>
      </c>
      <c r="AR3" s="1" t="s">
        <v>2401</v>
      </c>
      <c r="AS3" s="1" t="s">
        <v>2402</v>
      </c>
      <c r="AT3" s="1" t="s">
        <v>2403</v>
      </c>
      <c r="AU3" s="1" t="s">
        <v>2404</v>
      </c>
      <c r="AV3" s="1" t="s">
        <v>2401</v>
      </c>
      <c r="AW3" s="1" t="s">
        <v>2402</v>
      </c>
      <c r="AX3" s="1" t="s">
        <v>2403</v>
      </c>
      <c r="AY3" s="1" t="s">
        <v>2404</v>
      </c>
      <c r="AZ3" s="1" t="s">
        <v>2401</v>
      </c>
      <c r="BA3" s="1" t="s">
        <v>2402</v>
      </c>
      <c r="BB3" s="1" t="s">
        <v>2403</v>
      </c>
      <c r="BC3" s="1" t="s">
        <v>2404</v>
      </c>
      <c r="BD3" s="1" t="s">
        <v>2401</v>
      </c>
      <c r="BE3" s="1" t="s">
        <v>2402</v>
      </c>
      <c r="BF3" s="1" t="s">
        <v>2403</v>
      </c>
      <c r="BG3" s="1" t="s">
        <v>2404</v>
      </c>
      <c r="BH3" s="1" t="s">
        <v>2401</v>
      </c>
      <c r="BI3" s="1" t="s">
        <v>2402</v>
      </c>
      <c r="BJ3" s="1" t="s">
        <v>2403</v>
      </c>
      <c r="BK3" s="1" t="s">
        <v>2404</v>
      </c>
      <c r="BL3" s="1" t="s">
        <v>2401</v>
      </c>
      <c r="BM3" s="1" t="s">
        <v>2402</v>
      </c>
      <c r="BN3" s="1" t="s">
        <v>2403</v>
      </c>
      <c r="BO3" s="1" t="s">
        <v>2404</v>
      </c>
      <c r="BP3" s="1" t="s">
        <v>2401</v>
      </c>
      <c r="BQ3" s="1" t="s">
        <v>2402</v>
      </c>
      <c r="BR3" s="1" t="s">
        <v>2403</v>
      </c>
      <c r="BS3" s="1" t="s">
        <v>2404</v>
      </c>
      <c r="BT3" s="1" t="s">
        <v>2401</v>
      </c>
      <c r="BU3" s="1" t="s">
        <v>2402</v>
      </c>
      <c r="BV3" s="1" t="s">
        <v>2403</v>
      </c>
      <c r="BW3" s="1" t="s">
        <v>2404</v>
      </c>
      <c r="BX3" s="1" t="s">
        <v>2401</v>
      </c>
      <c r="BY3" s="1" t="s">
        <v>2402</v>
      </c>
      <c r="BZ3" s="1" t="s">
        <v>2403</v>
      </c>
      <c r="CA3" s="1" t="s">
        <v>2404</v>
      </c>
      <c r="CB3" s="1" t="s">
        <v>2401</v>
      </c>
      <c r="CC3" s="1" t="s">
        <v>2402</v>
      </c>
      <c r="CD3" s="1" t="s">
        <v>2403</v>
      </c>
      <c r="CE3" s="1" t="s">
        <v>2404</v>
      </c>
      <c r="CF3" s="1" t="s">
        <v>2401</v>
      </c>
      <c r="CG3" s="1" t="s">
        <v>2402</v>
      </c>
      <c r="CH3" s="1" t="s">
        <v>2403</v>
      </c>
      <c r="CI3" s="1" t="s">
        <v>2404</v>
      </c>
      <c r="CJ3" s="1" t="s">
        <v>2401</v>
      </c>
      <c r="CK3" s="1" t="s">
        <v>2402</v>
      </c>
      <c r="CL3" s="1" t="s">
        <v>2403</v>
      </c>
      <c r="CM3" s="1" t="s">
        <v>2404</v>
      </c>
      <c r="CN3" s="1" t="s">
        <v>2401</v>
      </c>
      <c r="CO3" s="1" t="s">
        <v>2402</v>
      </c>
      <c r="CP3" s="1" t="s">
        <v>2403</v>
      </c>
      <c r="CQ3" s="1" t="s">
        <v>2404</v>
      </c>
      <c r="CR3" s="1" t="s">
        <v>2401</v>
      </c>
      <c r="CS3" s="1" t="s">
        <v>2402</v>
      </c>
      <c r="CT3" s="1" t="s">
        <v>2403</v>
      </c>
      <c r="CU3" s="1" t="s">
        <v>2404</v>
      </c>
      <c r="CV3" s="1" t="s">
        <v>2401</v>
      </c>
      <c r="CW3" s="1" t="s">
        <v>2402</v>
      </c>
      <c r="CX3" s="1" t="s">
        <v>2403</v>
      </c>
      <c r="CY3" s="1" t="s">
        <v>2404</v>
      </c>
      <c r="CZ3" s="1" t="s">
        <v>2401</v>
      </c>
      <c r="DA3" s="1" t="s">
        <v>2402</v>
      </c>
      <c r="DB3" s="1" t="s">
        <v>2403</v>
      </c>
      <c r="DC3" s="1" t="s">
        <v>2404</v>
      </c>
      <c r="DD3" s="1" t="s">
        <v>2401</v>
      </c>
      <c r="DE3" s="1" t="s">
        <v>2402</v>
      </c>
      <c r="DF3" s="1" t="s">
        <v>2403</v>
      </c>
      <c r="DG3" s="1" t="s">
        <v>2404</v>
      </c>
      <c r="DH3" s="1" t="s">
        <v>2401</v>
      </c>
      <c r="DI3" s="1" t="s">
        <v>2402</v>
      </c>
      <c r="DJ3" s="1" t="s">
        <v>2403</v>
      </c>
      <c r="DK3" s="1" t="s">
        <v>2404</v>
      </c>
      <c r="DL3" s="1" t="s">
        <v>2401</v>
      </c>
      <c r="DM3" s="1" t="s">
        <v>2402</v>
      </c>
      <c r="DN3" s="1" t="s">
        <v>2403</v>
      </c>
      <c r="DO3" s="1" t="s">
        <v>2404</v>
      </c>
      <c r="DP3" s="1" t="s">
        <v>2401</v>
      </c>
      <c r="DQ3" s="1" t="s">
        <v>2402</v>
      </c>
      <c r="DR3" s="1" t="s">
        <v>2403</v>
      </c>
      <c r="DS3" s="1" t="s">
        <v>2404</v>
      </c>
      <c r="DT3" s="1" t="s">
        <v>2401</v>
      </c>
      <c r="DU3" s="1" t="s">
        <v>2402</v>
      </c>
      <c r="DV3" s="1" t="s">
        <v>2403</v>
      </c>
      <c r="DW3" s="1" t="s">
        <v>2404</v>
      </c>
    </row>
    <row r="4" spans="1:127" ht="15.75" customHeight="1" x14ac:dyDescent="0.2">
      <c r="A4" s="1">
        <v>790</v>
      </c>
      <c r="B4" s="1" t="s">
        <v>729</v>
      </c>
      <c r="G4" s="1">
        <v>0</v>
      </c>
      <c r="K4" s="1">
        <v>0</v>
      </c>
      <c r="O4" s="1">
        <v>0</v>
      </c>
      <c r="P4" s="162">
        <v>0.33958333333333335</v>
      </c>
      <c r="Q4" s="162">
        <v>0.33958333333333335</v>
      </c>
      <c r="R4" s="286">
        <v>0.17708333333333334</v>
      </c>
      <c r="S4" s="1">
        <v>4.3</v>
      </c>
      <c r="T4" s="162">
        <v>0.34444444444444444</v>
      </c>
      <c r="U4" s="162">
        <v>0.34444444444444444</v>
      </c>
      <c r="V4" s="286">
        <v>0.17708333333333334</v>
      </c>
      <c r="W4" s="1">
        <v>4.3</v>
      </c>
      <c r="X4" s="162">
        <v>0.34861111111111109</v>
      </c>
      <c r="Y4" s="162">
        <v>0.8354166666666667</v>
      </c>
      <c r="Z4" s="286">
        <v>0.33888888888888891</v>
      </c>
      <c r="AA4" s="1">
        <v>8.1</v>
      </c>
      <c r="AE4" s="1">
        <v>0</v>
      </c>
      <c r="AI4" s="1">
        <v>0</v>
      </c>
      <c r="AJ4" s="162">
        <v>0.34027777777777779</v>
      </c>
      <c r="AK4" s="162">
        <v>0.79652777777777772</v>
      </c>
      <c r="AL4" s="286">
        <v>0.34722222222222221</v>
      </c>
      <c r="AM4" s="1">
        <v>8.3000000000000007</v>
      </c>
      <c r="AN4" s="162">
        <v>0.34930555555555554</v>
      </c>
      <c r="AO4" s="162">
        <v>0.77152777777777781</v>
      </c>
      <c r="AP4" s="286">
        <v>0.33819444444444446</v>
      </c>
      <c r="AQ4" s="1">
        <v>8.1</v>
      </c>
      <c r="AU4" s="1">
        <v>0</v>
      </c>
      <c r="AY4" s="1">
        <v>0</v>
      </c>
      <c r="AZ4" s="162">
        <v>0.34861111111111109</v>
      </c>
      <c r="BA4" s="162">
        <v>0.34861111111111109</v>
      </c>
      <c r="BB4" s="286">
        <v>0.17708333333333334</v>
      </c>
      <c r="BC4" s="1">
        <v>4.3</v>
      </c>
      <c r="BG4" s="1">
        <v>0</v>
      </c>
      <c r="BK4" s="1">
        <v>0</v>
      </c>
      <c r="BL4" s="162">
        <v>0.35625000000000001</v>
      </c>
      <c r="BM4" s="162">
        <v>0.78263888888888888</v>
      </c>
      <c r="BN4" s="286">
        <v>0.33124999999999999</v>
      </c>
      <c r="BO4" s="1">
        <v>8</v>
      </c>
      <c r="BP4" s="162">
        <v>0.34583333333333333</v>
      </c>
      <c r="BQ4" s="162">
        <v>0.81041666666666667</v>
      </c>
      <c r="BR4" s="286">
        <v>0.34166666666666667</v>
      </c>
      <c r="BS4" s="1">
        <v>8.1999999999999993</v>
      </c>
      <c r="BT4" s="162">
        <v>0.33680555555555558</v>
      </c>
      <c r="BU4" s="162">
        <v>0.81319444444444444</v>
      </c>
      <c r="BV4" s="286">
        <v>0.35069444444444442</v>
      </c>
      <c r="BW4" s="1">
        <v>8.4</v>
      </c>
      <c r="BX4" s="162">
        <v>0.34305555555555556</v>
      </c>
      <c r="BY4" s="162">
        <v>0.77708333333333335</v>
      </c>
      <c r="BZ4" s="286">
        <v>0.34444444444444444</v>
      </c>
      <c r="CA4" s="1">
        <v>8.3000000000000007</v>
      </c>
      <c r="CB4" s="162">
        <v>0.34930555555555554</v>
      </c>
      <c r="CC4" s="162">
        <v>0.82499999999999996</v>
      </c>
      <c r="CD4" s="286">
        <v>0.33819444444444446</v>
      </c>
      <c r="CE4" s="1">
        <v>8.1</v>
      </c>
      <c r="CI4" s="1">
        <v>0</v>
      </c>
      <c r="CM4" s="1">
        <v>0</v>
      </c>
      <c r="CN4" s="162">
        <v>0.35</v>
      </c>
      <c r="CO4" s="162">
        <v>0.79652777777777772</v>
      </c>
      <c r="CP4" s="286">
        <v>0.33750000000000002</v>
      </c>
      <c r="CQ4" s="1">
        <v>8.1</v>
      </c>
      <c r="CR4" s="162">
        <v>0.36875000000000002</v>
      </c>
      <c r="CS4" s="162">
        <v>0.80277777777777781</v>
      </c>
      <c r="CT4" s="286">
        <v>0.31874999999999998</v>
      </c>
      <c r="CU4" s="1">
        <v>7.7</v>
      </c>
      <c r="CV4" s="162">
        <v>0.35486111111111113</v>
      </c>
      <c r="CW4" s="162">
        <v>0.35486111111111113</v>
      </c>
      <c r="CX4" s="286">
        <v>0.17708333333333334</v>
      </c>
      <c r="CY4" s="1">
        <v>4.3</v>
      </c>
      <c r="CZ4" s="162">
        <v>0.34930555555555554</v>
      </c>
      <c r="DA4" s="162">
        <v>0.34930555555555554</v>
      </c>
      <c r="DB4" s="286">
        <v>0.17708333333333334</v>
      </c>
      <c r="DC4" s="1">
        <v>4.3</v>
      </c>
      <c r="DD4" s="162">
        <v>0.34652777777777777</v>
      </c>
      <c r="DE4" s="162">
        <v>0.76666666666666672</v>
      </c>
      <c r="DF4" s="286">
        <v>0.34097222222222223</v>
      </c>
      <c r="DG4" s="1">
        <v>8.1999999999999993</v>
      </c>
      <c r="DK4" s="1">
        <v>0</v>
      </c>
      <c r="DO4" s="1">
        <v>0</v>
      </c>
      <c r="DP4" s="162">
        <v>0.34513888888888888</v>
      </c>
      <c r="DQ4" s="162">
        <v>0.79166666666666663</v>
      </c>
      <c r="DR4" s="286">
        <v>0.34236111111111112</v>
      </c>
      <c r="DS4" s="1">
        <v>8.1999999999999993</v>
      </c>
      <c r="DT4" s="162">
        <v>0.36041666666666666</v>
      </c>
      <c r="DU4" s="162">
        <v>0.7680555555555556</v>
      </c>
      <c r="DV4" s="286">
        <v>0.32708333333333334</v>
      </c>
      <c r="DW4" s="1">
        <v>7.9</v>
      </c>
    </row>
    <row r="5" spans="1:127" ht="15.75" customHeight="1" x14ac:dyDescent="0.2">
      <c r="A5" s="1">
        <v>791</v>
      </c>
      <c r="B5" s="1" t="s">
        <v>721</v>
      </c>
      <c r="G5" s="1">
        <v>0</v>
      </c>
      <c r="K5" s="1">
        <v>0</v>
      </c>
      <c r="O5" s="1">
        <v>0</v>
      </c>
      <c r="P5" s="162">
        <v>0.37222222222222223</v>
      </c>
      <c r="Q5" s="162">
        <v>0.82708333333333328</v>
      </c>
      <c r="R5" s="286">
        <v>0.31527777777777777</v>
      </c>
      <c r="S5" s="1">
        <v>7.6</v>
      </c>
      <c r="T5" s="162">
        <v>0.37916666666666665</v>
      </c>
      <c r="U5" s="162">
        <v>0.77638888888888891</v>
      </c>
      <c r="V5" s="286">
        <v>0.30833333333333335</v>
      </c>
      <c r="W5" s="1">
        <v>7.4</v>
      </c>
      <c r="X5" s="162">
        <v>0.38055555555555554</v>
      </c>
      <c r="Y5" s="162">
        <v>0.77708333333333335</v>
      </c>
      <c r="Z5" s="286">
        <v>0.30694444444444446</v>
      </c>
      <c r="AA5" s="1">
        <v>7.4</v>
      </c>
      <c r="AE5" s="1">
        <v>0</v>
      </c>
      <c r="AI5" s="1">
        <v>0</v>
      </c>
      <c r="AJ5" s="162">
        <v>0.36527777777777776</v>
      </c>
      <c r="AK5" s="162">
        <v>0.86319444444444449</v>
      </c>
      <c r="AL5" s="286">
        <v>0.32222222222222224</v>
      </c>
      <c r="AM5" s="1">
        <v>7.7</v>
      </c>
      <c r="AN5" s="162">
        <v>0.37777777777777777</v>
      </c>
      <c r="AO5" s="162">
        <v>0.8125</v>
      </c>
      <c r="AP5" s="286">
        <v>0.30972222222222223</v>
      </c>
      <c r="AQ5" s="1">
        <v>7.4</v>
      </c>
      <c r="AR5" s="162">
        <v>0.37847222222222221</v>
      </c>
      <c r="AS5" s="162">
        <v>0.77916666666666667</v>
      </c>
      <c r="AT5" s="286">
        <v>0.30902777777777779</v>
      </c>
      <c r="AU5" s="1">
        <v>7.4</v>
      </c>
      <c r="AV5" s="162">
        <v>0.37986111111111109</v>
      </c>
      <c r="AW5" s="162">
        <v>0.98958333333333337</v>
      </c>
      <c r="AX5" s="286">
        <v>0.30763888888888891</v>
      </c>
      <c r="AY5" s="1">
        <v>7.4</v>
      </c>
      <c r="BC5" s="1">
        <v>0</v>
      </c>
      <c r="BG5" s="1">
        <v>0</v>
      </c>
      <c r="BK5" s="1">
        <v>0</v>
      </c>
      <c r="BL5" s="162">
        <v>0.37916666666666665</v>
      </c>
      <c r="BM5" s="162">
        <v>0.77500000000000002</v>
      </c>
      <c r="BN5" s="286">
        <v>0.30833333333333335</v>
      </c>
      <c r="BO5" s="1">
        <v>7.4</v>
      </c>
      <c r="BP5" s="162">
        <v>0.33541666666666664</v>
      </c>
      <c r="BQ5" s="162">
        <v>0.81319444444444444</v>
      </c>
      <c r="BR5" s="286">
        <v>0.35208333333333336</v>
      </c>
      <c r="BS5" s="1">
        <v>8.5</v>
      </c>
      <c r="BT5" s="162">
        <v>0.38124999999999998</v>
      </c>
      <c r="BU5" s="162">
        <v>0.95486111111111116</v>
      </c>
      <c r="BV5" s="286">
        <v>0.30625000000000002</v>
      </c>
      <c r="BW5" s="1">
        <v>7.4</v>
      </c>
      <c r="BX5" s="162">
        <v>0.33333333333333331</v>
      </c>
      <c r="BY5" s="162">
        <v>0.78125</v>
      </c>
      <c r="BZ5" s="286">
        <v>0.35416666666666669</v>
      </c>
      <c r="CA5" s="1">
        <v>8.5</v>
      </c>
      <c r="CB5" s="162">
        <v>0.38124999999999998</v>
      </c>
      <c r="CC5" s="162">
        <v>0.79513888888888884</v>
      </c>
      <c r="CD5" s="286">
        <v>0.30625000000000002</v>
      </c>
      <c r="CE5" s="1">
        <v>7.4</v>
      </c>
      <c r="CI5" s="1">
        <v>0</v>
      </c>
      <c r="CM5" s="1">
        <v>0</v>
      </c>
      <c r="CQ5" s="1">
        <v>0</v>
      </c>
      <c r="CU5" s="1">
        <v>0</v>
      </c>
      <c r="CY5" s="1">
        <v>0</v>
      </c>
      <c r="DC5" s="1">
        <v>0</v>
      </c>
      <c r="DG5" s="1">
        <v>0</v>
      </c>
      <c r="DK5" s="1">
        <v>0</v>
      </c>
      <c r="DO5" s="1">
        <v>0</v>
      </c>
      <c r="DS5" s="1">
        <v>0</v>
      </c>
      <c r="DW5" s="1">
        <v>0</v>
      </c>
    </row>
    <row r="6" spans="1:127" ht="15.75" customHeight="1" x14ac:dyDescent="0.2">
      <c r="A6" s="1">
        <v>793</v>
      </c>
      <c r="B6" s="1" t="s">
        <v>727</v>
      </c>
      <c r="G6" s="1">
        <v>0</v>
      </c>
      <c r="K6" s="1">
        <v>0</v>
      </c>
      <c r="O6" s="1">
        <v>0</v>
      </c>
      <c r="P6" s="162">
        <v>0.32916666666666666</v>
      </c>
      <c r="Q6" s="162">
        <v>0.75624999999999998</v>
      </c>
      <c r="R6" s="286">
        <v>0.35416666666666669</v>
      </c>
      <c r="S6" s="1">
        <v>8.5</v>
      </c>
      <c r="T6" s="162">
        <v>0.3347222222222222</v>
      </c>
      <c r="U6" s="162">
        <v>0.75763888888888886</v>
      </c>
      <c r="V6" s="286">
        <v>0.3527777777777778</v>
      </c>
      <c r="W6" s="1">
        <v>8.5</v>
      </c>
      <c r="X6" s="162">
        <v>0.33263888888888887</v>
      </c>
      <c r="Y6" s="162">
        <v>0.33263888888888887</v>
      </c>
      <c r="Z6" s="286">
        <v>0.17708333333333334</v>
      </c>
      <c r="AA6" s="1">
        <v>4.3</v>
      </c>
      <c r="AE6" s="1">
        <v>0</v>
      </c>
      <c r="AI6" s="1">
        <v>0</v>
      </c>
      <c r="AJ6" s="162">
        <v>0.33402777777777776</v>
      </c>
      <c r="AK6" s="162">
        <v>0.75624999999999998</v>
      </c>
      <c r="AL6" s="286">
        <v>0.35347222222222224</v>
      </c>
      <c r="AM6" s="1">
        <v>8.5</v>
      </c>
      <c r="AN6" s="162">
        <v>0.33611111111111114</v>
      </c>
      <c r="AO6" s="162">
        <v>0.75416666666666665</v>
      </c>
      <c r="AP6" s="286">
        <v>0.35138888888888886</v>
      </c>
      <c r="AQ6" s="1">
        <v>8.4</v>
      </c>
      <c r="AR6" s="162">
        <v>0.31805555555555554</v>
      </c>
      <c r="AS6" s="162">
        <v>0.75416666666666665</v>
      </c>
      <c r="AT6" s="286">
        <v>0.35416666666666669</v>
      </c>
      <c r="AU6" s="1">
        <v>8.5</v>
      </c>
      <c r="AV6" s="162">
        <v>0.33055555555555555</v>
      </c>
      <c r="AW6" s="162">
        <v>0.60972222222222228</v>
      </c>
      <c r="AX6" s="162">
        <v>0.21388888888888888</v>
      </c>
      <c r="AY6" s="1">
        <v>5.0999999999999996</v>
      </c>
      <c r="BC6" s="1">
        <v>0</v>
      </c>
      <c r="BG6" s="1">
        <v>0</v>
      </c>
      <c r="BK6" s="1">
        <v>0</v>
      </c>
      <c r="BO6" s="1">
        <v>0</v>
      </c>
      <c r="BS6" s="1">
        <v>0</v>
      </c>
      <c r="BT6" s="162">
        <v>0.3263888888888889</v>
      </c>
      <c r="BU6" s="162">
        <v>0.7583333333333333</v>
      </c>
      <c r="BV6" s="286">
        <v>0.35416666666666669</v>
      </c>
      <c r="BW6" s="1">
        <v>8.5</v>
      </c>
      <c r="BX6" s="162">
        <v>0.30486111111111114</v>
      </c>
      <c r="BY6" s="162">
        <v>0.75624999999999998</v>
      </c>
      <c r="BZ6" s="286">
        <v>0.35416666666666669</v>
      </c>
      <c r="CA6" s="1">
        <v>8.5</v>
      </c>
      <c r="CB6" s="162">
        <v>0.33541666666666664</v>
      </c>
      <c r="CC6" s="162">
        <v>0.78333333333333333</v>
      </c>
      <c r="CD6" s="286">
        <v>0.35208333333333336</v>
      </c>
      <c r="CE6" s="1">
        <v>8.5</v>
      </c>
      <c r="CI6" s="1">
        <v>0</v>
      </c>
      <c r="CM6" s="1">
        <v>0</v>
      </c>
      <c r="CN6" s="162">
        <v>0.3347222222222222</v>
      </c>
      <c r="CO6" s="162">
        <v>0.75624999999999998</v>
      </c>
      <c r="CP6" s="286">
        <v>0.3527777777777778</v>
      </c>
      <c r="CQ6" s="1">
        <v>8.5</v>
      </c>
      <c r="CR6" s="162">
        <v>0.33750000000000002</v>
      </c>
      <c r="CS6" s="162">
        <v>0.7583333333333333</v>
      </c>
      <c r="CT6" s="286">
        <v>0.35</v>
      </c>
      <c r="CU6" s="1">
        <v>8.4</v>
      </c>
      <c r="CV6" s="162">
        <v>0.33124999999999999</v>
      </c>
      <c r="CW6" s="162">
        <v>0.75902777777777775</v>
      </c>
      <c r="CX6" s="286">
        <v>0.35416666666666669</v>
      </c>
      <c r="CY6" s="1">
        <v>8.5</v>
      </c>
      <c r="CZ6" s="162">
        <v>0.32569444444444445</v>
      </c>
      <c r="DA6" s="162">
        <v>0.75972222222222219</v>
      </c>
      <c r="DB6" s="286">
        <v>0.35416666666666669</v>
      </c>
      <c r="DC6" s="1">
        <v>8.5</v>
      </c>
      <c r="DD6" s="162">
        <v>0.33333333333333331</v>
      </c>
      <c r="DE6" s="162">
        <v>0.75347222222222221</v>
      </c>
      <c r="DF6" s="286">
        <v>0.35416666666666669</v>
      </c>
      <c r="DG6" s="1">
        <v>8.5</v>
      </c>
      <c r="DK6" s="1">
        <v>0</v>
      </c>
      <c r="DO6" s="1">
        <v>0</v>
      </c>
      <c r="DP6" s="162">
        <v>0.32083333333333336</v>
      </c>
      <c r="DQ6" s="162">
        <v>0.76041666666666663</v>
      </c>
      <c r="DR6" s="286">
        <v>0.35416666666666669</v>
      </c>
      <c r="DS6" s="1">
        <v>8.5</v>
      </c>
      <c r="DT6" s="162">
        <v>0.33194444444444443</v>
      </c>
      <c r="DU6" s="162">
        <v>0.75763888888888886</v>
      </c>
      <c r="DV6" s="286">
        <v>0.35416666666666669</v>
      </c>
      <c r="DW6" s="1">
        <v>8.5</v>
      </c>
    </row>
    <row r="7" spans="1:127" ht="15.75" customHeight="1" x14ac:dyDescent="0.2">
      <c r="A7" s="1">
        <v>794</v>
      </c>
      <c r="B7" s="1" t="s">
        <v>723</v>
      </c>
      <c r="G7" s="1">
        <v>0</v>
      </c>
      <c r="K7" s="1">
        <v>0</v>
      </c>
      <c r="O7" s="1">
        <v>0</v>
      </c>
      <c r="P7" s="162">
        <v>0.35069444444444442</v>
      </c>
      <c r="Q7" s="162">
        <v>0.78680555555555554</v>
      </c>
      <c r="R7" s="286">
        <v>0.33680555555555558</v>
      </c>
      <c r="S7" s="1">
        <v>8.1</v>
      </c>
      <c r="T7" s="162">
        <v>0.34375</v>
      </c>
      <c r="U7" s="162">
        <v>0.77638888888888891</v>
      </c>
      <c r="V7" s="286">
        <v>0.34375</v>
      </c>
      <c r="W7" s="1">
        <v>8.3000000000000007</v>
      </c>
      <c r="X7" s="162">
        <v>0.3298611111111111</v>
      </c>
      <c r="Y7" s="162">
        <v>0.76111111111111107</v>
      </c>
      <c r="Z7" s="286">
        <v>0.35416666666666669</v>
      </c>
      <c r="AA7" s="1">
        <v>8.5</v>
      </c>
      <c r="AE7" s="1">
        <v>0</v>
      </c>
      <c r="AI7" s="1">
        <v>0</v>
      </c>
      <c r="AJ7" s="162">
        <v>0.34722222222222221</v>
      </c>
      <c r="AK7" s="162">
        <v>0.34722222222222221</v>
      </c>
      <c r="AL7" s="286">
        <v>0.17708333333333334</v>
      </c>
      <c r="AM7" s="1">
        <v>4.3</v>
      </c>
      <c r="AN7" s="162">
        <v>0.35972222222222222</v>
      </c>
      <c r="AO7" s="162">
        <v>0.35972222222222222</v>
      </c>
      <c r="AP7" s="286">
        <v>0.17708333333333334</v>
      </c>
      <c r="AQ7" s="1">
        <v>4.3</v>
      </c>
      <c r="AR7" s="162">
        <v>0.35625000000000001</v>
      </c>
      <c r="AS7" s="162">
        <v>0.79166666666666663</v>
      </c>
      <c r="AT7" s="286">
        <v>0.33124999999999999</v>
      </c>
      <c r="AU7" s="1">
        <v>8</v>
      </c>
      <c r="AV7" s="162">
        <v>0.34583333333333333</v>
      </c>
      <c r="AW7" s="162">
        <v>0.76944444444444449</v>
      </c>
      <c r="AX7" s="286">
        <v>0.34166666666666667</v>
      </c>
      <c r="AY7" s="1">
        <v>8.1999999999999993</v>
      </c>
      <c r="AZ7" s="162">
        <v>0.3298611111111111</v>
      </c>
      <c r="BA7" s="162">
        <v>0.76249999999999996</v>
      </c>
      <c r="BB7" s="286">
        <v>0.35416666666666669</v>
      </c>
      <c r="BC7" s="1">
        <v>8.5</v>
      </c>
      <c r="BG7" s="1">
        <v>0</v>
      </c>
      <c r="BK7" s="1">
        <v>0</v>
      </c>
      <c r="BL7" s="162">
        <v>0.34791666666666665</v>
      </c>
      <c r="BM7" s="162">
        <v>0.75902777777777775</v>
      </c>
      <c r="BN7" s="286">
        <v>0.33958333333333335</v>
      </c>
      <c r="BO7" s="1">
        <v>8.1999999999999993</v>
      </c>
      <c r="BP7" s="162">
        <v>0.34791666666666665</v>
      </c>
      <c r="BQ7" s="162">
        <v>0.79166666666666663</v>
      </c>
      <c r="BR7" s="286">
        <v>0.33958333333333335</v>
      </c>
      <c r="BS7" s="1">
        <v>8.1999999999999993</v>
      </c>
      <c r="BT7" s="162">
        <v>0.33958333333333335</v>
      </c>
      <c r="BU7" s="162">
        <v>0.7729166666666667</v>
      </c>
      <c r="BV7" s="286">
        <v>0.34791666666666665</v>
      </c>
      <c r="BW7" s="1">
        <v>8.4</v>
      </c>
      <c r="BX7" s="162">
        <v>0.34305555555555556</v>
      </c>
      <c r="BY7" s="162">
        <v>0.78263888888888888</v>
      </c>
      <c r="BZ7" s="286">
        <v>0.34444444444444444</v>
      </c>
      <c r="CA7" s="1">
        <v>8.3000000000000007</v>
      </c>
      <c r="CB7" s="162">
        <v>0.33888888888888891</v>
      </c>
      <c r="CC7" s="162">
        <v>0.77083333333333337</v>
      </c>
      <c r="CD7" s="162">
        <v>0.34861111111111109</v>
      </c>
      <c r="CE7" s="1">
        <v>8.4</v>
      </c>
      <c r="CI7" s="1">
        <v>0</v>
      </c>
      <c r="CM7" s="1">
        <v>0</v>
      </c>
      <c r="CN7" s="162">
        <v>0.35416666666666669</v>
      </c>
      <c r="CO7" s="162">
        <v>0.79166666666666663</v>
      </c>
      <c r="CP7" s="286">
        <v>0.33333333333333331</v>
      </c>
      <c r="CQ7" s="1">
        <v>8</v>
      </c>
      <c r="CR7" s="162">
        <v>0.34861111111111109</v>
      </c>
      <c r="CS7" s="162">
        <v>0.7631944444444444</v>
      </c>
      <c r="CT7" s="286">
        <v>0.33888888888888891</v>
      </c>
      <c r="CU7" s="1">
        <v>8.1</v>
      </c>
      <c r="CV7" s="162">
        <v>0.34652777777777777</v>
      </c>
      <c r="CW7" s="162">
        <v>0.82222222222222219</v>
      </c>
      <c r="CX7" s="286">
        <v>0.34097222222222223</v>
      </c>
      <c r="CY7" s="1">
        <v>8.1999999999999993</v>
      </c>
      <c r="CZ7" s="162">
        <v>0.34652777777777777</v>
      </c>
      <c r="DA7" s="162">
        <v>0.80625000000000002</v>
      </c>
      <c r="DB7" s="286">
        <v>0.34097222222222223</v>
      </c>
      <c r="DC7" s="1">
        <v>8.1999999999999993</v>
      </c>
      <c r="DD7" s="162">
        <v>0.33124999999999999</v>
      </c>
      <c r="DE7" s="162">
        <v>0.76666666666666672</v>
      </c>
      <c r="DF7" s="286">
        <v>0.35416666666666669</v>
      </c>
      <c r="DG7" s="1">
        <v>8.5</v>
      </c>
      <c r="DH7" s="162">
        <v>0.7583333333333333</v>
      </c>
      <c r="DI7" s="162">
        <v>0.7583333333333333</v>
      </c>
      <c r="DJ7" s="286">
        <v>0.17708333333333334</v>
      </c>
      <c r="DK7" s="1">
        <v>4.3</v>
      </c>
      <c r="DO7" s="1">
        <v>0</v>
      </c>
      <c r="DP7" s="162">
        <v>0.29236111111111113</v>
      </c>
      <c r="DQ7" s="162">
        <v>0.78125</v>
      </c>
      <c r="DR7" s="286">
        <v>0.35416666666666669</v>
      </c>
      <c r="DS7" s="1">
        <v>8.5</v>
      </c>
      <c r="DT7" s="162">
        <v>0.29305555555555557</v>
      </c>
      <c r="DU7" s="162">
        <v>0.78472222222222221</v>
      </c>
      <c r="DV7" s="286">
        <v>0.35416666666666669</v>
      </c>
      <c r="DW7" s="1">
        <v>8.5</v>
      </c>
    </row>
    <row r="8" spans="1:127" ht="15.75" customHeight="1" x14ac:dyDescent="0.2">
      <c r="A8" s="1">
        <v>795</v>
      </c>
      <c r="B8" s="1" t="s">
        <v>717</v>
      </c>
      <c r="G8" s="1">
        <v>0</v>
      </c>
      <c r="K8" s="1">
        <v>0</v>
      </c>
      <c r="O8" s="1">
        <v>0</v>
      </c>
      <c r="P8" s="162">
        <v>0.36666666666666664</v>
      </c>
      <c r="Q8" s="162">
        <v>0.76388888888888884</v>
      </c>
      <c r="R8" s="286">
        <v>0.32083333333333336</v>
      </c>
      <c r="S8" s="1">
        <v>7.7</v>
      </c>
      <c r="T8" s="162">
        <v>0.375</v>
      </c>
      <c r="U8" s="162">
        <v>0.79166666666666663</v>
      </c>
      <c r="V8" s="286">
        <v>0.3125</v>
      </c>
      <c r="W8" s="1">
        <v>7.5</v>
      </c>
      <c r="X8" s="162">
        <v>0.33680555555555558</v>
      </c>
      <c r="Y8" s="162">
        <v>0.77500000000000002</v>
      </c>
      <c r="Z8" s="286">
        <v>0.35069444444444442</v>
      </c>
      <c r="AA8" s="1">
        <v>8.4</v>
      </c>
      <c r="AE8" s="1">
        <v>0</v>
      </c>
      <c r="AI8" s="1">
        <v>0</v>
      </c>
      <c r="AJ8" s="162">
        <v>0.38263888888888886</v>
      </c>
      <c r="AK8" s="162">
        <v>0.77083333333333337</v>
      </c>
      <c r="AL8" s="286">
        <v>0.30486111111111114</v>
      </c>
      <c r="AM8" s="1">
        <v>7.3</v>
      </c>
      <c r="AN8" s="162">
        <v>0.42152777777777778</v>
      </c>
      <c r="AO8" s="162">
        <v>0.79166666666666663</v>
      </c>
      <c r="AP8" s="286">
        <v>0.26597222222222222</v>
      </c>
      <c r="AQ8" s="1">
        <v>6.4</v>
      </c>
      <c r="AR8" s="162">
        <v>0.90486111111111112</v>
      </c>
      <c r="AS8" s="162">
        <v>0.90486111111111112</v>
      </c>
      <c r="AT8" s="286">
        <v>0.17708333333333334</v>
      </c>
      <c r="AU8" s="1">
        <v>4.3</v>
      </c>
      <c r="AV8" s="162">
        <v>0.35555555555555557</v>
      </c>
      <c r="AW8" s="162">
        <v>0.77430555555555558</v>
      </c>
      <c r="AX8" s="286">
        <v>0.33194444444444443</v>
      </c>
      <c r="AY8" s="1">
        <v>8</v>
      </c>
      <c r="AZ8" s="162">
        <v>0.37291666666666667</v>
      </c>
      <c r="BA8" s="162">
        <v>0.76944444444444449</v>
      </c>
      <c r="BB8" s="286">
        <v>0.31458333333333333</v>
      </c>
      <c r="BC8" s="1">
        <v>7.6</v>
      </c>
      <c r="BG8" s="1">
        <v>0</v>
      </c>
      <c r="BK8" s="1">
        <v>0</v>
      </c>
      <c r="BL8" s="162">
        <v>0.37291666666666667</v>
      </c>
      <c r="BM8" s="162">
        <v>0.77569444444444446</v>
      </c>
      <c r="BN8" s="286">
        <v>0.31458333333333333</v>
      </c>
      <c r="BO8" s="1">
        <v>7.6</v>
      </c>
      <c r="BP8" s="162">
        <v>0.36319444444444443</v>
      </c>
      <c r="BQ8" s="162">
        <v>0.80972222222222223</v>
      </c>
      <c r="BR8" s="286">
        <v>0.32430555555555557</v>
      </c>
      <c r="BS8" s="1">
        <v>7.8</v>
      </c>
      <c r="BT8" s="162">
        <v>0.38611111111111113</v>
      </c>
      <c r="BU8" s="162">
        <v>0.77222222222222225</v>
      </c>
      <c r="BV8" s="286">
        <v>0.30138888888888887</v>
      </c>
      <c r="BW8" s="1">
        <v>7.2</v>
      </c>
      <c r="BX8" s="162">
        <v>0.33333333333333331</v>
      </c>
      <c r="BY8" s="162">
        <v>0.72916666666666663</v>
      </c>
      <c r="BZ8" s="286">
        <v>0.33333333333333331</v>
      </c>
      <c r="CA8" s="1">
        <v>8</v>
      </c>
      <c r="CB8" s="162">
        <v>0.3840277777777778</v>
      </c>
      <c r="CC8" s="162">
        <v>0.8</v>
      </c>
      <c r="CD8" s="286">
        <v>0.3034722222222222</v>
      </c>
      <c r="CE8" s="1">
        <v>7.3</v>
      </c>
      <c r="CI8" s="1">
        <v>0</v>
      </c>
      <c r="CM8" s="1">
        <v>0</v>
      </c>
      <c r="CN8" s="162">
        <v>0.34027777777777779</v>
      </c>
      <c r="CO8" s="162">
        <v>0.79513888888888884</v>
      </c>
      <c r="CP8" s="286">
        <v>0.34722222222222221</v>
      </c>
      <c r="CQ8" s="1">
        <v>8.3000000000000007</v>
      </c>
      <c r="CR8" s="162">
        <v>0.39861111111111114</v>
      </c>
      <c r="CS8" s="162">
        <v>0.77083333333333337</v>
      </c>
      <c r="CT8" s="286">
        <v>0.28888888888888886</v>
      </c>
      <c r="CU8" s="1">
        <v>6.9</v>
      </c>
      <c r="CV8" s="162">
        <v>0.36805555555555558</v>
      </c>
      <c r="CW8" s="162">
        <v>0.77500000000000002</v>
      </c>
      <c r="CX8" s="286">
        <v>0.31944444444444442</v>
      </c>
      <c r="CY8" s="1">
        <v>7.7</v>
      </c>
      <c r="CZ8" s="162">
        <v>0.35694444444444445</v>
      </c>
      <c r="DA8" s="162">
        <v>0.77083333333333337</v>
      </c>
      <c r="DB8" s="286">
        <v>0.33055555555555555</v>
      </c>
      <c r="DC8" s="1">
        <v>7.9</v>
      </c>
      <c r="DG8" s="1">
        <v>0</v>
      </c>
      <c r="DK8" s="1">
        <v>0</v>
      </c>
      <c r="DO8" s="1">
        <v>0</v>
      </c>
      <c r="DP8" s="162">
        <v>0.35694444444444445</v>
      </c>
      <c r="DQ8" s="162">
        <v>0.7993055555555556</v>
      </c>
      <c r="DR8" s="286">
        <v>0.33055555555555555</v>
      </c>
      <c r="DS8" s="1">
        <v>7.9</v>
      </c>
      <c r="DT8" s="162">
        <v>0.38124999999999998</v>
      </c>
      <c r="DU8" s="162">
        <v>0.79166666666666663</v>
      </c>
      <c r="DV8" s="286">
        <v>0.30625000000000002</v>
      </c>
      <c r="DW8" s="1">
        <v>7.4</v>
      </c>
    </row>
    <row r="9" spans="1:127" ht="15.75" customHeight="1" x14ac:dyDescent="0.2">
      <c r="A9" s="1">
        <v>844</v>
      </c>
      <c r="B9" s="1" t="s">
        <v>731</v>
      </c>
      <c r="G9" s="1">
        <v>0</v>
      </c>
      <c r="K9" s="1">
        <v>0</v>
      </c>
      <c r="O9" s="1">
        <v>0</v>
      </c>
      <c r="P9" s="162">
        <v>0.34305555555555556</v>
      </c>
      <c r="Q9" s="162">
        <v>0.75694444444444442</v>
      </c>
      <c r="R9" s="286">
        <v>0.34444444444444444</v>
      </c>
      <c r="S9" s="1">
        <v>8.3000000000000007</v>
      </c>
      <c r="T9" s="162">
        <v>0.33888888888888891</v>
      </c>
      <c r="U9" s="162">
        <v>0.7583333333333333</v>
      </c>
      <c r="V9" s="286">
        <v>0.34861111111111109</v>
      </c>
      <c r="W9" s="1">
        <v>8.4</v>
      </c>
      <c r="X9" s="162">
        <v>0.33958333333333335</v>
      </c>
      <c r="Y9" s="162">
        <v>0.75624999999999998</v>
      </c>
      <c r="Z9" s="286">
        <v>0.34791666666666665</v>
      </c>
      <c r="AA9" s="1">
        <v>8.4</v>
      </c>
      <c r="AE9" s="1">
        <v>0</v>
      </c>
      <c r="AI9" s="1">
        <v>0</v>
      </c>
      <c r="AJ9" s="162">
        <v>0.32916666666666666</v>
      </c>
      <c r="AK9" s="162">
        <v>0.75624999999999998</v>
      </c>
      <c r="AL9" s="286">
        <v>0.35416666666666669</v>
      </c>
      <c r="AM9" s="1">
        <v>8.5</v>
      </c>
      <c r="AN9" s="162">
        <v>0.34861111111111109</v>
      </c>
      <c r="AO9" s="162">
        <v>0.71111111111111114</v>
      </c>
      <c r="AP9" s="162">
        <v>0.3</v>
      </c>
      <c r="AQ9" s="1">
        <v>7.2</v>
      </c>
      <c r="AR9" s="162">
        <v>0.34027777777777779</v>
      </c>
      <c r="AS9" s="162">
        <v>0.75416666666666665</v>
      </c>
      <c r="AT9" s="286">
        <v>0.34722222222222221</v>
      </c>
      <c r="AU9" s="1">
        <v>8.3000000000000007</v>
      </c>
      <c r="AV9" s="162">
        <v>0.34305555555555556</v>
      </c>
      <c r="AW9" s="162">
        <v>0.75694444444444442</v>
      </c>
      <c r="AX9" s="286">
        <v>0.34444444444444444</v>
      </c>
      <c r="AY9" s="1">
        <v>8.3000000000000007</v>
      </c>
      <c r="AZ9" s="162">
        <v>0.35</v>
      </c>
      <c r="BA9" s="162">
        <v>0.35</v>
      </c>
      <c r="BB9" s="286">
        <v>0.17708333333333334</v>
      </c>
      <c r="BC9" s="1">
        <v>4.3</v>
      </c>
      <c r="BG9" s="1">
        <v>0</v>
      </c>
      <c r="BK9" s="1">
        <v>0</v>
      </c>
      <c r="BL9" s="162">
        <v>0.33680555555555558</v>
      </c>
      <c r="BM9" s="162">
        <v>0.75694444444444442</v>
      </c>
      <c r="BN9" s="286">
        <v>0.35069444444444442</v>
      </c>
      <c r="BO9" s="1">
        <v>8.4</v>
      </c>
      <c r="BP9" s="162">
        <v>0.34861111111111109</v>
      </c>
      <c r="BQ9" s="162">
        <v>0.77569444444444446</v>
      </c>
      <c r="BR9" s="286">
        <v>0.33888888888888891</v>
      </c>
      <c r="BS9" s="1">
        <v>8.1</v>
      </c>
      <c r="BT9" s="162">
        <v>0.38541666666666669</v>
      </c>
      <c r="BU9" s="162">
        <v>0.77083333333333337</v>
      </c>
      <c r="BV9" s="286">
        <v>0.30208333333333331</v>
      </c>
      <c r="BW9" s="1">
        <v>7.3</v>
      </c>
      <c r="BX9" s="162">
        <v>0.35555555555555557</v>
      </c>
      <c r="BY9" s="162">
        <v>0.76527777777777772</v>
      </c>
      <c r="BZ9" s="286">
        <v>0.33194444444444443</v>
      </c>
      <c r="CA9" s="1">
        <v>8</v>
      </c>
      <c r="CB9" s="162">
        <v>0.78333333333333333</v>
      </c>
      <c r="CC9" s="162">
        <v>0.78333333333333333</v>
      </c>
      <c r="CD9" s="286">
        <v>0.17708333333333334</v>
      </c>
      <c r="CE9" s="1">
        <v>4.3</v>
      </c>
      <c r="CI9" s="1">
        <v>0</v>
      </c>
      <c r="CM9" s="1">
        <v>0</v>
      </c>
      <c r="CN9" s="162">
        <v>0.33402777777777776</v>
      </c>
      <c r="CO9" s="162">
        <v>0.76041666666666663</v>
      </c>
      <c r="CP9" s="286">
        <v>0.35347222222222224</v>
      </c>
      <c r="CQ9" s="1">
        <v>8.5</v>
      </c>
      <c r="CR9" s="162">
        <v>0.36319444444444443</v>
      </c>
      <c r="CS9" s="162">
        <v>0.7631944444444444</v>
      </c>
      <c r="CT9" s="286">
        <v>0.32430555555555557</v>
      </c>
      <c r="CU9" s="1">
        <v>7.8</v>
      </c>
      <c r="CV9" s="162">
        <v>0.34583333333333333</v>
      </c>
      <c r="CW9" s="162">
        <v>0.75902777777777775</v>
      </c>
      <c r="CX9" s="286">
        <v>0.34166666666666667</v>
      </c>
      <c r="CY9" s="1">
        <v>8.1999999999999993</v>
      </c>
      <c r="CZ9" s="162">
        <v>0.36458333333333331</v>
      </c>
      <c r="DA9" s="162">
        <v>0.75972222222222219</v>
      </c>
      <c r="DB9" s="286">
        <v>0.32291666666666669</v>
      </c>
      <c r="DC9" s="1">
        <v>7.8</v>
      </c>
      <c r="DG9" s="1">
        <v>0</v>
      </c>
      <c r="DK9" s="1">
        <v>0</v>
      </c>
      <c r="DO9" s="1">
        <v>0</v>
      </c>
      <c r="DP9" s="162">
        <v>0.36249999999999999</v>
      </c>
      <c r="DQ9" s="162">
        <v>0.76041666666666663</v>
      </c>
      <c r="DR9" s="286">
        <v>0.32500000000000001</v>
      </c>
      <c r="DS9" s="1">
        <v>7.8</v>
      </c>
      <c r="DT9" s="162">
        <v>0.36041666666666666</v>
      </c>
      <c r="DU9" s="162">
        <v>0.75763888888888886</v>
      </c>
      <c r="DV9" s="286">
        <v>0.32708333333333334</v>
      </c>
      <c r="DW9" s="1">
        <v>7.9</v>
      </c>
    </row>
    <row r="10" spans="1:127" ht="15.75" customHeight="1" x14ac:dyDescent="0.2">
      <c r="A10" s="1">
        <v>909</v>
      </c>
      <c r="B10" s="1" t="s">
        <v>836</v>
      </c>
      <c r="G10" s="1">
        <v>0</v>
      </c>
      <c r="K10" s="1">
        <v>0</v>
      </c>
      <c r="O10" s="1">
        <v>0</v>
      </c>
      <c r="S10" s="1">
        <v>0</v>
      </c>
      <c r="W10" s="1">
        <v>0</v>
      </c>
      <c r="AA10" s="1">
        <v>0</v>
      </c>
      <c r="AE10" s="1">
        <v>0</v>
      </c>
      <c r="AI10" s="1">
        <v>0</v>
      </c>
      <c r="AM10" s="1">
        <v>0</v>
      </c>
      <c r="AQ10" s="1">
        <v>0</v>
      </c>
      <c r="AU10" s="1">
        <v>0</v>
      </c>
      <c r="AY10" s="1">
        <v>0</v>
      </c>
      <c r="BC10" s="1">
        <v>0</v>
      </c>
      <c r="BG10" s="1">
        <v>0</v>
      </c>
      <c r="BK10" s="1">
        <v>0</v>
      </c>
      <c r="BO10" s="1">
        <v>0</v>
      </c>
      <c r="BS10" s="1">
        <v>0</v>
      </c>
      <c r="BW10" s="1">
        <v>0</v>
      </c>
      <c r="CA10" s="1">
        <v>0</v>
      </c>
      <c r="CE10" s="1">
        <v>0</v>
      </c>
      <c r="CI10" s="1">
        <v>0</v>
      </c>
      <c r="CM10" s="1">
        <v>0</v>
      </c>
      <c r="CQ10" s="1">
        <v>0</v>
      </c>
      <c r="CU10" s="1">
        <v>0</v>
      </c>
      <c r="CY10" s="1">
        <v>0</v>
      </c>
      <c r="DC10" s="1">
        <v>0</v>
      </c>
      <c r="DG10" s="1">
        <v>0</v>
      </c>
      <c r="DK10" s="1">
        <v>0</v>
      </c>
      <c r="DO10" s="1">
        <v>0</v>
      </c>
      <c r="DS10" s="1">
        <v>0</v>
      </c>
      <c r="DW10" s="1">
        <v>0</v>
      </c>
    </row>
    <row r="11" spans="1:127" ht="15.75" customHeight="1" x14ac:dyDescent="0.2">
      <c r="A11" s="1">
        <v>919</v>
      </c>
      <c r="B11" s="1" t="s">
        <v>850</v>
      </c>
      <c r="G11" s="1">
        <v>0</v>
      </c>
      <c r="K11" s="1">
        <v>0</v>
      </c>
      <c r="O11" s="1">
        <v>0</v>
      </c>
      <c r="S11" s="1">
        <v>0</v>
      </c>
      <c r="T11" s="162">
        <v>0.35</v>
      </c>
      <c r="U11" s="162">
        <v>0.35</v>
      </c>
      <c r="V11" s="286">
        <v>0.17708333333333334</v>
      </c>
      <c r="W11" s="1">
        <v>4.3</v>
      </c>
      <c r="X11" s="162">
        <v>0.34791666666666665</v>
      </c>
      <c r="Y11" s="162">
        <v>0.34791666666666665</v>
      </c>
      <c r="Z11" s="286">
        <v>0.17708333333333334</v>
      </c>
      <c r="AA11" s="1">
        <v>4.3</v>
      </c>
      <c r="AE11" s="1">
        <v>0</v>
      </c>
      <c r="AI11" s="1">
        <v>0</v>
      </c>
      <c r="AJ11" s="162">
        <v>0.34930555555555554</v>
      </c>
      <c r="AK11" s="162">
        <v>0.34930555555555554</v>
      </c>
      <c r="AL11" s="286">
        <v>0.17708333333333334</v>
      </c>
      <c r="AM11" s="1">
        <v>4.3</v>
      </c>
      <c r="AN11" s="162">
        <v>0.34652777777777777</v>
      </c>
      <c r="AO11" s="162">
        <v>0.34652777777777777</v>
      </c>
      <c r="AP11" s="286">
        <v>0.17708333333333334</v>
      </c>
      <c r="AQ11" s="1">
        <v>4.3</v>
      </c>
      <c r="AU11" s="1">
        <v>0</v>
      </c>
      <c r="AV11" s="162">
        <v>0.47083333333333333</v>
      </c>
      <c r="AW11" s="162">
        <v>0.76736111111111116</v>
      </c>
      <c r="AX11" s="286">
        <v>0.21666666666666667</v>
      </c>
      <c r="AY11" s="1">
        <v>5.2</v>
      </c>
      <c r="AZ11" s="162">
        <v>0.34305555555555556</v>
      </c>
      <c r="BA11" s="162">
        <v>0.34305555555555556</v>
      </c>
      <c r="BB11" s="286">
        <v>0.17708333333333334</v>
      </c>
      <c r="BC11" s="1">
        <v>4.3</v>
      </c>
      <c r="BG11" s="1">
        <v>0</v>
      </c>
      <c r="BK11" s="1">
        <v>0</v>
      </c>
      <c r="BL11" s="162">
        <v>0.33680555555555558</v>
      </c>
      <c r="BM11" s="162">
        <v>0.33680555555555558</v>
      </c>
      <c r="BN11" s="286">
        <v>0.17708333333333334</v>
      </c>
      <c r="BO11" s="1">
        <v>4.3</v>
      </c>
      <c r="BP11" s="162">
        <v>0.34375</v>
      </c>
      <c r="BQ11" s="162">
        <v>0.34375</v>
      </c>
      <c r="BR11" s="286">
        <v>0.17708333333333334</v>
      </c>
      <c r="BS11" s="1">
        <v>4.3</v>
      </c>
      <c r="BT11" s="162">
        <v>0.46041666666666664</v>
      </c>
      <c r="BU11" s="162">
        <v>0.81666666666666665</v>
      </c>
      <c r="BV11" s="286">
        <v>0.22708333333333333</v>
      </c>
      <c r="BW11" s="1">
        <v>5.5</v>
      </c>
      <c r="BX11" s="162">
        <v>0.38680555555555557</v>
      </c>
      <c r="BY11" s="162">
        <v>0.76458333333333328</v>
      </c>
      <c r="BZ11" s="286">
        <v>0.30069444444444443</v>
      </c>
      <c r="CA11" s="1">
        <v>7.2</v>
      </c>
      <c r="CB11" s="162">
        <v>0.34861111111111109</v>
      </c>
      <c r="CC11" s="162">
        <v>0.82499999999999996</v>
      </c>
      <c r="CD11" s="286">
        <v>0.33888888888888891</v>
      </c>
      <c r="CE11" s="1">
        <v>8.1</v>
      </c>
      <c r="CI11" s="1">
        <v>0</v>
      </c>
      <c r="CM11" s="1">
        <v>0</v>
      </c>
      <c r="CN11" s="162">
        <v>0.34652777777777777</v>
      </c>
      <c r="CO11" s="162">
        <v>0.34652777777777777</v>
      </c>
      <c r="CP11" s="286">
        <v>0.17708333333333334</v>
      </c>
      <c r="CQ11" s="1">
        <v>4.3</v>
      </c>
      <c r="CR11" s="162">
        <v>0.36666666666666664</v>
      </c>
      <c r="CS11" s="162">
        <v>0.78194444444444444</v>
      </c>
      <c r="CT11" s="286">
        <v>0.32083333333333336</v>
      </c>
      <c r="CU11" s="1">
        <v>7.7</v>
      </c>
      <c r="CV11" s="162">
        <v>0.35416666666666669</v>
      </c>
      <c r="CW11" s="162">
        <v>0.74375000000000002</v>
      </c>
      <c r="CX11" s="162">
        <v>0.32708333333333334</v>
      </c>
      <c r="CY11" s="1">
        <v>7.9</v>
      </c>
      <c r="CZ11" s="162">
        <v>0.34652777777777777</v>
      </c>
      <c r="DA11" s="162">
        <v>0.79374999999999996</v>
      </c>
      <c r="DB11" s="286">
        <v>0.34097222222222223</v>
      </c>
      <c r="DC11" s="1">
        <v>8.1999999999999993</v>
      </c>
      <c r="DD11" s="162">
        <v>0.46736111111111112</v>
      </c>
      <c r="DE11" s="162">
        <v>0.76736111111111116</v>
      </c>
      <c r="DF11" s="286">
        <v>0.22013888888888888</v>
      </c>
      <c r="DG11" s="1">
        <v>5.3</v>
      </c>
      <c r="DK11" s="1">
        <v>0</v>
      </c>
      <c r="DL11" s="162">
        <v>0.48541666666666666</v>
      </c>
      <c r="DM11" s="162">
        <v>0.48541666666666666</v>
      </c>
      <c r="DN11" s="286">
        <v>0.17708333333333334</v>
      </c>
      <c r="DO11" s="1">
        <v>4.3</v>
      </c>
      <c r="DP11" s="162">
        <v>0.35208333333333336</v>
      </c>
      <c r="DQ11" s="162">
        <v>0.35208333333333336</v>
      </c>
      <c r="DR11" s="286">
        <v>0.17708333333333334</v>
      </c>
      <c r="DS11" s="1">
        <v>4.3</v>
      </c>
      <c r="DT11" s="162">
        <v>0.35555555555555557</v>
      </c>
      <c r="DU11" s="162">
        <v>0.76249999999999996</v>
      </c>
      <c r="DV11" s="286">
        <v>0.33194444444444443</v>
      </c>
      <c r="DW11" s="1">
        <v>8</v>
      </c>
    </row>
    <row r="12" spans="1:127" ht="15.75" customHeight="1" x14ac:dyDescent="0.2">
      <c r="A12" s="1">
        <v>920</v>
      </c>
      <c r="B12" s="1" t="s">
        <v>853</v>
      </c>
      <c r="G12" s="1">
        <v>0</v>
      </c>
      <c r="K12" s="1">
        <v>0</v>
      </c>
      <c r="O12" s="1">
        <v>0</v>
      </c>
      <c r="P12" s="162">
        <v>0.34375</v>
      </c>
      <c r="Q12" s="162">
        <v>0.66666666666666663</v>
      </c>
      <c r="R12" s="286">
        <v>0.26041666666666669</v>
      </c>
      <c r="S12" s="1">
        <v>6.3</v>
      </c>
      <c r="T12" s="162">
        <v>0.3298611111111111</v>
      </c>
      <c r="U12" s="162">
        <v>0.75763888888888886</v>
      </c>
      <c r="V12" s="286">
        <v>0.35416666666666669</v>
      </c>
      <c r="W12" s="1">
        <v>8.5</v>
      </c>
      <c r="X12" s="162">
        <v>0.33958333333333335</v>
      </c>
      <c r="Y12" s="162">
        <v>0.75624999999999998</v>
      </c>
      <c r="Z12" s="286">
        <v>0.34791666666666665</v>
      </c>
      <c r="AA12" s="1">
        <v>8.4</v>
      </c>
      <c r="AE12" s="1">
        <v>0</v>
      </c>
      <c r="AI12" s="1">
        <v>0</v>
      </c>
      <c r="AJ12" s="162">
        <v>0.3347222222222222</v>
      </c>
      <c r="AK12" s="162">
        <v>0.75624999999999998</v>
      </c>
      <c r="AL12" s="286">
        <v>0.3527777777777778</v>
      </c>
      <c r="AM12" s="1">
        <v>8.5</v>
      </c>
      <c r="AN12" s="162">
        <v>0.33750000000000002</v>
      </c>
      <c r="AO12" s="162">
        <v>0.75</v>
      </c>
      <c r="AP12" s="286">
        <v>0.35</v>
      </c>
      <c r="AQ12" s="1">
        <v>8.4</v>
      </c>
      <c r="AR12" s="162">
        <v>0.34027777777777779</v>
      </c>
      <c r="AS12" s="162">
        <v>0.75416666666666665</v>
      </c>
      <c r="AT12" s="286">
        <v>0.34722222222222221</v>
      </c>
      <c r="AU12" s="1">
        <v>8.3000000000000007</v>
      </c>
      <c r="AV12" s="162">
        <v>0.33611111111111114</v>
      </c>
      <c r="AW12" s="162">
        <v>0.75694444444444442</v>
      </c>
      <c r="AX12" s="286">
        <v>0.35138888888888886</v>
      </c>
      <c r="AY12" s="1">
        <v>8.4</v>
      </c>
      <c r="BC12" s="1">
        <v>0</v>
      </c>
      <c r="BG12" s="1">
        <v>0</v>
      </c>
      <c r="BK12" s="1">
        <v>0</v>
      </c>
      <c r="BL12" s="162">
        <v>0.33958333333333335</v>
      </c>
      <c r="BM12" s="162">
        <v>0.75694444444444442</v>
      </c>
      <c r="BN12" s="286">
        <v>0.34791666666666665</v>
      </c>
      <c r="BO12" s="1">
        <v>8.4</v>
      </c>
      <c r="BP12" s="162">
        <v>0.33888888888888891</v>
      </c>
      <c r="BQ12" s="162">
        <v>0.76111111111111107</v>
      </c>
      <c r="BR12" s="286">
        <v>0.34861111111111109</v>
      </c>
      <c r="BS12" s="1">
        <v>8.4</v>
      </c>
      <c r="BT12" s="162">
        <v>0.33750000000000002</v>
      </c>
      <c r="BU12" s="162">
        <v>0.7583333333333333</v>
      </c>
      <c r="BV12" s="286">
        <v>0.35</v>
      </c>
      <c r="BW12" s="1">
        <v>8.4</v>
      </c>
      <c r="BX12" s="162">
        <v>0.33958333333333335</v>
      </c>
      <c r="BY12" s="162">
        <v>0.75624999999999998</v>
      </c>
      <c r="BZ12" s="286">
        <v>0.34791666666666665</v>
      </c>
      <c r="CA12" s="1">
        <v>8.4</v>
      </c>
      <c r="CB12" s="162">
        <v>0.33819444444444446</v>
      </c>
      <c r="CC12" s="162">
        <v>0.78333333333333333</v>
      </c>
      <c r="CD12" s="286">
        <v>0.34930555555555554</v>
      </c>
      <c r="CE12" s="1">
        <v>8.4</v>
      </c>
      <c r="CI12" s="1">
        <v>0</v>
      </c>
      <c r="CM12" s="1">
        <v>0</v>
      </c>
      <c r="CN12" s="162">
        <v>0.35625000000000001</v>
      </c>
      <c r="CO12" s="162">
        <v>0.75624999999999998</v>
      </c>
      <c r="CP12" s="286">
        <v>0.33124999999999999</v>
      </c>
      <c r="CQ12" s="1">
        <v>8</v>
      </c>
      <c r="CR12" s="162">
        <v>0.35555555555555557</v>
      </c>
      <c r="CS12" s="162">
        <v>0.70625000000000004</v>
      </c>
      <c r="CT12" s="162">
        <v>0.28819444444444442</v>
      </c>
      <c r="CU12" s="1">
        <v>6.9</v>
      </c>
      <c r="CV12" s="162">
        <v>0.33680555555555558</v>
      </c>
      <c r="CW12" s="162">
        <v>0.75902777777777775</v>
      </c>
      <c r="CX12" s="286">
        <v>0.35069444444444442</v>
      </c>
      <c r="CY12" s="1">
        <v>8.4</v>
      </c>
      <c r="DC12" s="1">
        <v>0</v>
      </c>
      <c r="DD12" s="162">
        <v>0.34097222222222223</v>
      </c>
      <c r="DE12" s="162">
        <v>0.75347222222222221</v>
      </c>
      <c r="DF12" s="286">
        <v>0.34652777777777777</v>
      </c>
      <c r="DG12" s="1">
        <v>8.3000000000000007</v>
      </c>
      <c r="DK12" s="1">
        <v>0</v>
      </c>
      <c r="DO12" s="1">
        <v>0</v>
      </c>
      <c r="DP12" s="162">
        <v>0.33958333333333335</v>
      </c>
      <c r="DQ12" s="162">
        <v>0.76041666666666663</v>
      </c>
      <c r="DR12" s="286">
        <v>0.34791666666666665</v>
      </c>
      <c r="DS12" s="1">
        <v>8.4</v>
      </c>
      <c r="DW12" s="1">
        <v>0</v>
      </c>
    </row>
    <row r="13" spans="1:127" ht="15.75" customHeight="1" x14ac:dyDescent="0.2">
      <c r="A13" s="1">
        <v>922</v>
      </c>
      <c r="B13" s="1" t="s">
        <v>861</v>
      </c>
      <c r="G13" s="1">
        <v>0</v>
      </c>
      <c r="K13" s="1">
        <v>0</v>
      </c>
      <c r="O13" s="1">
        <v>0</v>
      </c>
      <c r="P13" s="162">
        <v>0.35069444444444442</v>
      </c>
      <c r="Q13" s="162">
        <v>0.79166666666666663</v>
      </c>
      <c r="R13" s="286">
        <v>0.33680555555555558</v>
      </c>
      <c r="S13" s="1">
        <v>8.1</v>
      </c>
      <c r="T13" s="162">
        <v>0.36527777777777776</v>
      </c>
      <c r="U13" s="162">
        <v>0.36527777777777776</v>
      </c>
      <c r="V13" s="286">
        <v>0.17708333333333334</v>
      </c>
      <c r="W13" s="1">
        <v>4.3</v>
      </c>
      <c r="X13" s="162">
        <v>0.34722222222222221</v>
      </c>
      <c r="Y13" s="162">
        <v>0.76111111111111107</v>
      </c>
      <c r="Z13" s="286">
        <v>0.34027777777777779</v>
      </c>
      <c r="AA13" s="1">
        <v>8.1999999999999993</v>
      </c>
      <c r="AE13" s="1">
        <v>0</v>
      </c>
      <c r="AI13" s="1">
        <v>0</v>
      </c>
      <c r="AJ13" s="162">
        <v>0.35972222222222222</v>
      </c>
      <c r="AK13" s="162">
        <v>0.75</v>
      </c>
      <c r="AL13" s="286">
        <v>0.32777777777777778</v>
      </c>
      <c r="AM13" s="1">
        <v>7.9</v>
      </c>
      <c r="AQ13" s="1">
        <v>0</v>
      </c>
      <c r="AR13" s="162">
        <v>0.34722222222222221</v>
      </c>
      <c r="AS13" s="162">
        <v>0.66319444444444442</v>
      </c>
      <c r="AT13" s="162">
        <v>0.25347222222222221</v>
      </c>
      <c r="AU13" s="1">
        <v>6.1</v>
      </c>
      <c r="AV13" s="162">
        <v>0.37361111111111112</v>
      </c>
      <c r="AW13" s="162">
        <v>0.77430555555555558</v>
      </c>
      <c r="AX13" s="286">
        <v>0.31388888888888888</v>
      </c>
      <c r="AY13" s="1">
        <v>7.5</v>
      </c>
      <c r="AZ13" s="162">
        <v>0.35972222222222222</v>
      </c>
      <c r="BA13" s="162">
        <v>0.76527777777777772</v>
      </c>
      <c r="BB13" s="286">
        <v>0.32777777777777778</v>
      </c>
      <c r="BC13" s="1">
        <v>7.9</v>
      </c>
      <c r="BG13" s="1">
        <v>0</v>
      </c>
      <c r="BK13" s="1">
        <v>0</v>
      </c>
      <c r="BL13" s="162">
        <v>0.37152777777777779</v>
      </c>
      <c r="BM13" s="162">
        <v>0.75902777777777775</v>
      </c>
      <c r="BN13" s="286">
        <v>0.31597222222222221</v>
      </c>
      <c r="BO13" s="1">
        <v>7.6</v>
      </c>
      <c r="BP13" s="162">
        <v>0.36736111111111114</v>
      </c>
      <c r="BQ13" s="162">
        <v>0.75</v>
      </c>
      <c r="BR13" s="286">
        <v>0.32013888888888886</v>
      </c>
      <c r="BS13" s="1">
        <v>7.7</v>
      </c>
      <c r="BT13" s="162">
        <v>0.77361111111111114</v>
      </c>
      <c r="BU13" s="162">
        <v>0.77361111111111114</v>
      </c>
      <c r="BV13" s="286">
        <v>0.17708333333333334</v>
      </c>
      <c r="BW13" s="1">
        <v>4.3</v>
      </c>
      <c r="BX13" s="162">
        <v>0.33333333333333331</v>
      </c>
      <c r="BY13" s="162">
        <v>0.75</v>
      </c>
      <c r="BZ13" s="286">
        <v>0.35416666666666669</v>
      </c>
      <c r="CA13" s="1">
        <v>8.5</v>
      </c>
      <c r="CB13" s="162">
        <v>0.33333333333333331</v>
      </c>
      <c r="CC13" s="162">
        <v>0.78333333333333333</v>
      </c>
      <c r="CD13" s="286">
        <v>0.35416666666666669</v>
      </c>
      <c r="CE13" s="1">
        <v>8.5</v>
      </c>
      <c r="CI13" s="1">
        <v>0</v>
      </c>
      <c r="CM13" s="1">
        <v>0</v>
      </c>
      <c r="CN13" s="162">
        <v>0.40069444444444446</v>
      </c>
      <c r="CO13" s="162">
        <v>0.72499999999999998</v>
      </c>
      <c r="CP13" s="162">
        <v>0.26180555555555557</v>
      </c>
      <c r="CQ13" s="1">
        <v>6.3</v>
      </c>
      <c r="CU13" s="1">
        <v>0</v>
      </c>
      <c r="CV13" s="162">
        <v>0.33333333333333331</v>
      </c>
      <c r="CW13" s="162">
        <v>0.75694444444444442</v>
      </c>
      <c r="CX13" s="286">
        <v>0.35416666666666669</v>
      </c>
      <c r="CY13" s="1">
        <v>8.5</v>
      </c>
      <c r="CZ13" s="162">
        <v>0.38541666666666669</v>
      </c>
      <c r="DA13" s="162">
        <v>0.75</v>
      </c>
      <c r="DB13" s="162">
        <v>0.30208333333333331</v>
      </c>
      <c r="DC13" s="1">
        <v>7.3</v>
      </c>
      <c r="DD13" s="160">
        <v>0.33333333333333331</v>
      </c>
      <c r="DE13" s="160">
        <v>0.75</v>
      </c>
      <c r="DF13" s="161">
        <v>0.35416666666666669</v>
      </c>
      <c r="DG13" s="159">
        <v>8.5</v>
      </c>
      <c r="DK13" s="1">
        <v>0</v>
      </c>
      <c r="DO13" s="1">
        <v>0</v>
      </c>
      <c r="DP13" s="162">
        <v>0.37777777777777777</v>
      </c>
      <c r="DQ13" s="162">
        <v>0.75972222222222219</v>
      </c>
      <c r="DR13" s="286">
        <v>0.30972222222222223</v>
      </c>
      <c r="DS13" s="1">
        <v>7.4</v>
      </c>
      <c r="DT13" s="162">
        <v>0.57291666666666663</v>
      </c>
      <c r="DU13" s="162">
        <v>0.75</v>
      </c>
      <c r="DV13" s="162">
        <v>0.17708333333333334</v>
      </c>
      <c r="DW13" s="1">
        <v>4.3</v>
      </c>
    </row>
    <row r="14" spans="1:127" ht="15.75" customHeight="1" x14ac:dyDescent="0.2">
      <c r="A14" s="1">
        <v>926</v>
      </c>
      <c r="B14" s="1" t="s">
        <v>865</v>
      </c>
      <c r="G14" s="1">
        <v>0</v>
      </c>
      <c r="K14" s="1">
        <v>0</v>
      </c>
      <c r="O14" s="1">
        <v>0</v>
      </c>
      <c r="P14" s="162">
        <v>0.33402777777777776</v>
      </c>
      <c r="Q14" s="162">
        <v>0.33402777777777776</v>
      </c>
      <c r="R14" s="286">
        <v>0.17708333333333334</v>
      </c>
      <c r="S14" s="1">
        <v>4.3</v>
      </c>
      <c r="W14" s="1">
        <v>0</v>
      </c>
      <c r="X14" s="162">
        <v>0.33888888888888891</v>
      </c>
      <c r="Y14" s="162">
        <v>0.77708333333333335</v>
      </c>
      <c r="Z14" s="286">
        <v>0.34861111111111109</v>
      </c>
      <c r="AA14" s="1">
        <v>8.4</v>
      </c>
      <c r="AE14" s="1">
        <v>0</v>
      </c>
      <c r="AI14" s="1">
        <v>0</v>
      </c>
      <c r="AM14" s="1">
        <v>0</v>
      </c>
      <c r="AN14" s="162">
        <v>0.9</v>
      </c>
      <c r="AO14" s="162">
        <v>0.9</v>
      </c>
      <c r="AP14" s="286">
        <v>0.17708333333333334</v>
      </c>
      <c r="AQ14" s="1">
        <v>4.3</v>
      </c>
      <c r="AR14" s="162">
        <v>0.34027777777777779</v>
      </c>
      <c r="AS14" s="162">
        <v>0.64861111111111114</v>
      </c>
      <c r="AT14" s="162">
        <v>0.24583333333333332</v>
      </c>
      <c r="AU14" s="1">
        <v>5.9</v>
      </c>
      <c r="AY14" s="1">
        <v>0</v>
      </c>
      <c r="AZ14" s="162">
        <v>0.34097222222222223</v>
      </c>
      <c r="BA14" s="162">
        <v>0.78055555555555556</v>
      </c>
      <c r="BB14" s="286">
        <v>0.34652777777777777</v>
      </c>
      <c r="BC14" s="1">
        <v>8.3000000000000007</v>
      </c>
      <c r="BG14" s="1">
        <v>0</v>
      </c>
      <c r="BK14" s="1">
        <v>0</v>
      </c>
      <c r="BO14" s="1">
        <v>0</v>
      </c>
      <c r="BP14" s="162">
        <v>0.35694444444444445</v>
      </c>
      <c r="BQ14" s="162">
        <v>0.80347222222222225</v>
      </c>
      <c r="BR14" s="286">
        <v>0.33055555555555555</v>
      </c>
      <c r="BS14" s="1">
        <v>7.9</v>
      </c>
      <c r="BT14" s="162">
        <v>0.36666666666666664</v>
      </c>
      <c r="BU14" s="162">
        <v>0.36666666666666664</v>
      </c>
      <c r="BV14" s="286">
        <v>0.17708333333333334</v>
      </c>
      <c r="BW14" s="1">
        <v>4.3</v>
      </c>
      <c r="CA14" s="1">
        <v>0</v>
      </c>
      <c r="CB14" s="162">
        <v>0.34861111111111109</v>
      </c>
      <c r="CC14" s="162">
        <v>0.80208333333333337</v>
      </c>
      <c r="CD14" s="286">
        <v>0.33888888888888891</v>
      </c>
      <c r="CE14" s="1">
        <v>8.1</v>
      </c>
      <c r="CI14" s="1">
        <v>0</v>
      </c>
      <c r="CM14" s="1">
        <v>0</v>
      </c>
      <c r="CQ14" s="1">
        <v>0</v>
      </c>
      <c r="CR14" s="162">
        <v>0.36527777777777776</v>
      </c>
      <c r="CS14" s="162">
        <v>0.36527777777777776</v>
      </c>
      <c r="CT14" s="286">
        <v>0.17708333333333334</v>
      </c>
      <c r="CU14" s="1">
        <v>4.3</v>
      </c>
      <c r="CV14" s="162">
        <v>0.34513888888888888</v>
      </c>
      <c r="CW14" s="162">
        <v>0.61944444444444446</v>
      </c>
      <c r="CX14" s="162">
        <v>0.21180555555555555</v>
      </c>
      <c r="CY14" s="1">
        <v>5.0999999999999996</v>
      </c>
      <c r="DC14" s="1">
        <v>0</v>
      </c>
      <c r="DG14" s="1">
        <v>0</v>
      </c>
      <c r="DK14" s="1">
        <v>0</v>
      </c>
      <c r="DO14" s="1">
        <v>0</v>
      </c>
      <c r="DS14" s="1">
        <v>0</v>
      </c>
      <c r="DW14" s="1">
        <v>0</v>
      </c>
    </row>
    <row r="15" spans="1:127" ht="15.75" customHeight="1" x14ac:dyDescent="0.2">
      <c r="A15" s="1">
        <v>927</v>
      </c>
      <c r="B15" s="1" t="s">
        <v>863</v>
      </c>
      <c r="G15" s="1">
        <v>0</v>
      </c>
      <c r="K15" s="1">
        <v>0</v>
      </c>
      <c r="O15" s="1">
        <v>0</v>
      </c>
      <c r="P15" s="162">
        <v>0.34513888888888888</v>
      </c>
      <c r="Q15" s="162">
        <v>0.78888888888888886</v>
      </c>
      <c r="R15" s="286">
        <v>0.34236111111111112</v>
      </c>
      <c r="S15" s="1">
        <v>8.1999999999999993</v>
      </c>
      <c r="W15" s="1">
        <v>0</v>
      </c>
      <c r="X15" s="162">
        <v>0.34375</v>
      </c>
      <c r="Y15" s="162">
        <v>0.79652777777777772</v>
      </c>
      <c r="Z15" s="286">
        <v>0.34375</v>
      </c>
      <c r="AA15" s="1">
        <v>8.3000000000000007</v>
      </c>
      <c r="AE15" s="1">
        <v>0</v>
      </c>
      <c r="AI15" s="1">
        <v>0</v>
      </c>
      <c r="AM15" s="1">
        <v>0</v>
      </c>
      <c r="AN15" s="162">
        <v>0.34652777777777777</v>
      </c>
      <c r="AO15" s="162">
        <v>0.9</v>
      </c>
      <c r="AP15" s="286">
        <v>0.34097222222222223</v>
      </c>
      <c r="AQ15" s="1">
        <v>8.1999999999999993</v>
      </c>
      <c r="AR15" s="162">
        <v>0.34791666666666665</v>
      </c>
      <c r="AS15" s="162">
        <v>0.77916666666666667</v>
      </c>
      <c r="AT15" s="286">
        <v>0.33958333333333335</v>
      </c>
      <c r="AU15" s="1">
        <v>8.1999999999999993</v>
      </c>
      <c r="AY15" s="1">
        <v>0</v>
      </c>
      <c r="AZ15" s="162">
        <v>0.34583333333333333</v>
      </c>
      <c r="BA15" s="162">
        <v>0.79166666666666663</v>
      </c>
      <c r="BB15" s="286">
        <v>0.34166666666666667</v>
      </c>
      <c r="BC15" s="1">
        <v>8.1999999999999993</v>
      </c>
      <c r="BG15" s="1">
        <v>0</v>
      </c>
      <c r="BK15" s="1">
        <v>0</v>
      </c>
      <c r="BO15" s="1">
        <v>0</v>
      </c>
      <c r="BP15" s="162">
        <v>0.34791666666666665</v>
      </c>
      <c r="BQ15" s="162">
        <v>0.8125</v>
      </c>
      <c r="BR15" s="286">
        <v>0.33958333333333335</v>
      </c>
      <c r="BS15" s="1">
        <v>8.1999999999999993</v>
      </c>
      <c r="BT15" s="162">
        <v>0.35555555555555557</v>
      </c>
      <c r="BU15" s="162">
        <v>0.79166666666666663</v>
      </c>
      <c r="BV15" s="286">
        <v>0.33194444444444443</v>
      </c>
      <c r="BW15" s="1">
        <v>8</v>
      </c>
      <c r="CA15" s="1">
        <v>0</v>
      </c>
      <c r="CB15" s="162">
        <v>0.3527777777777778</v>
      </c>
      <c r="CC15" s="162">
        <v>0.78333333333333333</v>
      </c>
      <c r="CD15" s="286">
        <v>0.3347222222222222</v>
      </c>
      <c r="CE15" s="1">
        <v>8</v>
      </c>
      <c r="CI15" s="1">
        <v>0</v>
      </c>
      <c r="CM15" s="1">
        <v>0</v>
      </c>
      <c r="CQ15" s="1">
        <v>0</v>
      </c>
      <c r="CR15" s="162">
        <v>0.36319444444444443</v>
      </c>
      <c r="CS15" s="162">
        <v>0.79166666666666663</v>
      </c>
      <c r="CT15" s="286">
        <v>0.32430555555555557</v>
      </c>
      <c r="CU15" s="1">
        <v>7.8</v>
      </c>
      <c r="CV15" s="162">
        <v>0.35902777777777778</v>
      </c>
      <c r="CW15" s="162">
        <v>0.81458333333333333</v>
      </c>
      <c r="CX15" s="286">
        <v>0.32847222222222222</v>
      </c>
      <c r="CY15" s="1">
        <v>7.9</v>
      </c>
      <c r="DC15" s="1">
        <v>0</v>
      </c>
      <c r="DG15" s="1">
        <v>0</v>
      </c>
      <c r="DK15" s="1">
        <v>0</v>
      </c>
      <c r="DO15" s="1">
        <v>0</v>
      </c>
      <c r="DP15" s="162">
        <v>0.35902777777777778</v>
      </c>
      <c r="DQ15" s="162">
        <v>0.80625000000000002</v>
      </c>
      <c r="DR15" s="286">
        <v>0.32847222222222222</v>
      </c>
      <c r="DS15" s="1">
        <v>7.9</v>
      </c>
      <c r="DT15" s="162">
        <v>0.3611111111111111</v>
      </c>
      <c r="DU15" s="162">
        <v>0.76458333333333328</v>
      </c>
      <c r="DV15" s="286">
        <v>0.3263888888888889</v>
      </c>
      <c r="DW15" s="1">
        <v>7.8</v>
      </c>
    </row>
    <row r="16" spans="1:1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B1000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2" ht="15.75" customHeight="1" x14ac:dyDescent="0.2"/>
    <row r="2" spans="1:2" ht="15.75" customHeight="1" x14ac:dyDescent="0.2"/>
    <row r="3" spans="1:2" ht="15.75" customHeight="1" x14ac:dyDescent="0.2"/>
    <row r="4" spans="1:2" ht="15.75" customHeight="1" x14ac:dyDescent="0.2">
      <c r="A4" s="1" t="s">
        <v>915</v>
      </c>
      <c r="B4" s="1" t="s">
        <v>928</v>
      </c>
    </row>
    <row r="5" spans="1:2" ht="15.75" customHeight="1" x14ac:dyDescent="0.2">
      <c r="A5" s="1" t="s">
        <v>24</v>
      </c>
      <c r="B5" s="1">
        <v>61</v>
      </c>
    </row>
    <row r="6" spans="1:2" ht="15.75" customHeight="1" x14ac:dyDescent="0.2">
      <c r="A6" s="1" t="s">
        <v>376</v>
      </c>
      <c r="B6" s="1">
        <v>30</v>
      </c>
    </row>
    <row r="7" spans="1:2" ht="15.75" customHeight="1" x14ac:dyDescent="0.2">
      <c r="A7" s="1" t="s">
        <v>929</v>
      </c>
      <c r="B7" s="1">
        <v>14</v>
      </c>
    </row>
    <row r="8" spans="1:2" ht="15.75" customHeight="1" x14ac:dyDescent="0.2">
      <c r="A8" s="1" t="s">
        <v>312</v>
      </c>
      <c r="B8" s="1">
        <v>33</v>
      </c>
    </row>
    <row r="9" spans="1:2" ht="15.75" customHeight="1" x14ac:dyDescent="0.2">
      <c r="A9" s="1" t="s">
        <v>931</v>
      </c>
      <c r="B9" s="1" t="s">
        <v>933</v>
      </c>
    </row>
    <row r="10" spans="1:2" ht="15.75" customHeight="1" x14ac:dyDescent="0.2">
      <c r="A10" s="1" t="s">
        <v>361</v>
      </c>
      <c r="B10" s="1">
        <v>24</v>
      </c>
    </row>
    <row r="11" spans="1:2" ht="15.75" customHeight="1" x14ac:dyDescent="0.2">
      <c r="A11" s="1" t="s">
        <v>934</v>
      </c>
      <c r="B11" s="1">
        <v>25</v>
      </c>
    </row>
    <row r="12" spans="1:2" ht="15.75" customHeight="1" x14ac:dyDescent="0.2">
      <c r="A12" s="1" t="s">
        <v>936</v>
      </c>
    </row>
    <row r="13" spans="1:2" ht="15.75" customHeight="1" x14ac:dyDescent="0.2">
      <c r="A13" s="1" t="s">
        <v>188</v>
      </c>
      <c r="B13" s="1">
        <v>8</v>
      </c>
    </row>
    <row r="14" spans="1:2" ht="15.75" customHeight="1" x14ac:dyDescent="0.2">
      <c r="A14" s="1" t="s">
        <v>938</v>
      </c>
      <c r="B14" s="1">
        <v>392</v>
      </c>
    </row>
    <row r="15" spans="1:2" ht="15.75" customHeight="1" x14ac:dyDescent="0.2">
      <c r="A15" s="1" t="s">
        <v>940</v>
      </c>
      <c r="B15" s="1">
        <v>171</v>
      </c>
    </row>
    <row r="16" spans="1:2" ht="15.75" customHeight="1" x14ac:dyDescent="0.2">
      <c r="A16" s="1" t="s">
        <v>942</v>
      </c>
      <c r="B16" s="1">
        <v>253</v>
      </c>
    </row>
    <row r="17" spans="1:2" ht="15.75" customHeight="1" x14ac:dyDescent="0.2">
      <c r="A17" s="1" t="s">
        <v>944</v>
      </c>
      <c r="B17" s="1">
        <v>88</v>
      </c>
    </row>
    <row r="18" spans="1:2" ht="15.75" customHeight="1" x14ac:dyDescent="0.2">
      <c r="A18" s="1" t="s">
        <v>946</v>
      </c>
    </row>
    <row r="19" spans="1:2" ht="15.75" customHeight="1" x14ac:dyDescent="0.2">
      <c r="A19" s="1" t="s">
        <v>948</v>
      </c>
    </row>
    <row r="20" spans="1:2" ht="15.75" customHeight="1" x14ac:dyDescent="0.2">
      <c r="A20" s="1" t="s">
        <v>950</v>
      </c>
      <c r="B20" s="1">
        <v>247</v>
      </c>
    </row>
    <row r="21" spans="1:2" ht="15.75" customHeight="1" x14ac:dyDescent="0.2">
      <c r="A21" s="1" t="s">
        <v>241</v>
      </c>
      <c r="B21" s="1">
        <v>251</v>
      </c>
    </row>
    <row r="22" spans="1:2" ht="15.75" customHeight="1" x14ac:dyDescent="0.2">
      <c r="A22" s="1" t="s">
        <v>952</v>
      </c>
      <c r="B22" s="1">
        <v>250</v>
      </c>
    </row>
    <row r="23" spans="1:2" ht="15.75" customHeight="1" x14ac:dyDescent="0.2">
      <c r="A23" s="1" t="s">
        <v>954</v>
      </c>
    </row>
    <row r="24" spans="1:2" ht="15.75" customHeight="1" x14ac:dyDescent="0.2">
      <c r="A24" s="1" t="s">
        <v>956</v>
      </c>
    </row>
    <row r="25" spans="1:2" ht="15.75" customHeight="1" x14ac:dyDescent="0.2">
      <c r="A25" s="1" t="s">
        <v>317</v>
      </c>
      <c r="B25" s="1">
        <v>246</v>
      </c>
    </row>
    <row r="26" spans="1:2" ht="15.75" customHeight="1" x14ac:dyDescent="0.2">
      <c r="A26" s="1" t="s">
        <v>958</v>
      </c>
      <c r="B26" s="1">
        <v>106</v>
      </c>
    </row>
    <row r="27" spans="1:2" ht="15.75" customHeight="1" x14ac:dyDescent="0.2">
      <c r="A27" s="1" t="s">
        <v>960</v>
      </c>
    </row>
    <row r="28" spans="1:2" ht="15.75" customHeight="1" x14ac:dyDescent="0.2">
      <c r="A28" s="1" t="s">
        <v>962</v>
      </c>
      <c r="B28" s="1">
        <v>252</v>
      </c>
    </row>
    <row r="29" spans="1:2" ht="15.75" customHeight="1" x14ac:dyDescent="0.2">
      <c r="A29" s="1" t="s">
        <v>357</v>
      </c>
      <c r="B29" s="1">
        <v>256</v>
      </c>
    </row>
    <row r="30" spans="1:2" ht="15.75" customHeight="1" x14ac:dyDescent="0.2">
      <c r="A30" s="1" t="s">
        <v>964</v>
      </c>
      <c r="B30" s="1">
        <v>257</v>
      </c>
    </row>
    <row r="31" spans="1:2" ht="15.75" customHeight="1" x14ac:dyDescent="0.2">
      <c r="A31" s="1" t="s">
        <v>966</v>
      </c>
    </row>
    <row r="32" spans="1:2" ht="15.75" customHeight="1" x14ac:dyDescent="0.2">
      <c r="A32" s="1" t="s">
        <v>404</v>
      </c>
      <c r="B32" s="1">
        <v>255</v>
      </c>
    </row>
    <row r="33" spans="1:2" ht="15.75" customHeight="1" x14ac:dyDescent="0.2">
      <c r="A33" s="1" t="s">
        <v>968</v>
      </c>
    </row>
    <row r="34" spans="1:2" ht="15.75" customHeight="1" x14ac:dyDescent="0.2">
      <c r="A34" s="1" t="s">
        <v>970</v>
      </c>
    </row>
    <row r="35" spans="1:2" ht="15.75" customHeight="1" x14ac:dyDescent="0.2">
      <c r="A35" s="1" t="s">
        <v>971</v>
      </c>
    </row>
    <row r="36" spans="1:2" ht="15.75" customHeight="1" x14ac:dyDescent="0.2">
      <c r="A36" s="1" t="s">
        <v>973</v>
      </c>
      <c r="B36" s="1">
        <v>261</v>
      </c>
    </row>
    <row r="37" spans="1:2" ht="15.75" customHeight="1" x14ac:dyDescent="0.2">
      <c r="A37" s="1" t="s">
        <v>296</v>
      </c>
      <c r="B37" s="1">
        <v>180</v>
      </c>
    </row>
    <row r="38" spans="1:2" ht="15.75" customHeight="1" x14ac:dyDescent="0.2">
      <c r="A38" s="1" t="s">
        <v>975</v>
      </c>
    </row>
    <row r="39" spans="1:2" ht="15.75" customHeight="1" x14ac:dyDescent="0.2">
      <c r="A39" s="1" t="s">
        <v>977</v>
      </c>
    </row>
    <row r="40" spans="1:2" ht="15.75" customHeight="1" x14ac:dyDescent="0.2">
      <c r="A40" s="1" t="s">
        <v>979</v>
      </c>
    </row>
    <row r="41" spans="1:2" ht="15.75" customHeight="1" x14ac:dyDescent="0.2">
      <c r="A41" s="1" t="s">
        <v>981</v>
      </c>
      <c r="B41" s="1">
        <v>191</v>
      </c>
    </row>
    <row r="42" spans="1:2" ht="15.75" customHeight="1" x14ac:dyDescent="0.2">
      <c r="A42" s="1" t="s">
        <v>983</v>
      </c>
    </row>
    <row r="43" spans="1:2" ht="15.75" customHeight="1" x14ac:dyDescent="0.2">
      <c r="A43" s="1" t="s">
        <v>985</v>
      </c>
    </row>
    <row r="44" spans="1:2" ht="15.75" customHeight="1" x14ac:dyDescent="0.2">
      <c r="A44" s="1" t="s">
        <v>987</v>
      </c>
      <c r="B44" s="1">
        <v>199</v>
      </c>
    </row>
    <row r="45" spans="1:2" ht="15.75" customHeight="1" x14ac:dyDescent="0.2">
      <c r="A45" s="1" t="s">
        <v>406</v>
      </c>
      <c r="B45" s="1">
        <v>192</v>
      </c>
    </row>
    <row r="46" spans="1:2" ht="15.75" customHeight="1" x14ac:dyDescent="0.2">
      <c r="A46" s="1" t="s">
        <v>84</v>
      </c>
      <c r="B46" s="1">
        <v>194</v>
      </c>
    </row>
    <row r="47" spans="1:2" ht="15.75" customHeight="1" x14ac:dyDescent="0.2">
      <c r="A47" s="1" t="s">
        <v>990</v>
      </c>
    </row>
    <row r="48" spans="1:2" ht="15.75" customHeight="1" x14ac:dyDescent="0.2">
      <c r="A48" s="1" t="s">
        <v>29</v>
      </c>
      <c r="B48" s="1">
        <v>10</v>
      </c>
    </row>
    <row r="49" spans="1:2" ht="15.75" customHeight="1" x14ac:dyDescent="0.2">
      <c r="A49" s="1" t="s">
        <v>992</v>
      </c>
    </row>
    <row r="50" spans="1:2" ht="15.75" customHeight="1" x14ac:dyDescent="0.2">
      <c r="A50" s="1" t="s">
        <v>994</v>
      </c>
    </row>
    <row r="51" spans="1:2" ht="15.75" customHeight="1" x14ac:dyDescent="0.2">
      <c r="A51" s="1" t="s">
        <v>996</v>
      </c>
    </row>
    <row r="52" spans="1:2" ht="15.75" customHeight="1" x14ac:dyDescent="0.2">
      <c r="A52" s="1" t="s">
        <v>33</v>
      </c>
      <c r="B52" s="1">
        <v>38</v>
      </c>
    </row>
    <row r="53" spans="1:2" ht="15.75" customHeight="1" x14ac:dyDescent="0.2">
      <c r="A53" s="1" t="s">
        <v>998</v>
      </c>
    </row>
    <row r="54" spans="1:2" ht="15.75" customHeight="1" x14ac:dyDescent="0.2">
      <c r="A54" s="1" t="s">
        <v>999</v>
      </c>
    </row>
    <row r="55" spans="1:2" ht="15.75" customHeight="1" x14ac:dyDescent="0.2">
      <c r="A55" s="1" t="s">
        <v>1001</v>
      </c>
    </row>
    <row r="56" spans="1:2" ht="15.75" customHeight="1" x14ac:dyDescent="0.2">
      <c r="A56" s="1" t="s">
        <v>261</v>
      </c>
      <c r="B56" s="1">
        <v>91</v>
      </c>
    </row>
    <row r="57" spans="1:2" ht="15.75" customHeight="1" x14ac:dyDescent="0.2">
      <c r="A57" s="1" t="s">
        <v>1003</v>
      </c>
    </row>
    <row r="58" spans="1:2" ht="15.75" customHeight="1" x14ac:dyDescent="0.2">
      <c r="A58" s="1" t="s">
        <v>1005</v>
      </c>
    </row>
    <row r="59" spans="1:2" ht="15.75" customHeight="1" x14ac:dyDescent="0.2">
      <c r="A59" s="1" t="s">
        <v>1006</v>
      </c>
    </row>
    <row r="60" spans="1:2" ht="15.75" customHeight="1" x14ac:dyDescent="0.2">
      <c r="A60" s="1" t="s">
        <v>290</v>
      </c>
      <c r="B60" s="1">
        <v>104</v>
      </c>
    </row>
    <row r="61" spans="1:2" ht="15.75" customHeight="1" x14ac:dyDescent="0.2">
      <c r="A61" s="1" t="s">
        <v>1008</v>
      </c>
      <c r="B61" s="1">
        <v>109</v>
      </c>
    </row>
    <row r="62" spans="1:2" ht="15.75" customHeight="1" x14ac:dyDescent="0.2">
      <c r="A62" s="1" t="s">
        <v>735</v>
      </c>
      <c r="B62" s="1">
        <v>107</v>
      </c>
    </row>
    <row r="63" spans="1:2" ht="15.75" customHeight="1" x14ac:dyDescent="0.2">
      <c r="A63" s="1" t="s">
        <v>1010</v>
      </c>
    </row>
    <row r="64" spans="1:2" ht="15.75" customHeight="1" x14ac:dyDescent="0.2">
      <c r="A64" s="1" t="s">
        <v>1012</v>
      </c>
      <c r="B64" s="1">
        <v>110</v>
      </c>
    </row>
    <row r="65" spans="1:2" ht="15.75" customHeight="1" x14ac:dyDescent="0.2">
      <c r="A65" s="1" t="s">
        <v>1014</v>
      </c>
    </row>
    <row r="66" spans="1:2" ht="15.75" customHeight="1" x14ac:dyDescent="0.2">
      <c r="A66" s="1" t="s">
        <v>1016</v>
      </c>
    </row>
    <row r="67" spans="1:2" ht="15.75" customHeight="1" x14ac:dyDescent="0.2">
      <c r="A67" s="1" t="s">
        <v>443</v>
      </c>
      <c r="B67" s="1">
        <v>128</v>
      </c>
    </row>
    <row r="68" spans="1:2" ht="15.75" customHeight="1" x14ac:dyDescent="0.2">
      <c r="A68" s="1" t="s">
        <v>1018</v>
      </c>
    </row>
    <row r="69" spans="1:2" ht="15.75" customHeight="1" x14ac:dyDescent="0.2">
      <c r="A69" s="1" t="s">
        <v>1020</v>
      </c>
    </row>
    <row r="70" spans="1:2" ht="15.75" customHeight="1" x14ac:dyDescent="0.2">
      <c r="A70" s="1" t="s">
        <v>1022</v>
      </c>
    </row>
    <row r="71" spans="1:2" ht="15.75" customHeight="1" x14ac:dyDescent="0.2">
      <c r="A71" s="1" t="s">
        <v>1024</v>
      </c>
    </row>
    <row r="72" spans="1:2" ht="15.75" customHeight="1" x14ac:dyDescent="0.2">
      <c r="A72" s="1" t="s">
        <v>1026</v>
      </c>
    </row>
    <row r="73" spans="1:2" ht="15.75" customHeight="1" x14ac:dyDescent="0.2">
      <c r="A73" s="1" t="s">
        <v>1027</v>
      </c>
    </row>
    <row r="74" spans="1:2" ht="15.75" customHeight="1" x14ac:dyDescent="0.2">
      <c r="A74" s="1" t="s">
        <v>1029</v>
      </c>
      <c r="B74" s="1">
        <v>201</v>
      </c>
    </row>
    <row r="75" spans="1:2" ht="15.75" customHeight="1" x14ac:dyDescent="0.2">
      <c r="A75" s="1" t="s">
        <v>367</v>
      </c>
      <c r="B75" s="1">
        <v>184</v>
      </c>
    </row>
    <row r="76" spans="1:2" ht="15.75" customHeight="1" x14ac:dyDescent="0.2">
      <c r="A76" s="1" t="s">
        <v>1031</v>
      </c>
    </row>
    <row r="77" spans="1:2" ht="15.75" customHeight="1" x14ac:dyDescent="0.2">
      <c r="A77" s="1" t="s">
        <v>1033</v>
      </c>
    </row>
    <row r="78" spans="1:2" ht="15.75" customHeight="1" x14ac:dyDescent="0.2">
      <c r="A78" s="1" t="s">
        <v>1035</v>
      </c>
    </row>
    <row r="79" spans="1:2" ht="15.75" customHeight="1" x14ac:dyDescent="0.2">
      <c r="A79" s="1" t="s">
        <v>1037</v>
      </c>
      <c r="B79" s="1">
        <v>205</v>
      </c>
    </row>
    <row r="80" spans="1:2" ht="15.75" customHeight="1" x14ac:dyDescent="0.2">
      <c r="A80" s="1" t="s">
        <v>213</v>
      </c>
      <c r="B80" s="1">
        <v>206</v>
      </c>
    </row>
    <row r="81" spans="1:2" ht="15.75" customHeight="1" x14ac:dyDescent="0.2">
      <c r="A81" s="1" t="s">
        <v>1039</v>
      </c>
    </row>
    <row r="82" spans="1:2" ht="15.75" customHeight="1" x14ac:dyDescent="0.2">
      <c r="A82" s="1" t="s">
        <v>1041</v>
      </c>
      <c r="B82" s="1">
        <v>207</v>
      </c>
    </row>
    <row r="83" spans="1:2" ht="15.75" customHeight="1" x14ac:dyDescent="0.2">
      <c r="A83" s="1" t="s">
        <v>1043</v>
      </c>
    </row>
    <row r="84" spans="1:2" ht="15.75" customHeight="1" x14ac:dyDescent="0.2">
      <c r="A84" s="1" t="s">
        <v>1045</v>
      </c>
      <c r="B84" s="1">
        <v>208</v>
      </c>
    </row>
    <row r="85" spans="1:2" ht="15.75" customHeight="1" x14ac:dyDescent="0.2">
      <c r="A85" s="1" t="s">
        <v>1047</v>
      </c>
    </row>
    <row r="86" spans="1:2" ht="15.75" customHeight="1" x14ac:dyDescent="0.2">
      <c r="A86" s="1" t="s">
        <v>1049</v>
      </c>
    </row>
    <row r="87" spans="1:2" ht="15.75" customHeight="1" x14ac:dyDescent="0.2">
      <c r="A87" s="1" t="s">
        <v>1051</v>
      </c>
    </row>
    <row r="88" spans="1:2" ht="15.75" customHeight="1" x14ac:dyDescent="0.2">
      <c r="A88" s="1" t="s">
        <v>190</v>
      </c>
      <c r="B88" s="1">
        <v>100</v>
      </c>
    </row>
    <row r="89" spans="1:2" ht="15.75" customHeight="1" x14ac:dyDescent="0.2">
      <c r="A89" s="1" t="s">
        <v>350</v>
      </c>
      <c r="B89" s="1">
        <v>81</v>
      </c>
    </row>
    <row r="90" spans="1:2" ht="15.75" customHeight="1" x14ac:dyDescent="0.2">
      <c r="A90" s="1" t="s">
        <v>1053</v>
      </c>
      <c r="B90" s="1">
        <v>212</v>
      </c>
    </row>
    <row r="91" spans="1:2" ht="15.75" customHeight="1" x14ac:dyDescent="0.2">
      <c r="A91" s="1" t="s">
        <v>93</v>
      </c>
      <c r="B91" s="1">
        <v>203</v>
      </c>
    </row>
    <row r="92" spans="1:2" ht="15.75" customHeight="1" x14ac:dyDescent="0.2">
      <c r="A92" s="1" t="s">
        <v>37</v>
      </c>
      <c r="B92" s="1">
        <v>220</v>
      </c>
    </row>
    <row r="93" spans="1:2" ht="15.75" customHeight="1" x14ac:dyDescent="0.2">
      <c r="A93" s="1" t="s">
        <v>41</v>
      </c>
      <c r="B93" s="1">
        <v>215</v>
      </c>
    </row>
    <row r="94" spans="1:2" ht="15.75" customHeight="1" x14ac:dyDescent="0.2">
      <c r="A94" s="1" t="s">
        <v>315</v>
      </c>
      <c r="B94" s="1">
        <v>216</v>
      </c>
    </row>
    <row r="95" spans="1:2" ht="15.75" customHeight="1" x14ac:dyDescent="0.2">
      <c r="A95" s="1" t="s">
        <v>1055</v>
      </c>
    </row>
    <row r="96" spans="1:2" ht="15.75" customHeight="1" x14ac:dyDescent="0.2">
      <c r="A96" s="1" t="s">
        <v>374</v>
      </c>
      <c r="B96" s="1">
        <v>219</v>
      </c>
    </row>
    <row r="97" spans="1:2" ht="15.75" customHeight="1" x14ac:dyDescent="0.2">
      <c r="A97" s="1" t="s">
        <v>173</v>
      </c>
      <c r="B97" s="1">
        <v>218</v>
      </c>
    </row>
    <row r="98" spans="1:2" ht="15.75" customHeight="1" x14ac:dyDescent="0.2">
      <c r="A98" s="1" t="s">
        <v>1057</v>
      </c>
    </row>
    <row r="99" spans="1:2" ht="15.75" customHeight="1" x14ac:dyDescent="0.2">
      <c r="A99" s="1" t="s">
        <v>302</v>
      </c>
      <c r="B99" s="1">
        <v>223</v>
      </c>
    </row>
    <row r="100" spans="1:2" ht="15.75" customHeight="1" x14ac:dyDescent="0.2">
      <c r="A100" s="1" t="s">
        <v>1059</v>
      </c>
      <c r="B100" s="1">
        <v>46</v>
      </c>
    </row>
    <row r="101" spans="1:2" ht="15.75" customHeight="1" x14ac:dyDescent="0.2">
      <c r="A101" s="1" t="s">
        <v>1061</v>
      </c>
    </row>
    <row r="102" spans="1:2" ht="15.75" customHeight="1" x14ac:dyDescent="0.2">
      <c r="A102" s="1" t="s">
        <v>1063</v>
      </c>
    </row>
    <row r="103" spans="1:2" ht="15.75" customHeight="1" x14ac:dyDescent="0.2">
      <c r="A103" s="1" t="s">
        <v>1064</v>
      </c>
    </row>
    <row r="104" spans="1:2" ht="15.75" customHeight="1" x14ac:dyDescent="0.2">
      <c r="A104" s="1" t="s">
        <v>364</v>
      </c>
      <c r="B104" s="1">
        <v>79</v>
      </c>
    </row>
    <row r="105" spans="1:2" ht="15.75" customHeight="1" x14ac:dyDescent="0.2">
      <c r="A105" s="1" t="s">
        <v>1066</v>
      </c>
    </row>
    <row r="106" spans="1:2" ht="15.75" customHeight="1" x14ac:dyDescent="0.2">
      <c r="A106" s="1" t="s">
        <v>408</v>
      </c>
      <c r="B106" s="1">
        <v>231</v>
      </c>
    </row>
    <row r="107" spans="1:2" ht="15.75" customHeight="1" x14ac:dyDescent="0.2">
      <c r="A107" s="1" t="s">
        <v>1068</v>
      </c>
    </row>
    <row r="108" spans="1:2" ht="15.75" customHeight="1" x14ac:dyDescent="0.2">
      <c r="A108" s="1" t="s">
        <v>1070</v>
      </c>
    </row>
    <row r="109" spans="1:2" ht="15.75" customHeight="1" x14ac:dyDescent="0.2">
      <c r="A109" s="1" t="s">
        <v>1072</v>
      </c>
    </row>
    <row r="110" spans="1:2" ht="15.75" customHeight="1" x14ac:dyDescent="0.2">
      <c r="A110" s="1" t="s">
        <v>1074</v>
      </c>
      <c r="B110" s="1">
        <v>177</v>
      </c>
    </row>
    <row r="111" spans="1:2" ht="15.75" customHeight="1" x14ac:dyDescent="0.2">
      <c r="A111" s="1" t="s">
        <v>1076</v>
      </c>
    </row>
    <row r="112" spans="1:2" ht="15.75" customHeight="1" x14ac:dyDescent="0.2">
      <c r="A112" s="1" t="s">
        <v>1078</v>
      </c>
    </row>
    <row r="113" spans="1:2" ht="15.75" customHeight="1" x14ac:dyDescent="0.2">
      <c r="A113" s="1" t="s">
        <v>96</v>
      </c>
      <c r="B113" s="1">
        <v>228</v>
      </c>
    </row>
    <row r="114" spans="1:2" ht="15.75" customHeight="1" x14ac:dyDescent="0.2">
      <c r="A114" s="1" t="s">
        <v>1080</v>
      </c>
      <c r="B114" s="1">
        <v>230</v>
      </c>
    </row>
    <row r="115" spans="1:2" ht="15.75" customHeight="1" x14ac:dyDescent="0.2">
      <c r="A115" s="1" t="s">
        <v>1082</v>
      </c>
    </row>
    <row r="116" spans="1:2" ht="15.75" customHeight="1" x14ac:dyDescent="0.2">
      <c r="A116" s="1" t="s">
        <v>338</v>
      </c>
      <c r="B116" s="1">
        <v>232</v>
      </c>
    </row>
    <row r="117" spans="1:2" ht="15.75" customHeight="1" x14ac:dyDescent="0.2">
      <c r="A117" s="1" t="s">
        <v>1084</v>
      </c>
    </row>
    <row r="118" spans="1:2" ht="15.75" customHeight="1" x14ac:dyDescent="0.2">
      <c r="A118" s="1" t="s">
        <v>1086</v>
      </c>
    </row>
    <row r="119" spans="1:2" ht="15.75" customHeight="1" x14ac:dyDescent="0.2">
      <c r="A119" s="1" t="s">
        <v>1088</v>
      </c>
      <c r="B119" s="1">
        <v>1</v>
      </c>
    </row>
    <row r="120" spans="1:2" ht="15.75" customHeight="1" x14ac:dyDescent="0.2">
      <c r="A120" s="1" t="s">
        <v>1090</v>
      </c>
    </row>
    <row r="121" spans="1:2" ht="15.75" customHeight="1" x14ac:dyDescent="0.2">
      <c r="A121" s="1" t="s">
        <v>1092</v>
      </c>
    </row>
    <row r="122" spans="1:2" ht="15.75" customHeight="1" x14ac:dyDescent="0.2">
      <c r="A122" s="1" t="s">
        <v>1094</v>
      </c>
    </row>
    <row r="123" spans="1:2" ht="15.75" customHeight="1" x14ac:dyDescent="0.2">
      <c r="A123" s="1" t="s">
        <v>1096</v>
      </c>
    </row>
    <row r="124" spans="1:2" ht="15.75" customHeight="1" x14ac:dyDescent="0.2">
      <c r="A124" s="1" t="s">
        <v>1098</v>
      </c>
    </row>
    <row r="125" spans="1:2" ht="15.75" customHeight="1" x14ac:dyDescent="0.2">
      <c r="A125" s="1" t="s">
        <v>1100</v>
      </c>
      <c r="B125" s="1">
        <v>9</v>
      </c>
    </row>
    <row r="126" spans="1:2" ht="15.75" customHeight="1" x14ac:dyDescent="0.2">
      <c r="A126" s="1" t="s">
        <v>1102</v>
      </c>
    </row>
    <row r="127" spans="1:2" ht="15.75" customHeight="1" x14ac:dyDescent="0.2">
      <c r="A127" s="1" t="s">
        <v>1104</v>
      </c>
    </row>
    <row r="128" spans="1:2" ht="15.75" customHeight="1" x14ac:dyDescent="0.2">
      <c r="A128" s="1" t="s">
        <v>1106</v>
      </c>
      <c r="B128" s="1">
        <v>244</v>
      </c>
    </row>
    <row r="129" spans="1:2" ht="15.75" customHeight="1" x14ac:dyDescent="0.2">
      <c r="A129" s="1" t="s">
        <v>379</v>
      </c>
      <c r="B129" s="1">
        <v>243</v>
      </c>
    </row>
    <row r="130" spans="1:2" ht="15.75" customHeight="1" x14ac:dyDescent="0.2">
      <c r="A130" s="1" t="s">
        <v>1108</v>
      </c>
    </row>
    <row r="131" spans="1:2" ht="15.75" customHeight="1" x14ac:dyDescent="0.2">
      <c r="A131" s="1" t="s">
        <v>1110</v>
      </c>
    </row>
    <row r="132" spans="1:2" ht="15.75" customHeight="1" x14ac:dyDescent="0.2">
      <c r="A132" s="1" t="s">
        <v>1112</v>
      </c>
    </row>
    <row r="133" spans="1:2" ht="15.75" customHeight="1" x14ac:dyDescent="0.2">
      <c r="A133" s="1" t="s">
        <v>1114</v>
      </c>
    </row>
    <row r="134" spans="1:2" ht="15.75" customHeight="1" x14ac:dyDescent="0.2">
      <c r="A134" s="1" t="s">
        <v>1116</v>
      </c>
    </row>
    <row r="135" spans="1:2" ht="15.75" customHeight="1" x14ac:dyDescent="0.2">
      <c r="A135" s="1" t="s">
        <v>1118</v>
      </c>
    </row>
    <row r="136" spans="1:2" ht="15.75" customHeight="1" x14ac:dyDescent="0.2">
      <c r="A136" s="1" t="s">
        <v>1120</v>
      </c>
    </row>
    <row r="137" spans="1:2" ht="15.75" customHeight="1" x14ac:dyDescent="0.2">
      <c r="A137" s="1" t="s">
        <v>1122</v>
      </c>
    </row>
    <row r="138" spans="1:2" ht="15.75" customHeight="1" x14ac:dyDescent="0.2">
      <c r="A138" s="1" t="s">
        <v>1124</v>
      </c>
    </row>
    <row r="139" spans="1:2" ht="15.75" customHeight="1" x14ac:dyDescent="0.2">
      <c r="A139" s="1" t="s">
        <v>1126</v>
      </c>
    </row>
    <row r="140" spans="1:2" ht="15.75" customHeight="1" x14ac:dyDescent="0.2">
      <c r="A140" s="1" t="s">
        <v>1128</v>
      </c>
    </row>
    <row r="141" spans="1:2" ht="15.75" customHeight="1" x14ac:dyDescent="0.2">
      <c r="A141" s="1" t="s">
        <v>370</v>
      </c>
      <c r="B141" s="1">
        <v>248</v>
      </c>
    </row>
    <row r="142" spans="1:2" ht="15.75" customHeight="1" x14ac:dyDescent="0.2">
      <c r="A142" s="1" t="s">
        <v>1130</v>
      </c>
    </row>
    <row r="143" spans="1:2" ht="15.75" customHeight="1" x14ac:dyDescent="0.2">
      <c r="A143" s="1" t="s">
        <v>1132</v>
      </c>
    </row>
    <row r="144" spans="1:2" ht="15.75" customHeight="1" x14ac:dyDescent="0.2">
      <c r="A144" s="1" t="s">
        <v>1134</v>
      </c>
    </row>
    <row r="145" spans="1:2" ht="15.75" customHeight="1" x14ac:dyDescent="0.2">
      <c r="A145" s="1" t="s">
        <v>1136</v>
      </c>
    </row>
    <row r="146" spans="1:2" ht="15.75" customHeight="1" x14ac:dyDescent="0.2">
      <c r="A146" s="1" t="s">
        <v>1138</v>
      </c>
    </row>
    <row r="147" spans="1:2" ht="15.75" customHeight="1" x14ac:dyDescent="0.2">
      <c r="A147" s="1" t="s">
        <v>1140</v>
      </c>
    </row>
    <row r="148" spans="1:2" ht="15.75" customHeight="1" x14ac:dyDescent="0.2">
      <c r="A148" s="1" t="s">
        <v>86</v>
      </c>
      <c r="B148" s="1">
        <v>5</v>
      </c>
    </row>
    <row r="149" spans="1:2" ht="15.75" customHeight="1" x14ac:dyDescent="0.2">
      <c r="A149" s="1" t="s">
        <v>1142</v>
      </c>
    </row>
    <row r="150" spans="1:2" ht="15.75" customHeight="1" x14ac:dyDescent="0.2">
      <c r="A150" s="1" t="s">
        <v>1144</v>
      </c>
    </row>
    <row r="151" spans="1:2" ht="15.75" customHeight="1" x14ac:dyDescent="0.2">
      <c r="A151" s="1" t="s">
        <v>381</v>
      </c>
      <c r="B151" s="1">
        <v>23</v>
      </c>
    </row>
    <row r="152" spans="1:2" ht="15.75" customHeight="1" x14ac:dyDescent="0.2">
      <c r="A152" s="1" t="s">
        <v>1146</v>
      </c>
    </row>
    <row r="153" spans="1:2" ht="15.75" customHeight="1" x14ac:dyDescent="0.2">
      <c r="A153" s="1" t="s">
        <v>244</v>
      </c>
      <c r="B153" s="1">
        <v>28</v>
      </c>
    </row>
    <row r="154" spans="1:2" ht="15.75" customHeight="1" x14ac:dyDescent="0.2">
      <c r="A154" s="1" t="s">
        <v>1148</v>
      </c>
      <c r="B154" s="1">
        <v>43</v>
      </c>
    </row>
    <row r="155" spans="1:2" ht="15.75" customHeight="1" x14ac:dyDescent="0.2">
      <c r="A155" s="1" t="s">
        <v>1150</v>
      </c>
      <c r="B155" s="1">
        <v>31</v>
      </c>
    </row>
    <row r="156" spans="1:2" ht="15.75" customHeight="1" x14ac:dyDescent="0.2">
      <c r="A156" s="1" t="s">
        <v>1152</v>
      </c>
    </row>
    <row r="157" spans="1:2" ht="15.75" customHeight="1" x14ac:dyDescent="0.2">
      <c r="A157" s="1" t="s">
        <v>1154</v>
      </c>
      <c r="B157" s="1">
        <v>41</v>
      </c>
    </row>
    <row r="158" spans="1:2" ht="15.75" customHeight="1" x14ac:dyDescent="0.2">
      <c r="A158" s="1" t="s">
        <v>424</v>
      </c>
      <c r="B158" s="1">
        <v>39</v>
      </c>
    </row>
    <row r="159" spans="1:2" ht="15.75" customHeight="1" x14ac:dyDescent="0.2">
      <c r="A159" s="1" t="s">
        <v>1156</v>
      </c>
    </row>
    <row r="160" spans="1:2" ht="15.75" customHeight="1" x14ac:dyDescent="0.2">
      <c r="A160" s="1" t="s">
        <v>43</v>
      </c>
      <c r="B160" s="1">
        <v>45</v>
      </c>
    </row>
    <row r="161" spans="1:2" ht="15.75" customHeight="1" x14ac:dyDescent="0.2">
      <c r="A161" s="1" t="s">
        <v>325</v>
      </c>
      <c r="B161" s="1">
        <v>47</v>
      </c>
    </row>
    <row r="162" spans="1:2" ht="15.75" customHeight="1" x14ac:dyDescent="0.2">
      <c r="A162" s="1" t="s">
        <v>1158</v>
      </c>
    </row>
    <row r="163" spans="1:2" ht="15.75" customHeight="1" x14ac:dyDescent="0.2">
      <c r="A163" s="1" t="s">
        <v>1160</v>
      </c>
    </row>
    <row r="164" spans="1:2" ht="15.75" customHeight="1" x14ac:dyDescent="0.2">
      <c r="A164" s="1" t="s">
        <v>1162</v>
      </c>
    </row>
    <row r="165" spans="1:2" ht="15.75" customHeight="1" x14ac:dyDescent="0.2">
      <c r="A165" s="1" t="s">
        <v>1164</v>
      </c>
    </row>
    <row r="166" spans="1:2" ht="15.75" customHeight="1" x14ac:dyDescent="0.2">
      <c r="A166" s="1" t="s">
        <v>175</v>
      </c>
      <c r="B166" s="1">
        <v>7</v>
      </c>
    </row>
    <row r="167" spans="1:2" ht="15.75" customHeight="1" x14ac:dyDescent="0.2">
      <c r="A167" s="1" t="s">
        <v>1166</v>
      </c>
      <c r="B167" s="1">
        <v>65</v>
      </c>
    </row>
    <row r="168" spans="1:2" ht="15.75" customHeight="1" x14ac:dyDescent="0.2">
      <c r="A168" s="1" t="s">
        <v>45</v>
      </c>
      <c r="B168" s="1">
        <v>55</v>
      </c>
    </row>
    <row r="169" spans="1:2" ht="15.75" customHeight="1" x14ac:dyDescent="0.2">
      <c r="A169" s="1" t="s">
        <v>1168</v>
      </c>
      <c r="B169" s="1">
        <v>51</v>
      </c>
    </row>
    <row r="170" spans="1:2" ht="15.75" customHeight="1" x14ac:dyDescent="0.2">
      <c r="A170" s="1" t="s">
        <v>1170</v>
      </c>
      <c r="B170" s="1">
        <v>56</v>
      </c>
    </row>
    <row r="171" spans="1:2" ht="15.75" customHeight="1" x14ac:dyDescent="0.2">
      <c r="A171" s="1" t="s">
        <v>1171</v>
      </c>
      <c r="B171" s="1">
        <v>52</v>
      </c>
    </row>
    <row r="172" spans="1:2" ht="15.75" customHeight="1" x14ac:dyDescent="0.2">
      <c r="A172" s="1" t="s">
        <v>48</v>
      </c>
      <c r="B172" s="1">
        <v>62</v>
      </c>
    </row>
    <row r="173" spans="1:2" ht="15.75" customHeight="1" x14ac:dyDescent="0.2">
      <c r="A173" s="1" t="s">
        <v>1173</v>
      </c>
      <c r="B173" s="1">
        <v>66</v>
      </c>
    </row>
    <row r="174" spans="1:2" ht="15.75" customHeight="1" x14ac:dyDescent="0.2">
      <c r="A174" s="1" t="s">
        <v>305</v>
      </c>
      <c r="B174" s="1">
        <v>67</v>
      </c>
    </row>
    <row r="175" spans="1:2" ht="15.75" customHeight="1" x14ac:dyDescent="0.2">
      <c r="A175" s="1" t="s">
        <v>1175</v>
      </c>
    </row>
    <row r="176" spans="1:2" ht="15.75" customHeight="1" x14ac:dyDescent="0.2">
      <c r="A176" s="1" t="s">
        <v>52</v>
      </c>
      <c r="B176" s="1">
        <v>68</v>
      </c>
    </row>
    <row r="177" spans="1:2" ht="15.75" customHeight="1" x14ac:dyDescent="0.2">
      <c r="A177" s="1" t="s">
        <v>328</v>
      </c>
      <c r="B177" s="1">
        <v>73</v>
      </c>
    </row>
    <row r="178" spans="1:2" ht="15.75" customHeight="1" x14ac:dyDescent="0.2">
      <c r="A178" s="1" t="s">
        <v>1177</v>
      </c>
      <c r="B178" s="1">
        <v>71</v>
      </c>
    </row>
    <row r="179" spans="1:2" ht="15.75" customHeight="1" x14ac:dyDescent="0.2">
      <c r="A179" s="1" t="s">
        <v>1179</v>
      </c>
      <c r="B179" s="1">
        <v>72</v>
      </c>
    </row>
    <row r="180" spans="1:2" ht="15.75" customHeight="1" x14ac:dyDescent="0.2">
      <c r="A180" s="1" t="s">
        <v>1181</v>
      </c>
    </row>
    <row r="181" spans="1:2" ht="15.75" customHeight="1" x14ac:dyDescent="0.2">
      <c r="A181" s="1" t="s">
        <v>1183</v>
      </c>
    </row>
    <row r="182" spans="1:2" ht="15.75" customHeight="1" x14ac:dyDescent="0.2">
      <c r="A182" s="1" t="s">
        <v>177</v>
      </c>
      <c r="B182" s="1">
        <v>78</v>
      </c>
    </row>
    <row r="183" spans="1:2" ht="15.75" customHeight="1" x14ac:dyDescent="0.2">
      <c r="A183" s="1" t="s">
        <v>1185</v>
      </c>
    </row>
    <row r="184" spans="1:2" ht="15.75" customHeight="1" x14ac:dyDescent="0.2">
      <c r="A184" s="1" t="s">
        <v>1187</v>
      </c>
      <c r="B184" s="1">
        <v>84</v>
      </c>
    </row>
    <row r="185" spans="1:2" ht="15.75" customHeight="1" x14ac:dyDescent="0.2">
      <c r="A185" s="1" t="s">
        <v>1189</v>
      </c>
    </row>
    <row r="186" spans="1:2" ht="15.75" customHeight="1" x14ac:dyDescent="0.2">
      <c r="A186" s="1" t="s">
        <v>410</v>
      </c>
      <c r="B186" s="1">
        <v>85</v>
      </c>
    </row>
    <row r="187" spans="1:2" ht="15.75" customHeight="1" x14ac:dyDescent="0.2">
      <c r="A187" s="1" t="s">
        <v>1191</v>
      </c>
    </row>
    <row r="188" spans="1:2" ht="15.75" customHeight="1" x14ac:dyDescent="0.2">
      <c r="A188" s="1" t="s">
        <v>624</v>
      </c>
      <c r="B188" s="1">
        <v>2</v>
      </c>
    </row>
    <row r="189" spans="1:2" ht="15.75" customHeight="1" x14ac:dyDescent="0.2">
      <c r="A189" s="1" t="s">
        <v>1193</v>
      </c>
      <c r="B189" s="1">
        <v>96</v>
      </c>
    </row>
    <row r="190" spans="1:2" ht="15.75" customHeight="1" x14ac:dyDescent="0.2">
      <c r="A190" s="1" t="s">
        <v>1194</v>
      </c>
      <c r="B190" s="1">
        <v>108</v>
      </c>
    </row>
    <row r="191" spans="1:2" ht="15.75" customHeight="1" x14ac:dyDescent="0.2">
      <c r="A191" s="1" t="s">
        <v>1196</v>
      </c>
    </row>
    <row r="192" spans="1:2" ht="15.75" customHeight="1" x14ac:dyDescent="0.2">
      <c r="A192" s="1" t="s">
        <v>1198</v>
      </c>
    </row>
    <row r="193" spans="1:2" ht="15.75" customHeight="1" x14ac:dyDescent="0.2">
      <c r="A193" s="1" t="s">
        <v>1200</v>
      </c>
      <c r="B193" s="1">
        <v>141</v>
      </c>
    </row>
    <row r="194" spans="1:2" ht="15.75" customHeight="1" x14ac:dyDescent="0.2">
      <c r="A194" s="1" t="s">
        <v>1202</v>
      </c>
      <c r="B194" s="1">
        <v>142</v>
      </c>
    </row>
    <row r="195" spans="1:2" ht="15.75" customHeight="1" x14ac:dyDescent="0.2">
      <c r="A195" s="1" t="s">
        <v>1204</v>
      </c>
      <c r="B195" s="1">
        <v>335</v>
      </c>
    </row>
    <row r="196" spans="1:2" ht="15.75" customHeight="1" x14ac:dyDescent="0.2">
      <c r="A196" s="1" t="s">
        <v>1205</v>
      </c>
      <c r="B196" s="1">
        <v>6</v>
      </c>
    </row>
    <row r="197" spans="1:2" ht="15.75" customHeight="1" x14ac:dyDescent="0.2">
      <c r="A197" s="1" t="s">
        <v>1207</v>
      </c>
      <c r="B197" s="1">
        <v>26</v>
      </c>
    </row>
    <row r="198" spans="1:2" ht="15.75" customHeight="1" x14ac:dyDescent="0.2">
      <c r="A198" s="1" t="s">
        <v>1209</v>
      </c>
      <c r="B198" s="1">
        <v>32</v>
      </c>
    </row>
    <row r="199" spans="1:2" ht="15.75" customHeight="1" x14ac:dyDescent="0.2">
      <c r="A199" s="1" t="s">
        <v>1211</v>
      </c>
      <c r="B199" s="1">
        <v>48</v>
      </c>
    </row>
    <row r="200" spans="1:2" ht="15.75" customHeight="1" x14ac:dyDescent="0.2">
      <c r="A200" s="1" t="s">
        <v>395</v>
      </c>
      <c r="B200" s="1">
        <v>92</v>
      </c>
    </row>
    <row r="201" spans="1:2" ht="15.75" customHeight="1" x14ac:dyDescent="0.2">
      <c r="A201" s="1" t="s">
        <v>1213</v>
      </c>
      <c r="B201" s="1">
        <v>50</v>
      </c>
    </row>
    <row r="202" spans="1:2" ht="15.75" customHeight="1" x14ac:dyDescent="0.2">
      <c r="A202" s="1" t="s">
        <v>340</v>
      </c>
      <c r="B202" s="1">
        <v>99</v>
      </c>
    </row>
    <row r="203" spans="1:2" ht="15.75" customHeight="1" x14ac:dyDescent="0.2">
      <c r="A203" s="1" t="s">
        <v>1215</v>
      </c>
      <c r="B203" s="1">
        <v>63</v>
      </c>
    </row>
    <row r="204" spans="1:2" ht="15.75" customHeight="1" x14ac:dyDescent="0.2">
      <c r="A204" s="1" t="s">
        <v>412</v>
      </c>
      <c r="B204" s="1">
        <v>146</v>
      </c>
    </row>
    <row r="205" spans="1:2" ht="15.75" customHeight="1" x14ac:dyDescent="0.2">
      <c r="A205" s="1" t="s">
        <v>1217</v>
      </c>
      <c r="B205" s="1">
        <v>148</v>
      </c>
    </row>
    <row r="206" spans="1:2" ht="15.75" customHeight="1" x14ac:dyDescent="0.2">
      <c r="A206" s="1" t="s">
        <v>1219</v>
      </c>
      <c r="B206" s="1">
        <v>147</v>
      </c>
    </row>
    <row r="207" spans="1:2" ht="15.75" customHeight="1" x14ac:dyDescent="0.2">
      <c r="A207" s="1" t="s">
        <v>415</v>
      </c>
      <c r="B207" s="1">
        <v>154</v>
      </c>
    </row>
    <row r="208" spans="1:2" ht="15.75" customHeight="1" x14ac:dyDescent="0.2">
      <c r="A208" s="1" t="s">
        <v>81</v>
      </c>
      <c r="B208" s="1">
        <v>150</v>
      </c>
    </row>
    <row r="209" spans="1:2" ht="15.75" customHeight="1" x14ac:dyDescent="0.2">
      <c r="A209" s="1" t="s">
        <v>1221</v>
      </c>
      <c r="B209" s="1">
        <v>151</v>
      </c>
    </row>
    <row r="210" spans="1:2" ht="15.75" customHeight="1" x14ac:dyDescent="0.2">
      <c r="A210" s="1" t="s">
        <v>1223</v>
      </c>
      <c r="B210" s="1">
        <v>153</v>
      </c>
    </row>
    <row r="211" spans="1:2" ht="15.75" customHeight="1" x14ac:dyDescent="0.2">
      <c r="A211" s="1" t="s">
        <v>193</v>
      </c>
      <c r="B211" s="1">
        <v>155</v>
      </c>
    </row>
    <row r="212" spans="1:2" ht="15.75" customHeight="1" x14ac:dyDescent="0.2">
      <c r="A212" s="1" t="s">
        <v>1225</v>
      </c>
      <c r="B212" s="1">
        <v>157</v>
      </c>
    </row>
    <row r="213" spans="1:2" ht="15.75" customHeight="1" x14ac:dyDescent="0.2">
      <c r="A213" s="1" t="s">
        <v>1227</v>
      </c>
      <c r="B213" s="1">
        <v>159</v>
      </c>
    </row>
    <row r="214" spans="1:2" ht="15.75" customHeight="1" x14ac:dyDescent="0.2">
      <c r="A214" s="1" t="s">
        <v>1229</v>
      </c>
      <c r="B214" s="1">
        <v>158</v>
      </c>
    </row>
    <row r="215" spans="1:2" ht="15.75" customHeight="1" x14ac:dyDescent="0.2">
      <c r="A215" s="1" t="s">
        <v>1231</v>
      </c>
      <c r="B215" s="1">
        <v>161</v>
      </c>
    </row>
    <row r="216" spans="1:2" ht="15.75" customHeight="1" x14ac:dyDescent="0.2">
      <c r="A216" s="1" t="s">
        <v>1233</v>
      </c>
      <c r="B216" s="1">
        <v>173</v>
      </c>
    </row>
    <row r="217" spans="1:2" ht="15.75" customHeight="1" x14ac:dyDescent="0.2">
      <c r="A217" s="1" t="s">
        <v>384</v>
      </c>
      <c r="B217" s="1">
        <v>163</v>
      </c>
    </row>
    <row r="218" spans="1:2" ht="15.75" customHeight="1" x14ac:dyDescent="0.2">
      <c r="A218" s="1" t="s">
        <v>426</v>
      </c>
      <c r="B218" s="1">
        <v>167</v>
      </c>
    </row>
    <row r="219" spans="1:2" ht="15.75" customHeight="1" x14ac:dyDescent="0.2">
      <c r="A219" s="1" t="s">
        <v>1235</v>
      </c>
      <c r="B219" s="1">
        <v>170</v>
      </c>
    </row>
    <row r="220" spans="1:2" ht="15.75" customHeight="1" x14ac:dyDescent="0.2">
      <c r="A220" s="1" t="s">
        <v>1237</v>
      </c>
      <c r="B220" s="1">
        <v>169</v>
      </c>
    </row>
    <row r="221" spans="1:2" ht="15.75" customHeight="1" x14ac:dyDescent="0.2">
      <c r="A221" s="1" t="s">
        <v>1239</v>
      </c>
      <c r="B221" s="1">
        <v>264</v>
      </c>
    </row>
    <row r="222" spans="1:2" ht="15.75" customHeight="1" x14ac:dyDescent="0.2">
      <c r="A222" s="1" t="s">
        <v>1241</v>
      </c>
      <c r="B222" s="1">
        <v>262</v>
      </c>
    </row>
    <row r="223" spans="1:2" ht="15.75" customHeight="1" x14ac:dyDescent="0.2">
      <c r="A223" s="1" t="s">
        <v>1243</v>
      </c>
      <c r="B223" s="1">
        <v>263</v>
      </c>
    </row>
    <row r="224" spans="1:2" ht="15.75" customHeight="1" x14ac:dyDescent="0.2">
      <c r="A224" s="1" t="s">
        <v>264</v>
      </c>
      <c r="B224" s="1">
        <v>267</v>
      </c>
    </row>
    <row r="225" spans="1:2" ht="15.75" customHeight="1" x14ac:dyDescent="0.2">
      <c r="A225" s="1" t="s">
        <v>1245</v>
      </c>
      <c r="B225" s="1">
        <v>269</v>
      </c>
    </row>
    <row r="226" spans="1:2" ht="15.75" customHeight="1" x14ac:dyDescent="0.2">
      <c r="A226" s="1" t="s">
        <v>266</v>
      </c>
      <c r="B226" s="1">
        <v>268</v>
      </c>
    </row>
    <row r="227" spans="1:2" ht="15.75" customHeight="1" x14ac:dyDescent="0.2">
      <c r="A227" s="1" t="s">
        <v>1247</v>
      </c>
      <c r="B227" s="1">
        <v>271</v>
      </c>
    </row>
    <row r="228" spans="1:2" ht="15.75" customHeight="1" x14ac:dyDescent="0.2">
      <c r="A228" s="1" t="s">
        <v>1249</v>
      </c>
      <c r="B228" s="1">
        <v>272</v>
      </c>
    </row>
    <row r="229" spans="1:2" ht="15.75" customHeight="1" x14ac:dyDescent="0.2">
      <c r="A229" s="1" t="s">
        <v>1251</v>
      </c>
    </row>
    <row r="230" spans="1:2" ht="15.75" customHeight="1" x14ac:dyDescent="0.2">
      <c r="A230" s="1" t="s">
        <v>1253</v>
      </c>
      <c r="B230" s="1">
        <v>275</v>
      </c>
    </row>
    <row r="231" spans="1:2" ht="15.75" customHeight="1" x14ac:dyDescent="0.2">
      <c r="A231" s="1" t="s">
        <v>125</v>
      </c>
      <c r="B231" s="1">
        <v>276</v>
      </c>
    </row>
    <row r="232" spans="1:2" ht="15.75" customHeight="1" x14ac:dyDescent="0.2">
      <c r="A232" s="1" t="s">
        <v>1255</v>
      </c>
    </row>
    <row r="233" spans="1:2" ht="15.75" customHeight="1" x14ac:dyDescent="0.2">
      <c r="A233" s="1" t="s">
        <v>307</v>
      </c>
      <c r="B233" s="1">
        <v>277</v>
      </c>
    </row>
    <row r="234" spans="1:2" ht="15.75" customHeight="1" x14ac:dyDescent="0.2">
      <c r="A234" s="1" t="s">
        <v>1257</v>
      </c>
      <c r="B234" s="1">
        <v>278</v>
      </c>
    </row>
    <row r="235" spans="1:2" ht="15.75" customHeight="1" x14ac:dyDescent="0.2">
      <c r="A235" s="1" t="s">
        <v>195</v>
      </c>
      <c r="B235" s="1">
        <v>282</v>
      </c>
    </row>
    <row r="236" spans="1:2" ht="15.75" customHeight="1" x14ac:dyDescent="0.2">
      <c r="A236" s="1" t="s">
        <v>99</v>
      </c>
      <c r="B236" s="1">
        <v>286</v>
      </c>
    </row>
    <row r="237" spans="1:2" ht="15.75" customHeight="1" x14ac:dyDescent="0.2">
      <c r="A237" s="1" t="s">
        <v>128</v>
      </c>
      <c r="B237" s="1">
        <v>283</v>
      </c>
    </row>
    <row r="238" spans="1:2" ht="15.75" customHeight="1" x14ac:dyDescent="0.2">
      <c r="A238" s="1" t="s">
        <v>1259</v>
      </c>
      <c r="B238" s="1">
        <v>280</v>
      </c>
    </row>
    <row r="239" spans="1:2" ht="15.75" customHeight="1" x14ac:dyDescent="0.2">
      <c r="A239" s="1" t="s">
        <v>1261</v>
      </c>
      <c r="B239" s="1">
        <v>281</v>
      </c>
    </row>
    <row r="240" spans="1:2" ht="15.75" customHeight="1" x14ac:dyDescent="0.2">
      <c r="A240" s="1" t="s">
        <v>1263</v>
      </c>
      <c r="B240" s="1">
        <v>322</v>
      </c>
    </row>
    <row r="241" spans="1:2" ht="15.75" customHeight="1" x14ac:dyDescent="0.2">
      <c r="A241" s="1" t="s">
        <v>1265</v>
      </c>
    </row>
    <row r="242" spans="1:2" ht="15.75" customHeight="1" x14ac:dyDescent="0.2">
      <c r="A242" s="1" t="s">
        <v>1267</v>
      </c>
      <c r="B242" s="1">
        <v>606</v>
      </c>
    </row>
    <row r="243" spans="1:2" ht="15.75" customHeight="1" x14ac:dyDescent="0.2">
      <c r="A243" s="1" t="s">
        <v>649</v>
      </c>
      <c r="B243" s="1">
        <v>287</v>
      </c>
    </row>
    <row r="244" spans="1:2" ht="15.75" customHeight="1" x14ac:dyDescent="0.2">
      <c r="A244" s="1" t="s">
        <v>1269</v>
      </c>
    </row>
    <row r="245" spans="1:2" ht="15.75" customHeight="1" x14ac:dyDescent="0.2">
      <c r="A245" s="1" t="s">
        <v>144</v>
      </c>
      <c r="B245" s="1">
        <v>3</v>
      </c>
    </row>
    <row r="246" spans="1:2" ht="15.75" customHeight="1" x14ac:dyDescent="0.2">
      <c r="A246" s="1" t="s">
        <v>1271</v>
      </c>
    </row>
    <row r="247" spans="1:2" ht="15.75" customHeight="1" x14ac:dyDescent="0.2">
      <c r="A247" s="1" t="s">
        <v>1273</v>
      </c>
      <c r="B247" s="1">
        <v>293</v>
      </c>
    </row>
    <row r="248" spans="1:2" ht="15.75" customHeight="1" x14ac:dyDescent="0.2">
      <c r="A248" s="1" t="s">
        <v>292</v>
      </c>
      <c r="B248" s="1">
        <v>303</v>
      </c>
    </row>
    <row r="249" spans="1:2" ht="15.75" customHeight="1" x14ac:dyDescent="0.2">
      <c r="A249" s="1" t="s">
        <v>738</v>
      </c>
    </row>
    <row r="250" spans="1:2" ht="15.75" customHeight="1" x14ac:dyDescent="0.2">
      <c r="A250" s="1" t="s">
        <v>330</v>
      </c>
      <c r="B250" s="1">
        <v>294</v>
      </c>
    </row>
    <row r="251" spans="1:2" ht="15.75" customHeight="1" x14ac:dyDescent="0.2">
      <c r="A251" s="1" t="s">
        <v>465</v>
      </c>
      <c r="B251" s="1">
        <v>302</v>
      </c>
    </row>
    <row r="252" spans="1:2" ht="15.75" customHeight="1" x14ac:dyDescent="0.2">
      <c r="A252" s="1" t="s">
        <v>1275</v>
      </c>
      <c r="B252" s="1">
        <v>304</v>
      </c>
    </row>
    <row r="253" spans="1:2" ht="15.75" customHeight="1" x14ac:dyDescent="0.2">
      <c r="A253" s="1" t="s">
        <v>1277</v>
      </c>
      <c r="B253" s="1">
        <v>305</v>
      </c>
    </row>
    <row r="254" spans="1:2" ht="15.75" customHeight="1" x14ac:dyDescent="0.2">
      <c r="A254" s="1" t="s">
        <v>1279</v>
      </c>
    </row>
    <row r="255" spans="1:2" ht="15.75" customHeight="1" x14ac:dyDescent="0.2">
      <c r="A255" s="1" t="s">
        <v>473</v>
      </c>
      <c r="B255" s="1">
        <v>718</v>
      </c>
    </row>
    <row r="256" spans="1:2" ht="15.75" customHeight="1" x14ac:dyDescent="0.2">
      <c r="A256" s="1" t="s">
        <v>1281</v>
      </c>
      <c r="B256" s="1">
        <v>306</v>
      </c>
    </row>
    <row r="257" spans="1:2" ht="15.75" customHeight="1" x14ac:dyDescent="0.2">
      <c r="A257" s="1" t="s">
        <v>397</v>
      </c>
      <c r="B257" s="1">
        <v>307</v>
      </c>
    </row>
    <row r="258" spans="1:2" ht="15.75" customHeight="1" x14ac:dyDescent="0.2">
      <c r="A258" s="1" t="s">
        <v>1283</v>
      </c>
    </row>
    <row r="259" spans="1:2" ht="15.75" customHeight="1" x14ac:dyDescent="0.2">
      <c r="A259" s="1" t="s">
        <v>87</v>
      </c>
      <c r="B259" s="1">
        <v>309</v>
      </c>
    </row>
    <row r="260" spans="1:2" ht="15.75" customHeight="1" x14ac:dyDescent="0.2">
      <c r="A260" s="1" t="s">
        <v>1285</v>
      </c>
    </row>
    <row r="261" spans="1:2" ht="15.75" customHeight="1" x14ac:dyDescent="0.2">
      <c r="A261" s="1" t="s">
        <v>1287</v>
      </c>
    </row>
    <row r="262" spans="1:2" ht="15.75" customHeight="1" x14ac:dyDescent="0.2">
      <c r="A262" s="1" t="s">
        <v>1289</v>
      </c>
    </row>
    <row r="263" spans="1:2" ht="15.75" customHeight="1" x14ac:dyDescent="0.2">
      <c r="A263" s="1" t="s">
        <v>1291</v>
      </c>
      <c r="B263" s="1">
        <v>311</v>
      </c>
    </row>
    <row r="264" spans="1:2" ht="15.75" customHeight="1" x14ac:dyDescent="0.2">
      <c r="A264" s="1" t="s">
        <v>446</v>
      </c>
      <c r="B264" s="1">
        <v>315</v>
      </c>
    </row>
    <row r="265" spans="1:2" ht="15.75" customHeight="1" x14ac:dyDescent="0.2">
      <c r="A265" s="1" t="s">
        <v>1293</v>
      </c>
      <c r="B265" s="1">
        <v>314</v>
      </c>
    </row>
    <row r="266" spans="1:2" ht="15.75" customHeight="1" x14ac:dyDescent="0.2">
      <c r="A266" s="1" t="s">
        <v>216</v>
      </c>
      <c r="B266" s="1">
        <v>316</v>
      </c>
    </row>
    <row r="267" spans="1:2" ht="15.75" customHeight="1" x14ac:dyDescent="0.2">
      <c r="A267" s="1" t="s">
        <v>1295</v>
      </c>
      <c r="B267" s="1">
        <v>317</v>
      </c>
    </row>
    <row r="268" spans="1:2" ht="15.75" customHeight="1" x14ac:dyDescent="0.2">
      <c r="A268" s="1" t="s">
        <v>280</v>
      </c>
      <c r="B268" s="1">
        <v>319</v>
      </c>
    </row>
    <row r="269" spans="1:2" ht="15.75" customHeight="1" x14ac:dyDescent="0.2">
      <c r="A269" s="1" t="s">
        <v>1297</v>
      </c>
      <c r="B269" s="1">
        <v>321</v>
      </c>
    </row>
    <row r="270" spans="1:2" ht="15.75" customHeight="1" x14ac:dyDescent="0.2">
      <c r="A270" s="1" t="s">
        <v>448</v>
      </c>
      <c r="B270" s="1">
        <v>320</v>
      </c>
    </row>
    <row r="271" spans="1:2" ht="15.75" customHeight="1" x14ac:dyDescent="0.2">
      <c r="A271" s="1" t="s">
        <v>1299</v>
      </c>
      <c r="B271" s="1">
        <v>323</v>
      </c>
    </row>
    <row r="272" spans="1:2" ht="15.75" customHeight="1" x14ac:dyDescent="0.2">
      <c r="A272" s="1" t="s">
        <v>744</v>
      </c>
    </row>
    <row r="273" spans="1:2" ht="15.75" customHeight="1" x14ac:dyDescent="0.2">
      <c r="A273" s="1" t="s">
        <v>1301</v>
      </c>
    </row>
    <row r="274" spans="1:2" ht="15.75" customHeight="1" x14ac:dyDescent="0.2">
      <c r="A274" s="1" t="s">
        <v>294</v>
      </c>
      <c r="B274" s="1">
        <v>326</v>
      </c>
    </row>
    <row r="275" spans="1:2" ht="15.75" customHeight="1" x14ac:dyDescent="0.2">
      <c r="A275" s="1" t="s">
        <v>1303</v>
      </c>
      <c r="B275" s="1">
        <v>330</v>
      </c>
    </row>
    <row r="276" spans="1:2" ht="15.75" customHeight="1" x14ac:dyDescent="0.2">
      <c r="A276" s="1" t="s">
        <v>1305</v>
      </c>
      <c r="B276" s="1">
        <v>328</v>
      </c>
    </row>
    <row r="277" spans="1:2" ht="15.75" customHeight="1" x14ac:dyDescent="0.2">
      <c r="A277" s="1" t="s">
        <v>247</v>
      </c>
      <c r="B277" s="1">
        <v>329</v>
      </c>
    </row>
    <row r="278" spans="1:2" ht="15.75" customHeight="1" x14ac:dyDescent="0.2">
      <c r="A278" s="1" t="s">
        <v>1307</v>
      </c>
      <c r="B278" s="1">
        <v>327</v>
      </c>
    </row>
    <row r="279" spans="1:2" ht="15.75" customHeight="1" x14ac:dyDescent="0.2">
      <c r="A279" s="1" t="s">
        <v>359</v>
      </c>
      <c r="B279" s="1">
        <v>331</v>
      </c>
    </row>
    <row r="280" spans="1:2" ht="15.75" customHeight="1" x14ac:dyDescent="0.2">
      <c r="A280" s="1" t="s">
        <v>131</v>
      </c>
      <c r="B280" s="1">
        <v>296</v>
      </c>
    </row>
    <row r="281" spans="1:2" ht="15.75" customHeight="1" x14ac:dyDescent="0.2">
      <c r="A281" s="1" t="s">
        <v>1309</v>
      </c>
      <c r="B281" s="1">
        <v>312</v>
      </c>
    </row>
    <row r="282" spans="1:2" ht="15.75" customHeight="1" x14ac:dyDescent="0.2">
      <c r="A282" s="1" t="s">
        <v>1311</v>
      </c>
    </row>
    <row r="283" spans="1:2" ht="15.75" customHeight="1" x14ac:dyDescent="0.2">
      <c r="A283" s="1" t="s">
        <v>1313</v>
      </c>
      <c r="B283" s="1">
        <v>266</v>
      </c>
    </row>
    <row r="284" spans="1:2" ht="15.75" customHeight="1" x14ac:dyDescent="0.2">
      <c r="A284" s="1" t="s">
        <v>1315</v>
      </c>
    </row>
    <row r="285" spans="1:2" ht="15.75" customHeight="1" x14ac:dyDescent="0.2">
      <c r="A285" s="1" t="s">
        <v>1317</v>
      </c>
    </row>
    <row r="286" spans="1:2" ht="15.75" customHeight="1" x14ac:dyDescent="0.2">
      <c r="A286" s="1" t="s">
        <v>283</v>
      </c>
      <c r="B286" s="1">
        <v>340</v>
      </c>
    </row>
    <row r="287" spans="1:2" ht="15.75" customHeight="1" x14ac:dyDescent="0.2">
      <c r="A287" s="1" t="s">
        <v>451</v>
      </c>
      <c r="B287" s="1">
        <v>376</v>
      </c>
    </row>
    <row r="288" spans="1:2" ht="15.75" customHeight="1" x14ac:dyDescent="0.2">
      <c r="A288" s="1" t="s">
        <v>249</v>
      </c>
      <c r="B288" s="1">
        <v>339</v>
      </c>
    </row>
    <row r="289" spans="1:2" ht="15.75" customHeight="1" x14ac:dyDescent="0.2">
      <c r="A289" s="1" t="s">
        <v>1319</v>
      </c>
    </row>
    <row r="290" spans="1:2" ht="15.75" customHeight="1" x14ac:dyDescent="0.2">
      <c r="A290" s="1" t="s">
        <v>741</v>
      </c>
    </row>
    <row r="291" spans="1:2" ht="15.75" customHeight="1" x14ac:dyDescent="0.2">
      <c r="A291" s="1" t="s">
        <v>454</v>
      </c>
      <c r="B291" s="1">
        <v>338</v>
      </c>
    </row>
    <row r="292" spans="1:2" ht="15.75" customHeight="1" x14ac:dyDescent="0.2">
      <c r="A292" s="1" t="s">
        <v>1321</v>
      </c>
    </row>
    <row r="293" spans="1:2" ht="15.75" customHeight="1" x14ac:dyDescent="0.2">
      <c r="A293" s="1" t="s">
        <v>218</v>
      </c>
      <c r="B293" s="1">
        <v>342</v>
      </c>
    </row>
    <row r="294" spans="1:2" ht="15.75" customHeight="1" x14ac:dyDescent="0.2">
      <c r="A294" s="1" t="s">
        <v>1323</v>
      </c>
      <c r="B294" s="1">
        <v>344</v>
      </c>
    </row>
    <row r="295" spans="1:2" ht="15.75" customHeight="1" x14ac:dyDescent="0.2">
      <c r="A295" s="1" t="s">
        <v>1325</v>
      </c>
      <c r="B295" s="1">
        <v>346</v>
      </c>
    </row>
    <row r="296" spans="1:2" ht="15.75" customHeight="1" x14ac:dyDescent="0.2">
      <c r="A296" s="1" t="s">
        <v>1327</v>
      </c>
      <c r="B296" s="1">
        <v>341</v>
      </c>
    </row>
    <row r="297" spans="1:2" ht="15.75" customHeight="1" x14ac:dyDescent="0.2">
      <c r="A297" s="1" t="s">
        <v>133</v>
      </c>
      <c r="B297" s="1">
        <v>343</v>
      </c>
    </row>
    <row r="298" spans="1:2" ht="15.75" customHeight="1" x14ac:dyDescent="0.2">
      <c r="A298" s="1" t="s">
        <v>268</v>
      </c>
      <c r="B298" s="1">
        <v>359</v>
      </c>
    </row>
    <row r="299" spans="1:2" ht="15.75" customHeight="1" x14ac:dyDescent="0.2">
      <c r="A299" s="1" t="s">
        <v>1329</v>
      </c>
      <c r="B299" s="1">
        <v>347</v>
      </c>
    </row>
    <row r="300" spans="1:2" ht="15.75" customHeight="1" x14ac:dyDescent="0.2">
      <c r="A300" s="1" t="s">
        <v>220</v>
      </c>
      <c r="B300" s="1">
        <v>345</v>
      </c>
    </row>
    <row r="301" spans="1:2" ht="15.75" customHeight="1" x14ac:dyDescent="0.2">
      <c r="A301" s="1" t="s">
        <v>1331</v>
      </c>
      <c r="B301" s="1">
        <v>360</v>
      </c>
    </row>
    <row r="302" spans="1:2" ht="15.75" customHeight="1" x14ac:dyDescent="0.2">
      <c r="A302" s="1" t="s">
        <v>286</v>
      </c>
      <c r="B302" s="1">
        <v>358</v>
      </c>
    </row>
    <row r="303" spans="1:2" ht="15.75" customHeight="1" x14ac:dyDescent="0.2">
      <c r="A303" s="1" t="s">
        <v>1332</v>
      </c>
      <c r="B303" s="1">
        <v>356</v>
      </c>
    </row>
    <row r="304" spans="1:2" ht="15.75" customHeight="1" x14ac:dyDescent="0.2">
      <c r="A304" s="1" t="s">
        <v>1334</v>
      </c>
      <c r="B304" s="1">
        <v>362</v>
      </c>
    </row>
    <row r="305" spans="1:2" ht="15.75" customHeight="1" x14ac:dyDescent="0.2">
      <c r="A305" s="1" t="s">
        <v>1336</v>
      </c>
    </row>
    <row r="306" spans="1:2" ht="15.75" customHeight="1" x14ac:dyDescent="0.2">
      <c r="A306" s="1" t="s">
        <v>1337</v>
      </c>
    </row>
    <row r="307" spans="1:2" ht="15.75" customHeight="1" x14ac:dyDescent="0.2">
      <c r="A307" s="1" t="s">
        <v>475</v>
      </c>
      <c r="B307" s="1">
        <v>368</v>
      </c>
    </row>
    <row r="308" spans="1:2" ht="15.75" customHeight="1" x14ac:dyDescent="0.2">
      <c r="A308" s="1" t="s">
        <v>417</v>
      </c>
      <c r="B308" s="1">
        <v>381</v>
      </c>
    </row>
    <row r="309" spans="1:2" ht="15.75" customHeight="1" x14ac:dyDescent="0.2">
      <c r="A309" s="1" t="s">
        <v>319</v>
      </c>
      <c r="B309" s="1">
        <v>348</v>
      </c>
    </row>
    <row r="310" spans="1:2" ht="15.75" customHeight="1" x14ac:dyDescent="0.2">
      <c r="A310" s="1" t="s">
        <v>1339</v>
      </c>
    </row>
    <row r="311" spans="1:2" ht="15.75" customHeight="1" x14ac:dyDescent="0.2">
      <c r="A311" s="1" t="s">
        <v>477</v>
      </c>
      <c r="B311" s="1">
        <v>410</v>
      </c>
    </row>
    <row r="312" spans="1:2" ht="15.75" customHeight="1" x14ac:dyDescent="0.2">
      <c r="A312" s="1" t="s">
        <v>197</v>
      </c>
      <c r="B312" s="1">
        <v>349</v>
      </c>
    </row>
    <row r="313" spans="1:2" ht="15.75" customHeight="1" x14ac:dyDescent="0.2">
      <c r="A313" s="1" t="s">
        <v>1341</v>
      </c>
      <c r="B313" s="1">
        <v>354</v>
      </c>
    </row>
    <row r="314" spans="1:2" ht="15.75" customHeight="1" x14ac:dyDescent="0.2">
      <c r="A314" s="1" t="s">
        <v>1343</v>
      </c>
      <c r="B314" s="1">
        <v>353</v>
      </c>
    </row>
    <row r="315" spans="1:2" ht="15.75" customHeight="1" x14ac:dyDescent="0.2">
      <c r="A315" s="1" t="s">
        <v>1345</v>
      </c>
      <c r="B315" s="1">
        <v>355</v>
      </c>
    </row>
    <row r="316" spans="1:2" ht="15.75" customHeight="1" x14ac:dyDescent="0.2">
      <c r="A316" s="1" t="s">
        <v>1347</v>
      </c>
      <c r="B316" s="1">
        <v>350</v>
      </c>
    </row>
    <row r="317" spans="1:2" ht="15.75" customHeight="1" x14ac:dyDescent="0.2">
      <c r="A317" s="1" t="s">
        <v>1349</v>
      </c>
      <c r="B317" s="1">
        <v>624</v>
      </c>
    </row>
    <row r="318" spans="1:2" ht="15.75" customHeight="1" x14ac:dyDescent="0.2">
      <c r="A318" s="1" t="s">
        <v>1351</v>
      </c>
      <c r="B318" s="1">
        <v>375</v>
      </c>
    </row>
    <row r="319" spans="1:2" ht="15.75" customHeight="1" x14ac:dyDescent="0.2">
      <c r="A319" s="1" t="s">
        <v>344</v>
      </c>
      <c r="B319" s="1">
        <v>367</v>
      </c>
    </row>
    <row r="320" spans="1:2" ht="15.75" customHeight="1" x14ac:dyDescent="0.2">
      <c r="A320" s="1" t="s">
        <v>1353</v>
      </c>
      <c r="B320" s="1">
        <v>352</v>
      </c>
    </row>
    <row r="321" spans="1:2" ht="15.75" customHeight="1" x14ac:dyDescent="0.2">
      <c r="A321" s="1" t="s">
        <v>1355</v>
      </c>
      <c r="B321" s="1">
        <v>398</v>
      </c>
    </row>
    <row r="322" spans="1:2" ht="15.75" customHeight="1" x14ac:dyDescent="0.2">
      <c r="A322" s="1" t="s">
        <v>101</v>
      </c>
      <c r="B322" s="1">
        <v>332</v>
      </c>
    </row>
    <row r="323" spans="1:2" ht="15.75" customHeight="1" x14ac:dyDescent="0.2">
      <c r="A323" s="1" t="s">
        <v>1357</v>
      </c>
      <c r="B323" s="1">
        <v>404</v>
      </c>
    </row>
    <row r="324" spans="1:2" ht="15.75" customHeight="1" x14ac:dyDescent="0.2">
      <c r="A324" s="1" t="s">
        <v>479</v>
      </c>
      <c r="B324" s="1">
        <v>364</v>
      </c>
    </row>
    <row r="325" spans="1:2" ht="15.75" customHeight="1" x14ac:dyDescent="0.2">
      <c r="A325" s="1" t="s">
        <v>1359</v>
      </c>
      <c r="B325" s="1">
        <v>357</v>
      </c>
    </row>
    <row r="326" spans="1:2" ht="15.75" customHeight="1" x14ac:dyDescent="0.2">
      <c r="A326" s="1" t="s">
        <v>1361</v>
      </c>
      <c r="B326" s="1">
        <v>372</v>
      </c>
    </row>
    <row r="327" spans="1:2" ht="15.75" customHeight="1" x14ac:dyDescent="0.2">
      <c r="A327" s="1" t="s">
        <v>1363</v>
      </c>
      <c r="B327" s="1">
        <v>371</v>
      </c>
    </row>
    <row r="328" spans="1:2" ht="15.75" customHeight="1" x14ac:dyDescent="0.2">
      <c r="A328" s="1" t="s">
        <v>1365</v>
      </c>
      <c r="B328" s="1">
        <v>374</v>
      </c>
    </row>
    <row r="329" spans="1:2" ht="15.75" customHeight="1" x14ac:dyDescent="0.2">
      <c r="A329" s="1" t="s">
        <v>1367</v>
      </c>
      <c r="B329" s="1">
        <v>373</v>
      </c>
    </row>
    <row r="330" spans="1:2" ht="15.75" customHeight="1" x14ac:dyDescent="0.2">
      <c r="A330" s="1" t="s">
        <v>1369</v>
      </c>
    </row>
    <row r="331" spans="1:2" ht="15.75" customHeight="1" x14ac:dyDescent="0.2">
      <c r="A331" s="1" t="s">
        <v>1371</v>
      </c>
    </row>
    <row r="332" spans="1:2" ht="15.75" customHeight="1" x14ac:dyDescent="0.2">
      <c r="A332" s="1" t="s">
        <v>1373</v>
      </c>
      <c r="B332" s="1">
        <v>385</v>
      </c>
    </row>
    <row r="333" spans="1:2" ht="15.75" customHeight="1" x14ac:dyDescent="0.2">
      <c r="A333" s="1" t="s">
        <v>1375</v>
      </c>
      <c r="B333" s="1">
        <v>380</v>
      </c>
    </row>
    <row r="334" spans="1:2" ht="15.75" customHeight="1" x14ac:dyDescent="0.2">
      <c r="A334" s="1" t="s">
        <v>354</v>
      </c>
      <c r="B334" s="1">
        <v>164</v>
      </c>
    </row>
    <row r="335" spans="1:2" ht="15.75" customHeight="1" x14ac:dyDescent="0.2">
      <c r="A335" s="1" t="s">
        <v>1377</v>
      </c>
      <c r="B335" s="1">
        <v>378</v>
      </c>
    </row>
    <row r="336" spans="1:2" ht="15.75" customHeight="1" x14ac:dyDescent="0.2">
      <c r="A336" s="1" t="s">
        <v>1379</v>
      </c>
    </row>
    <row r="337" spans="1:2" ht="15.75" customHeight="1" x14ac:dyDescent="0.2">
      <c r="A337" s="1" t="s">
        <v>1381</v>
      </c>
      <c r="B337" s="1">
        <v>384</v>
      </c>
    </row>
    <row r="338" spans="1:2" ht="15.75" customHeight="1" x14ac:dyDescent="0.2">
      <c r="A338" s="1" t="s">
        <v>1383</v>
      </c>
      <c r="B338" s="1">
        <v>387</v>
      </c>
    </row>
    <row r="339" spans="1:2" ht="15.75" customHeight="1" x14ac:dyDescent="0.2">
      <c r="A339" s="1" t="s">
        <v>1384</v>
      </c>
      <c r="B339" s="1">
        <v>821</v>
      </c>
    </row>
    <row r="340" spans="1:2" ht="15.75" customHeight="1" x14ac:dyDescent="0.2">
      <c r="A340" s="1" t="s">
        <v>1386</v>
      </c>
    </row>
    <row r="341" spans="1:2" ht="15.75" customHeight="1" x14ac:dyDescent="0.2">
      <c r="A341" s="1" t="s">
        <v>1388</v>
      </c>
      <c r="B341" s="1">
        <v>409</v>
      </c>
    </row>
    <row r="342" spans="1:2" ht="15.75" customHeight="1" x14ac:dyDescent="0.2">
      <c r="A342" s="1" t="s">
        <v>335</v>
      </c>
      <c r="B342" s="1">
        <v>554</v>
      </c>
    </row>
    <row r="343" spans="1:2" ht="15.75" customHeight="1" x14ac:dyDescent="0.2">
      <c r="A343" s="1" t="s">
        <v>429</v>
      </c>
      <c r="B343" s="1">
        <v>369</v>
      </c>
    </row>
    <row r="344" spans="1:2" ht="15.75" customHeight="1" x14ac:dyDescent="0.2">
      <c r="A344" s="1" t="s">
        <v>1390</v>
      </c>
      <c r="B344" s="1">
        <v>382</v>
      </c>
    </row>
    <row r="345" spans="1:2" ht="15.75" customHeight="1" x14ac:dyDescent="0.2">
      <c r="A345" s="1" t="s">
        <v>346</v>
      </c>
      <c r="B345" s="1">
        <v>388</v>
      </c>
    </row>
    <row r="346" spans="1:2" ht="15.75" customHeight="1" x14ac:dyDescent="0.2">
      <c r="A346" s="1" t="s">
        <v>1392</v>
      </c>
      <c r="B346" s="1">
        <v>396</v>
      </c>
    </row>
    <row r="347" spans="1:2" ht="15.75" customHeight="1" x14ac:dyDescent="0.2">
      <c r="A347" s="1" t="s">
        <v>342</v>
      </c>
      <c r="B347" s="1">
        <v>4</v>
      </c>
    </row>
    <row r="348" spans="1:2" ht="15.75" customHeight="1" x14ac:dyDescent="0.2">
      <c r="A348" s="1" t="s">
        <v>1394</v>
      </c>
      <c r="B348" s="1">
        <v>383</v>
      </c>
    </row>
    <row r="349" spans="1:2" ht="15.75" customHeight="1" x14ac:dyDescent="0.2">
      <c r="A349" s="1" t="s">
        <v>1396</v>
      </c>
      <c r="B349" s="1">
        <v>405</v>
      </c>
    </row>
    <row r="350" spans="1:2" ht="15.75" customHeight="1" x14ac:dyDescent="0.2">
      <c r="A350" s="1" t="s">
        <v>1398</v>
      </c>
      <c r="B350" s="1">
        <v>402</v>
      </c>
    </row>
    <row r="351" spans="1:2" ht="15.75" customHeight="1" x14ac:dyDescent="0.2">
      <c r="A351" s="1" t="s">
        <v>1400</v>
      </c>
      <c r="B351" s="1">
        <v>389</v>
      </c>
    </row>
    <row r="352" spans="1:2" ht="15.75" customHeight="1" x14ac:dyDescent="0.2">
      <c r="A352" s="1" t="s">
        <v>252</v>
      </c>
      <c r="B352" s="1">
        <v>390</v>
      </c>
    </row>
    <row r="353" spans="1:2" ht="15.75" customHeight="1" x14ac:dyDescent="0.2">
      <c r="A353" s="1" t="s">
        <v>1402</v>
      </c>
      <c r="B353" s="1">
        <v>538</v>
      </c>
    </row>
    <row r="354" spans="1:2" ht="15.75" customHeight="1" x14ac:dyDescent="0.2">
      <c r="A354" s="1" t="s">
        <v>223</v>
      </c>
      <c r="B354" s="1">
        <v>393</v>
      </c>
    </row>
    <row r="355" spans="1:2" ht="15.75" customHeight="1" x14ac:dyDescent="0.2">
      <c r="A355" s="1" t="s">
        <v>1403</v>
      </c>
      <c r="B355" s="1">
        <v>394</v>
      </c>
    </row>
    <row r="356" spans="1:2" ht="15.75" customHeight="1" x14ac:dyDescent="0.2">
      <c r="A356" s="1" t="s">
        <v>1405</v>
      </c>
      <c r="B356" s="1">
        <v>720</v>
      </c>
    </row>
    <row r="357" spans="1:2" ht="15.75" customHeight="1" x14ac:dyDescent="0.2">
      <c r="A357" s="1" t="s">
        <v>1407</v>
      </c>
      <c r="B357" s="1">
        <v>401</v>
      </c>
    </row>
    <row r="358" spans="1:2" ht="15.75" customHeight="1" x14ac:dyDescent="0.2">
      <c r="A358" s="1" t="s">
        <v>1409</v>
      </c>
      <c r="B358" s="1">
        <v>429</v>
      </c>
    </row>
    <row r="359" spans="1:2" ht="15.75" customHeight="1" x14ac:dyDescent="0.2">
      <c r="A359" s="1" t="s">
        <v>1411</v>
      </c>
    </row>
    <row r="360" spans="1:2" ht="15.75" customHeight="1" x14ac:dyDescent="0.2">
      <c r="A360" s="1" t="s">
        <v>436</v>
      </c>
      <c r="B360" s="1">
        <v>391</v>
      </c>
    </row>
    <row r="361" spans="1:2" ht="15.75" customHeight="1" x14ac:dyDescent="0.2">
      <c r="A361" s="1" t="s">
        <v>1413</v>
      </c>
      <c r="B361" s="1">
        <v>403</v>
      </c>
    </row>
    <row r="362" spans="1:2" ht="15.75" customHeight="1" x14ac:dyDescent="0.2">
      <c r="A362" s="1" t="s">
        <v>1415</v>
      </c>
      <c r="B362" s="1">
        <v>397</v>
      </c>
    </row>
    <row r="363" spans="1:2" ht="15.75" customHeight="1" x14ac:dyDescent="0.2">
      <c r="A363" s="1" t="s">
        <v>481</v>
      </c>
      <c r="B363" s="1">
        <v>333</v>
      </c>
    </row>
    <row r="364" spans="1:2" ht="15.75" customHeight="1" x14ac:dyDescent="0.2">
      <c r="A364" s="1" t="s">
        <v>299</v>
      </c>
      <c r="B364" s="1">
        <v>301</v>
      </c>
    </row>
    <row r="365" spans="1:2" ht="15.75" customHeight="1" x14ac:dyDescent="0.2">
      <c r="A365" s="1" t="s">
        <v>310</v>
      </c>
      <c r="B365" s="1">
        <v>49</v>
      </c>
    </row>
    <row r="366" spans="1:2" ht="15.75" customHeight="1" x14ac:dyDescent="0.2">
      <c r="A366" s="1" t="s">
        <v>1417</v>
      </c>
      <c r="B366" s="1">
        <v>399</v>
      </c>
    </row>
    <row r="367" spans="1:2" ht="15.75" customHeight="1" x14ac:dyDescent="0.2">
      <c r="A367" s="1" t="s">
        <v>1419</v>
      </c>
    </row>
    <row r="368" spans="1:2" ht="15.75" customHeight="1" x14ac:dyDescent="0.2">
      <c r="A368" s="1" t="s">
        <v>1421</v>
      </c>
      <c r="B368" s="1">
        <v>408</v>
      </c>
    </row>
    <row r="369" spans="1:2" ht="15.75" customHeight="1" x14ac:dyDescent="0.2">
      <c r="A369" s="1" t="s">
        <v>467</v>
      </c>
      <c r="B369" s="1">
        <v>430</v>
      </c>
    </row>
    <row r="370" spans="1:2" ht="15.75" customHeight="1" x14ac:dyDescent="0.2">
      <c r="A370" s="1" t="s">
        <v>1423</v>
      </c>
    </row>
    <row r="371" spans="1:2" ht="15.75" customHeight="1" x14ac:dyDescent="0.2">
      <c r="A371" s="1" t="s">
        <v>1425</v>
      </c>
      <c r="B371" s="1">
        <v>427</v>
      </c>
    </row>
    <row r="372" spans="1:2" ht="15.75" customHeight="1" x14ac:dyDescent="0.2">
      <c r="A372" s="1" t="s">
        <v>1427</v>
      </c>
      <c r="B372" s="1">
        <v>426</v>
      </c>
    </row>
    <row r="373" spans="1:2" ht="15.75" customHeight="1" x14ac:dyDescent="0.2">
      <c r="A373" s="1" t="s">
        <v>1429</v>
      </c>
    </row>
    <row r="374" spans="1:2" ht="15.75" customHeight="1" x14ac:dyDescent="0.2">
      <c r="A374" s="1" t="s">
        <v>1431</v>
      </c>
      <c r="B374" s="1">
        <v>420</v>
      </c>
    </row>
    <row r="375" spans="1:2" ht="15.75" customHeight="1" x14ac:dyDescent="0.2">
      <c r="A375" s="1" t="s">
        <v>1433</v>
      </c>
      <c r="B375" s="1">
        <v>418</v>
      </c>
    </row>
    <row r="376" spans="1:2" ht="15.75" customHeight="1" x14ac:dyDescent="0.2">
      <c r="A376" s="1" t="s">
        <v>270</v>
      </c>
      <c r="B376" s="1">
        <v>413</v>
      </c>
    </row>
    <row r="377" spans="1:2" ht="15.75" customHeight="1" x14ac:dyDescent="0.2">
      <c r="A377" s="1" t="s">
        <v>1435</v>
      </c>
      <c r="B377" s="1">
        <v>428</v>
      </c>
    </row>
    <row r="378" spans="1:2" ht="15.75" customHeight="1" x14ac:dyDescent="0.2">
      <c r="A378" s="1" t="s">
        <v>254</v>
      </c>
      <c r="B378" s="1">
        <v>20</v>
      </c>
    </row>
    <row r="379" spans="1:2" ht="15.75" customHeight="1" x14ac:dyDescent="0.2">
      <c r="A379" s="1" t="s">
        <v>199</v>
      </c>
      <c r="B379" s="1">
        <v>417</v>
      </c>
    </row>
    <row r="380" spans="1:2" ht="15.75" customHeight="1" x14ac:dyDescent="0.2">
      <c r="A380" s="1" t="s">
        <v>1437</v>
      </c>
      <c r="B380" s="1">
        <v>415</v>
      </c>
    </row>
    <row r="381" spans="1:2" ht="15.75" customHeight="1" x14ac:dyDescent="0.2">
      <c r="A381" s="1" t="s">
        <v>1439</v>
      </c>
      <c r="B381" s="1">
        <v>419</v>
      </c>
    </row>
    <row r="382" spans="1:2" ht="15.75" customHeight="1" x14ac:dyDescent="0.2">
      <c r="A382" s="1" t="s">
        <v>288</v>
      </c>
      <c r="B382" s="1">
        <v>528</v>
      </c>
    </row>
    <row r="383" spans="1:2" ht="15.75" customHeight="1" x14ac:dyDescent="0.2">
      <c r="A383" s="1" t="s">
        <v>1441</v>
      </c>
    </row>
    <row r="384" spans="1:2" ht="15.75" customHeight="1" x14ac:dyDescent="0.2">
      <c r="A384" s="1" t="s">
        <v>1443</v>
      </c>
    </row>
    <row r="385" spans="1:2" ht="15.75" customHeight="1" x14ac:dyDescent="0.2">
      <c r="A385" s="1" t="s">
        <v>1445</v>
      </c>
    </row>
    <row r="386" spans="1:2" ht="15.75" customHeight="1" x14ac:dyDescent="0.2">
      <c r="A386" s="1" t="s">
        <v>272</v>
      </c>
      <c r="B386" s="1">
        <v>438</v>
      </c>
    </row>
    <row r="387" spans="1:2" ht="15.75" customHeight="1" x14ac:dyDescent="0.2">
      <c r="A387" s="1" t="s">
        <v>1447</v>
      </c>
      <c r="B387" s="1">
        <v>37</v>
      </c>
    </row>
    <row r="388" spans="1:2" ht="15.75" customHeight="1" x14ac:dyDescent="0.2">
      <c r="A388" s="1" t="s">
        <v>1449</v>
      </c>
      <c r="B388" s="1">
        <v>35</v>
      </c>
    </row>
    <row r="389" spans="1:2" ht="15.75" customHeight="1" x14ac:dyDescent="0.2">
      <c r="A389" s="1" t="s">
        <v>1450</v>
      </c>
    </row>
    <row r="390" spans="1:2" ht="15.75" customHeight="1" x14ac:dyDescent="0.2">
      <c r="A390" s="1" t="s">
        <v>1452</v>
      </c>
    </row>
    <row r="391" spans="1:2" ht="15.75" customHeight="1" x14ac:dyDescent="0.2">
      <c r="A391" s="1" t="s">
        <v>1453</v>
      </c>
    </row>
    <row r="392" spans="1:2" ht="15.75" customHeight="1" x14ac:dyDescent="0.2">
      <c r="A392" s="1" t="s">
        <v>1455</v>
      </c>
    </row>
    <row r="393" spans="1:2" ht="15.75" customHeight="1" x14ac:dyDescent="0.2">
      <c r="A393" s="1" t="s">
        <v>202</v>
      </c>
      <c r="B393" s="1">
        <v>435</v>
      </c>
    </row>
    <row r="394" spans="1:2" ht="15.75" customHeight="1" x14ac:dyDescent="0.2">
      <c r="A394" s="1" t="s">
        <v>1457</v>
      </c>
      <c r="B394" s="1">
        <v>439</v>
      </c>
    </row>
    <row r="395" spans="1:2" ht="15.75" customHeight="1" x14ac:dyDescent="0.2">
      <c r="A395" s="1" t="s">
        <v>1459</v>
      </c>
      <c r="B395" s="1">
        <v>448</v>
      </c>
    </row>
    <row r="396" spans="1:2" ht="15.75" customHeight="1" x14ac:dyDescent="0.2">
      <c r="A396" s="1" t="s">
        <v>1461</v>
      </c>
      <c r="B396" s="1">
        <v>447</v>
      </c>
    </row>
    <row r="397" spans="1:2" ht="15.75" customHeight="1" x14ac:dyDescent="0.2">
      <c r="A397" s="1" t="s">
        <v>1463</v>
      </c>
    </row>
    <row r="398" spans="1:2" ht="15.75" customHeight="1" x14ac:dyDescent="0.2">
      <c r="A398" s="1" t="s">
        <v>146</v>
      </c>
      <c r="B398" s="1">
        <v>531</v>
      </c>
    </row>
    <row r="399" spans="1:2" ht="15.75" customHeight="1" x14ac:dyDescent="0.2">
      <c r="A399" s="1" t="s">
        <v>135</v>
      </c>
      <c r="B399" s="1">
        <v>520</v>
      </c>
    </row>
    <row r="400" spans="1:2" ht="15.75" customHeight="1" x14ac:dyDescent="0.2">
      <c r="A400" s="1" t="s">
        <v>1467</v>
      </c>
      <c r="B400" s="1">
        <v>436</v>
      </c>
    </row>
    <row r="401" spans="1:2" ht="15.75" customHeight="1" x14ac:dyDescent="0.2">
      <c r="A401" s="1" t="s">
        <v>1470</v>
      </c>
    </row>
    <row r="402" spans="1:2" ht="15.75" customHeight="1" x14ac:dyDescent="0.2">
      <c r="A402" s="1" t="s">
        <v>1472</v>
      </c>
      <c r="B402" s="1">
        <v>434</v>
      </c>
    </row>
    <row r="403" spans="1:2" ht="15.75" customHeight="1" x14ac:dyDescent="0.2">
      <c r="A403" s="1" t="s">
        <v>1474</v>
      </c>
    </row>
    <row r="404" spans="1:2" ht="15.75" customHeight="1" x14ac:dyDescent="0.2">
      <c r="A404" s="1" t="s">
        <v>1476</v>
      </c>
    </row>
    <row r="405" spans="1:2" ht="15.75" customHeight="1" x14ac:dyDescent="0.2">
      <c r="A405" s="1" t="s">
        <v>1477</v>
      </c>
    </row>
    <row r="406" spans="1:2" ht="15.75" customHeight="1" x14ac:dyDescent="0.2">
      <c r="A406" s="1" t="s">
        <v>1479</v>
      </c>
      <c r="B406" s="1">
        <v>432</v>
      </c>
    </row>
    <row r="407" spans="1:2" ht="15.75" customHeight="1" x14ac:dyDescent="0.2">
      <c r="A407" s="1" t="s">
        <v>1481</v>
      </c>
      <c r="B407" s="1">
        <v>433</v>
      </c>
    </row>
    <row r="408" spans="1:2" ht="15.75" customHeight="1" x14ac:dyDescent="0.2">
      <c r="A408" s="1" t="s">
        <v>1483</v>
      </c>
      <c r="B408" s="1">
        <v>437</v>
      </c>
    </row>
    <row r="409" spans="1:2" ht="15.75" customHeight="1" x14ac:dyDescent="0.2">
      <c r="A409" s="1" t="s">
        <v>1485</v>
      </c>
    </row>
    <row r="410" spans="1:2" ht="15.75" customHeight="1" x14ac:dyDescent="0.2">
      <c r="A410" s="1" t="s">
        <v>1487</v>
      </c>
    </row>
    <row r="411" spans="1:2" ht="15.75" customHeight="1" x14ac:dyDescent="0.2">
      <c r="A411" s="1" t="s">
        <v>1489</v>
      </c>
      <c r="B411" s="1">
        <v>449</v>
      </c>
    </row>
    <row r="412" spans="1:2" ht="15.75" customHeight="1" x14ac:dyDescent="0.2">
      <c r="A412" s="1" t="s">
        <v>1491</v>
      </c>
    </row>
    <row r="413" spans="1:2" ht="15.75" customHeight="1" x14ac:dyDescent="0.2">
      <c r="A413" s="1" t="s">
        <v>1493</v>
      </c>
      <c r="B413" s="1">
        <v>466</v>
      </c>
    </row>
    <row r="414" spans="1:2" ht="15.75" customHeight="1" x14ac:dyDescent="0.2">
      <c r="A414" s="1" t="s">
        <v>1495</v>
      </c>
      <c r="B414" s="1">
        <v>491</v>
      </c>
    </row>
    <row r="415" spans="1:2" ht="15.75" customHeight="1" x14ac:dyDescent="0.2">
      <c r="A415" s="1" t="s">
        <v>1497</v>
      </c>
    </row>
    <row r="416" spans="1:2" ht="15.75" customHeight="1" x14ac:dyDescent="0.2">
      <c r="A416" s="1" t="s">
        <v>1499</v>
      </c>
    </row>
    <row r="417" spans="1:2" ht="15.75" customHeight="1" x14ac:dyDescent="0.2">
      <c r="A417" s="1" t="s">
        <v>180</v>
      </c>
      <c r="B417" s="1">
        <v>495</v>
      </c>
    </row>
    <row r="418" spans="1:2" ht="15.75" customHeight="1" x14ac:dyDescent="0.2">
      <c r="A418" s="1" t="s">
        <v>1501</v>
      </c>
      <c r="B418" s="1">
        <v>506</v>
      </c>
    </row>
    <row r="419" spans="1:2" ht="15.75" customHeight="1" x14ac:dyDescent="0.2">
      <c r="A419" s="1" t="s">
        <v>1503</v>
      </c>
    </row>
    <row r="420" spans="1:2" ht="15.75" customHeight="1" x14ac:dyDescent="0.2">
      <c r="A420" s="1" t="s">
        <v>1505</v>
      </c>
      <c r="B420" s="1">
        <v>440</v>
      </c>
    </row>
    <row r="421" spans="1:2" ht="15.75" customHeight="1" x14ac:dyDescent="0.2">
      <c r="A421" s="1" t="s">
        <v>1507</v>
      </c>
      <c r="B421" s="1">
        <v>444</v>
      </c>
    </row>
    <row r="422" spans="1:2" ht="15.75" customHeight="1" x14ac:dyDescent="0.2">
      <c r="A422" s="1" t="s">
        <v>1509</v>
      </c>
    </row>
    <row r="423" spans="1:2" ht="15.75" customHeight="1" x14ac:dyDescent="0.2">
      <c r="A423" s="1" t="s">
        <v>1511</v>
      </c>
    </row>
    <row r="424" spans="1:2" ht="15.75" customHeight="1" x14ac:dyDescent="0.2">
      <c r="A424" s="1" t="s">
        <v>386</v>
      </c>
      <c r="B424" s="1">
        <v>441</v>
      </c>
    </row>
    <row r="425" spans="1:2" ht="15.75" customHeight="1" x14ac:dyDescent="0.2">
      <c r="A425" s="1" t="s">
        <v>1513</v>
      </c>
      <c r="B425" s="1">
        <v>442</v>
      </c>
    </row>
    <row r="426" spans="1:2" ht="15.75" customHeight="1" x14ac:dyDescent="0.2">
      <c r="A426" s="1" t="s">
        <v>651</v>
      </c>
      <c r="B426" s="1">
        <v>830</v>
      </c>
    </row>
    <row r="427" spans="1:2" ht="15.75" customHeight="1" x14ac:dyDescent="0.2">
      <c r="A427" s="1" t="s">
        <v>1515</v>
      </c>
      <c r="B427" s="1">
        <v>445</v>
      </c>
    </row>
    <row r="428" spans="1:2" ht="15.75" customHeight="1" x14ac:dyDescent="0.2">
      <c r="A428" s="1" t="s">
        <v>1517</v>
      </c>
      <c r="B428" s="1">
        <v>465</v>
      </c>
    </row>
    <row r="429" spans="1:2" ht="15.75" customHeight="1" x14ac:dyDescent="0.2">
      <c r="A429" s="1" t="s">
        <v>1519</v>
      </c>
    </row>
    <row r="430" spans="1:2" ht="15.75" customHeight="1" x14ac:dyDescent="0.2">
      <c r="A430" s="1" t="s">
        <v>1521</v>
      </c>
    </row>
    <row r="431" spans="1:2" ht="15.75" customHeight="1" x14ac:dyDescent="0.2">
      <c r="A431" s="1" t="s">
        <v>1523</v>
      </c>
    </row>
    <row r="432" spans="1:2" ht="15.75" customHeight="1" x14ac:dyDescent="0.2">
      <c r="A432" s="1" t="s">
        <v>1525</v>
      </c>
      <c r="B432" s="1">
        <v>505</v>
      </c>
    </row>
    <row r="433" spans="1:2" ht="15.75" customHeight="1" x14ac:dyDescent="0.2">
      <c r="A433" s="1" t="s">
        <v>1527</v>
      </c>
    </row>
    <row r="434" spans="1:2" ht="15.75" customHeight="1" x14ac:dyDescent="0.2">
      <c r="A434" s="1" t="s">
        <v>1529</v>
      </c>
    </row>
    <row r="435" spans="1:2" ht="15.75" customHeight="1" x14ac:dyDescent="0.2">
      <c r="A435" s="1" t="s">
        <v>1531</v>
      </c>
    </row>
    <row r="436" spans="1:2" ht="15.75" customHeight="1" x14ac:dyDescent="0.2">
      <c r="A436" s="1" t="s">
        <v>1533</v>
      </c>
    </row>
    <row r="437" spans="1:2" ht="15.75" customHeight="1" x14ac:dyDescent="0.2">
      <c r="A437" s="1" t="s">
        <v>1534</v>
      </c>
      <c r="B437" s="1">
        <v>241</v>
      </c>
    </row>
    <row r="438" spans="1:2" ht="15.75" customHeight="1" x14ac:dyDescent="0.2">
      <c r="A438" s="1" t="s">
        <v>1536</v>
      </c>
    </row>
    <row r="439" spans="1:2" ht="15.75" customHeight="1" x14ac:dyDescent="0.2">
      <c r="A439" s="1" t="s">
        <v>1538</v>
      </c>
    </row>
    <row r="440" spans="1:2" ht="15.75" customHeight="1" x14ac:dyDescent="0.2">
      <c r="A440" s="1" t="s">
        <v>1540</v>
      </c>
      <c r="B440" s="1">
        <v>258</v>
      </c>
    </row>
    <row r="441" spans="1:2" ht="15.75" customHeight="1" x14ac:dyDescent="0.2">
      <c r="A441" s="1" t="s">
        <v>1542</v>
      </c>
      <c r="B441" s="1">
        <v>265</v>
      </c>
    </row>
    <row r="442" spans="1:2" ht="15.75" customHeight="1" x14ac:dyDescent="0.2">
      <c r="A442" s="1" t="s">
        <v>1544</v>
      </c>
      <c r="B442" s="1">
        <v>260</v>
      </c>
    </row>
    <row r="443" spans="1:2" ht="15.75" customHeight="1" x14ac:dyDescent="0.2">
      <c r="A443" s="1" t="s">
        <v>1546</v>
      </c>
    </row>
    <row r="444" spans="1:2" ht="15.75" customHeight="1" x14ac:dyDescent="0.2">
      <c r="A444" s="1" t="s">
        <v>1548</v>
      </c>
    </row>
    <row r="445" spans="1:2" ht="15.75" customHeight="1" x14ac:dyDescent="0.2">
      <c r="A445" s="1" t="s">
        <v>1550</v>
      </c>
      <c r="B445" s="1">
        <v>289</v>
      </c>
    </row>
    <row r="446" spans="1:2" ht="15.75" customHeight="1" x14ac:dyDescent="0.2">
      <c r="A446" s="1" t="s">
        <v>1551</v>
      </c>
      <c r="B446" s="1">
        <v>300</v>
      </c>
    </row>
    <row r="447" spans="1:2" ht="15.75" customHeight="1" x14ac:dyDescent="0.2">
      <c r="A447" s="1" t="s">
        <v>1553</v>
      </c>
      <c r="B447" s="1">
        <v>310</v>
      </c>
    </row>
    <row r="448" spans="1:2" ht="15.75" customHeight="1" x14ac:dyDescent="0.2">
      <c r="A448" s="1" t="s">
        <v>1555</v>
      </c>
      <c r="B448" s="1">
        <v>288</v>
      </c>
    </row>
    <row r="449" spans="1:2" ht="15.75" customHeight="1" x14ac:dyDescent="0.2">
      <c r="A449" s="1" t="s">
        <v>1557</v>
      </c>
    </row>
    <row r="450" spans="1:2" ht="15.75" customHeight="1" x14ac:dyDescent="0.2">
      <c r="A450" s="1" t="s">
        <v>1558</v>
      </c>
      <c r="B450" s="1">
        <v>313</v>
      </c>
    </row>
    <row r="451" spans="1:2" ht="15.75" customHeight="1" x14ac:dyDescent="0.2">
      <c r="A451" s="1" t="s">
        <v>1560</v>
      </c>
      <c r="B451" s="1">
        <v>295</v>
      </c>
    </row>
    <row r="452" spans="1:2" ht="15.75" customHeight="1" x14ac:dyDescent="0.2">
      <c r="A452" s="1" t="s">
        <v>1562</v>
      </c>
      <c r="B452" s="1">
        <v>377</v>
      </c>
    </row>
    <row r="453" spans="1:2" ht="15.75" customHeight="1" x14ac:dyDescent="0.2">
      <c r="A453" s="1" t="s">
        <v>1564</v>
      </c>
      <c r="B453" s="1">
        <v>412</v>
      </c>
    </row>
    <row r="454" spans="1:2" ht="15.75" customHeight="1" x14ac:dyDescent="0.2">
      <c r="A454" s="1" t="s">
        <v>1566</v>
      </c>
      <c r="B454" s="1">
        <v>457</v>
      </c>
    </row>
    <row r="455" spans="1:2" ht="15.75" customHeight="1" x14ac:dyDescent="0.2">
      <c r="A455" s="1" t="s">
        <v>1567</v>
      </c>
    </row>
    <row r="456" spans="1:2" ht="15.75" customHeight="1" x14ac:dyDescent="0.2">
      <c r="A456" s="1" t="s">
        <v>1568</v>
      </c>
    </row>
    <row r="457" spans="1:2" ht="15.75" customHeight="1" x14ac:dyDescent="0.2">
      <c r="A457" s="1" t="s">
        <v>1570</v>
      </c>
      <c r="B457" s="1">
        <v>496</v>
      </c>
    </row>
    <row r="458" spans="1:2" ht="15.75" customHeight="1" x14ac:dyDescent="0.2">
      <c r="A458" s="1" t="s">
        <v>1572</v>
      </c>
    </row>
    <row r="459" spans="1:2" ht="15.75" customHeight="1" x14ac:dyDescent="0.2">
      <c r="A459" s="1" t="s">
        <v>274</v>
      </c>
      <c r="B459" s="1">
        <v>455</v>
      </c>
    </row>
    <row r="460" spans="1:2" ht="15.75" customHeight="1" x14ac:dyDescent="0.2">
      <c r="A460" s="1" t="s">
        <v>276</v>
      </c>
      <c r="B460" s="1">
        <v>453</v>
      </c>
    </row>
    <row r="461" spans="1:2" ht="15.75" customHeight="1" x14ac:dyDescent="0.2">
      <c r="A461" s="1" t="s">
        <v>1574</v>
      </c>
      <c r="B461" s="1">
        <v>454</v>
      </c>
    </row>
    <row r="462" spans="1:2" ht="15.75" customHeight="1" x14ac:dyDescent="0.2">
      <c r="A462" s="1" t="s">
        <v>1576</v>
      </c>
    </row>
    <row r="463" spans="1:2" ht="15.75" customHeight="1" x14ac:dyDescent="0.2">
      <c r="A463" s="1" t="s">
        <v>1578</v>
      </c>
    </row>
    <row r="464" spans="1:2" ht="15.75" customHeight="1" x14ac:dyDescent="0.2">
      <c r="A464" s="1" t="s">
        <v>1580</v>
      </c>
    </row>
    <row r="465" spans="1:2" ht="15.75" customHeight="1" x14ac:dyDescent="0.2">
      <c r="A465" s="1" t="s">
        <v>1582</v>
      </c>
      <c r="B465" s="1">
        <v>474</v>
      </c>
    </row>
    <row r="466" spans="1:2" ht="15.75" customHeight="1" x14ac:dyDescent="0.2">
      <c r="A466" s="1" t="s">
        <v>1584</v>
      </c>
    </row>
    <row r="467" spans="1:2" ht="15.75" customHeight="1" x14ac:dyDescent="0.2">
      <c r="A467" s="1" t="s">
        <v>389</v>
      </c>
      <c r="B467" s="1">
        <v>458</v>
      </c>
    </row>
    <row r="468" spans="1:2" ht="15.75" customHeight="1" x14ac:dyDescent="0.2">
      <c r="A468" s="1" t="s">
        <v>1586</v>
      </c>
      <c r="B468" s="1">
        <v>470</v>
      </c>
    </row>
    <row r="469" spans="1:2" ht="15.75" customHeight="1" x14ac:dyDescent="0.2">
      <c r="A469" s="1" t="s">
        <v>1588</v>
      </c>
    </row>
    <row r="470" spans="1:2" ht="15.75" customHeight="1" x14ac:dyDescent="0.2">
      <c r="A470" s="1" t="s">
        <v>1590</v>
      </c>
    </row>
    <row r="471" spans="1:2" ht="15.75" customHeight="1" x14ac:dyDescent="0.2">
      <c r="A471" s="1" t="s">
        <v>1592</v>
      </c>
    </row>
    <row r="472" spans="1:2" ht="15.75" customHeight="1" x14ac:dyDescent="0.2">
      <c r="A472" s="1" t="s">
        <v>1594</v>
      </c>
      <c r="B472" s="1">
        <v>379</v>
      </c>
    </row>
    <row r="473" spans="1:2" ht="15.75" customHeight="1" x14ac:dyDescent="0.2">
      <c r="A473" s="1" t="s">
        <v>1595</v>
      </c>
    </row>
    <row r="474" spans="1:2" ht="15.75" customHeight="1" x14ac:dyDescent="0.2">
      <c r="A474" s="1" t="s">
        <v>1597</v>
      </c>
    </row>
    <row r="475" spans="1:2" ht="15.75" customHeight="1" x14ac:dyDescent="0.2">
      <c r="A475" s="1" t="s">
        <v>1599</v>
      </c>
    </row>
    <row r="476" spans="1:2" ht="15.75" customHeight="1" x14ac:dyDescent="0.2">
      <c r="A476" s="1" t="s">
        <v>1601</v>
      </c>
    </row>
    <row r="477" spans="1:2" ht="15.75" customHeight="1" x14ac:dyDescent="0.2">
      <c r="A477" s="1" t="s">
        <v>1603</v>
      </c>
    </row>
    <row r="478" spans="1:2" ht="15.75" customHeight="1" x14ac:dyDescent="0.2">
      <c r="A478" s="1" t="s">
        <v>1604</v>
      </c>
    </row>
    <row r="479" spans="1:2" ht="15.75" customHeight="1" x14ac:dyDescent="0.2">
      <c r="A479" s="1" t="s">
        <v>1606</v>
      </c>
    </row>
    <row r="480" spans="1:2" ht="15.75" customHeight="1" x14ac:dyDescent="0.2">
      <c r="A480" s="1" t="s">
        <v>1608</v>
      </c>
    </row>
    <row r="481" spans="1:2" ht="15.75" customHeight="1" x14ac:dyDescent="0.2">
      <c r="A481" s="1" t="s">
        <v>1610</v>
      </c>
    </row>
    <row r="482" spans="1:2" ht="15.75" customHeight="1" x14ac:dyDescent="0.2">
      <c r="A482" s="1" t="s">
        <v>278</v>
      </c>
      <c r="B482" s="1">
        <v>461</v>
      </c>
    </row>
    <row r="483" spans="1:2" ht="15.75" customHeight="1" x14ac:dyDescent="0.2">
      <c r="A483" s="1" t="s">
        <v>1611</v>
      </c>
      <c r="B483" s="1">
        <v>460</v>
      </c>
    </row>
    <row r="484" spans="1:2" ht="15.75" customHeight="1" x14ac:dyDescent="0.2">
      <c r="A484" s="1" t="s">
        <v>1613</v>
      </c>
    </row>
    <row r="485" spans="1:2" ht="15.75" customHeight="1" x14ac:dyDescent="0.2">
      <c r="A485" s="1" t="s">
        <v>1615</v>
      </c>
    </row>
    <row r="486" spans="1:2" ht="15.75" customHeight="1" x14ac:dyDescent="0.2">
      <c r="A486" s="1" t="s">
        <v>1617</v>
      </c>
    </row>
    <row r="487" spans="1:2" ht="15.75" customHeight="1" x14ac:dyDescent="0.2">
      <c r="A487" s="1" t="s">
        <v>1619</v>
      </c>
    </row>
    <row r="488" spans="1:2" ht="15.75" customHeight="1" x14ac:dyDescent="0.2">
      <c r="A488" s="1" t="s">
        <v>148</v>
      </c>
      <c r="B488" s="1">
        <v>469</v>
      </c>
    </row>
    <row r="489" spans="1:2" ht="15.75" customHeight="1" x14ac:dyDescent="0.2">
      <c r="A489" s="1" t="s">
        <v>348</v>
      </c>
      <c r="B489" s="1">
        <v>477</v>
      </c>
    </row>
    <row r="490" spans="1:2" ht="15.75" customHeight="1" x14ac:dyDescent="0.2">
      <c r="A490" s="1" t="s">
        <v>1621</v>
      </c>
      <c r="B490" s="1">
        <v>4</v>
      </c>
    </row>
    <row r="491" spans="1:2" ht="15.75" customHeight="1" x14ac:dyDescent="0.2">
      <c r="A491" s="1" t="s">
        <v>1623</v>
      </c>
    </row>
    <row r="492" spans="1:2" ht="15.75" customHeight="1" x14ac:dyDescent="0.2">
      <c r="A492" s="1" t="s">
        <v>1625</v>
      </c>
    </row>
    <row r="493" spans="1:2" ht="15.75" customHeight="1" x14ac:dyDescent="0.2">
      <c r="A493" s="1" t="s">
        <v>55</v>
      </c>
      <c r="B493" s="1">
        <v>471</v>
      </c>
    </row>
    <row r="494" spans="1:2" ht="15.75" customHeight="1" x14ac:dyDescent="0.2">
      <c r="A494" s="1" t="s">
        <v>225</v>
      </c>
      <c r="B494" s="1">
        <v>573</v>
      </c>
    </row>
    <row r="495" spans="1:2" ht="15.75" customHeight="1" x14ac:dyDescent="0.2">
      <c r="A495" s="1" t="s">
        <v>1627</v>
      </c>
    </row>
    <row r="496" spans="1:2" ht="15.75" customHeight="1" x14ac:dyDescent="0.2">
      <c r="A496" s="1" t="s">
        <v>1629</v>
      </c>
      <c r="B496" s="1">
        <v>475</v>
      </c>
    </row>
    <row r="497" spans="1:2" ht="15.75" customHeight="1" x14ac:dyDescent="0.2">
      <c r="A497" s="1" t="s">
        <v>1631</v>
      </c>
      <c r="B497" s="1">
        <v>476</v>
      </c>
    </row>
    <row r="498" spans="1:2" ht="15.75" customHeight="1" x14ac:dyDescent="0.2">
      <c r="A498" s="1" t="s">
        <v>1633</v>
      </c>
      <c r="B498" s="1">
        <v>509</v>
      </c>
    </row>
    <row r="499" spans="1:2" ht="15.75" customHeight="1" x14ac:dyDescent="0.2">
      <c r="A499" s="1" t="s">
        <v>1635</v>
      </c>
      <c r="B499" s="1">
        <v>459</v>
      </c>
    </row>
    <row r="500" spans="1:2" ht="15.75" customHeight="1" x14ac:dyDescent="0.2">
      <c r="A500" s="1" t="s">
        <v>1637</v>
      </c>
      <c r="B500" s="1">
        <v>493</v>
      </c>
    </row>
    <row r="501" spans="1:2" ht="15.75" customHeight="1" x14ac:dyDescent="0.2">
      <c r="A501" s="1" t="s">
        <v>1639</v>
      </c>
    </row>
    <row r="502" spans="1:2" ht="15.75" customHeight="1" x14ac:dyDescent="0.2">
      <c r="A502" s="1" t="s">
        <v>333</v>
      </c>
      <c r="B502" s="1">
        <v>479</v>
      </c>
    </row>
    <row r="503" spans="1:2" ht="15.75" customHeight="1" x14ac:dyDescent="0.2">
      <c r="A503" s="1" t="s">
        <v>1640</v>
      </c>
      <c r="B503" s="1">
        <v>478</v>
      </c>
    </row>
    <row r="504" spans="1:2" ht="15.75" customHeight="1" x14ac:dyDescent="0.2">
      <c r="A504" s="1" t="s">
        <v>1642</v>
      </c>
    </row>
    <row r="505" spans="1:2" ht="15.75" customHeight="1" x14ac:dyDescent="0.2">
      <c r="A505" s="1" t="s">
        <v>1644</v>
      </c>
    </row>
    <row r="506" spans="1:2" ht="15.75" customHeight="1" x14ac:dyDescent="0.2">
      <c r="A506" s="1" t="s">
        <v>1646</v>
      </c>
    </row>
    <row r="507" spans="1:2" ht="15.75" customHeight="1" x14ac:dyDescent="0.2">
      <c r="A507" s="1" t="s">
        <v>1648</v>
      </c>
    </row>
    <row r="508" spans="1:2" ht="15.75" customHeight="1" x14ac:dyDescent="0.2">
      <c r="A508" s="1" t="s">
        <v>1649</v>
      </c>
    </row>
    <row r="509" spans="1:2" ht="15.75" customHeight="1" x14ac:dyDescent="0.2">
      <c r="A509" s="1" t="s">
        <v>204</v>
      </c>
      <c r="B509" s="1">
        <v>472</v>
      </c>
    </row>
    <row r="510" spans="1:2" ht="15.75" customHeight="1" x14ac:dyDescent="0.2">
      <c r="A510" s="1" t="s">
        <v>1651</v>
      </c>
    </row>
    <row r="511" spans="1:2" ht="15.75" customHeight="1" x14ac:dyDescent="0.2">
      <c r="A511" s="1" t="s">
        <v>456</v>
      </c>
      <c r="B511" s="1">
        <v>482</v>
      </c>
    </row>
    <row r="512" spans="1:2" ht="15.75" customHeight="1" x14ac:dyDescent="0.2">
      <c r="A512" s="1" t="s">
        <v>746</v>
      </c>
    </row>
    <row r="513" spans="1:2" ht="15.75" customHeight="1" x14ac:dyDescent="0.2">
      <c r="A513" s="1" t="s">
        <v>1653</v>
      </c>
    </row>
    <row r="514" spans="1:2" ht="15.75" customHeight="1" x14ac:dyDescent="0.2">
      <c r="A514" s="1" t="s">
        <v>1655</v>
      </c>
    </row>
    <row r="515" spans="1:2" ht="15.75" customHeight="1" x14ac:dyDescent="0.2">
      <c r="A515" s="1" t="s">
        <v>1657</v>
      </c>
      <c r="B515" s="1">
        <v>500</v>
      </c>
    </row>
    <row r="516" spans="1:2" ht="15.75" customHeight="1" x14ac:dyDescent="0.2">
      <c r="A516" s="1" t="s">
        <v>1659</v>
      </c>
    </row>
    <row r="517" spans="1:2" ht="15.75" customHeight="1" x14ac:dyDescent="0.2">
      <c r="A517" s="1" t="s">
        <v>438</v>
      </c>
      <c r="B517" s="1">
        <v>492</v>
      </c>
    </row>
    <row r="518" spans="1:2" ht="15.75" customHeight="1" x14ac:dyDescent="0.2">
      <c r="A518" s="1" t="s">
        <v>1661</v>
      </c>
    </row>
    <row r="519" spans="1:2" ht="15.75" customHeight="1" x14ac:dyDescent="0.2">
      <c r="A519" s="1" t="s">
        <v>458</v>
      </c>
      <c r="B519" s="1">
        <v>452</v>
      </c>
    </row>
    <row r="520" spans="1:2" ht="15.75" customHeight="1" x14ac:dyDescent="0.2">
      <c r="A520" s="1" t="s">
        <v>227</v>
      </c>
      <c r="B520" s="1">
        <v>487</v>
      </c>
    </row>
    <row r="521" spans="1:2" ht="15.75" customHeight="1" x14ac:dyDescent="0.2">
      <c r="A521" s="1" t="s">
        <v>1663</v>
      </c>
      <c r="B521" s="1">
        <v>451</v>
      </c>
    </row>
    <row r="522" spans="1:2" ht="15.75" customHeight="1" x14ac:dyDescent="0.2">
      <c r="A522" s="1" t="s">
        <v>1665</v>
      </c>
      <c r="B522" s="1">
        <v>486</v>
      </c>
    </row>
    <row r="523" spans="1:2" ht="15.75" customHeight="1" x14ac:dyDescent="0.2">
      <c r="A523" s="1" t="s">
        <v>1667</v>
      </c>
      <c r="B523" s="1">
        <v>473</v>
      </c>
    </row>
    <row r="524" spans="1:2" ht="15.75" customHeight="1" x14ac:dyDescent="0.2">
      <c r="A524" s="1" t="s">
        <v>1669</v>
      </c>
      <c r="B524" s="1">
        <v>489</v>
      </c>
    </row>
    <row r="525" spans="1:2" ht="15.75" customHeight="1" x14ac:dyDescent="0.2">
      <c r="A525" s="1" t="s">
        <v>182</v>
      </c>
      <c r="B525" s="1">
        <v>488</v>
      </c>
    </row>
    <row r="526" spans="1:2" ht="15.75" customHeight="1" x14ac:dyDescent="0.2">
      <c r="A526" s="1" t="s">
        <v>1671</v>
      </c>
      <c r="B526" s="1">
        <v>497</v>
      </c>
    </row>
    <row r="527" spans="1:2" ht="15.75" customHeight="1" x14ac:dyDescent="0.2">
      <c r="A527" s="1" t="s">
        <v>1673</v>
      </c>
    </row>
    <row r="528" spans="1:2" ht="15.75" customHeight="1" x14ac:dyDescent="0.2">
      <c r="A528" s="1" t="s">
        <v>1675</v>
      </c>
      <c r="B528" s="1">
        <v>515</v>
      </c>
    </row>
    <row r="529" spans="1:2" ht="15.75" customHeight="1" x14ac:dyDescent="0.2">
      <c r="A529" s="1" t="s">
        <v>1677</v>
      </c>
    </row>
    <row r="530" spans="1:2" ht="15.75" customHeight="1" x14ac:dyDescent="0.2">
      <c r="A530" s="1" t="s">
        <v>1679</v>
      </c>
    </row>
    <row r="531" spans="1:2" ht="15.75" customHeight="1" x14ac:dyDescent="0.2">
      <c r="A531" s="1" t="s">
        <v>1681</v>
      </c>
    </row>
    <row r="532" spans="1:2" ht="15.75" customHeight="1" x14ac:dyDescent="0.2">
      <c r="A532" s="1" t="s">
        <v>229</v>
      </c>
      <c r="B532" s="1">
        <v>499</v>
      </c>
    </row>
    <row r="533" spans="1:2" ht="15.75" customHeight="1" x14ac:dyDescent="0.2">
      <c r="A533" s="1" t="s">
        <v>1683</v>
      </c>
    </row>
    <row r="534" spans="1:2" ht="15.75" customHeight="1" x14ac:dyDescent="0.2">
      <c r="A534" s="1" t="s">
        <v>1685</v>
      </c>
    </row>
    <row r="535" spans="1:2" ht="15.75" customHeight="1" x14ac:dyDescent="0.2">
      <c r="A535" s="1" t="s">
        <v>1687</v>
      </c>
    </row>
    <row r="536" spans="1:2" ht="15.75" customHeight="1" x14ac:dyDescent="0.2">
      <c r="A536" s="1" t="s">
        <v>1689</v>
      </c>
      <c r="B536" s="1">
        <v>502</v>
      </c>
    </row>
    <row r="537" spans="1:2" ht="15.75" customHeight="1" x14ac:dyDescent="0.2">
      <c r="A537" s="1" t="s">
        <v>1691</v>
      </c>
      <c r="B537" s="1">
        <v>501</v>
      </c>
    </row>
    <row r="538" spans="1:2" ht="15.75" customHeight="1" x14ac:dyDescent="0.2">
      <c r="A538" s="1" t="s">
        <v>1693</v>
      </c>
    </row>
    <row r="539" spans="1:2" ht="15.75" customHeight="1" x14ac:dyDescent="0.2">
      <c r="A539" s="1" t="s">
        <v>1695</v>
      </c>
    </row>
    <row r="540" spans="1:2" ht="15.75" customHeight="1" x14ac:dyDescent="0.2">
      <c r="A540" s="1" t="s">
        <v>1697</v>
      </c>
    </row>
    <row r="541" spans="1:2" ht="15.75" customHeight="1" x14ac:dyDescent="0.2">
      <c r="A541" s="1" t="s">
        <v>1699</v>
      </c>
    </row>
    <row r="542" spans="1:2" ht="15.75" customHeight="1" x14ac:dyDescent="0.2">
      <c r="A542" s="1" t="s">
        <v>1700</v>
      </c>
    </row>
    <row r="543" spans="1:2" ht="15.75" customHeight="1" x14ac:dyDescent="0.2">
      <c r="A543" s="1" t="s">
        <v>1702</v>
      </c>
      <c r="B543" s="1">
        <v>559</v>
      </c>
    </row>
    <row r="544" spans="1:2" ht="15.75" customHeight="1" x14ac:dyDescent="0.2">
      <c r="A544" s="1" t="s">
        <v>1704</v>
      </c>
      <c r="B544" s="1">
        <v>508</v>
      </c>
    </row>
    <row r="545" spans="1:2" ht="15.75" customHeight="1" x14ac:dyDescent="0.2">
      <c r="A545" s="1" t="s">
        <v>1706</v>
      </c>
    </row>
    <row r="546" spans="1:2" ht="15.75" customHeight="1" x14ac:dyDescent="0.2">
      <c r="A546" s="1" t="s">
        <v>1708</v>
      </c>
    </row>
    <row r="547" spans="1:2" ht="15.75" customHeight="1" x14ac:dyDescent="0.2">
      <c r="A547" s="1" t="s">
        <v>1710</v>
      </c>
      <c r="B547" s="1">
        <v>584</v>
      </c>
    </row>
    <row r="548" spans="1:2" ht="15.75" customHeight="1" x14ac:dyDescent="0.2">
      <c r="A548" s="1" t="s">
        <v>1712</v>
      </c>
      <c r="B548" s="1">
        <v>585</v>
      </c>
    </row>
    <row r="549" spans="1:2" ht="15.75" customHeight="1" x14ac:dyDescent="0.2">
      <c r="A549" s="1" t="s">
        <v>1714</v>
      </c>
    </row>
    <row r="550" spans="1:2" ht="15.75" customHeight="1" x14ac:dyDescent="0.2">
      <c r="A550" s="1" t="s">
        <v>1716</v>
      </c>
    </row>
    <row r="551" spans="1:2" ht="15.75" customHeight="1" x14ac:dyDescent="0.2">
      <c r="A551" s="1" t="s">
        <v>440</v>
      </c>
    </row>
    <row r="552" spans="1:2" ht="15.75" customHeight="1" x14ac:dyDescent="0.2">
      <c r="A552" s="1" t="s">
        <v>1718</v>
      </c>
    </row>
    <row r="553" spans="1:2" ht="15.75" customHeight="1" x14ac:dyDescent="0.2">
      <c r="A553" s="1" t="s">
        <v>1720</v>
      </c>
      <c r="B553" s="1">
        <v>503</v>
      </c>
    </row>
    <row r="554" spans="1:2" ht="15.75" customHeight="1" x14ac:dyDescent="0.2">
      <c r="A554" s="1" t="s">
        <v>1721</v>
      </c>
      <c r="B554" s="1">
        <v>549</v>
      </c>
    </row>
    <row r="555" spans="1:2" ht="15.75" customHeight="1" x14ac:dyDescent="0.2">
      <c r="A555" s="1" t="s">
        <v>1723</v>
      </c>
    </row>
    <row r="556" spans="1:2" ht="15.75" customHeight="1" x14ac:dyDescent="0.2">
      <c r="A556" s="1" t="s">
        <v>1725</v>
      </c>
      <c r="B556" s="1">
        <v>586</v>
      </c>
    </row>
    <row r="557" spans="1:2" ht="15.75" customHeight="1" x14ac:dyDescent="0.2">
      <c r="A557" s="1" t="s">
        <v>1727</v>
      </c>
      <c r="B557" s="1">
        <v>513</v>
      </c>
    </row>
    <row r="558" spans="1:2" ht="15.75" customHeight="1" x14ac:dyDescent="0.2">
      <c r="A558" s="1" t="s">
        <v>150</v>
      </c>
      <c r="B558" s="1">
        <v>552</v>
      </c>
    </row>
    <row r="559" spans="1:2" ht="15.75" customHeight="1" x14ac:dyDescent="0.2">
      <c r="A559" s="1" t="s">
        <v>103</v>
      </c>
      <c r="B559" s="1">
        <v>514</v>
      </c>
    </row>
    <row r="560" spans="1:2" ht="15.75" customHeight="1" x14ac:dyDescent="0.2">
      <c r="A560" s="1" t="s">
        <v>1729</v>
      </c>
      <c r="B560" s="1">
        <v>550</v>
      </c>
    </row>
    <row r="561" spans="1:2" ht="15.75" customHeight="1" x14ac:dyDescent="0.2">
      <c r="A561" s="1" t="s">
        <v>484</v>
      </c>
      <c r="B561" s="1">
        <v>551</v>
      </c>
    </row>
    <row r="562" spans="1:2" ht="15.75" customHeight="1" x14ac:dyDescent="0.2">
      <c r="A562" s="1" t="s">
        <v>1731</v>
      </c>
    </row>
    <row r="563" spans="1:2" ht="15.75" customHeight="1" x14ac:dyDescent="0.2">
      <c r="A563" s="1" t="s">
        <v>257</v>
      </c>
      <c r="B563" s="1">
        <v>565</v>
      </c>
    </row>
    <row r="564" spans="1:2" ht="15.75" customHeight="1" x14ac:dyDescent="0.2">
      <c r="A564" s="1" t="s">
        <v>231</v>
      </c>
      <c r="B564" s="1">
        <v>553</v>
      </c>
    </row>
    <row r="565" spans="1:2" ht="15.75" customHeight="1" x14ac:dyDescent="0.2">
      <c r="A565" s="1" t="s">
        <v>1733</v>
      </c>
    </row>
    <row r="566" spans="1:2" ht="15.75" customHeight="1" x14ac:dyDescent="0.2">
      <c r="A566" s="1" t="s">
        <v>1735</v>
      </c>
    </row>
    <row r="567" spans="1:2" ht="15.75" customHeight="1" x14ac:dyDescent="0.2">
      <c r="A567" s="1" t="s">
        <v>1737</v>
      </c>
    </row>
    <row r="568" spans="1:2" ht="15.75" customHeight="1" x14ac:dyDescent="0.2">
      <c r="A568" s="1" t="s">
        <v>1739</v>
      </c>
      <c r="B568" s="1">
        <v>581</v>
      </c>
    </row>
    <row r="569" spans="1:2" ht="15.75" customHeight="1" x14ac:dyDescent="0.2">
      <c r="A569" s="1" t="s">
        <v>1741</v>
      </c>
    </row>
    <row r="570" spans="1:2" ht="15.75" customHeight="1" x14ac:dyDescent="0.2">
      <c r="A570" s="1" t="s">
        <v>1743</v>
      </c>
      <c r="B570" s="1">
        <v>561</v>
      </c>
    </row>
    <row r="571" spans="1:2" ht="15.75" customHeight="1" x14ac:dyDescent="0.2">
      <c r="A571" s="1" t="s">
        <v>152</v>
      </c>
      <c r="B571" s="1">
        <v>564</v>
      </c>
    </row>
    <row r="572" spans="1:2" ht="15.75" customHeight="1" x14ac:dyDescent="0.2">
      <c r="A572" s="1" t="s">
        <v>57</v>
      </c>
      <c r="B572" s="1">
        <v>562</v>
      </c>
    </row>
    <row r="573" spans="1:2" ht="15.75" customHeight="1" x14ac:dyDescent="0.2">
      <c r="A573" s="1" t="s">
        <v>1745</v>
      </c>
      <c r="B573" s="1">
        <v>563</v>
      </c>
    </row>
    <row r="574" spans="1:2" ht="15.75" customHeight="1" x14ac:dyDescent="0.2">
      <c r="A574" s="1" t="s">
        <v>1747</v>
      </c>
    </row>
    <row r="575" spans="1:2" ht="15.75" customHeight="1" x14ac:dyDescent="0.2">
      <c r="A575" s="1" t="s">
        <v>1748</v>
      </c>
    </row>
    <row r="576" spans="1:2" ht="15.75" customHeight="1" x14ac:dyDescent="0.2">
      <c r="A576" s="1" t="s">
        <v>1750</v>
      </c>
      <c r="B576" s="1">
        <v>599</v>
      </c>
    </row>
    <row r="577" spans="1:2" ht="15.75" customHeight="1" x14ac:dyDescent="0.2">
      <c r="A577" s="1" t="s">
        <v>1752</v>
      </c>
    </row>
    <row r="578" spans="1:2" ht="15.75" customHeight="1" x14ac:dyDescent="0.2">
      <c r="A578" s="1" t="s">
        <v>1754</v>
      </c>
    </row>
    <row r="579" spans="1:2" ht="15.75" customHeight="1" x14ac:dyDescent="0.2">
      <c r="A579" s="1" t="s">
        <v>1756</v>
      </c>
      <c r="B579" s="1">
        <v>567</v>
      </c>
    </row>
    <row r="580" spans="1:2" ht="15.75" customHeight="1" x14ac:dyDescent="0.2">
      <c r="A580" s="1" t="s">
        <v>259</v>
      </c>
      <c r="B580" s="1">
        <v>569</v>
      </c>
    </row>
    <row r="581" spans="1:2" ht="15.75" customHeight="1" x14ac:dyDescent="0.2">
      <c r="A581" s="1" t="s">
        <v>469</v>
      </c>
      <c r="B581" s="1">
        <v>571</v>
      </c>
    </row>
    <row r="582" spans="1:2" ht="15.75" customHeight="1" x14ac:dyDescent="0.2">
      <c r="A582" s="1" t="s">
        <v>431</v>
      </c>
      <c r="B582" s="1">
        <v>566</v>
      </c>
    </row>
    <row r="583" spans="1:2" ht="15.75" customHeight="1" x14ac:dyDescent="0.2">
      <c r="A583" s="1" t="s">
        <v>1758</v>
      </c>
      <c r="B583" s="1">
        <v>568</v>
      </c>
    </row>
    <row r="584" spans="1:2" ht="15.75" customHeight="1" x14ac:dyDescent="0.2">
      <c r="A584" s="1" t="s">
        <v>1760</v>
      </c>
      <c r="B584" s="1">
        <v>574</v>
      </c>
    </row>
    <row r="585" spans="1:2" ht="15.75" customHeight="1" x14ac:dyDescent="0.2">
      <c r="A585" s="1" t="s">
        <v>1762</v>
      </c>
      <c r="B585" s="1">
        <v>579</v>
      </c>
    </row>
    <row r="586" spans="1:2" ht="15.75" customHeight="1" x14ac:dyDescent="0.2">
      <c r="A586" s="1" t="s">
        <v>322</v>
      </c>
      <c r="B586" s="1">
        <v>580</v>
      </c>
    </row>
    <row r="587" spans="1:2" ht="15.75" customHeight="1" x14ac:dyDescent="0.2">
      <c r="A587" s="1" t="s">
        <v>1764</v>
      </c>
    </row>
    <row r="588" spans="1:2" ht="15.75" customHeight="1" x14ac:dyDescent="0.2">
      <c r="A588" s="1" t="s">
        <v>1766</v>
      </c>
      <c r="B588" s="1">
        <v>575</v>
      </c>
    </row>
    <row r="589" spans="1:2" ht="15.75" customHeight="1" x14ac:dyDescent="0.2">
      <c r="A589" s="1" t="s">
        <v>1767</v>
      </c>
    </row>
    <row r="590" spans="1:2" ht="15.75" customHeight="1" x14ac:dyDescent="0.2">
      <c r="A590" s="1" t="s">
        <v>1769</v>
      </c>
      <c r="B590" s="1">
        <v>589</v>
      </c>
    </row>
    <row r="591" spans="1:2" ht="15.75" customHeight="1" x14ac:dyDescent="0.2">
      <c r="A591" s="1" t="s">
        <v>206</v>
      </c>
      <c r="B591" s="1">
        <v>591</v>
      </c>
    </row>
    <row r="592" spans="1:2" ht="15.75" customHeight="1" x14ac:dyDescent="0.2">
      <c r="A592" s="1" t="s">
        <v>1771</v>
      </c>
      <c r="B592" s="1">
        <v>577</v>
      </c>
    </row>
    <row r="593" spans="1:2" ht="15.75" customHeight="1" x14ac:dyDescent="0.2">
      <c r="A593" s="1" t="s">
        <v>1773</v>
      </c>
      <c r="B593" s="1">
        <v>578</v>
      </c>
    </row>
    <row r="594" spans="1:2" ht="15.75" customHeight="1" x14ac:dyDescent="0.2">
      <c r="A594" s="1" t="s">
        <v>471</v>
      </c>
      <c r="B594" s="1">
        <v>570</v>
      </c>
    </row>
    <row r="595" spans="1:2" ht="15.75" customHeight="1" x14ac:dyDescent="0.2">
      <c r="A595" s="1" t="s">
        <v>441</v>
      </c>
      <c r="B595" s="1">
        <v>590</v>
      </c>
    </row>
    <row r="596" spans="1:2" ht="15.75" customHeight="1" x14ac:dyDescent="0.2">
      <c r="A596" s="1" t="s">
        <v>233</v>
      </c>
      <c r="B596" s="1">
        <v>594</v>
      </c>
    </row>
    <row r="597" spans="1:2" ht="15.75" customHeight="1" x14ac:dyDescent="0.2">
      <c r="A597" s="1" t="s">
        <v>460</v>
      </c>
      <c r="B597" s="1">
        <v>593</v>
      </c>
    </row>
    <row r="598" spans="1:2" ht="15.75" customHeight="1" x14ac:dyDescent="0.2">
      <c r="A598" s="1" t="s">
        <v>420</v>
      </c>
      <c r="B598" s="1">
        <v>595</v>
      </c>
    </row>
    <row r="599" spans="1:2" ht="15.75" customHeight="1" x14ac:dyDescent="0.2">
      <c r="A599" s="1" t="s">
        <v>462</v>
      </c>
      <c r="B599" s="1">
        <v>596</v>
      </c>
    </row>
    <row r="600" spans="1:2" ht="15.75" customHeight="1" x14ac:dyDescent="0.2">
      <c r="A600" s="1" t="s">
        <v>748</v>
      </c>
    </row>
    <row r="601" spans="1:2" ht="15.75" customHeight="1" x14ac:dyDescent="0.2">
      <c r="A601" s="1" t="s">
        <v>1776</v>
      </c>
      <c r="B601" s="1">
        <v>597</v>
      </c>
    </row>
    <row r="602" spans="1:2" ht="15.75" customHeight="1" x14ac:dyDescent="0.2">
      <c r="A602" s="1" t="s">
        <v>1778</v>
      </c>
      <c r="B602" s="1">
        <v>592</v>
      </c>
    </row>
    <row r="603" spans="1:2" ht="15.75" customHeight="1" x14ac:dyDescent="0.2">
      <c r="A603" s="1" t="s">
        <v>1780</v>
      </c>
      <c r="B603" s="1">
        <v>598</v>
      </c>
    </row>
    <row r="604" spans="1:2" ht="15.75" customHeight="1" x14ac:dyDescent="0.2">
      <c r="A604" s="1" t="s">
        <v>1781</v>
      </c>
      <c r="B604" s="1">
        <v>600</v>
      </c>
    </row>
    <row r="605" spans="1:2" ht="15.75" customHeight="1" x14ac:dyDescent="0.2">
      <c r="A605" s="1" t="s">
        <v>236</v>
      </c>
      <c r="B605" s="1">
        <v>602</v>
      </c>
    </row>
    <row r="606" spans="1:2" ht="15.75" customHeight="1" x14ac:dyDescent="0.2">
      <c r="A606" s="1" t="s">
        <v>239</v>
      </c>
      <c r="B606" s="1">
        <v>603</v>
      </c>
    </row>
    <row r="607" spans="1:2" ht="15.75" customHeight="1" x14ac:dyDescent="0.2">
      <c r="A607" s="1" t="s">
        <v>155</v>
      </c>
      <c r="B607" s="1">
        <v>669</v>
      </c>
    </row>
    <row r="608" spans="1:2" ht="15.75" customHeight="1" x14ac:dyDescent="0.2">
      <c r="A608" s="1" t="s">
        <v>184</v>
      </c>
      <c r="B608" s="1">
        <v>605</v>
      </c>
    </row>
    <row r="609" spans="1:2" ht="15.75" customHeight="1" x14ac:dyDescent="0.2">
      <c r="A609" s="1" t="s">
        <v>1783</v>
      </c>
      <c r="B609" s="1">
        <v>607</v>
      </c>
    </row>
    <row r="610" spans="1:2" ht="15.75" customHeight="1" x14ac:dyDescent="0.2">
      <c r="A610" s="1" t="s">
        <v>1785</v>
      </c>
    </row>
    <row r="611" spans="1:2" ht="15.75" customHeight="1" x14ac:dyDescent="0.2">
      <c r="A611" s="1" t="s">
        <v>158</v>
      </c>
      <c r="B611" s="1">
        <v>604</v>
      </c>
    </row>
    <row r="612" spans="1:2" ht="15.75" customHeight="1" x14ac:dyDescent="0.2">
      <c r="A612" s="1" t="s">
        <v>1787</v>
      </c>
      <c r="B612" s="1">
        <v>638</v>
      </c>
    </row>
    <row r="613" spans="1:2" ht="15.75" customHeight="1" x14ac:dyDescent="0.2">
      <c r="A613" s="1" t="s">
        <v>1789</v>
      </c>
    </row>
    <row r="614" spans="1:2" ht="15.75" customHeight="1" x14ac:dyDescent="0.2">
      <c r="A614" s="1" t="s">
        <v>186</v>
      </c>
      <c r="B614" s="1">
        <v>623</v>
      </c>
    </row>
    <row r="615" spans="1:2" ht="15.75" customHeight="1" x14ac:dyDescent="0.2">
      <c r="A615" s="1" t="s">
        <v>1791</v>
      </c>
      <c r="B615" s="1">
        <v>655</v>
      </c>
    </row>
    <row r="616" spans="1:2" ht="15.75" customHeight="1" x14ac:dyDescent="0.2">
      <c r="A616" s="1" t="s">
        <v>486</v>
      </c>
      <c r="B616" s="1">
        <v>608</v>
      </c>
    </row>
    <row r="617" spans="1:2" ht="15.75" customHeight="1" x14ac:dyDescent="0.2">
      <c r="A617" s="1" t="s">
        <v>160</v>
      </c>
      <c r="B617" s="1">
        <v>622</v>
      </c>
    </row>
    <row r="618" spans="1:2" ht="15.75" customHeight="1" x14ac:dyDescent="0.2">
      <c r="A618" s="1" t="s">
        <v>163</v>
      </c>
      <c r="B618" s="1">
        <v>621</v>
      </c>
    </row>
    <row r="619" spans="1:2" ht="15.75" customHeight="1" x14ac:dyDescent="0.2">
      <c r="A619" s="1" t="s">
        <v>209</v>
      </c>
      <c r="B619" s="1">
        <v>618</v>
      </c>
    </row>
    <row r="620" spans="1:2" ht="15.75" customHeight="1" x14ac:dyDescent="0.2">
      <c r="A620" s="1" t="s">
        <v>137</v>
      </c>
      <c r="B620" s="1">
        <v>620</v>
      </c>
    </row>
    <row r="621" spans="1:2" ht="15.75" customHeight="1" x14ac:dyDescent="0.2">
      <c r="A621" s="1" t="s">
        <v>1793</v>
      </c>
    </row>
    <row r="622" spans="1:2" ht="15.75" customHeight="1" x14ac:dyDescent="0.2">
      <c r="A622" s="1" t="s">
        <v>1794</v>
      </c>
    </row>
    <row r="623" spans="1:2" ht="15.75" customHeight="1" x14ac:dyDescent="0.2">
      <c r="A623" s="1" t="s">
        <v>1796</v>
      </c>
    </row>
    <row r="624" spans="1:2" ht="15.75" customHeight="1" x14ac:dyDescent="0.2">
      <c r="A624" s="1" t="s">
        <v>1798</v>
      </c>
    </row>
    <row r="625" spans="1:2" ht="15.75" customHeight="1" x14ac:dyDescent="0.2">
      <c r="A625" s="1" t="s">
        <v>1800</v>
      </c>
    </row>
    <row r="626" spans="1:2" ht="15.75" customHeight="1" x14ac:dyDescent="0.2">
      <c r="A626" s="1" t="s">
        <v>1802</v>
      </c>
    </row>
    <row r="627" spans="1:2" ht="15.75" customHeight="1" x14ac:dyDescent="0.2">
      <c r="A627" s="1" t="s">
        <v>1803</v>
      </c>
    </row>
    <row r="628" spans="1:2" ht="15.75" customHeight="1" x14ac:dyDescent="0.2">
      <c r="A628" s="1" t="s">
        <v>1805</v>
      </c>
      <c r="B628" s="1">
        <v>629</v>
      </c>
    </row>
    <row r="629" spans="1:2" ht="15.75" customHeight="1" x14ac:dyDescent="0.2">
      <c r="A629" s="1" t="s">
        <v>1807</v>
      </c>
      <c r="B629" s="1">
        <v>626</v>
      </c>
    </row>
    <row r="630" spans="1:2" ht="15.75" customHeight="1" x14ac:dyDescent="0.2">
      <c r="A630" s="1" t="s">
        <v>1809</v>
      </c>
      <c r="B630" s="1">
        <v>628</v>
      </c>
    </row>
    <row r="631" spans="1:2" ht="15.75" customHeight="1" x14ac:dyDescent="0.2">
      <c r="A631" s="1" t="s">
        <v>399</v>
      </c>
      <c r="B631" s="1">
        <v>627</v>
      </c>
    </row>
    <row r="632" spans="1:2" ht="15.75" customHeight="1" x14ac:dyDescent="0.2">
      <c r="A632" s="1" t="s">
        <v>1811</v>
      </c>
    </row>
    <row r="633" spans="1:2" ht="15.75" customHeight="1" x14ac:dyDescent="0.2">
      <c r="A633" s="1" t="s">
        <v>165</v>
      </c>
      <c r="B633" s="1">
        <v>656</v>
      </c>
    </row>
    <row r="634" spans="1:2" ht="15.75" customHeight="1" x14ac:dyDescent="0.2">
      <c r="A634" s="1" t="s">
        <v>1813</v>
      </c>
    </row>
    <row r="635" spans="1:2" ht="15.75" customHeight="1" x14ac:dyDescent="0.2">
      <c r="A635" s="1" t="s">
        <v>1815</v>
      </c>
    </row>
    <row r="636" spans="1:2" ht="15.75" customHeight="1" x14ac:dyDescent="0.2">
      <c r="A636" s="1" t="s">
        <v>1817</v>
      </c>
    </row>
    <row r="637" spans="1:2" ht="15.75" customHeight="1" x14ac:dyDescent="0.2">
      <c r="A637" s="1" t="s">
        <v>1819</v>
      </c>
    </row>
    <row r="638" spans="1:2" ht="15.75" customHeight="1" x14ac:dyDescent="0.2">
      <c r="A638" s="1" t="s">
        <v>211</v>
      </c>
      <c r="B638" s="1">
        <v>661</v>
      </c>
    </row>
    <row r="639" spans="1:2" ht="15.75" customHeight="1" x14ac:dyDescent="0.2">
      <c r="A639" s="1" t="s">
        <v>1821</v>
      </c>
    </row>
    <row r="640" spans="1:2" ht="15.75" customHeight="1" x14ac:dyDescent="0.2">
      <c r="A640" s="1" t="s">
        <v>1823</v>
      </c>
    </row>
    <row r="641" spans="1:2" ht="15.75" customHeight="1" x14ac:dyDescent="0.2">
      <c r="A641" s="1" t="s">
        <v>1825</v>
      </c>
    </row>
    <row r="642" spans="1:2" ht="15.75" customHeight="1" x14ac:dyDescent="0.2">
      <c r="A642" s="1" t="s">
        <v>392</v>
      </c>
      <c r="B642" s="1">
        <v>662</v>
      </c>
    </row>
    <row r="643" spans="1:2" ht="15.75" customHeight="1" x14ac:dyDescent="0.2">
      <c r="A643" s="1" t="s">
        <v>1827</v>
      </c>
      <c r="B643" s="1">
        <v>664</v>
      </c>
    </row>
    <row r="644" spans="1:2" ht="15.75" customHeight="1" x14ac:dyDescent="0.2">
      <c r="A644" s="1" t="s">
        <v>1829</v>
      </c>
    </row>
    <row r="645" spans="1:2" ht="15.75" customHeight="1" x14ac:dyDescent="0.2">
      <c r="A645" s="1" t="s">
        <v>1831</v>
      </c>
    </row>
    <row r="646" spans="1:2" ht="15.75" customHeight="1" x14ac:dyDescent="0.2">
      <c r="A646" s="1" t="s">
        <v>1832</v>
      </c>
      <c r="B646" s="1">
        <v>694</v>
      </c>
    </row>
    <row r="647" spans="1:2" ht="15.75" customHeight="1" x14ac:dyDescent="0.2">
      <c r="A647" s="1" t="s">
        <v>1834</v>
      </c>
      <c r="B647" s="1">
        <v>660</v>
      </c>
    </row>
    <row r="648" spans="1:2" ht="15.75" customHeight="1" x14ac:dyDescent="0.2">
      <c r="A648" s="1" t="s">
        <v>422</v>
      </c>
      <c r="B648" s="1">
        <v>665</v>
      </c>
    </row>
    <row r="649" spans="1:2" ht="15.75" customHeight="1" x14ac:dyDescent="0.2">
      <c r="A649" s="1" t="s">
        <v>139</v>
      </c>
      <c r="B649" s="1">
        <v>666</v>
      </c>
    </row>
    <row r="650" spans="1:2" ht="15.75" customHeight="1" x14ac:dyDescent="0.2">
      <c r="A650" s="1" t="s">
        <v>1836</v>
      </c>
    </row>
    <row r="651" spans="1:2" ht="15.75" customHeight="1" x14ac:dyDescent="0.2">
      <c r="A651" s="1" t="s">
        <v>922</v>
      </c>
    </row>
    <row r="652" spans="1:2" ht="15.75" customHeight="1" x14ac:dyDescent="0.2">
      <c r="A652" s="1" t="s">
        <v>1838</v>
      </c>
      <c r="B652" s="1" t="s">
        <v>1840</v>
      </c>
    </row>
    <row r="653" spans="1:2" ht="15.75" customHeight="1" x14ac:dyDescent="0.2">
      <c r="A653" s="1" t="s">
        <v>1841</v>
      </c>
      <c r="B653" s="1">
        <v>668</v>
      </c>
    </row>
    <row r="654" spans="1:2" ht="15.75" customHeight="1" x14ac:dyDescent="0.2">
      <c r="A654" s="1" t="s">
        <v>402</v>
      </c>
      <c r="B654" s="1">
        <v>667</v>
      </c>
    </row>
    <row r="655" spans="1:2" ht="15.75" customHeight="1" x14ac:dyDescent="0.2">
      <c r="A655" s="1" t="s">
        <v>1843</v>
      </c>
      <c r="B655" s="1">
        <v>670</v>
      </c>
    </row>
    <row r="656" spans="1:2" ht="15.75" customHeight="1" x14ac:dyDescent="0.2">
      <c r="A656" s="1" t="s">
        <v>1845</v>
      </c>
    </row>
    <row r="657" spans="1:2" ht="15.75" customHeight="1" x14ac:dyDescent="0.2">
      <c r="A657" s="1" t="s">
        <v>1847</v>
      </c>
      <c r="B657" s="1">
        <v>674</v>
      </c>
    </row>
    <row r="658" spans="1:2" ht="15.75" customHeight="1" x14ac:dyDescent="0.2">
      <c r="A658" s="1" t="s">
        <v>1848</v>
      </c>
      <c r="B658" s="1">
        <v>740</v>
      </c>
    </row>
    <row r="659" spans="1:2" ht="15.75" customHeight="1" x14ac:dyDescent="0.2">
      <c r="A659" s="1" t="s">
        <v>433</v>
      </c>
      <c r="B659" s="1">
        <v>675</v>
      </c>
    </row>
    <row r="660" spans="1:2" ht="15.75" customHeight="1" x14ac:dyDescent="0.2">
      <c r="A660" s="1" t="s">
        <v>372</v>
      </c>
      <c r="B660" s="1">
        <v>676</v>
      </c>
    </row>
    <row r="661" spans="1:2" ht="15.75" customHeight="1" x14ac:dyDescent="0.2">
      <c r="A661" s="1" t="s">
        <v>1850</v>
      </c>
      <c r="B661" s="1">
        <v>671</v>
      </c>
    </row>
    <row r="662" spans="1:2" ht="15.75" customHeight="1" x14ac:dyDescent="0.2">
      <c r="A662" s="1" t="s">
        <v>1852</v>
      </c>
      <c r="B662" s="1">
        <v>753</v>
      </c>
    </row>
    <row r="663" spans="1:2" ht="15.75" customHeight="1" x14ac:dyDescent="0.2">
      <c r="A663" s="1" t="s">
        <v>1854</v>
      </c>
    </row>
    <row r="664" spans="1:2" ht="15.75" customHeight="1" x14ac:dyDescent="0.2">
      <c r="A664" s="1" t="s">
        <v>167</v>
      </c>
      <c r="B664" s="1">
        <v>679</v>
      </c>
    </row>
    <row r="665" spans="1:2" ht="15.75" customHeight="1" x14ac:dyDescent="0.2">
      <c r="A665" s="1" t="s">
        <v>1855</v>
      </c>
      <c r="B665" s="1">
        <v>680</v>
      </c>
    </row>
    <row r="666" spans="1:2" ht="15.75" customHeight="1" x14ac:dyDescent="0.2">
      <c r="A666" s="1" t="s">
        <v>169</v>
      </c>
      <c r="B666" s="1">
        <v>673</v>
      </c>
    </row>
    <row r="667" spans="1:2" ht="15.75" customHeight="1" x14ac:dyDescent="0.2">
      <c r="A667" s="1" t="s">
        <v>1857</v>
      </c>
    </row>
    <row r="668" spans="1:2" ht="15.75" customHeight="1" x14ac:dyDescent="0.2">
      <c r="A668" s="1" t="s">
        <v>60</v>
      </c>
      <c r="B668" s="1">
        <v>722</v>
      </c>
    </row>
    <row r="669" spans="1:2" ht="15.75" customHeight="1" x14ac:dyDescent="0.2">
      <c r="A669" s="1" t="s">
        <v>63</v>
      </c>
      <c r="B669" s="1">
        <v>723</v>
      </c>
    </row>
    <row r="670" spans="1:2" ht="15.75" customHeight="1" x14ac:dyDescent="0.2">
      <c r="A670" s="1" t="s">
        <v>1859</v>
      </c>
    </row>
    <row r="671" spans="1:2" ht="15.75" customHeight="1" x14ac:dyDescent="0.2">
      <c r="A671" s="1" t="s">
        <v>488</v>
      </c>
      <c r="B671" s="1">
        <v>688</v>
      </c>
    </row>
    <row r="672" spans="1:2" ht="15.75" customHeight="1" x14ac:dyDescent="0.2">
      <c r="A672" s="1" t="s">
        <v>65</v>
      </c>
      <c r="B672" s="1">
        <v>683</v>
      </c>
    </row>
    <row r="673" spans="1:2" ht="15.75" customHeight="1" x14ac:dyDescent="0.2">
      <c r="A673" s="1" t="s">
        <v>490</v>
      </c>
      <c r="B673" s="1">
        <v>684</v>
      </c>
    </row>
    <row r="674" spans="1:2" ht="15.75" customHeight="1" x14ac:dyDescent="0.2">
      <c r="A674" s="1" t="s">
        <v>1861</v>
      </c>
      <c r="B674" s="1">
        <v>685</v>
      </c>
    </row>
    <row r="675" spans="1:2" ht="15.75" customHeight="1" x14ac:dyDescent="0.2">
      <c r="A675" s="1" t="s">
        <v>1863</v>
      </c>
    </row>
    <row r="676" spans="1:2" ht="15.75" customHeight="1" x14ac:dyDescent="0.2">
      <c r="A676" s="1" t="s">
        <v>1865</v>
      </c>
    </row>
    <row r="677" spans="1:2" ht="15.75" customHeight="1" x14ac:dyDescent="0.2">
      <c r="A677" s="1" t="s">
        <v>105</v>
      </c>
      <c r="B677" s="1">
        <v>686</v>
      </c>
    </row>
    <row r="678" spans="1:2" ht="15.75" customHeight="1" x14ac:dyDescent="0.2">
      <c r="A678" s="1" t="s">
        <v>1867</v>
      </c>
    </row>
    <row r="679" spans="1:2" ht="15.75" customHeight="1" x14ac:dyDescent="0.2">
      <c r="A679" s="1" t="s">
        <v>1868</v>
      </c>
    </row>
    <row r="680" spans="1:2" ht="15.75" customHeight="1" x14ac:dyDescent="0.2">
      <c r="A680" s="1" t="s">
        <v>1870</v>
      </c>
    </row>
    <row r="681" spans="1:2" ht="15.75" customHeight="1" x14ac:dyDescent="0.2">
      <c r="A681" s="1" t="s">
        <v>1872</v>
      </c>
    </row>
    <row r="682" spans="1:2" ht="15.75" customHeight="1" x14ac:dyDescent="0.2">
      <c r="A682" s="1" t="s">
        <v>1873</v>
      </c>
    </row>
    <row r="683" spans="1:2" ht="15.75" customHeight="1" x14ac:dyDescent="0.2">
      <c r="A683" s="1" t="s">
        <v>1874</v>
      </c>
      <c r="B683" s="1">
        <v>682</v>
      </c>
    </row>
    <row r="684" spans="1:2" ht="15.75" customHeight="1" x14ac:dyDescent="0.2">
      <c r="A684" s="1" t="s">
        <v>108</v>
      </c>
      <c r="B684" s="1">
        <v>681</v>
      </c>
    </row>
    <row r="685" spans="1:2" ht="15.75" customHeight="1" x14ac:dyDescent="0.2">
      <c r="A685" s="1" t="s">
        <v>171</v>
      </c>
      <c r="B685" s="1">
        <v>687</v>
      </c>
    </row>
    <row r="686" spans="1:2" ht="15.75" customHeight="1" x14ac:dyDescent="0.2">
      <c r="A686" s="1" t="s">
        <v>68</v>
      </c>
      <c r="B686" s="1">
        <v>724</v>
      </c>
    </row>
    <row r="687" spans="1:2" ht="15.75" customHeight="1" x14ac:dyDescent="0.2">
      <c r="A687" s="1" t="s">
        <v>1876</v>
      </c>
    </row>
    <row r="688" spans="1:2" ht="15.75" customHeight="1" x14ac:dyDescent="0.2">
      <c r="A688" s="1" t="s">
        <v>1877</v>
      </c>
      <c r="B688" s="1">
        <v>690</v>
      </c>
    </row>
    <row r="689" spans="1:2" ht="15.75" customHeight="1" x14ac:dyDescent="0.2">
      <c r="A689" s="1" t="s">
        <v>110</v>
      </c>
      <c r="B689" s="1">
        <v>692</v>
      </c>
    </row>
    <row r="690" spans="1:2" ht="15.75" customHeight="1" x14ac:dyDescent="0.2">
      <c r="A690" s="1" t="s">
        <v>113</v>
      </c>
      <c r="B690" s="1">
        <v>689</v>
      </c>
    </row>
    <row r="691" spans="1:2" ht="15.75" customHeight="1" x14ac:dyDescent="0.2">
      <c r="A691" s="1" t="s">
        <v>141</v>
      </c>
      <c r="B691" s="1">
        <v>696</v>
      </c>
    </row>
    <row r="692" spans="1:2" ht="15.75" customHeight="1" x14ac:dyDescent="0.2">
      <c r="A692" s="1" t="s">
        <v>750</v>
      </c>
    </row>
    <row r="693" spans="1:2" ht="15.75" customHeight="1" x14ac:dyDescent="0.2">
      <c r="A693" s="1" t="s">
        <v>1879</v>
      </c>
    </row>
    <row r="694" spans="1:2" ht="15.75" customHeight="1" x14ac:dyDescent="0.2">
      <c r="A694" s="1" t="s">
        <v>1881</v>
      </c>
    </row>
    <row r="695" spans="1:2" ht="15.75" customHeight="1" x14ac:dyDescent="0.2">
      <c r="A695" s="1" t="s">
        <v>752</v>
      </c>
    </row>
    <row r="696" spans="1:2" ht="15.75" customHeight="1" x14ac:dyDescent="0.2">
      <c r="A696" s="1" t="s">
        <v>754</v>
      </c>
    </row>
    <row r="697" spans="1:2" ht="15.75" customHeight="1" x14ac:dyDescent="0.2">
      <c r="A697" s="1" t="s">
        <v>756</v>
      </c>
    </row>
    <row r="698" spans="1:2" ht="15.75" customHeight="1" x14ac:dyDescent="0.2">
      <c r="A698" s="1" t="s">
        <v>758</v>
      </c>
    </row>
    <row r="699" spans="1:2" ht="15.75" customHeight="1" x14ac:dyDescent="0.2">
      <c r="A699" s="1" t="s">
        <v>1883</v>
      </c>
    </row>
    <row r="700" spans="1:2" ht="15.75" customHeight="1" x14ac:dyDescent="0.2">
      <c r="A700" s="1" t="s">
        <v>115</v>
      </c>
      <c r="B700" s="1">
        <v>695</v>
      </c>
    </row>
    <row r="701" spans="1:2" ht="15.75" customHeight="1" x14ac:dyDescent="0.2">
      <c r="A701" s="1" t="s">
        <v>1885</v>
      </c>
    </row>
    <row r="702" spans="1:2" ht="15.75" customHeight="1" x14ac:dyDescent="0.2">
      <c r="A702" s="1" t="s">
        <v>1887</v>
      </c>
      <c r="B702" s="1">
        <v>739</v>
      </c>
    </row>
    <row r="703" spans="1:2" ht="15.75" customHeight="1" x14ac:dyDescent="0.2">
      <c r="A703" s="1" t="s">
        <v>1889</v>
      </c>
      <c r="B703" s="1">
        <v>738</v>
      </c>
    </row>
    <row r="704" spans="1:2" ht="15.75" customHeight="1" x14ac:dyDescent="0.2">
      <c r="A704" s="1" t="s">
        <v>1891</v>
      </c>
      <c r="B704" s="1">
        <v>737</v>
      </c>
    </row>
    <row r="705" spans="1:2" ht="15.75" customHeight="1" x14ac:dyDescent="0.2">
      <c r="A705" s="1" t="s">
        <v>1893</v>
      </c>
    </row>
    <row r="706" spans="1:2" ht="15.75" customHeight="1" x14ac:dyDescent="0.2">
      <c r="A706" s="1" t="s">
        <v>492</v>
      </c>
      <c r="B706" s="1">
        <v>699</v>
      </c>
    </row>
    <row r="707" spans="1:2" ht="15.75" customHeight="1" x14ac:dyDescent="0.2">
      <c r="A707" s="1" t="s">
        <v>494</v>
      </c>
      <c r="B707" s="1">
        <v>701</v>
      </c>
    </row>
    <row r="708" spans="1:2" ht="15.75" customHeight="1" x14ac:dyDescent="0.2">
      <c r="A708" s="1" t="s">
        <v>118</v>
      </c>
      <c r="B708" s="1">
        <v>698</v>
      </c>
    </row>
    <row r="709" spans="1:2" ht="15.75" customHeight="1" x14ac:dyDescent="0.2">
      <c r="A709" s="1" t="s">
        <v>1895</v>
      </c>
      <c r="B709" s="1">
        <v>697</v>
      </c>
    </row>
    <row r="710" spans="1:2" ht="15.75" customHeight="1" x14ac:dyDescent="0.2">
      <c r="A710" s="1" t="s">
        <v>120</v>
      </c>
      <c r="B710" s="1">
        <v>700</v>
      </c>
    </row>
    <row r="711" spans="1:2" ht="15.75" customHeight="1" x14ac:dyDescent="0.2">
      <c r="A711" s="1" t="s">
        <v>1897</v>
      </c>
      <c r="B711" s="1">
        <v>691</v>
      </c>
    </row>
    <row r="712" spans="1:2" ht="15.75" customHeight="1" x14ac:dyDescent="0.2">
      <c r="A712" s="1" t="s">
        <v>89</v>
      </c>
      <c r="B712" s="1">
        <v>693</v>
      </c>
    </row>
    <row r="713" spans="1:2" ht="15.75" customHeight="1" x14ac:dyDescent="0.2">
      <c r="A713" s="1" t="s">
        <v>1899</v>
      </c>
      <c r="B713" s="1">
        <v>706</v>
      </c>
    </row>
    <row r="714" spans="1:2" ht="15.75" customHeight="1" x14ac:dyDescent="0.2">
      <c r="A714" s="1" t="s">
        <v>70</v>
      </c>
      <c r="B714" s="1">
        <v>703</v>
      </c>
    </row>
    <row r="715" spans="1:2" ht="15.75" customHeight="1" x14ac:dyDescent="0.2">
      <c r="A715" s="1" t="s">
        <v>496</v>
      </c>
      <c r="B715" s="1">
        <v>708</v>
      </c>
    </row>
    <row r="716" spans="1:2" ht="15.75" customHeight="1" x14ac:dyDescent="0.2">
      <c r="A716" s="1" t="s">
        <v>122</v>
      </c>
      <c r="B716" s="1">
        <v>704</v>
      </c>
    </row>
    <row r="717" spans="1:2" ht="15.75" customHeight="1" x14ac:dyDescent="0.2">
      <c r="A717" s="1" t="s">
        <v>1901</v>
      </c>
      <c r="B717" s="1">
        <v>705</v>
      </c>
    </row>
    <row r="718" spans="1:2" ht="15.75" customHeight="1" x14ac:dyDescent="0.2">
      <c r="A718" s="1" t="s">
        <v>498</v>
      </c>
      <c r="B718" s="1">
        <v>710</v>
      </c>
    </row>
    <row r="719" spans="1:2" ht="15.75" customHeight="1" x14ac:dyDescent="0.2">
      <c r="A719" s="1" t="s">
        <v>499</v>
      </c>
      <c r="B719" s="1">
        <v>711</v>
      </c>
    </row>
    <row r="720" spans="1:2" ht="15.75" customHeight="1" x14ac:dyDescent="0.2">
      <c r="A720" s="1" t="s">
        <v>501</v>
      </c>
      <c r="B720" s="1">
        <v>712</v>
      </c>
    </row>
    <row r="721" spans="1:2" ht="15.75" customHeight="1" x14ac:dyDescent="0.2">
      <c r="A721" s="1" t="s">
        <v>503</v>
      </c>
      <c r="B721" s="1">
        <v>710</v>
      </c>
    </row>
    <row r="722" spans="1:2" ht="15.75" customHeight="1" x14ac:dyDescent="0.2">
      <c r="A722" s="1" t="s">
        <v>1903</v>
      </c>
      <c r="B722" s="1" t="s">
        <v>1840</v>
      </c>
    </row>
    <row r="723" spans="1:2" ht="15.75" customHeight="1" x14ac:dyDescent="0.2">
      <c r="A723" s="1" t="s">
        <v>505</v>
      </c>
      <c r="B723" s="1">
        <v>713</v>
      </c>
    </row>
    <row r="724" spans="1:2" ht="15.75" customHeight="1" x14ac:dyDescent="0.2">
      <c r="A724" s="1" t="s">
        <v>507</v>
      </c>
      <c r="B724" s="1">
        <v>717</v>
      </c>
    </row>
    <row r="725" spans="1:2" ht="15.75" customHeight="1" x14ac:dyDescent="0.2">
      <c r="A725" s="1" t="s">
        <v>509</v>
      </c>
      <c r="B725" s="1">
        <v>714</v>
      </c>
    </row>
    <row r="726" spans="1:2" ht="15.75" customHeight="1" x14ac:dyDescent="0.2">
      <c r="A726" s="1" t="s">
        <v>511</v>
      </c>
      <c r="B726" s="1">
        <v>715</v>
      </c>
    </row>
    <row r="727" spans="1:2" ht="15.75" customHeight="1" x14ac:dyDescent="0.2">
      <c r="A727" s="1" t="s">
        <v>1905</v>
      </c>
    </row>
    <row r="728" spans="1:2" ht="15.75" customHeight="1" x14ac:dyDescent="0.2">
      <c r="A728" s="1" t="s">
        <v>1907</v>
      </c>
      <c r="B728" s="1">
        <v>732</v>
      </c>
    </row>
    <row r="729" spans="1:2" ht="15.75" customHeight="1" x14ac:dyDescent="0.2">
      <c r="A729" s="1" t="s">
        <v>513</v>
      </c>
      <c r="B729" s="1">
        <v>727</v>
      </c>
    </row>
    <row r="730" spans="1:2" ht="15.75" customHeight="1" x14ac:dyDescent="0.2">
      <c r="A730" s="1" t="s">
        <v>516</v>
      </c>
      <c r="B730" s="1">
        <v>728</v>
      </c>
    </row>
    <row r="731" spans="1:2" ht="15.75" customHeight="1" x14ac:dyDescent="0.2">
      <c r="A731" s="1" t="s">
        <v>518</v>
      </c>
      <c r="B731" s="1">
        <v>726</v>
      </c>
    </row>
    <row r="732" spans="1:2" ht="15.75" customHeight="1" x14ac:dyDescent="0.2">
      <c r="A732" s="1" t="s">
        <v>521</v>
      </c>
      <c r="B732" s="1">
        <v>725</v>
      </c>
    </row>
    <row r="733" spans="1:2" ht="15.75" customHeight="1" x14ac:dyDescent="0.2">
      <c r="A733" s="1" t="s">
        <v>523</v>
      </c>
      <c r="B733" s="1">
        <v>731</v>
      </c>
    </row>
    <row r="734" spans="1:2" ht="15.75" customHeight="1" x14ac:dyDescent="0.2">
      <c r="A734" s="1" t="s">
        <v>1908</v>
      </c>
      <c r="B734" s="1">
        <v>734</v>
      </c>
    </row>
    <row r="735" spans="1:2" ht="15.75" customHeight="1" x14ac:dyDescent="0.2">
      <c r="A735" s="1" t="s">
        <v>525</v>
      </c>
      <c r="B735" s="1">
        <v>733</v>
      </c>
    </row>
    <row r="736" spans="1:2" ht="15.75" customHeight="1" x14ac:dyDescent="0.2">
      <c r="A736" s="1" t="s">
        <v>91</v>
      </c>
      <c r="B736" s="1">
        <v>707</v>
      </c>
    </row>
    <row r="737" spans="1:2" ht="15.75" customHeight="1" x14ac:dyDescent="0.2">
      <c r="A737" s="1" t="s">
        <v>527</v>
      </c>
      <c r="B737" s="1">
        <v>721</v>
      </c>
    </row>
    <row r="738" spans="1:2" ht="15.75" customHeight="1" x14ac:dyDescent="0.2">
      <c r="A738" s="1" t="s">
        <v>1910</v>
      </c>
      <c r="B738" s="1">
        <v>736</v>
      </c>
    </row>
    <row r="739" spans="1:2" ht="15.75" customHeight="1" x14ac:dyDescent="0.2">
      <c r="A739" s="1" t="s">
        <v>529</v>
      </c>
      <c r="B739" s="1">
        <v>742</v>
      </c>
    </row>
    <row r="740" spans="1:2" ht="15.75" customHeight="1" x14ac:dyDescent="0.2">
      <c r="A740" s="1" t="s">
        <v>1912</v>
      </c>
      <c r="B740" s="1">
        <v>741</v>
      </c>
    </row>
    <row r="741" spans="1:2" ht="15.75" customHeight="1" x14ac:dyDescent="0.2">
      <c r="A741" s="1" t="s">
        <v>1914</v>
      </c>
    </row>
    <row r="742" spans="1:2" ht="15.75" customHeight="1" x14ac:dyDescent="0.2">
      <c r="A742" s="1" t="s">
        <v>531</v>
      </c>
      <c r="B742" s="1">
        <v>729</v>
      </c>
    </row>
    <row r="743" spans="1:2" ht="15.75" customHeight="1" x14ac:dyDescent="0.2">
      <c r="A743" s="1" t="s">
        <v>1916</v>
      </c>
    </row>
    <row r="744" spans="1:2" ht="15.75" customHeight="1" x14ac:dyDescent="0.2">
      <c r="A744" s="1" t="s">
        <v>1918</v>
      </c>
    </row>
    <row r="745" spans="1:2" ht="15.75" customHeight="1" x14ac:dyDescent="0.2">
      <c r="A745" s="1" t="s">
        <v>72</v>
      </c>
      <c r="B745" s="1">
        <v>743</v>
      </c>
    </row>
    <row r="746" spans="1:2" ht="15.75" customHeight="1" x14ac:dyDescent="0.2">
      <c r="A746" s="1" t="s">
        <v>533</v>
      </c>
      <c r="B746" s="1">
        <v>745</v>
      </c>
    </row>
    <row r="747" spans="1:2" ht="15.75" customHeight="1" x14ac:dyDescent="0.2">
      <c r="A747" s="1" t="s">
        <v>535</v>
      </c>
      <c r="B747" s="1">
        <v>744</v>
      </c>
    </row>
    <row r="748" spans="1:2" ht="15.75" customHeight="1" x14ac:dyDescent="0.2">
      <c r="A748" s="1" t="s">
        <v>537</v>
      </c>
      <c r="B748" s="1">
        <v>746</v>
      </c>
    </row>
    <row r="749" spans="1:2" ht="15.75" customHeight="1" x14ac:dyDescent="0.2">
      <c r="A749" s="1" t="s">
        <v>1920</v>
      </c>
    </row>
    <row r="750" spans="1:2" ht="15.75" customHeight="1" x14ac:dyDescent="0.2">
      <c r="A750" s="1" t="s">
        <v>539</v>
      </c>
      <c r="B750" s="1">
        <v>748</v>
      </c>
    </row>
    <row r="751" spans="1:2" ht="15.75" customHeight="1" x14ac:dyDescent="0.2">
      <c r="A751" s="1" t="s">
        <v>1922</v>
      </c>
    </row>
    <row r="752" spans="1:2" ht="15.75" customHeight="1" x14ac:dyDescent="0.2">
      <c r="A752" s="1" t="s">
        <v>1924</v>
      </c>
    </row>
    <row r="753" spans="1:2" ht="15.75" customHeight="1" x14ac:dyDescent="0.2">
      <c r="A753" s="1" t="s">
        <v>74</v>
      </c>
      <c r="B753" s="1">
        <v>776</v>
      </c>
    </row>
    <row r="754" spans="1:2" ht="15.75" customHeight="1" x14ac:dyDescent="0.2">
      <c r="A754" s="1" t="s">
        <v>542</v>
      </c>
      <c r="B754" s="1">
        <v>747</v>
      </c>
    </row>
    <row r="755" spans="1:2" ht="15.75" customHeight="1" x14ac:dyDescent="0.2">
      <c r="A755" s="1" t="s">
        <v>1926</v>
      </c>
      <c r="B755" s="1">
        <v>801</v>
      </c>
    </row>
    <row r="756" spans="1:2" ht="15.75" customHeight="1" x14ac:dyDescent="0.2">
      <c r="A756" s="1" t="s">
        <v>544</v>
      </c>
      <c r="B756" s="1">
        <v>749</v>
      </c>
    </row>
    <row r="757" spans="1:2" ht="15.75" customHeight="1" x14ac:dyDescent="0.2">
      <c r="A757" s="1" t="s">
        <v>546</v>
      </c>
      <c r="B757" s="1">
        <v>750</v>
      </c>
    </row>
    <row r="758" spans="1:2" ht="15.75" customHeight="1" x14ac:dyDescent="0.2">
      <c r="A758" s="1" t="s">
        <v>548</v>
      </c>
      <c r="B758" s="1">
        <v>751</v>
      </c>
    </row>
    <row r="759" spans="1:2" ht="15.75" customHeight="1" x14ac:dyDescent="0.2">
      <c r="A759" s="1" t="s">
        <v>550</v>
      </c>
      <c r="B759" s="1">
        <v>752</v>
      </c>
    </row>
    <row r="760" spans="1:2" ht="15.75" customHeight="1" x14ac:dyDescent="0.2">
      <c r="A760" s="1" t="s">
        <v>1928</v>
      </c>
    </row>
    <row r="761" spans="1:2" ht="15.75" customHeight="1" x14ac:dyDescent="0.2">
      <c r="A761" s="1" t="s">
        <v>1930</v>
      </c>
    </row>
    <row r="762" spans="1:2" ht="15.75" customHeight="1" x14ac:dyDescent="0.2">
      <c r="A762" s="1" t="s">
        <v>1932</v>
      </c>
      <c r="B762" s="1">
        <v>781</v>
      </c>
    </row>
    <row r="763" spans="1:2" ht="15.75" customHeight="1" x14ac:dyDescent="0.2">
      <c r="A763" s="1" t="s">
        <v>1934</v>
      </c>
    </row>
    <row r="764" spans="1:2" ht="15.75" customHeight="1" x14ac:dyDescent="0.2">
      <c r="A764" s="1" t="s">
        <v>1936</v>
      </c>
    </row>
    <row r="765" spans="1:2" ht="15.75" customHeight="1" x14ac:dyDescent="0.2">
      <c r="A765" s="1" t="s">
        <v>552</v>
      </c>
      <c r="B765" s="1">
        <v>755</v>
      </c>
    </row>
    <row r="766" spans="1:2" ht="15.75" customHeight="1" x14ac:dyDescent="0.2">
      <c r="A766" s="1" t="s">
        <v>554</v>
      </c>
      <c r="B766" s="1">
        <v>771</v>
      </c>
    </row>
    <row r="767" spans="1:2" ht="15.75" customHeight="1" x14ac:dyDescent="0.2">
      <c r="A767" s="1" t="s">
        <v>760</v>
      </c>
    </row>
    <row r="768" spans="1:2" ht="15.75" customHeight="1" x14ac:dyDescent="0.2">
      <c r="A768" s="1" t="s">
        <v>556</v>
      </c>
      <c r="B768" s="1">
        <v>754</v>
      </c>
    </row>
    <row r="769" spans="1:2" ht="15.75" customHeight="1" x14ac:dyDescent="0.2">
      <c r="A769" s="1" t="s">
        <v>558</v>
      </c>
      <c r="B769" s="1">
        <v>762</v>
      </c>
    </row>
    <row r="770" spans="1:2" ht="15.75" customHeight="1" x14ac:dyDescent="0.2">
      <c r="A770" s="1" t="s">
        <v>560</v>
      </c>
      <c r="B770" s="1">
        <v>756</v>
      </c>
    </row>
    <row r="771" spans="1:2" ht="15.75" customHeight="1" x14ac:dyDescent="0.2">
      <c r="A771" s="1" t="s">
        <v>562</v>
      </c>
      <c r="B771" s="1">
        <v>757</v>
      </c>
    </row>
    <row r="772" spans="1:2" ht="15.75" customHeight="1" x14ac:dyDescent="0.2">
      <c r="A772" s="1" t="s">
        <v>77</v>
      </c>
      <c r="B772" s="1">
        <v>759</v>
      </c>
    </row>
    <row r="773" spans="1:2" ht="15.75" customHeight="1" x14ac:dyDescent="0.2">
      <c r="A773" s="1" t="s">
        <v>564</v>
      </c>
      <c r="B773" s="1">
        <v>760</v>
      </c>
    </row>
    <row r="774" spans="1:2" ht="15.75" customHeight="1" x14ac:dyDescent="0.2">
      <c r="A774" s="1" t="s">
        <v>1938</v>
      </c>
    </row>
    <row r="775" spans="1:2" ht="15.75" customHeight="1" x14ac:dyDescent="0.2">
      <c r="A775" s="1" t="s">
        <v>1940</v>
      </c>
    </row>
    <row r="776" spans="1:2" ht="15.75" customHeight="1" x14ac:dyDescent="0.2">
      <c r="A776" s="1" t="s">
        <v>566</v>
      </c>
      <c r="B776" s="1">
        <v>758</v>
      </c>
    </row>
    <row r="777" spans="1:2" ht="15.75" customHeight="1" x14ac:dyDescent="0.2">
      <c r="A777" s="1" t="s">
        <v>568</v>
      </c>
      <c r="B777" s="1">
        <v>761</v>
      </c>
    </row>
    <row r="778" spans="1:2" ht="15.75" customHeight="1" x14ac:dyDescent="0.2">
      <c r="A778" s="1" t="s">
        <v>570</v>
      </c>
      <c r="B778" s="1">
        <v>767</v>
      </c>
    </row>
    <row r="779" spans="1:2" ht="15.75" customHeight="1" x14ac:dyDescent="0.2">
      <c r="A779" s="1" t="s">
        <v>572</v>
      </c>
      <c r="B779" s="1">
        <v>764</v>
      </c>
    </row>
    <row r="780" spans="1:2" ht="15.75" customHeight="1" x14ac:dyDescent="0.2">
      <c r="A780" s="1" t="s">
        <v>574</v>
      </c>
      <c r="B780" s="1">
        <v>763</v>
      </c>
    </row>
    <row r="781" spans="1:2" ht="15.75" customHeight="1" x14ac:dyDescent="0.2">
      <c r="A781" s="1" t="s">
        <v>1942</v>
      </c>
    </row>
    <row r="782" spans="1:2" ht="15.75" customHeight="1" x14ac:dyDescent="0.2">
      <c r="A782" s="1" t="s">
        <v>1944</v>
      </c>
    </row>
    <row r="783" spans="1:2" ht="15.75" customHeight="1" x14ac:dyDescent="0.2">
      <c r="A783" s="1" t="s">
        <v>1946</v>
      </c>
    </row>
    <row r="784" spans="1:2" ht="15.75" customHeight="1" x14ac:dyDescent="0.2">
      <c r="A784" s="1" t="s">
        <v>576</v>
      </c>
      <c r="B784" s="1">
        <v>766</v>
      </c>
    </row>
    <row r="785" spans="1:2" ht="15.75" customHeight="1" x14ac:dyDescent="0.2">
      <c r="A785" s="1" t="s">
        <v>578</v>
      </c>
      <c r="B785" s="1">
        <v>765</v>
      </c>
    </row>
    <row r="786" spans="1:2" ht="15.75" customHeight="1" x14ac:dyDescent="0.2">
      <c r="A786" s="1" t="s">
        <v>580</v>
      </c>
      <c r="B786" s="1">
        <v>768</v>
      </c>
    </row>
    <row r="787" spans="1:2" ht="15.75" customHeight="1" x14ac:dyDescent="0.2">
      <c r="A787" s="1" t="s">
        <v>582</v>
      </c>
      <c r="B787" s="1">
        <v>769</v>
      </c>
    </row>
    <row r="788" spans="1:2" ht="15.75" customHeight="1" x14ac:dyDescent="0.2">
      <c r="A788" s="1" t="s">
        <v>584</v>
      </c>
      <c r="B788" s="1">
        <v>770</v>
      </c>
    </row>
    <row r="789" spans="1:2" ht="15.75" customHeight="1" x14ac:dyDescent="0.2">
      <c r="A789" s="1" t="s">
        <v>586</v>
      </c>
      <c r="B789" s="1">
        <v>773</v>
      </c>
    </row>
    <row r="790" spans="1:2" ht="15.75" customHeight="1" x14ac:dyDescent="0.2">
      <c r="A790" s="1" t="s">
        <v>588</v>
      </c>
      <c r="B790" s="1">
        <v>772</v>
      </c>
    </row>
    <row r="791" spans="1:2" ht="15.75" customHeight="1" x14ac:dyDescent="0.2">
      <c r="A791" s="1" t="s">
        <v>590</v>
      </c>
      <c r="B791" s="1">
        <v>774</v>
      </c>
    </row>
    <row r="792" spans="1:2" ht="15.75" customHeight="1" x14ac:dyDescent="0.2">
      <c r="A792" s="1" t="s">
        <v>592</v>
      </c>
      <c r="B792" s="1">
        <v>775</v>
      </c>
    </row>
    <row r="793" spans="1:2" ht="15.75" customHeight="1" x14ac:dyDescent="0.2">
      <c r="A793" s="1" t="s">
        <v>594</v>
      </c>
      <c r="B793" s="1">
        <v>777</v>
      </c>
    </row>
    <row r="794" spans="1:2" ht="15.75" customHeight="1" x14ac:dyDescent="0.2">
      <c r="A794" s="1" t="s">
        <v>1948</v>
      </c>
    </row>
    <row r="795" spans="1:2" ht="15.75" customHeight="1" x14ac:dyDescent="0.2">
      <c r="A795" s="1" t="s">
        <v>596</v>
      </c>
      <c r="B795" s="1">
        <v>779</v>
      </c>
    </row>
    <row r="796" spans="1:2" ht="15.75" customHeight="1" x14ac:dyDescent="0.2">
      <c r="A796" s="1" t="s">
        <v>598</v>
      </c>
      <c r="B796" s="1">
        <v>778</v>
      </c>
    </row>
    <row r="797" spans="1:2" ht="15.75" customHeight="1" x14ac:dyDescent="0.2">
      <c r="A797" s="1" t="s">
        <v>763</v>
      </c>
    </row>
    <row r="798" spans="1:2" ht="15.75" customHeight="1" x14ac:dyDescent="0.2">
      <c r="A798" s="1" t="s">
        <v>600</v>
      </c>
      <c r="B798" s="1">
        <v>783</v>
      </c>
    </row>
    <row r="799" spans="1:2" ht="15.75" customHeight="1" x14ac:dyDescent="0.2">
      <c r="A799" s="1" t="s">
        <v>1950</v>
      </c>
    </row>
    <row r="800" spans="1:2" ht="15.75" customHeight="1" x14ac:dyDescent="0.2">
      <c r="A800" s="1" t="s">
        <v>602</v>
      </c>
      <c r="B800" s="1">
        <v>784</v>
      </c>
    </row>
    <row r="801" spans="1:2" ht="15.75" customHeight="1" x14ac:dyDescent="0.2">
      <c r="A801" s="1" t="s">
        <v>716</v>
      </c>
      <c r="B801" s="1">
        <v>795</v>
      </c>
    </row>
    <row r="802" spans="1:2" ht="15.75" customHeight="1" x14ac:dyDescent="0.2">
      <c r="A802" s="1" t="s">
        <v>604</v>
      </c>
      <c r="B802" s="1">
        <v>782</v>
      </c>
    </row>
    <row r="803" spans="1:2" ht="15.75" customHeight="1" x14ac:dyDescent="0.2">
      <c r="A803" s="1" t="s">
        <v>1952</v>
      </c>
    </row>
    <row r="804" spans="1:2" ht="15.75" customHeight="1" x14ac:dyDescent="0.2">
      <c r="A804" s="1" t="s">
        <v>1954</v>
      </c>
    </row>
    <row r="805" spans="1:2" ht="15.75" customHeight="1" x14ac:dyDescent="0.2">
      <c r="A805" s="1" t="s">
        <v>1956</v>
      </c>
    </row>
    <row r="806" spans="1:2" ht="15.75" customHeight="1" x14ac:dyDescent="0.2">
      <c r="A806" s="1" t="s">
        <v>1958</v>
      </c>
    </row>
    <row r="807" spans="1:2" ht="15.75" customHeight="1" x14ac:dyDescent="0.2">
      <c r="A807" s="1" t="s">
        <v>1960</v>
      </c>
    </row>
    <row r="808" spans="1:2" ht="15.75" customHeight="1" x14ac:dyDescent="0.2">
      <c r="A808" s="1" t="s">
        <v>720</v>
      </c>
      <c r="B808" s="1">
        <v>791</v>
      </c>
    </row>
    <row r="809" spans="1:2" ht="15.75" customHeight="1" x14ac:dyDescent="0.2">
      <c r="A809" s="1" t="s">
        <v>1962</v>
      </c>
      <c r="B809" s="1">
        <v>792</v>
      </c>
    </row>
    <row r="810" spans="1:2" ht="15.75" customHeight="1" x14ac:dyDescent="0.2">
      <c r="A810" s="1" t="s">
        <v>722</v>
      </c>
      <c r="B810" s="1">
        <v>794</v>
      </c>
    </row>
    <row r="811" spans="1:2" ht="15.75" customHeight="1" x14ac:dyDescent="0.2">
      <c r="A811" s="1" t="s">
        <v>1964</v>
      </c>
      <c r="B811" s="1">
        <v>788</v>
      </c>
    </row>
    <row r="812" spans="1:2" ht="15.75" customHeight="1" x14ac:dyDescent="0.2">
      <c r="A812" s="1" t="s">
        <v>724</v>
      </c>
      <c r="B812" s="1">
        <v>789</v>
      </c>
    </row>
    <row r="813" spans="1:2" ht="15.75" customHeight="1" x14ac:dyDescent="0.2">
      <c r="A813" s="1" t="s">
        <v>1966</v>
      </c>
      <c r="B813" s="1">
        <v>785</v>
      </c>
    </row>
    <row r="814" spans="1:2" ht="15.75" customHeight="1" x14ac:dyDescent="0.2">
      <c r="A814" s="1" t="s">
        <v>1968</v>
      </c>
    </row>
    <row r="815" spans="1:2" ht="15.75" customHeight="1" x14ac:dyDescent="0.2">
      <c r="A815" s="1" t="s">
        <v>606</v>
      </c>
      <c r="B815" s="1">
        <v>786</v>
      </c>
    </row>
    <row r="816" spans="1:2" ht="15.75" customHeight="1" x14ac:dyDescent="0.2">
      <c r="A816" s="1" t="s">
        <v>608</v>
      </c>
      <c r="B816" s="1">
        <v>787</v>
      </c>
    </row>
    <row r="817" spans="1:2" ht="15.75" customHeight="1" x14ac:dyDescent="0.2">
      <c r="A817" s="1" t="s">
        <v>610</v>
      </c>
      <c r="B817" s="1">
        <v>796</v>
      </c>
    </row>
    <row r="818" spans="1:2" ht="15.75" customHeight="1" x14ac:dyDescent="0.2">
      <c r="A818" s="1" t="s">
        <v>612</v>
      </c>
      <c r="B818" s="1">
        <v>797</v>
      </c>
    </row>
    <row r="819" spans="1:2" ht="15.75" customHeight="1" x14ac:dyDescent="0.2">
      <c r="A819" s="1" t="s">
        <v>726</v>
      </c>
      <c r="B819" s="1">
        <v>793</v>
      </c>
    </row>
    <row r="820" spans="1:2" ht="15.75" customHeight="1" x14ac:dyDescent="0.2">
      <c r="A820" s="1" t="s">
        <v>728</v>
      </c>
      <c r="B820" s="1">
        <v>790</v>
      </c>
    </row>
    <row r="821" spans="1:2" ht="15.75" customHeight="1" x14ac:dyDescent="0.2">
      <c r="A821" s="1" t="s">
        <v>1970</v>
      </c>
    </row>
    <row r="822" spans="1:2" ht="15.75" customHeight="1" x14ac:dyDescent="0.2">
      <c r="A822" s="1" t="s">
        <v>1972</v>
      </c>
      <c r="B822" s="1">
        <v>800</v>
      </c>
    </row>
    <row r="823" spans="1:2" ht="15.75" customHeight="1" x14ac:dyDescent="0.2">
      <c r="A823" s="1" t="s">
        <v>619</v>
      </c>
      <c r="B823" s="1">
        <v>799</v>
      </c>
    </row>
    <row r="824" spans="1:2" ht="15.75" customHeight="1" x14ac:dyDescent="0.2">
      <c r="A824" s="1" t="s">
        <v>1974</v>
      </c>
      <c r="B824" s="1">
        <v>802</v>
      </c>
    </row>
    <row r="825" spans="1:2" ht="15.75" customHeight="1" x14ac:dyDescent="0.2">
      <c r="A825" s="1" t="s">
        <v>1976</v>
      </c>
    </row>
    <row r="826" spans="1:2" ht="15.75" customHeight="1" x14ac:dyDescent="0.2">
      <c r="A826" s="1" t="s">
        <v>765</v>
      </c>
    </row>
    <row r="827" spans="1:2" ht="15.75" customHeight="1" x14ac:dyDescent="0.2">
      <c r="A827" s="1" t="s">
        <v>631</v>
      </c>
      <c r="B827" s="1">
        <v>803</v>
      </c>
    </row>
    <row r="828" spans="1:2" ht="15.75" customHeight="1" x14ac:dyDescent="0.2">
      <c r="A828" s="1" t="s">
        <v>1978</v>
      </c>
      <c r="B828" s="1">
        <v>805</v>
      </c>
    </row>
    <row r="829" spans="1:2" ht="15.75" customHeight="1" x14ac:dyDescent="0.2">
      <c r="A829" s="1" t="s">
        <v>1980</v>
      </c>
      <c r="B829" s="1">
        <v>804</v>
      </c>
    </row>
    <row r="830" spans="1:2" ht="15.75" customHeight="1" x14ac:dyDescent="0.2">
      <c r="A830" s="1" t="s">
        <v>614</v>
      </c>
      <c r="B830" s="1">
        <v>806</v>
      </c>
    </row>
    <row r="831" spans="1:2" ht="15.75" customHeight="1" x14ac:dyDescent="0.2">
      <c r="A831" s="1" t="s">
        <v>617</v>
      </c>
      <c r="B831" s="1">
        <v>808</v>
      </c>
    </row>
    <row r="832" spans="1:2" ht="15.75" customHeight="1" x14ac:dyDescent="0.2">
      <c r="A832" s="1" t="s">
        <v>1982</v>
      </c>
    </row>
    <row r="833" spans="1:2" ht="15.75" customHeight="1" x14ac:dyDescent="0.2">
      <c r="A833" s="1" t="s">
        <v>1984</v>
      </c>
    </row>
    <row r="834" spans="1:2" ht="15.75" customHeight="1" x14ac:dyDescent="0.2">
      <c r="A834" s="1" t="s">
        <v>621</v>
      </c>
      <c r="B834" s="1">
        <v>811</v>
      </c>
    </row>
    <row r="835" spans="1:2" ht="15.75" customHeight="1" x14ac:dyDescent="0.2">
      <c r="A835" s="1" t="s">
        <v>828</v>
      </c>
    </row>
    <row r="836" spans="1:2" ht="15.75" customHeight="1" x14ac:dyDescent="0.2">
      <c r="A836" s="1" t="s">
        <v>833</v>
      </c>
    </row>
    <row r="837" spans="1:2" ht="15.75" customHeight="1" x14ac:dyDescent="0.2">
      <c r="A837" s="1" t="s">
        <v>830</v>
      </c>
    </row>
    <row r="838" spans="1:2" ht="15.75" customHeight="1" x14ac:dyDescent="0.2">
      <c r="A838" s="1" t="s">
        <v>626</v>
      </c>
      <c r="B838" s="1">
        <v>813</v>
      </c>
    </row>
    <row r="839" spans="1:2" ht="15.75" customHeight="1" x14ac:dyDescent="0.2">
      <c r="A839" s="1" t="s">
        <v>1986</v>
      </c>
    </row>
    <row r="840" spans="1:2" ht="15.75" customHeight="1" x14ac:dyDescent="0.2">
      <c r="A840" s="1" t="s">
        <v>673</v>
      </c>
      <c r="B840" s="1">
        <v>812</v>
      </c>
    </row>
    <row r="841" spans="1:2" ht="15.75" customHeight="1" x14ac:dyDescent="0.2">
      <c r="A841" s="1" t="s">
        <v>1988</v>
      </c>
    </row>
    <row r="842" spans="1:2" ht="15.75" customHeight="1" x14ac:dyDescent="0.2">
      <c r="A842" s="1" t="s">
        <v>1990</v>
      </c>
    </row>
    <row r="843" spans="1:2" ht="15.75" customHeight="1" x14ac:dyDescent="0.2">
      <c r="A843" s="1" t="s">
        <v>800</v>
      </c>
      <c r="B843" s="1">
        <v>814</v>
      </c>
    </row>
    <row r="844" spans="1:2" ht="15.75" customHeight="1" x14ac:dyDescent="0.2">
      <c r="A844" s="1" t="s">
        <v>629</v>
      </c>
      <c r="B844" s="1">
        <v>816</v>
      </c>
    </row>
    <row r="845" spans="1:2" ht="15.75" customHeight="1" x14ac:dyDescent="0.2">
      <c r="A845" s="1" t="s">
        <v>1992</v>
      </c>
      <c r="B845" s="1">
        <v>815</v>
      </c>
    </row>
    <row r="846" spans="1:2" ht="15.75" customHeight="1" x14ac:dyDescent="0.2">
      <c r="A846" s="1" t="s">
        <v>1994</v>
      </c>
    </row>
    <row r="847" spans="1:2" ht="15.75" customHeight="1" x14ac:dyDescent="0.2">
      <c r="A847" s="1" t="s">
        <v>637</v>
      </c>
      <c r="B847" s="1">
        <v>817</v>
      </c>
    </row>
    <row r="848" spans="1:2" ht="15.75" customHeight="1" x14ac:dyDescent="0.2">
      <c r="A848" s="1" t="s">
        <v>635</v>
      </c>
      <c r="B848" s="1">
        <v>818</v>
      </c>
    </row>
    <row r="849" spans="1:2" ht="15.75" customHeight="1" x14ac:dyDescent="0.2">
      <c r="A849" s="1" t="s">
        <v>633</v>
      </c>
      <c r="B849" s="1">
        <v>819</v>
      </c>
    </row>
    <row r="850" spans="1:2" ht="15.75" customHeight="1" x14ac:dyDescent="0.2">
      <c r="A850" s="1" t="s">
        <v>1996</v>
      </c>
    </row>
    <row r="851" spans="1:2" ht="15.75" customHeight="1" x14ac:dyDescent="0.2">
      <c r="A851" s="1" t="s">
        <v>1998</v>
      </c>
    </row>
    <row r="852" spans="1:2" ht="15.75" customHeight="1" x14ac:dyDescent="0.2">
      <c r="A852" s="1" t="s">
        <v>2000</v>
      </c>
    </row>
    <row r="853" spans="1:2" ht="15.75" customHeight="1" x14ac:dyDescent="0.2">
      <c r="A853" s="1" t="s">
        <v>2002</v>
      </c>
    </row>
    <row r="854" spans="1:2" ht="15.75" customHeight="1" x14ac:dyDescent="0.2">
      <c r="A854" s="1" t="s">
        <v>643</v>
      </c>
      <c r="B854" s="1">
        <v>820</v>
      </c>
    </row>
    <row r="855" spans="1:2" ht="15.75" customHeight="1" x14ac:dyDescent="0.2">
      <c r="A855" s="1" t="s">
        <v>2004</v>
      </c>
    </row>
    <row r="856" spans="1:2" ht="15.75" customHeight="1" x14ac:dyDescent="0.2">
      <c r="A856" s="1" t="s">
        <v>645</v>
      </c>
      <c r="B856" s="1">
        <v>822</v>
      </c>
    </row>
    <row r="857" spans="1:2" ht="15.75" customHeight="1" x14ac:dyDescent="0.2">
      <c r="A857" s="1" t="s">
        <v>2006</v>
      </c>
    </row>
    <row r="858" spans="1:2" ht="15.75" customHeight="1" x14ac:dyDescent="0.2">
      <c r="A858" s="1" t="s">
        <v>639</v>
      </c>
      <c r="B858" s="1">
        <v>829</v>
      </c>
    </row>
    <row r="859" spans="1:2" ht="15.75" customHeight="1" x14ac:dyDescent="0.2">
      <c r="A859" s="1" t="s">
        <v>710</v>
      </c>
      <c r="B859" s="1">
        <v>857</v>
      </c>
    </row>
    <row r="860" spans="1:2" ht="15.75" customHeight="1" x14ac:dyDescent="0.2">
      <c r="A860" s="1" t="s">
        <v>2008</v>
      </c>
    </row>
    <row r="861" spans="1:2" ht="15.75" customHeight="1" x14ac:dyDescent="0.2">
      <c r="A861" s="1" t="s">
        <v>641</v>
      </c>
      <c r="B861" s="1">
        <v>831</v>
      </c>
    </row>
    <row r="862" spans="1:2" ht="15.75" customHeight="1" x14ac:dyDescent="0.2">
      <c r="A862" s="1" t="s">
        <v>692</v>
      </c>
      <c r="B862" s="1">
        <v>832</v>
      </c>
    </row>
    <row r="863" spans="1:2" ht="15.75" customHeight="1" x14ac:dyDescent="0.2">
      <c r="A863" s="1" t="s">
        <v>647</v>
      </c>
      <c r="B863" s="1">
        <v>833</v>
      </c>
    </row>
    <row r="864" spans="1:2" ht="15.75" customHeight="1" x14ac:dyDescent="0.2">
      <c r="A864" s="1" t="s">
        <v>2010</v>
      </c>
    </row>
    <row r="865" spans="1:2" ht="15.75" customHeight="1" x14ac:dyDescent="0.2">
      <c r="A865" s="1" t="s">
        <v>2011</v>
      </c>
      <c r="B865" s="1">
        <v>835</v>
      </c>
    </row>
    <row r="866" spans="1:2" ht="15.75" customHeight="1" x14ac:dyDescent="0.2">
      <c r="A866" s="1" t="s">
        <v>2012</v>
      </c>
      <c r="B866" s="1">
        <v>834</v>
      </c>
    </row>
    <row r="867" spans="1:2" ht="15.75" customHeight="1" x14ac:dyDescent="0.2">
      <c r="A867" s="1" t="s">
        <v>2013</v>
      </c>
      <c r="B867" s="1">
        <v>836</v>
      </c>
    </row>
    <row r="868" spans="1:2" ht="15.75" customHeight="1" x14ac:dyDescent="0.2">
      <c r="A868" s="1" t="s">
        <v>659</v>
      </c>
      <c r="B868" s="1">
        <v>841</v>
      </c>
    </row>
    <row r="869" spans="1:2" ht="15.75" customHeight="1" x14ac:dyDescent="0.2">
      <c r="A869" s="1" t="s">
        <v>657</v>
      </c>
      <c r="B869" s="1">
        <v>838</v>
      </c>
    </row>
    <row r="870" spans="1:2" ht="15.75" customHeight="1" x14ac:dyDescent="0.2">
      <c r="A870" s="1" t="s">
        <v>2015</v>
      </c>
    </row>
    <row r="871" spans="1:2" ht="15.75" customHeight="1" x14ac:dyDescent="0.2">
      <c r="A871" s="1" t="s">
        <v>663</v>
      </c>
      <c r="B871" s="1">
        <v>837</v>
      </c>
    </row>
    <row r="872" spans="1:2" ht="15.75" customHeight="1" x14ac:dyDescent="0.2">
      <c r="A872" s="1" t="s">
        <v>665</v>
      </c>
      <c r="B872" s="1">
        <v>839</v>
      </c>
    </row>
    <row r="873" spans="1:2" ht="15.75" customHeight="1" x14ac:dyDescent="0.2">
      <c r="A873" s="1" t="s">
        <v>2017</v>
      </c>
      <c r="B873" s="1">
        <v>840</v>
      </c>
    </row>
    <row r="874" spans="1:2" ht="15.75" customHeight="1" x14ac:dyDescent="0.2">
      <c r="A874" s="1" t="s">
        <v>2019</v>
      </c>
    </row>
    <row r="875" spans="1:2" ht="15.75" customHeight="1" x14ac:dyDescent="0.2">
      <c r="A875" s="1" t="s">
        <v>2021</v>
      </c>
    </row>
    <row r="876" spans="1:2" ht="15.75" customHeight="1" x14ac:dyDescent="0.2">
      <c r="A876" s="1" t="s">
        <v>767</v>
      </c>
    </row>
    <row r="877" spans="1:2" ht="15.75" customHeight="1" x14ac:dyDescent="0.2">
      <c r="A877" s="1" t="s">
        <v>653</v>
      </c>
      <c r="B877" s="1">
        <v>843</v>
      </c>
    </row>
    <row r="878" spans="1:2" ht="15.75" customHeight="1" x14ac:dyDescent="0.2">
      <c r="A878" s="1" t="s">
        <v>655</v>
      </c>
      <c r="B878" s="1">
        <v>842</v>
      </c>
    </row>
    <row r="879" spans="1:2" ht="15.75" customHeight="1" x14ac:dyDescent="0.2">
      <c r="A879" s="1" t="s">
        <v>730</v>
      </c>
      <c r="B879" s="1">
        <v>844</v>
      </c>
    </row>
    <row r="880" spans="1:2" ht="15.75" customHeight="1" x14ac:dyDescent="0.2">
      <c r="A880" s="1" t="s">
        <v>661</v>
      </c>
      <c r="B880" s="1">
        <v>846</v>
      </c>
    </row>
    <row r="881" spans="1:2" ht="15.75" customHeight="1" x14ac:dyDescent="0.2">
      <c r="A881" s="1" t="s">
        <v>667</v>
      </c>
      <c r="B881" s="1">
        <v>847</v>
      </c>
    </row>
    <row r="882" spans="1:2" ht="15.75" customHeight="1" x14ac:dyDescent="0.2">
      <c r="A882" s="1" t="s">
        <v>669</v>
      </c>
      <c r="B882" s="1">
        <v>848</v>
      </c>
    </row>
    <row r="883" spans="1:2" ht="15.75" customHeight="1" x14ac:dyDescent="0.2">
      <c r="A883" s="1" t="s">
        <v>788</v>
      </c>
      <c r="B883" s="1">
        <v>845</v>
      </c>
    </row>
    <row r="884" spans="1:2" ht="15.75" customHeight="1" x14ac:dyDescent="0.2">
      <c r="A884" s="1" t="s">
        <v>671</v>
      </c>
      <c r="B884" s="1">
        <v>849</v>
      </c>
    </row>
    <row r="885" spans="1:2" ht="15.75" customHeight="1" x14ac:dyDescent="0.2">
      <c r="A885" s="1" t="s">
        <v>675</v>
      </c>
      <c r="B885" s="1">
        <v>863</v>
      </c>
    </row>
    <row r="886" spans="1:2" ht="15.75" customHeight="1" x14ac:dyDescent="0.2">
      <c r="A886" s="1" t="s">
        <v>684</v>
      </c>
      <c r="B886" s="1">
        <v>853</v>
      </c>
    </row>
    <row r="887" spans="1:2" ht="15.75" customHeight="1" x14ac:dyDescent="0.2">
      <c r="A887" s="1" t="s">
        <v>2023</v>
      </c>
      <c r="B887" s="1">
        <v>850</v>
      </c>
    </row>
    <row r="888" spans="1:2" ht="15.75" customHeight="1" x14ac:dyDescent="0.2">
      <c r="A888" s="1" t="s">
        <v>2025</v>
      </c>
      <c r="B888" s="1">
        <v>851</v>
      </c>
    </row>
    <row r="889" spans="1:2" ht="15.75" customHeight="1" x14ac:dyDescent="0.2">
      <c r="A889" s="1" t="s">
        <v>732</v>
      </c>
    </row>
    <row r="890" spans="1:2" ht="15.75" customHeight="1" x14ac:dyDescent="0.2">
      <c r="A890" s="1" t="s">
        <v>2027</v>
      </c>
    </row>
    <row r="891" spans="1:2" ht="15.75" customHeight="1" x14ac:dyDescent="0.2">
      <c r="A891" s="1" t="s">
        <v>686</v>
      </c>
      <c r="B891" s="1">
        <v>854</v>
      </c>
    </row>
    <row r="892" spans="1:2" ht="15.75" customHeight="1" x14ac:dyDescent="0.2">
      <c r="A892" s="1" t="s">
        <v>677</v>
      </c>
      <c r="B892" s="1">
        <v>852</v>
      </c>
    </row>
    <row r="893" spans="1:2" ht="15.75" customHeight="1" x14ac:dyDescent="0.2">
      <c r="A893" s="1" t="s">
        <v>679</v>
      </c>
      <c r="B893" s="1">
        <v>856</v>
      </c>
    </row>
    <row r="894" spans="1:2" ht="15.75" customHeight="1" x14ac:dyDescent="0.2">
      <c r="A894" s="1" t="s">
        <v>682</v>
      </c>
      <c r="B894" s="1">
        <v>855</v>
      </c>
    </row>
    <row r="895" spans="1:2" ht="15.75" customHeight="1" x14ac:dyDescent="0.2">
      <c r="A895" s="1" t="s">
        <v>2029</v>
      </c>
      <c r="B895" s="1">
        <v>858</v>
      </c>
    </row>
    <row r="896" spans="1:2" ht="15.75" customHeight="1" x14ac:dyDescent="0.2">
      <c r="A896" s="1" t="s">
        <v>2031</v>
      </c>
    </row>
    <row r="897" spans="1:2" ht="15.75" customHeight="1" x14ac:dyDescent="0.2">
      <c r="A897" s="1" t="s">
        <v>694</v>
      </c>
      <c r="B897" s="1">
        <v>859</v>
      </c>
    </row>
    <row r="898" spans="1:2" ht="15.75" customHeight="1" x14ac:dyDescent="0.2">
      <c r="A898" s="1" t="s">
        <v>688</v>
      </c>
      <c r="B898" s="1">
        <v>860</v>
      </c>
    </row>
    <row r="899" spans="1:2" ht="15.75" customHeight="1" x14ac:dyDescent="0.2">
      <c r="A899" s="1" t="s">
        <v>2033</v>
      </c>
    </row>
    <row r="900" spans="1:2" ht="15.75" customHeight="1" x14ac:dyDescent="0.2">
      <c r="A900" s="1" t="s">
        <v>690</v>
      </c>
      <c r="B900" s="1">
        <v>861</v>
      </c>
    </row>
    <row r="901" spans="1:2" ht="15.75" customHeight="1" x14ac:dyDescent="0.2">
      <c r="A901" s="1" t="s">
        <v>696</v>
      </c>
      <c r="B901" s="1">
        <v>862</v>
      </c>
    </row>
    <row r="902" spans="1:2" ht="15.75" customHeight="1" x14ac:dyDescent="0.2">
      <c r="A902" s="1" t="s">
        <v>2035</v>
      </c>
    </row>
    <row r="903" spans="1:2" ht="15.75" customHeight="1" x14ac:dyDescent="0.2">
      <c r="A903" s="1" t="s">
        <v>698</v>
      </c>
      <c r="B903" s="1">
        <v>864</v>
      </c>
    </row>
    <row r="904" spans="1:2" ht="15.75" customHeight="1" x14ac:dyDescent="0.2">
      <c r="A904" s="1" t="s">
        <v>700</v>
      </c>
      <c r="B904" s="1">
        <v>865</v>
      </c>
    </row>
    <row r="905" spans="1:2" ht="15.75" customHeight="1" x14ac:dyDescent="0.2">
      <c r="A905" s="1" t="s">
        <v>2037</v>
      </c>
    </row>
    <row r="906" spans="1:2" ht="15.75" customHeight="1" x14ac:dyDescent="0.2">
      <c r="A906" s="1" t="s">
        <v>2039</v>
      </c>
    </row>
    <row r="907" spans="1:2" ht="15.75" customHeight="1" x14ac:dyDescent="0.2">
      <c r="A907" s="1" t="s">
        <v>704</v>
      </c>
    </row>
    <row r="908" spans="1:2" ht="15.75" customHeight="1" x14ac:dyDescent="0.2">
      <c r="A908" s="1" t="s">
        <v>2041</v>
      </c>
    </row>
    <row r="909" spans="1:2" ht="15.75" customHeight="1" x14ac:dyDescent="0.2">
      <c r="A909" s="1" t="s">
        <v>702</v>
      </c>
    </row>
    <row r="910" spans="1:2" ht="15.75" customHeight="1" x14ac:dyDescent="0.2">
      <c r="A910" s="1" t="s">
        <v>2043</v>
      </c>
    </row>
    <row r="911" spans="1:2" ht="15.75" customHeight="1" x14ac:dyDescent="0.2">
      <c r="A911" s="1" t="s">
        <v>2045</v>
      </c>
    </row>
    <row r="912" spans="1:2" ht="15.75" customHeight="1" x14ac:dyDescent="0.2">
      <c r="A912" s="1" t="s">
        <v>2047</v>
      </c>
    </row>
    <row r="913" spans="1:2" ht="15.75" customHeight="1" x14ac:dyDescent="0.2">
      <c r="A913" s="1" t="s">
        <v>2049</v>
      </c>
    </row>
    <row r="914" spans="1:2" ht="15.75" customHeight="1" x14ac:dyDescent="0.2">
      <c r="A914" s="1" t="s">
        <v>802</v>
      </c>
    </row>
    <row r="915" spans="1:2" ht="15.75" customHeight="1" x14ac:dyDescent="0.2">
      <c r="A915" s="1" t="s">
        <v>706</v>
      </c>
    </row>
    <row r="916" spans="1:2" ht="15.75" customHeight="1" x14ac:dyDescent="0.2">
      <c r="A916" s="1" t="s">
        <v>708</v>
      </c>
    </row>
    <row r="917" spans="1:2" ht="15.75" customHeight="1" x14ac:dyDescent="0.2">
      <c r="A917" s="1" t="s">
        <v>712</v>
      </c>
    </row>
    <row r="918" spans="1:2" ht="15.75" customHeight="1" x14ac:dyDescent="0.2">
      <c r="A918" s="1" t="s">
        <v>2051</v>
      </c>
    </row>
    <row r="919" spans="1:2" ht="15.75" customHeight="1" x14ac:dyDescent="0.2">
      <c r="A919" s="1" t="s">
        <v>714</v>
      </c>
    </row>
    <row r="920" spans="1:2" ht="15.75" customHeight="1" x14ac:dyDescent="0.2">
      <c r="A920" s="1" t="s">
        <v>2053</v>
      </c>
    </row>
    <row r="921" spans="1:2" ht="15.75" customHeight="1" x14ac:dyDescent="0.2">
      <c r="A921" s="1" t="s">
        <v>2055</v>
      </c>
    </row>
    <row r="922" spans="1:2" ht="15.75" customHeight="1" x14ac:dyDescent="0.2">
      <c r="A922" s="1" t="s">
        <v>771</v>
      </c>
      <c r="B922" s="1">
        <v>894</v>
      </c>
    </row>
    <row r="923" spans="1:2" ht="15.75" customHeight="1" x14ac:dyDescent="0.2">
      <c r="A923" s="1" t="s">
        <v>2057</v>
      </c>
    </row>
    <row r="924" spans="1:2" ht="15.75" customHeight="1" x14ac:dyDescent="0.2">
      <c r="A924" s="1" t="s">
        <v>2059</v>
      </c>
    </row>
    <row r="925" spans="1:2" ht="15.75" customHeight="1" x14ac:dyDescent="0.2">
      <c r="A925" s="1" t="s">
        <v>2061</v>
      </c>
    </row>
    <row r="926" spans="1:2" ht="15.75" customHeight="1" x14ac:dyDescent="0.2">
      <c r="A926" s="1" t="s">
        <v>769</v>
      </c>
      <c r="B926" s="1">
        <v>884</v>
      </c>
    </row>
    <row r="927" spans="1:2" ht="15.75" customHeight="1" x14ac:dyDescent="0.2">
      <c r="A927" s="1" t="s">
        <v>2063</v>
      </c>
    </row>
    <row r="928" spans="1:2" ht="15.75" customHeight="1" x14ac:dyDescent="0.2">
      <c r="A928" s="1" t="s">
        <v>2065</v>
      </c>
      <c r="B928" s="1">
        <v>900</v>
      </c>
    </row>
    <row r="929" spans="1:2" ht="15.75" customHeight="1" x14ac:dyDescent="0.2">
      <c r="A929" s="1" t="s">
        <v>774</v>
      </c>
      <c r="B929" s="1">
        <v>889</v>
      </c>
    </row>
    <row r="930" spans="1:2" ht="15.75" customHeight="1" x14ac:dyDescent="0.2">
      <c r="A930" s="1" t="s">
        <v>780</v>
      </c>
      <c r="B930" s="1">
        <v>886</v>
      </c>
    </row>
    <row r="931" spans="1:2" ht="15.75" customHeight="1" x14ac:dyDescent="0.2">
      <c r="A931" s="1" t="s">
        <v>773</v>
      </c>
      <c r="B931" s="1">
        <v>888</v>
      </c>
    </row>
    <row r="932" spans="1:2" ht="15.75" customHeight="1" x14ac:dyDescent="0.2">
      <c r="A932" s="1" t="s">
        <v>778</v>
      </c>
      <c r="B932" s="1">
        <v>887</v>
      </c>
    </row>
    <row r="933" spans="1:2" ht="15.75" customHeight="1" x14ac:dyDescent="0.2">
      <c r="A933" s="1" t="s">
        <v>776</v>
      </c>
    </row>
    <row r="934" spans="1:2" ht="15.75" customHeight="1" x14ac:dyDescent="0.2">
      <c r="A934" s="1" t="s">
        <v>2067</v>
      </c>
    </row>
    <row r="935" spans="1:2" ht="15.75" customHeight="1" x14ac:dyDescent="0.2">
      <c r="A935" s="1" t="s">
        <v>2069</v>
      </c>
    </row>
    <row r="936" spans="1:2" ht="15.75" customHeight="1" x14ac:dyDescent="0.2">
      <c r="A936" s="1" t="s">
        <v>782</v>
      </c>
      <c r="B936" s="1">
        <v>882</v>
      </c>
    </row>
    <row r="937" spans="1:2" ht="15.75" customHeight="1" x14ac:dyDescent="0.2">
      <c r="A937" s="1" t="s">
        <v>785</v>
      </c>
      <c r="B937" s="1">
        <v>883</v>
      </c>
    </row>
    <row r="938" spans="1:2" ht="15.75" customHeight="1" x14ac:dyDescent="0.2">
      <c r="A938" s="1" t="s">
        <v>790</v>
      </c>
      <c r="B938" s="1">
        <v>890</v>
      </c>
    </row>
    <row r="939" spans="1:2" ht="15.75" customHeight="1" x14ac:dyDescent="0.2">
      <c r="A939" s="1" t="s">
        <v>793</v>
      </c>
      <c r="B939" s="1">
        <v>891</v>
      </c>
    </row>
    <row r="940" spans="1:2" ht="15.75" customHeight="1" x14ac:dyDescent="0.2">
      <c r="A940" s="1" t="s">
        <v>798</v>
      </c>
      <c r="B940" s="1">
        <v>892</v>
      </c>
    </row>
    <row r="941" spans="1:2" ht="15.75" customHeight="1" x14ac:dyDescent="0.2">
      <c r="A941" s="1" t="s">
        <v>795</v>
      </c>
      <c r="B941" s="1">
        <v>893</v>
      </c>
    </row>
    <row r="942" spans="1:2" ht="15.75" customHeight="1" x14ac:dyDescent="0.2">
      <c r="A942" s="1" t="s">
        <v>804</v>
      </c>
      <c r="B942" s="1">
        <v>895</v>
      </c>
    </row>
    <row r="943" spans="1:2" ht="15.75" customHeight="1" x14ac:dyDescent="0.2">
      <c r="A943" s="1" t="s">
        <v>806</v>
      </c>
    </row>
    <row r="944" spans="1:2" ht="15.75" customHeight="1" x14ac:dyDescent="0.2">
      <c r="A944" s="1" t="s">
        <v>807</v>
      </c>
      <c r="B944" s="1">
        <v>898</v>
      </c>
    </row>
    <row r="945" spans="1:2" ht="15.75" customHeight="1" x14ac:dyDescent="0.2">
      <c r="A945" s="1" t="s">
        <v>809</v>
      </c>
      <c r="B945" s="1">
        <v>897</v>
      </c>
    </row>
    <row r="946" spans="1:2" ht="15.75" customHeight="1" x14ac:dyDescent="0.2">
      <c r="A946" s="1" t="s">
        <v>810</v>
      </c>
      <c r="B946" s="1">
        <v>902</v>
      </c>
    </row>
    <row r="947" spans="1:2" ht="15.75" customHeight="1" x14ac:dyDescent="0.2">
      <c r="A947" s="1" t="s">
        <v>816</v>
      </c>
      <c r="B947" s="1">
        <v>905</v>
      </c>
    </row>
    <row r="948" spans="1:2" ht="15.75" customHeight="1" x14ac:dyDescent="0.2">
      <c r="A948" s="1" t="s">
        <v>814</v>
      </c>
      <c r="B948" s="1">
        <v>904</v>
      </c>
    </row>
    <row r="949" spans="1:2" ht="15.75" customHeight="1" x14ac:dyDescent="0.2">
      <c r="A949" s="1" t="s">
        <v>812</v>
      </c>
      <c r="B949" s="1">
        <v>907</v>
      </c>
    </row>
    <row r="950" spans="1:2" ht="15.75" customHeight="1" x14ac:dyDescent="0.2">
      <c r="A950" s="1" t="s">
        <v>818</v>
      </c>
      <c r="B950" s="1">
        <v>908</v>
      </c>
    </row>
    <row r="951" spans="1:2" ht="15.75" customHeight="1" x14ac:dyDescent="0.2">
      <c r="A951" s="1" t="s">
        <v>820</v>
      </c>
      <c r="B951" s="1">
        <v>912</v>
      </c>
    </row>
    <row r="952" spans="1:2" ht="15.75" customHeight="1" x14ac:dyDescent="0.2">
      <c r="A952" s="1" t="s">
        <v>822</v>
      </c>
      <c r="B952" s="1">
        <v>911</v>
      </c>
    </row>
    <row r="953" spans="1:2" ht="15.75" customHeight="1" x14ac:dyDescent="0.2">
      <c r="A953" s="1" t="s">
        <v>824</v>
      </c>
      <c r="B953" s="1">
        <v>910</v>
      </c>
    </row>
    <row r="954" spans="1:2" ht="15.75" customHeight="1" x14ac:dyDescent="0.2">
      <c r="A954" s="1" t="s">
        <v>826</v>
      </c>
      <c r="B954" s="1">
        <v>913</v>
      </c>
    </row>
    <row r="955" spans="1:2" ht="15.75" customHeight="1" x14ac:dyDescent="0.2">
      <c r="A955" s="1" t="s">
        <v>835</v>
      </c>
      <c r="B955" s="1">
        <v>909</v>
      </c>
    </row>
    <row r="956" spans="1:2" ht="15.75" customHeight="1" x14ac:dyDescent="0.2">
      <c r="A956" s="1" t="s">
        <v>837</v>
      </c>
      <c r="B956" s="1">
        <v>914</v>
      </c>
    </row>
    <row r="957" spans="1:2" ht="15.75" customHeight="1" x14ac:dyDescent="0.2">
      <c r="A957" s="1" t="s">
        <v>840</v>
      </c>
      <c r="B957" s="1">
        <v>915</v>
      </c>
    </row>
    <row r="958" spans="1:2" ht="15.75" customHeight="1" x14ac:dyDescent="0.2">
      <c r="A958" s="1" t="s">
        <v>849</v>
      </c>
      <c r="B958" s="1">
        <v>919</v>
      </c>
    </row>
    <row r="959" spans="1:2" ht="15.75" customHeight="1" x14ac:dyDescent="0.2">
      <c r="A959" s="1" t="s">
        <v>852</v>
      </c>
      <c r="B959" s="1">
        <v>920</v>
      </c>
    </row>
    <row r="960" spans="1:2" ht="15.75" customHeight="1" x14ac:dyDescent="0.2">
      <c r="A960" s="1" t="s">
        <v>847</v>
      </c>
      <c r="B960" s="1">
        <v>916</v>
      </c>
    </row>
    <row r="961" spans="1:2" ht="15.75" customHeight="1" x14ac:dyDescent="0.2">
      <c r="A961" s="1" t="s">
        <v>845</v>
      </c>
      <c r="B961" s="1">
        <v>918</v>
      </c>
    </row>
    <row r="962" spans="1:2" ht="15.75" customHeight="1" x14ac:dyDescent="0.2">
      <c r="A962" s="1" t="s">
        <v>842</v>
      </c>
      <c r="B962" s="1">
        <v>917</v>
      </c>
    </row>
    <row r="963" spans="1:2" ht="15.75" customHeight="1" x14ac:dyDescent="0.2">
      <c r="A963" s="1" t="s">
        <v>857</v>
      </c>
    </row>
    <row r="964" spans="1:2" ht="15.75" customHeight="1" x14ac:dyDescent="0.2">
      <c r="A964" s="1" t="s">
        <v>854</v>
      </c>
      <c r="B964" s="1">
        <v>921</v>
      </c>
    </row>
    <row r="965" spans="1:2" ht="15.75" customHeight="1" x14ac:dyDescent="0.2">
      <c r="A965" s="1" t="s">
        <v>860</v>
      </c>
    </row>
    <row r="966" spans="1:2" ht="15.75" customHeight="1" x14ac:dyDescent="0.2">
      <c r="A966" s="1" t="s">
        <v>2072</v>
      </c>
    </row>
    <row r="967" spans="1:2" ht="15.75" customHeight="1" x14ac:dyDescent="0.2">
      <c r="A967" s="1" t="s">
        <v>2074</v>
      </c>
    </row>
    <row r="968" spans="1:2" ht="15.75" customHeight="1" x14ac:dyDescent="0.2">
      <c r="A968" s="1" t="s">
        <v>862</v>
      </c>
    </row>
    <row r="969" spans="1:2" ht="15.75" customHeight="1" x14ac:dyDescent="0.2">
      <c r="A969" s="1" t="s">
        <v>864</v>
      </c>
    </row>
    <row r="970" spans="1:2" ht="15.75" customHeight="1" x14ac:dyDescent="0.2">
      <c r="A970" s="1" t="s">
        <v>866</v>
      </c>
      <c r="B970" s="1">
        <v>924</v>
      </c>
    </row>
    <row r="971" spans="1:2" ht="15.75" customHeight="1" x14ac:dyDescent="0.2">
      <c r="A971" s="1" t="s">
        <v>2076</v>
      </c>
    </row>
    <row r="972" spans="1:2" ht="15.75" customHeight="1" x14ac:dyDescent="0.2">
      <c r="A972" s="1" t="s">
        <v>871</v>
      </c>
      <c r="B972" s="1">
        <v>925</v>
      </c>
    </row>
    <row r="973" spans="1:2" ht="15.75" customHeight="1" x14ac:dyDescent="0.2">
      <c r="A973" s="1" t="s">
        <v>873</v>
      </c>
    </row>
    <row r="974" spans="1:2" ht="15.75" customHeight="1" x14ac:dyDescent="0.2">
      <c r="A974" s="1" t="s">
        <v>919</v>
      </c>
    </row>
    <row r="975" spans="1:2" ht="15.75" customHeight="1" x14ac:dyDescent="0.2">
      <c r="A975" s="1" t="s">
        <v>2077</v>
      </c>
    </row>
    <row r="976" spans="1:2" ht="15.75" customHeight="1" x14ac:dyDescent="0.2">
      <c r="A976" s="1" t="s">
        <v>868</v>
      </c>
    </row>
    <row r="977" spans="1:1" ht="15.75" customHeight="1" x14ac:dyDescent="0.2">
      <c r="A977" s="1" t="s">
        <v>2079</v>
      </c>
    </row>
    <row r="978" spans="1:1" ht="15.75" customHeight="1" x14ac:dyDescent="0.2">
      <c r="A978" s="1" t="s">
        <v>2081</v>
      </c>
    </row>
    <row r="979" spans="1:1" ht="15.75" customHeight="1" x14ac:dyDescent="0.2">
      <c r="A979" s="1" t="s">
        <v>2083</v>
      </c>
    </row>
    <row r="980" spans="1:1" ht="15.75" customHeight="1" x14ac:dyDescent="0.2">
      <c r="A980" s="1" t="s">
        <v>875</v>
      </c>
    </row>
    <row r="981" spans="1:1" ht="15.75" customHeight="1" x14ac:dyDescent="0.2">
      <c r="A981" s="1" t="s">
        <v>2085</v>
      </c>
    </row>
    <row r="982" spans="1:1" ht="15.75" customHeight="1" x14ac:dyDescent="0.2">
      <c r="A982" s="1" t="s">
        <v>2087</v>
      </c>
    </row>
    <row r="983" spans="1:1" ht="15.75" customHeight="1" x14ac:dyDescent="0.2">
      <c r="A983" s="1" t="s">
        <v>2089</v>
      </c>
    </row>
    <row r="984" spans="1:1" ht="15.75" customHeight="1" x14ac:dyDescent="0.2"/>
    <row r="985" spans="1:1" ht="15.75" customHeight="1" x14ac:dyDescent="0.2"/>
    <row r="986" spans="1:1" ht="15.75" customHeight="1" x14ac:dyDescent="0.2"/>
    <row r="987" spans="1:1" ht="15.75" customHeight="1" x14ac:dyDescent="0.2"/>
    <row r="988" spans="1:1" ht="15.75" customHeight="1" x14ac:dyDescent="0.2"/>
    <row r="989" spans="1:1" ht="15.75" customHeight="1" x14ac:dyDescent="0.2"/>
    <row r="990" spans="1:1" ht="15.75" customHeight="1" x14ac:dyDescent="0.2"/>
    <row r="991" spans="1:1" ht="15.75" customHeight="1" x14ac:dyDescent="0.2"/>
    <row r="992" spans="1:1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>
    <outlinePr summaryBelow="0" summaryRight="0"/>
  </sheetPr>
  <dimension ref="A1:CM44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2.7109375" defaultRowHeight="15" customHeight="1" x14ac:dyDescent="0.2"/>
  <cols>
    <col min="1" max="6" width="12.7109375" customWidth="1"/>
  </cols>
  <sheetData>
    <row r="1" spans="1:91" ht="15.75" customHeight="1" x14ac:dyDescent="0.2">
      <c r="A1" s="1">
        <v>1</v>
      </c>
      <c r="B1" s="1">
        <v>2</v>
      </c>
      <c r="C1" s="1">
        <v>3</v>
      </c>
      <c r="D1" s="1">
        <f t="shared" ref="D1:CL1" si="0">1+C1</f>
        <v>4</v>
      </c>
      <c r="E1" s="1">
        <f t="shared" si="0"/>
        <v>5</v>
      </c>
      <c r="F1" s="1">
        <f t="shared" si="0"/>
        <v>6</v>
      </c>
      <c r="G1" s="1">
        <f t="shared" si="0"/>
        <v>7</v>
      </c>
      <c r="H1" s="1">
        <f t="shared" si="0"/>
        <v>8</v>
      </c>
      <c r="I1" s="1">
        <f t="shared" si="0"/>
        <v>9</v>
      </c>
      <c r="J1" s="1">
        <f t="shared" si="0"/>
        <v>10</v>
      </c>
      <c r="K1" s="1">
        <f t="shared" si="0"/>
        <v>11</v>
      </c>
      <c r="L1" s="1">
        <f t="shared" si="0"/>
        <v>12</v>
      </c>
      <c r="M1" s="1">
        <f t="shared" si="0"/>
        <v>13</v>
      </c>
      <c r="N1" s="1">
        <f t="shared" si="0"/>
        <v>14</v>
      </c>
      <c r="O1" s="1">
        <f t="shared" si="0"/>
        <v>15</v>
      </c>
      <c r="P1" s="1">
        <f t="shared" si="0"/>
        <v>16</v>
      </c>
      <c r="Q1" s="1">
        <f t="shared" si="0"/>
        <v>17</v>
      </c>
      <c r="R1" s="1">
        <f t="shared" si="0"/>
        <v>18</v>
      </c>
      <c r="S1" s="1">
        <f t="shared" si="0"/>
        <v>19</v>
      </c>
      <c r="T1" s="1">
        <f t="shared" si="0"/>
        <v>20</v>
      </c>
      <c r="U1" s="1">
        <f t="shared" si="0"/>
        <v>21</v>
      </c>
      <c r="V1" s="1">
        <f t="shared" si="0"/>
        <v>22</v>
      </c>
      <c r="W1" s="1">
        <f t="shared" si="0"/>
        <v>23</v>
      </c>
      <c r="X1" s="1">
        <f t="shared" si="0"/>
        <v>24</v>
      </c>
      <c r="Y1" s="1">
        <f t="shared" si="0"/>
        <v>25</v>
      </c>
      <c r="Z1" s="1">
        <f t="shared" si="0"/>
        <v>26</v>
      </c>
      <c r="AA1" s="1">
        <f t="shared" si="0"/>
        <v>27</v>
      </c>
      <c r="AB1" s="1">
        <f t="shared" si="0"/>
        <v>28</v>
      </c>
      <c r="AC1" s="1">
        <f t="shared" si="0"/>
        <v>29</v>
      </c>
      <c r="AD1" s="1">
        <f t="shared" si="0"/>
        <v>30</v>
      </c>
      <c r="AE1" s="1">
        <f t="shared" si="0"/>
        <v>31</v>
      </c>
      <c r="AF1" s="1">
        <f t="shared" si="0"/>
        <v>32</v>
      </c>
      <c r="AG1" s="1">
        <f t="shared" si="0"/>
        <v>33</v>
      </c>
      <c r="AH1" s="1">
        <f t="shared" si="0"/>
        <v>34</v>
      </c>
      <c r="AI1" s="1">
        <f t="shared" si="0"/>
        <v>35</v>
      </c>
      <c r="AJ1" s="1">
        <f t="shared" si="0"/>
        <v>36</v>
      </c>
      <c r="AK1" s="1">
        <f t="shared" si="0"/>
        <v>37</v>
      </c>
      <c r="AL1" s="1">
        <f t="shared" si="0"/>
        <v>38</v>
      </c>
      <c r="AM1" s="1">
        <f t="shared" si="0"/>
        <v>39</v>
      </c>
      <c r="AN1" s="1">
        <f t="shared" si="0"/>
        <v>40</v>
      </c>
      <c r="AO1" s="1">
        <f t="shared" si="0"/>
        <v>41</v>
      </c>
      <c r="AP1" s="1">
        <f t="shared" si="0"/>
        <v>42</v>
      </c>
      <c r="AQ1" s="1">
        <f t="shared" si="0"/>
        <v>43</v>
      </c>
      <c r="AR1" s="1">
        <f t="shared" si="0"/>
        <v>44</v>
      </c>
      <c r="AS1" s="1">
        <f t="shared" si="0"/>
        <v>45</v>
      </c>
      <c r="AT1" s="1">
        <f t="shared" si="0"/>
        <v>46</v>
      </c>
      <c r="AU1" s="1">
        <f t="shared" si="0"/>
        <v>47</v>
      </c>
      <c r="AV1" s="1">
        <f t="shared" si="0"/>
        <v>48</v>
      </c>
      <c r="AW1" s="1">
        <f t="shared" si="0"/>
        <v>49</v>
      </c>
      <c r="AX1" s="1">
        <f t="shared" si="0"/>
        <v>50</v>
      </c>
      <c r="AY1" s="1">
        <f t="shared" si="0"/>
        <v>51</v>
      </c>
      <c r="AZ1" s="1">
        <f t="shared" si="0"/>
        <v>52</v>
      </c>
      <c r="BA1" s="1">
        <f t="shared" si="0"/>
        <v>53</v>
      </c>
      <c r="BB1" s="1">
        <f t="shared" si="0"/>
        <v>54</v>
      </c>
      <c r="BC1" s="1">
        <f t="shared" si="0"/>
        <v>55</v>
      </c>
      <c r="BD1" s="1">
        <f t="shared" si="0"/>
        <v>56</v>
      </c>
      <c r="BE1" s="1">
        <f t="shared" si="0"/>
        <v>57</v>
      </c>
      <c r="BF1" s="1">
        <f t="shared" si="0"/>
        <v>58</v>
      </c>
      <c r="BG1" s="1">
        <f t="shared" si="0"/>
        <v>59</v>
      </c>
      <c r="BH1" s="1">
        <f t="shared" si="0"/>
        <v>60</v>
      </c>
      <c r="BI1" s="1">
        <f t="shared" si="0"/>
        <v>61</v>
      </c>
      <c r="BJ1" s="1">
        <f t="shared" si="0"/>
        <v>62</v>
      </c>
      <c r="BK1" s="1">
        <f t="shared" si="0"/>
        <v>63</v>
      </c>
      <c r="BL1" s="1">
        <f t="shared" si="0"/>
        <v>64</v>
      </c>
      <c r="BM1" s="1">
        <f t="shared" si="0"/>
        <v>65</v>
      </c>
      <c r="BN1" s="1">
        <f t="shared" si="0"/>
        <v>66</v>
      </c>
      <c r="BO1" s="1">
        <f t="shared" si="0"/>
        <v>67</v>
      </c>
      <c r="BP1" s="1">
        <f t="shared" si="0"/>
        <v>68</v>
      </c>
      <c r="BQ1" s="1">
        <f t="shared" si="0"/>
        <v>69</v>
      </c>
      <c r="BR1" s="1">
        <f t="shared" si="0"/>
        <v>70</v>
      </c>
      <c r="BS1" s="1">
        <f t="shared" si="0"/>
        <v>71</v>
      </c>
      <c r="BT1" s="1">
        <f t="shared" si="0"/>
        <v>72</v>
      </c>
      <c r="BU1" s="1">
        <f t="shared" si="0"/>
        <v>73</v>
      </c>
      <c r="BV1" s="1">
        <f t="shared" si="0"/>
        <v>74</v>
      </c>
      <c r="BW1" s="1">
        <f t="shared" si="0"/>
        <v>75</v>
      </c>
      <c r="BX1" s="1">
        <f t="shared" si="0"/>
        <v>76</v>
      </c>
      <c r="BY1" s="1">
        <f t="shared" si="0"/>
        <v>77</v>
      </c>
      <c r="BZ1" s="1">
        <f t="shared" si="0"/>
        <v>78</v>
      </c>
      <c r="CA1" s="1">
        <f t="shared" si="0"/>
        <v>79</v>
      </c>
      <c r="CB1" s="1">
        <f t="shared" si="0"/>
        <v>80</v>
      </c>
      <c r="CC1" s="1">
        <f t="shared" si="0"/>
        <v>81</v>
      </c>
      <c r="CD1" s="1">
        <f t="shared" si="0"/>
        <v>82</v>
      </c>
      <c r="CE1" s="1">
        <f t="shared" si="0"/>
        <v>83</v>
      </c>
      <c r="CF1" s="1">
        <f t="shared" si="0"/>
        <v>84</v>
      </c>
      <c r="CG1" s="1">
        <f t="shared" si="0"/>
        <v>85</v>
      </c>
      <c r="CH1" s="1">
        <f t="shared" si="0"/>
        <v>86</v>
      </c>
      <c r="CI1" s="1">
        <f t="shared" si="0"/>
        <v>87</v>
      </c>
      <c r="CJ1" s="1">
        <f t="shared" si="0"/>
        <v>88</v>
      </c>
      <c r="CK1" s="1">
        <f t="shared" si="0"/>
        <v>89</v>
      </c>
      <c r="CL1" s="1">
        <f t="shared" si="0"/>
        <v>90</v>
      </c>
    </row>
    <row r="2" spans="1:91" ht="15.75" customHeight="1" x14ac:dyDescent="0.2">
      <c r="A2" s="1"/>
      <c r="B2" s="1"/>
      <c r="C2" s="285"/>
      <c r="G2" s="285"/>
      <c r="K2" s="285"/>
      <c r="O2" s="285"/>
      <c r="S2" s="285"/>
      <c r="W2" s="285"/>
      <c r="AA2" s="285"/>
      <c r="AE2" s="285"/>
      <c r="AI2" s="285"/>
      <c r="AM2" s="285"/>
      <c r="AQ2" s="285"/>
      <c r="AU2" s="285"/>
      <c r="AY2" s="285"/>
      <c r="BC2" s="285"/>
      <c r="BG2" s="285"/>
      <c r="BK2" s="285"/>
      <c r="BO2" s="285"/>
      <c r="BS2" s="285"/>
      <c r="BW2" s="285"/>
      <c r="CA2" s="285"/>
      <c r="CE2" s="285"/>
      <c r="CI2" s="285"/>
    </row>
    <row r="3" spans="1:91" ht="15.75" customHeight="1" x14ac:dyDescent="0.2">
      <c r="A3" s="1" t="s">
        <v>2405</v>
      </c>
      <c r="B3" s="1"/>
      <c r="C3" s="285">
        <v>44599</v>
      </c>
      <c r="D3" s="1"/>
      <c r="E3" s="1"/>
      <c r="F3" s="1"/>
      <c r="G3" s="285">
        <v>44600</v>
      </c>
      <c r="H3" s="1"/>
      <c r="I3" s="1"/>
      <c r="J3" s="1"/>
      <c r="K3" s="285">
        <v>44601</v>
      </c>
      <c r="L3" s="1"/>
      <c r="M3" s="1"/>
      <c r="N3" s="1"/>
      <c r="O3" s="285">
        <v>44602</v>
      </c>
      <c r="P3" s="1"/>
      <c r="Q3" s="1"/>
      <c r="R3" s="1"/>
      <c r="S3" s="285">
        <v>44603</v>
      </c>
      <c r="T3" s="1"/>
      <c r="U3" s="1"/>
      <c r="V3" s="1"/>
      <c r="W3" s="285">
        <v>44604</v>
      </c>
      <c r="X3" s="1"/>
      <c r="Y3" s="1"/>
      <c r="Z3" s="1"/>
      <c r="AA3" s="285">
        <v>44605</v>
      </c>
      <c r="AB3" s="1"/>
      <c r="AC3" s="1"/>
      <c r="AD3" s="1"/>
      <c r="AE3" s="285">
        <v>44606</v>
      </c>
      <c r="AF3" s="1"/>
      <c r="AG3" s="1"/>
      <c r="AH3" s="1"/>
      <c r="AI3" s="285">
        <v>44607</v>
      </c>
      <c r="AJ3" s="1"/>
      <c r="AK3" s="1"/>
      <c r="AL3" s="1"/>
      <c r="AM3" s="285">
        <v>44608</v>
      </c>
      <c r="AN3" s="1"/>
      <c r="AO3" s="1"/>
      <c r="AP3" s="1"/>
      <c r="AQ3" s="285">
        <v>44609</v>
      </c>
      <c r="AR3" s="1"/>
      <c r="AS3" s="1"/>
      <c r="AT3" s="1"/>
      <c r="AU3" s="285">
        <v>44610</v>
      </c>
      <c r="AV3" s="1"/>
      <c r="AW3" s="1"/>
      <c r="AX3" s="1"/>
      <c r="AY3" s="285">
        <v>44611</v>
      </c>
      <c r="AZ3" s="1"/>
      <c r="BA3" s="1"/>
      <c r="BB3" s="1"/>
      <c r="BC3" s="285">
        <v>44612</v>
      </c>
      <c r="BD3" s="1"/>
      <c r="BE3" s="1"/>
      <c r="BF3" s="1"/>
      <c r="BG3" s="285">
        <v>44613</v>
      </c>
      <c r="BH3" s="1"/>
      <c r="BI3" s="1"/>
      <c r="BJ3" s="1"/>
      <c r="BK3" s="285">
        <v>44614</v>
      </c>
      <c r="BL3" s="1"/>
      <c r="BM3" s="1"/>
      <c r="BN3" s="1"/>
      <c r="BO3" s="285">
        <v>44615</v>
      </c>
      <c r="BP3" s="1"/>
      <c r="BQ3" s="1"/>
      <c r="BR3" s="1"/>
      <c r="BS3" s="285">
        <v>44616</v>
      </c>
      <c r="BT3" s="1"/>
      <c r="BU3" s="1"/>
      <c r="BV3" s="1"/>
      <c r="BW3" s="285">
        <v>44617</v>
      </c>
      <c r="BX3" s="1"/>
      <c r="BY3" s="1"/>
      <c r="BZ3" s="1"/>
      <c r="CA3" s="285">
        <v>44618</v>
      </c>
      <c r="CB3" s="1"/>
      <c r="CC3" s="1"/>
      <c r="CD3" s="1"/>
      <c r="CE3" s="285">
        <v>44619</v>
      </c>
      <c r="CF3" s="1"/>
      <c r="CG3" s="1"/>
      <c r="CH3" s="1"/>
      <c r="CI3" s="285">
        <v>44620</v>
      </c>
      <c r="CJ3" s="1"/>
      <c r="CK3" s="1"/>
      <c r="CL3" s="1"/>
      <c r="CM3" s="1"/>
    </row>
    <row r="4" spans="1:91" ht="15.75" customHeight="1" x14ac:dyDescent="0.2">
      <c r="A4" s="1"/>
      <c r="B4" s="1"/>
      <c r="C4" s="1" t="s">
        <v>2401</v>
      </c>
      <c r="D4" s="1" t="s">
        <v>2402</v>
      </c>
      <c r="E4" s="1" t="s">
        <v>2403</v>
      </c>
      <c r="F4" s="1" t="s">
        <v>2404</v>
      </c>
      <c r="G4" s="1" t="s">
        <v>2401</v>
      </c>
      <c r="H4" s="1" t="s">
        <v>2402</v>
      </c>
      <c r="I4" s="1" t="s">
        <v>2403</v>
      </c>
      <c r="J4" s="1" t="s">
        <v>2404</v>
      </c>
      <c r="K4" s="1" t="s">
        <v>2401</v>
      </c>
      <c r="L4" s="1" t="s">
        <v>2402</v>
      </c>
      <c r="M4" s="1" t="s">
        <v>2403</v>
      </c>
      <c r="N4" s="1" t="s">
        <v>2404</v>
      </c>
      <c r="O4" s="1" t="s">
        <v>2401</v>
      </c>
      <c r="P4" s="1" t="s">
        <v>2402</v>
      </c>
      <c r="Q4" s="1" t="s">
        <v>2403</v>
      </c>
      <c r="R4" s="1" t="s">
        <v>2404</v>
      </c>
      <c r="S4" s="1" t="s">
        <v>2401</v>
      </c>
      <c r="T4" s="1" t="s">
        <v>2402</v>
      </c>
      <c r="U4" s="1" t="s">
        <v>2403</v>
      </c>
      <c r="V4" s="1" t="s">
        <v>2404</v>
      </c>
      <c r="W4" s="1" t="s">
        <v>2401</v>
      </c>
      <c r="X4" s="1" t="s">
        <v>2402</v>
      </c>
      <c r="Y4" s="1" t="s">
        <v>2403</v>
      </c>
      <c r="Z4" s="1" t="s">
        <v>2404</v>
      </c>
      <c r="AA4" s="1" t="s">
        <v>2401</v>
      </c>
      <c r="AB4" s="1" t="s">
        <v>2402</v>
      </c>
      <c r="AC4" s="1" t="s">
        <v>2403</v>
      </c>
      <c r="AD4" s="1" t="s">
        <v>2404</v>
      </c>
      <c r="AE4" s="1" t="s">
        <v>2401</v>
      </c>
      <c r="AF4" s="1" t="s">
        <v>2402</v>
      </c>
      <c r="AG4" s="1" t="s">
        <v>2403</v>
      </c>
      <c r="AH4" s="1" t="s">
        <v>2404</v>
      </c>
      <c r="AI4" s="1" t="s">
        <v>2401</v>
      </c>
      <c r="AJ4" s="1" t="s">
        <v>2402</v>
      </c>
      <c r="AK4" s="1" t="s">
        <v>2403</v>
      </c>
      <c r="AL4" s="1" t="s">
        <v>2404</v>
      </c>
      <c r="AM4" s="1" t="s">
        <v>2401</v>
      </c>
      <c r="AN4" s="1" t="s">
        <v>2402</v>
      </c>
      <c r="AO4" s="1" t="s">
        <v>2403</v>
      </c>
      <c r="AP4" s="1" t="s">
        <v>2404</v>
      </c>
      <c r="AQ4" s="1" t="s">
        <v>2401</v>
      </c>
      <c r="AR4" s="1" t="s">
        <v>2402</v>
      </c>
      <c r="AS4" s="1" t="s">
        <v>2403</v>
      </c>
      <c r="AT4" s="1" t="s">
        <v>2404</v>
      </c>
      <c r="AU4" s="1" t="s">
        <v>2401</v>
      </c>
      <c r="AV4" s="1" t="s">
        <v>2402</v>
      </c>
      <c r="AW4" s="1" t="s">
        <v>2403</v>
      </c>
      <c r="AX4" s="1" t="s">
        <v>2404</v>
      </c>
      <c r="AY4" s="1" t="s">
        <v>2401</v>
      </c>
      <c r="AZ4" s="1" t="s">
        <v>2402</v>
      </c>
      <c r="BA4" s="1" t="s">
        <v>2403</v>
      </c>
      <c r="BB4" s="1" t="s">
        <v>2404</v>
      </c>
      <c r="BC4" s="1" t="s">
        <v>2401</v>
      </c>
      <c r="BD4" s="1" t="s">
        <v>2402</v>
      </c>
      <c r="BE4" s="1" t="s">
        <v>2403</v>
      </c>
      <c r="BF4" s="1" t="s">
        <v>2404</v>
      </c>
      <c r="BG4" s="1" t="s">
        <v>2401</v>
      </c>
      <c r="BH4" s="1" t="s">
        <v>2402</v>
      </c>
      <c r="BI4" s="1" t="s">
        <v>2403</v>
      </c>
      <c r="BJ4" s="1" t="s">
        <v>2404</v>
      </c>
      <c r="BK4" s="1" t="s">
        <v>2401</v>
      </c>
      <c r="BL4" s="1" t="s">
        <v>2402</v>
      </c>
      <c r="BM4" s="1" t="s">
        <v>2403</v>
      </c>
      <c r="BN4" s="1" t="s">
        <v>2404</v>
      </c>
      <c r="BO4" s="1" t="s">
        <v>2401</v>
      </c>
      <c r="BP4" s="1" t="s">
        <v>2402</v>
      </c>
      <c r="BQ4" s="1" t="s">
        <v>2403</v>
      </c>
      <c r="BR4" s="1" t="s">
        <v>2404</v>
      </c>
      <c r="BS4" s="1" t="s">
        <v>2401</v>
      </c>
      <c r="BT4" s="1" t="s">
        <v>2402</v>
      </c>
      <c r="BU4" s="1" t="s">
        <v>2403</v>
      </c>
      <c r="BV4" s="1" t="s">
        <v>2404</v>
      </c>
      <c r="BW4" s="1" t="s">
        <v>2401</v>
      </c>
      <c r="BX4" s="1" t="s">
        <v>2402</v>
      </c>
      <c r="BY4" s="1" t="s">
        <v>2403</v>
      </c>
      <c r="BZ4" s="1" t="s">
        <v>2404</v>
      </c>
      <c r="CA4" s="1" t="s">
        <v>2401</v>
      </c>
      <c r="CB4" s="1" t="s">
        <v>2402</v>
      </c>
      <c r="CC4" s="1" t="s">
        <v>2403</v>
      </c>
      <c r="CD4" s="1" t="s">
        <v>2404</v>
      </c>
      <c r="CE4" s="1" t="s">
        <v>2401</v>
      </c>
      <c r="CF4" s="1" t="s">
        <v>2402</v>
      </c>
      <c r="CG4" s="1" t="s">
        <v>2403</v>
      </c>
      <c r="CH4" s="1" t="s">
        <v>2404</v>
      </c>
      <c r="CI4" s="1" t="s">
        <v>2401</v>
      </c>
      <c r="CJ4" s="1" t="s">
        <v>2402</v>
      </c>
      <c r="CK4" s="1" t="s">
        <v>2403</v>
      </c>
      <c r="CL4" s="1" t="s">
        <v>2404</v>
      </c>
      <c r="CM4" s="1"/>
    </row>
    <row r="5" spans="1:91" ht="15.75" hidden="1" customHeight="1" x14ac:dyDescent="0.2">
      <c r="A5" s="1">
        <v>1</v>
      </c>
      <c r="B5" s="1"/>
      <c r="C5" s="162"/>
      <c r="D5" s="162"/>
      <c r="E5" s="162"/>
      <c r="F5" s="1">
        <v>0</v>
      </c>
      <c r="J5" s="1">
        <v>0</v>
      </c>
      <c r="N5" s="1">
        <v>0</v>
      </c>
      <c r="R5" s="1">
        <v>0</v>
      </c>
      <c r="V5" s="1">
        <v>0</v>
      </c>
      <c r="Z5" s="1">
        <v>0</v>
      </c>
      <c r="AD5" s="1">
        <v>0</v>
      </c>
      <c r="AE5" s="162"/>
      <c r="AF5" s="162"/>
      <c r="AG5" s="286"/>
      <c r="AH5" s="1">
        <v>0</v>
      </c>
      <c r="AL5" s="1">
        <v>0</v>
      </c>
      <c r="AP5" s="1">
        <v>0</v>
      </c>
      <c r="AT5" s="1">
        <v>0</v>
      </c>
      <c r="AX5" s="1">
        <v>0</v>
      </c>
      <c r="BB5" s="1">
        <v>0</v>
      </c>
      <c r="BF5" s="1">
        <v>0</v>
      </c>
      <c r="BJ5" s="1">
        <v>0</v>
      </c>
      <c r="BN5" s="1">
        <v>0</v>
      </c>
      <c r="BR5" s="1">
        <v>0</v>
      </c>
      <c r="BV5" s="1">
        <v>0</v>
      </c>
      <c r="BZ5" s="1">
        <v>0</v>
      </c>
      <c r="CD5" s="1">
        <v>0</v>
      </c>
      <c r="CH5" s="1">
        <v>0</v>
      </c>
      <c r="CL5" s="1">
        <v>0</v>
      </c>
      <c r="CM5" s="1"/>
    </row>
    <row r="6" spans="1:91" ht="15.75" hidden="1" customHeight="1" x14ac:dyDescent="0.2">
      <c r="A6" s="1">
        <v>2</v>
      </c>
      <c r="B6" s="1"/>
      <c r="C6" s="162">
        <v>0.41111111111111109</v>
      </c>
      <c r="D6" s="162">
        <v>0.62361111111111112</v>
      </c>
      <c r="E6" s="162">
        <v>0.15</v>
      </c>
      <c r="F6" s="1">
        <v>3.6</v>
      </c>
      <c r="J6" s="1">
        <v>0</v>
      </c>
      <c r="N6" s="1">
        <v>0</v>
      </c>
      <c r="R6" s="1">
        <v>0</v>
      </c>
      <c r="V6" s="1">
        <v>0</v>
      </c>
      <c r="Z6" s="1">
        <v>0</v>
      </c>
      <c r="AD6" s="1">
        <v>0</v>
      </c>
      <c r="AE6" s="162">
        <v>0.52013888888888893</v>
      </c>
      <c r="AF6" s="162">
        <v>0.52013888888888893</v>
      </c>
      <c r="AG6" s="286">
        <v>0.17708333333333334</v>
      </c>
      <c r="AH6" s="1">
        <v>4.3</v>
      </c>
      <c r="AL6" s="1">
        <v>0</v>
      </c>
      <c r="AP6" s="1">
        <v>0</v>
      </c>
      <c r="AT6" s="1">
        <v>0</v>
      </c>
      <c r="AX6" s="1">
        <v>0</v>
      </c>
      <c r="BB6" s="1">
        <v>0</v>
      </c>
      <c r="BF6" s="1">
        <v>0</v>
      </c>
      <c r="BJ6" s="1">
        <v>0</v>
      </c>
      <c r="BN6" s="1">
        <v>0</v>
      </c>
      <c r="BR6" s="1">
        <v>0</v>
      </c>
      <c r="BV6" s="1">
        <v>0</v>
      </c>
      <c r="BZ6" s="1">
        <v>0</v>
      </c>
      <c r="CD6" s="1">
        <v>0</v>
      </c>
      <c r="CH6" s="1">
        <v>0</v>
      </c>
      <c r="CL6" s="1">
        <v>0</v>
      </c>
      <c r="CM6" s="1"/>
    </row>
    <row r="7" spans="1:91" ht="15.75" hidden="1" customHeight="1" x14ac:dyDescent="0.2">
      <c r="A7" s="1">
        <v>3</v>
      </c>
      <c r="B7" s="1"/>
      <c r="C7" s="162"/>
      <c r="D7" s="162"/>
      <c r="E7" s="162"/>
      <c r="F7" s="1">
        <v>0</v>
      </c>
      <c r="G7" s="162"/>
      <c r="H7" s="162"/>
      <c r="I7" s="162"/>
      <c r="J7" s="1">
        <v>0</v>
      </c>
      <c r="K7" s="162"/>
      <c r="L7" s="162"/>
      <c r="M7" s="286"/>
      <c r="N7" s="1">
        <v>0</v>
      </c>
      <c r="O7" s="162"/>
      <c r="P7" s="162"/>
      <c r="Q7" s="286"/>
      <c r="R7" s="1">
        <v>0</v>
      </c>
      <c r="S7" s="162"/>
      <c r="T7" s="162"/>
      <c r="U7" s="162"/>
      <c r="V7" s="1">
        <v>0</v>
      </c>
      <c r="Z7" s="1">
        <v>0</v>
      </c>
      <c r="AD7" s="1">
        <v>0</v>
      </c>
      <c r="AH7" s="1">
        <v>0</v>
      </c>
      <c r="AL7" s="1">
        <v>0</v>
      </c>
      <c r="AM7" s="162"/>
      <c r="AN7" s="162"/>
      <c r="AO7" s="286"/>
      <c r="AP7" s="1">
        <v>0</v>
      </c>
      <c r="AQ7" s="162"/>
      <c r="AR7" s="162"/>
      <c r="AS7" s="286"/>
      <c r="AT7" s="1">
        <v>0</v>
      </c>
      <c r="AU7" s="162"/>
      <c r="AV7" s="162"/>
      <c r="AW7" s="286"/>
      <c r="AX7" s="1">
        <v>0</v>
      </c>
      <c r="AY7" s="162"/>
      <c r="AZ7" s="162"/>
      <c r="BA7" s="286"/>
      <c r="BB7" s="1">
        <v>0</v>
      </c>
      <c r="BF7" s="1">
        <v>0</v>
      </c>
      <c r="BG7" s="162"/>
      <c r="BH7" s="162"/>
      <c r="BI7" s="286"/>
      <c r="BJ7" s="1">
        <v>0</v>
      </c>
      <c r="BK7" s="162"/>
      <c r="BL7" s="162"/>
      <c r="BM7" s="286"/>
      <c r="BN7" s="1">
        <v>0</v>
      </c>
      <c r="BO7" s="162"/>
      <c r="BP7" s="162"/>
      <c r="BQ7" s="286"/>
      <c r="BR7" s="1">
        <v>0</v>
      </c>
      <c r="BS7" s="162"/>
      <c r="BT7" s="162"/>
      <c r="BU7" s="286"/>
      <c r="BV7" s="1">
        <v>0</v>
      </c>
      <c r="BW7" s="162"/>
      <c r="BX7" s="162"/>
      <c r="BY7" s="286"/>
      <c r="BZ7" s="1">
        <v>0</v>
      </c>
      <c r="CD7" s="1">
        <v>0</v>
      </c>
      <c r="CH7" s="1">
        <v>0</v>
      </c>
      <c r="CL7" s="1">
        <v>0</v>
      </c>
      <c r="CM7" s="1"/>
    </row>
    <row r="8" spans="1:91" ht="15.75" hidden="1" customHeight="1" x14ac:dyDescent="0.2">
      <c r="A8" s="1">
        <v>4</v>
      </c>
      <c r="B8" s="1"/>
      <c r="C8" s="162">
        <v>0.34027777777777779</v>
      </c>
      <c r="D8" s="162">
        <v>0.68472222222222223</v>
      </c>
      <c r="E8" s="286">
        <v>0.28194444444444444</v>
      </c>
      <c r="F8" s="1">
        <v>6.8</v>
      </c>
      <c r="G8" s="162">
        <v>0.34652777777777777</v>
      </c>
      <c r="H8" s="162">
        <v>0.74722222222222223</v>
      </c>
      <c r="I8" s="286">
        <v>0.33819444444444446</v>
      </c>
      <c r="J8" s="1">
        <v>8.1</v>
      </c>
      <c r="K8" s="162">
        <v>0.35416666666666669</v>
      </c>
      <c r="L8" s="162">
        <v>0.75277777777777777</v>
      </c>
      <c r="M8" s="286">
        <v>0.33333333333333331</v>
      </c>
      <c r="N8" s="1">
        <v>8</v>
      </c>
      <c r="O8" s="162">
        <v>0.35694444444444445</v>
      </c>
      <c r="P8" s="162">
        <v>0.75208333333333333</v>
      </c>
      <c r="Q8" s="286">
        <v>0.33055555555555555</v>
      </c>
      <c r="R8" s="1">
        <v>7.9</v>
      </c>
      <c r="S8" s="162">
        <v>0.34930555555555554</v>
      </c>
      <c r="T8" s="162">
        <v>0.64097222222222228</v>
      </c>
      <c r="U8" s="162">
        <v>0.22916666666666666</v>
      </c>
      <c r="V8" s="1">
        <v>5.5</v>
      </c>
      <c r="Z8" s="1">
        <v>0</v>
      </c>
      <c r="AD8" s="1">
        <v>0</v>
      </c>
      <c r="AH8" s="1">
        <v>0</v>
      </c>
      <c r="AI8" s="162"/>
      <c r="AJ8" s="162"/>
      <c r="AK8" s="286"/>
      <c r="AL8" s="1">
        <v>0</v>
      </c>
      <c r="AM8" s="162">
        <v>0.36180555555555555</v>
      </c>
      <c r="AN8" s="162">
        <v>0.7583333333333333</v>
      </c>
      <c r="AO8" s="286">
        <v>0.32569444444444445</v>
      </c>
      <c r="AP8" s="1">
        <v>7.8</v>
      </c>
      <c r="AQ8" s="162">
        <v>0.34930555555555554</v>
      </c>
      <c r="AR8" s="162">
        <v>0.75555555555555554</v>
      </c>
      <c r="AS8" s="286">
        <v>0.33819444444444446</v>
      </c>
      <c r="AT8" s="1">
        <v>8.1</v>
      </c>
      <c r="AU8" s="162">
        <v>0.34444444444444444</v>
      </c>
      <c r="AV8" s="162">
        <v>0.34444444444444444</v>
      </c>
      <c r="AW8" s="286">
        <v>0.17708333333333334</v>
      </c>
      <c r="AX8" s="1">
        <v>4.3</v>
      </c>
      <c r="AY8" s="162">
        <v>0.6381944444444444</v>
      </c>
      <c r="AZ8" s="162">
        <v>0.6381944444444444</v>
      </c>
      <c r="BA8" s="286">
        <v>0.17708333333333334</v>
      </c>
      <c r="BB8" s="1">
        <v>4.3</v>
      </c>
      <c r="BF8" s="1">
        <v>0</v>
      </c>
      <c r="BG8" s="162">
        <v>0.35347222222222224</v>
      </c>
      <c r="BH8" s="162">
        <v>0.75555555555555554</v>
      </c>
      <c r="BI8" s="286">
        <v>0.33402777777777776</v>
      </c>
      <c r="BJ8" s="1">
        <v>8</v>
      </c>
      <c r="BK8" s="162">
        <v>0.35069444444444442</v>
      </c>
      <c r="BL8" s="162">
        <v>0.76111111111111107</v>
      </c>
      <c r="BM8" s="286">
        <v>0.33680555555555558</v>
      </c>
      <c r="BN8" s="1">
        <v>8.1</v>
      </c>
      <c r="BO8" s="162">
        <v>0.35694444444444445</v>
      </c>
      <c r="BP8" s="162">
        <v>0.79513888888888884</v>
      </c>
      <c r="BQ8" s="286">
        <v>0.33055555555555555</v>
      </c>
      <c r="BR8" s="1">
        <v>7.9</v>
      </c>
      <c r="BS8" s="162">
        <v>0.35138888888888886</v>
      </c>
      <c r="BT8" s="162">
        <v>0.75902777777777775</v>
      </c>
      <c r="BU8" s="286">
        <v>0.33611111111111114</v>
      </c>
      <c r="BV8" s="1">
        <v>8.1</v>
      </c>
      <c r="BW8" s="162">
        <v>0.35486111111111113</v>
      </c>
      <c r="BX8" s="162">
        <v>0.75555555555555554</v>
      </c>
      <c r="BY8" s="286">
        <v>0.33263888888888887</v>
      </c>
      <c r="BZ8" s="1">
        <v>8</v>
      </c>
      <c r="CD8" s="1">
        <v>0</v>
      </c>
      <c r="CH8" s="1">
        <v>0</v>
      </c>
      <c r="CL8" s="1">
        <v>0</v>
      </c>
      <c r="CM8" s="1"/>
    </row>
    <row r="9" spans="1:91" ht="15.75" hidden="1" customHeight="1" x14ac:dyDescent="0.2">
      <c r="A9" s="1">
        <v>5</v>
      </c>
      <c r="B9" s="1"/>
      <c r="C9" s="162">
        <v>0.39097222222222222</v>
      </c>
      <c r="D9" s="162">
        <v>0.55833333333333335</v>
      </c>
      <c r="E9" s="286">
        <v>0.10902777777777778</v>
      </c>
      <c r="F9" s="1">
        <v>2.6</v>
      </c>
      <c r="G9" s="162">
        <v>0.78680555555555554</v>
      </c>
      <c r="H9" s="162">
        <v>0.78680555555555554</v>
      </c>
      <c r="I9" s="286">
        <v>0.17708333333333334</v>
      </c>
      <c r="J9" s="1">
        <v>4.3</v>
      </c>
      <c r="N9" s="1">
        <v>0</v>
      </c>
      <c r="O9" s="162">
        <v>0.3888888888888889</v>
      </c>
      <c r="P9" s="162">
        <v>0.75763888888888886</v>
      </c>
      <c r="Q9" s="286">
        <v>0.2986111111111111</v>
      </c>
      <c r="R9" s="1">
        <v>7.2</v>
      </c>
      <c r="V9" s="1">
        <v>0</v>
      </c>
      <c r="Z9" s="1">
        <v>0</v>
      </c>
      <c r="AD9" s="1">
        <v>0</v>
      </c>
      <c r="AH9" s="1">
        <v>0</v>
      </c>
      <c r="AI9" s="162">
        <v>0.5541666666666667</v>
      </c>
      <c r="AJ9" s="162">
        <v>0.5541666666666667</v>
      </c>
      <c r="AK9" s="286">
        <v>0.17708333333333334</v>
      </c>
      <c r="AL9" s="1">
        <v>4.3</v>
      </c>
      <c r="AM9" s="162">
        <v>0.72569444444444442</v>
      </c>
      <c r="AN9" s="162">
        <v>0.72569444444444442</v>
      </c>
      <c r="AO9" s="286">
        <v>0.17708333333333334</v>
      </c>
      <c r="AP9" s="1">
        <v>4.3</v>
      </c>
      <c r="AT9" s="1">
        <v>0</v>
      </c>
      <c r="AU9" s="162">
        <v>0.39374999999999999</v>
      </c>
      <c r="AV9" s="162">
        <v>0.55763888888888891</v>
      </c>
      <c r="AW9" s="286">
        <v>0.10625</v>
      </c>
      <c r="AX9" s="1">
        <v>2.6</v>
      </c>
      <c r="BB9" s="1">
        <v>0</v>
      </c>
      <c r="BF9" s="1">
        <v>0</v>
      </c>
      <c r="BJ9" s="1">
        <v>0</v>
      </c>
      <c r="BN9" s="1">
        <v>0</v>
      </c>
      <c r="BR9" s="1">
        <v>0</v>
      </c>
      <c r="BV9" s="1">
        <v>0</v>
      </c>
      <c r="BZ9" s="1">
        <v>0</v>
      </c>
      <c r="CD9" s="1">
        <v>0</v>
      </c>
      <c r="CH9" s="1">
        <v>0</v>
      </c>
      <c r="CL9" s="1">
        <v>0</v>
      </c>
      <c r="CM9" s="1"/>
    </row>
    <row r="10" spans="1:91" ht="15.75" hidden="1" customHeight="1" x14ac:dyDescent="0.2">
      <c r="A10" s="1">
        <v>6</v>
      </c>
      <c r="B10" s="1"/>
      <c r="F10" s="1">
        <v>0</v>
      </c>
      <c r="J10" s="1">
        <v>0</v>
      </c>
      <c r="N10" s="1">
        <v>0</v>
      </c>
      <c r="R10" s="1">
        <v>0</v>
      </c>
      <c r="V10" s="1">
        <v>0</v>
      </c>
      <c r="Z10" s="1">
        <v>0</v>
      </c>
      <c r="AD10" s="1">
        <v>0</v>
      </c>
      <c r="AH10" s="1">
        <v>0</v>
      </c>
      <c r="AL10" s="1">
        <v>0</v>
      </c>
      <c r="AP10" s="1">
        <v>0</v>
      </c>
      <c r="AT10" s="1">
        <v>0</v>
      </c>
      <c r="AX10" s="1">
        <v>0</v>
      </c>
      <c r="BB10" s="1">
        <v>0</v>
      </c>
      <c r="BF10" s="1">
        <v>0</v>
      </c>
      <c r="BJ10" s="1">
        <v>0</v>
      </c>
      <c r="BN10" s="1">
        <v>0</v>
      </c>
      <c r="BR10" s="1">
        <v>0</v>
      </c>
      <c r="BV10" s="1">
        <v>0</v>
      </c>
      <c r="BZ10" s="1">
        <v>0</v>
      </c>
      <c r="CD10" s="1">
        <v>0</v>
      </c>
      <c r="CH10" s="1">
        <v>0</v>
      </c>
      <c r="CL10" s="1">
        <v>0</v>
      </c>
      <c r="CM10" s="1"/>
    </row>
    <row r="11" spans="1:91" ht="15.75" hidden="1" customHeight="1" x14ac:dyDescent="0.2">
      <c r="A11" s="1">
        <v>7</v>
      </c>
      <c r="B11" s="1"/>
      <c r="C11" s="162"/>
      <c r="D11" s="162"/>
      <c r="E11" s="286"/>
      <c r="F11" s="1">
        <v>0</v>
      </c>
      <c r="G11" s="162"/>
      <c r="H11" s="162"/>
      <c r="I11" s="286"/>
      <c r="J11" s="1">
        <v>0</v>
      </c>
      <c r="K11" s="162"/>
      <c r="L11" s="162"/>
      <c r="M11" s="286"/>
      <c r="N11" s="1">
        <v>0</v>
      </c>
      <c r="O11" s="162"/>
      <c r="P11" s="162"/>
      <c r="Q11" s="286"/>
      <c r="R11" s="1">
        <v>0</v>
      </c>
      <c r="S11" s="162"/>
      <c r="T11" s="162"/>
      <c r="U11" s="162"/>
      <c r="V11" s="1">
        <v>0</v>
      </c>
      <c r="Z11" s="1">
        <v>0</v>
      </c>
      <c r="AD11" s="1">
        <v>0</v>
      </c>
      <c r="AH11" s="1">
        <v>0</v>
      </c>
      <c r="AL11" s="1">
        <v>0</v>
      </c>
      <c r="AP11" s="1">
        <v>0</v>
      </c>
      <c r="AT11" s="1">
        <v>0</v>
      </c>
      <c r="AX11" s="1">
        <v>0</v>
      </c>
      <c r="BB11" s="1">
        <v>0</v>
      </c>
      <c r="BF11" s="1">
        <v>0</v>
      </c>
      <c r="BJ11" s="1">
        <v>0</v>
      </c>
      <c r="BN11" s="1">
        <v>0</v>
      </c>
      <c r="BO11" s="162"/>
      <c r="BP11" s="162"/>
      <c r="BQ11" s="286"/>
      <c r="BR11" s="1">
        <v>0</v>
      </c>
      <c r="BS11" s="162"/>
      <c r="BT11" s="162"/>
      <c r="BU11" s="286"/>
      <c r="BV11" s="1">
        <v>0</v>
      </c>
      <c r="BW11" s="162"/>
      <c r="BX11" s="162"/>
      <c r="BY11" s="286"/>
      <c r="BZ11" s="1">
        <v>0</v>
      </c>
      <c r="CD11" s="1">
        <v>0</v>
      </c>
      <c r="CH11" s="1">
        <v>0</v>
      </c>
      <c r="CL11" s="1">
        <v>0</v>
      </c>
      <c r="CM11" s="1"/>
    </row>
    <row r="12" spans="1:91" ht="15.75" hidden="1" customHeight="1" x14ac:dyDescent="0.2">
      <c r="A12" s="1">
        <v>8</v>
      </c>
      <c r="B12" s="1"/>
      <c r="C12" s="162">
        <v>0.37847222222222221</v>
      </c>
      <c r="D12" s="162">
        <v>0.7631944444444444</v>
      </c>
      <c r="E12" s="286">
        <v>0.30902777777777779</v>
      </c>
      <c r="F12" s="1">
        <v>7.4</v>
      </c>
      <c r="G12" s="162">
        <v>0.52152777777777781</v>
      </c>
      <c r="H12" s="162">
        <v>0.52152777777777781</v>
      </c>
      <c r="I12" s="286">
        <v>0.17708333333333334</v>
      </c>
      <c r="J12" s="1">
        <v>4.3</v>
      </c>
      <c r="K12" s="162">
        <v>0.51388888888888884</v>
      </c>
      <c r="L12" s="162">
        <v>0.51388888888888884</v>
      </c>
      <c r="M12" s="286">
        <v>0.17708333333333334</v>
      </c>
      <c r="N12" s="1">
        <v>4.3</v>
      </c>
      <c r="O12" s="162">
        <v>0.38055555555555554</v>
      </c>
      <c r="P12" s="162">
        <v>0.38055555555555554</v>
      </c>
      <c r="Q12" s="286">
        <v>0.17708333333333334</v>
      </c>
      <c r="R12" s="1">
        <v>4.3</v>
      </c>
      <c r="S12" s="162">
        <v>0.38750000000000001</v>
      </c>
      <c r="T12" s="162">
        <v>0.69930555555555551</v>
      </c>
      <c r="U12" s="162">
        <v>0.24930555555555556</v>
      </c>
      <c r="V12" s="1">
        <v>6</v>
      </c>
      <c r="Z12" s="1">
        <v>0</v>
      </c>
      <c r="AD12" s="1">
        <v>0</v>
      </c>
      <c r="AH12" s="1">
        <v>0</v>
      </c>
      <c r="AL12" s="1">
        <v>0</v>
      </c>
      <c r="AP12" s="1">
        <v>0</v>
      </c>
      <c r="AT12" s="1">
        <v>0</v>
      </c>
      <c r="AX12" s="1">
        <v>0</v>
      </c>
      <c r="BB12" s="1">
        <v>0</v>
      </c>
      <c r="BF12" s="1">
        <v>0</v>
      </c>
      <c r="BJ12" s="1">
        <v>0</v>
      </c>
      <c r="BN12" s="1">
        <v>0</v>
      </c>
      <c r="BO12" s="162">
        <v>0.38611111111111113</v>
      </c>
      <c r="BP12" s="162">
        <v>0.38611111111111113</v>
      </c>
      <c r="BQ12" s="286">
        <v>0.17708333333333334</v>
      </c>
      <c r="BR12" s="1">
        <v>4.3</v>
      </c>
      <c r="BS12" s="162">
        <v>0.37986111111111109</v>
      </c>
      <c r="BT12" s="162">
        <v>0.77013888888888893</v>
      </c>
      <c r="BU12" s="286">
        <v>0.30763888888888891</v>
      </c>
      <c r="BV12" s="1">
        <v>7.4</v>
      </c>
      <c r="BW12" s="162">
        <v>0.38472222222222224</v>
      </c>
      <c r="BX12" s="162">
        <v>0.38472222222222224</v>
      </c>
      <c r="BY12" s="286">
        <v>0.17708333333333334</v>
      </c>
      <c r="BZ12" s="1">
        <v>4.3</v>
      </c>
      <c r="CD12" s="1">
        <v>0</v>
      </c>
      <c r="CH12" s="1">
        <v>0</v>
      </c>
      <c r="CL12" s="1">
        <v>0</v>
      </c>
      <c r="CM12" s="1"/>
    </row>
    <row r="13" spans="1:91" ht="15.75" hidden="1" customHeight="1" x14ac:dyDescent="0.2">
      <c r="A13" s="1">
        <v>9</v>
      </c>
      <c r="B13" s="1"/>
      <c r="F13" s="1">
        <v>0</v>
      </c>
      <c r="G13" s="162"/>
      <c r="H13" s="162"/>
      <c r="I13" s="286"/>
      <c r="J13" s="1">
        <v>0</v>
      </c>
      <c r="K13" s="162"/>
      <c r="L13" s="162"/>
      <c r="M13" s="286"/>
      <c r="N13" s="1">
        <v>0</v>
      </c>
      <c r="O13" s="162"/>
      <c r="P13" s="162"/>
      <c r="Q13" s="162"/>
      <c r="R13" s="1">
        <v>0</v>
      </c>
      <c r="V13" s="1">
        <v>0</v>
      </c>
      <c r="Z13" s="1">
        <v>0</v>
      </c>
      <c r="AD13" s="1">
        <v>0</v>
      </c>
      <c r="AE13" s="162"/>
      <c r="AF13" s="162"/>
      <c r="AG13" s="286"/>
      <c r="AH13" s="1">
        <v>0</v>
      </c>
      <c r="AI13" s="162"/>
      <c r="AJ13" s="162"/>
      <c r="AK13" s="286"/>
      <c r="AL13" s="1">
        <v>0</v>
      </c>
      <c r="AM13" s="162"/>
      <c r="AN13" s="162"/>
      <c r="AO13" s="286"/>
      <c r="AP13" s="1">
        <v>0</v>
      </c>
      <c r="AT13" s="1">
        <v>0</v>
      </c>
      <c r="AU13" s="162"/>
      <c r="AV13" s="162"/>
      <c r="AW13" s="286"/>
      <c r="AX13" s="1">
        <v>0</v>
      </c>
      <c r="BB13" s="1">
        <v>0</v>
      </c>
      <c r="BF13" s="1">
        <v>0</v>
      </c>
      <c r="BG13" s="162"/>
      <c r="BH13" s="162"/>
      <c r="BI13" s="286"/>
      <c r="BJ13" s="1">
        <v>0</v>
      </c>
      <c r="BN13" s="1">
        <v>0</v>
      </c>
      <c r="BR13" s="1">
        <v>0</v>
      </c>
      <c r="BV13" s="1">
        <v>0</v>
      </c>
      <c r="BZ13" s="1">
        <v>0</v>
      </c>
      <c r="CD13" s="1">
        <v>0</v>
      </c>
      <c r="CH13" s="1">
        <v>0</v>
      </c>
      <c r="CL13" s="1">
        <v>0</v>
      </c>
      <c r="CM13" s="1"/>
    </row>
    <row r="14" spans="1:91" ht="15.75" hidden="1" customHeight="1" x14ac:dyDescent="0.2">
      <c r="A14" s="1">
        <v>10</v>
      </c>
      <c r="B14" s="1"/>
      <c r="F14" s="1">
        <v>0</v>
      </c>
      <c r="G14" s="162">
        <v>0.59097222222222223</v>
      </c>
      <c r="H14" s="162">
        <v>0.59097222222222223</v>
      </c>
      <c r="I14" s="286">
        <v>0.17708333333333334</v>
      </c>
      <c r="J14" s="1">
        <v>4.3</v>
      </c>
      <c r="K14" s="162">
        <v>0.43055555555555558</v>
      </c>
      <c r="L14" s="162">
        <v>0.43055555555555558</v>
      </c>
      <c r="M14" s="286">
        <v>0.17708333333333334</v>
      </c>
      <c r="N14" s="1">
        <v>4.3</v>
      </c>
      <c r="O14" s="162">
        <v>0.44444444444444442</v>
      </c>
      <c r="P14" s="162">
        <v>0.73541666666666672</v>
      </c>
      <c r="Q14" s="162">
        <v>0.22847222222222222</v>
      </c>
      <c r="R14" s="1">
        <v>5.5</v>
      </c>
      <c r="V14" s="1">
        <v>0</v>
      </c>
      <c r="Z14" s="1">
        <v>0</v>
      </c>
      <c r="AD14" s="1">
        <v>0</v>
      </c>
      <c r="AE14" s="162">
        <v>0.74652777777777779</v>
      </c>
      <c r="AF14" s="162">
        <v>0.74652777777777779</v>
      </c>
      <c r="AG14" s="286">
        <v>0.17708333333333334</v>
      </c>
      <c r="AH14" s="1">
        <v>4.3</v>
      </c>
      <c r="AI14" s="162">
        <v>0.71458333333333335</v>
      </c>
      <c r="AJ14" s="162">
        <v>0.71458333333333335</v>
      </c>
      <c r="AK14" s="286">
        <v>0.17708333333333334</v>
      </c>
      <c r="AL14" s="1">
        <v>4.3</v>
      </c>
      <c r="AM14" s="162">
        <v>0.74652777777777779</v>
      </c>
      <c r="AN14" s="162">
        <v>0.74652777777777779</v>
      </c>
      <c r="AO14" s="286">
        <v>0.17708333333333334</v>
      </c>
      <c r="AP14" s="1">
        <v>4.3</v>
      </c>
      <c r="AT14" s="1">
        <v>0</v>
      </c>
      <c r="AU14" s="162">
        <v>0.54305555555555551</v>
      </c>
      <c r="AV14" s="162">
        <v>0.54305555555555551</v>
      </c>
      <c r="AW14" s="286">
        <v>0.17708333333333334</v>
      </c>
      <c r="AX14" s="1">
        <v>4.3</v>
      </c>
      <c r="BB14" s="1">
        <v>0</v>
      </c>
      <c r="BF14" s="1">
        <v>0</v>
      </c>
      <c r="BG14" s="162">
        <v>0.42986111111111114</v>
      </c>
      <c r="BH14" s="162">
        <v>0.53749999999999998</v>
      </c>
      <c r="BI14" s="286">
        <v>7.013888888888889E-2</v>
      </c>
      <c r="BJ14" s="1">
        <v>1.7</v>
      </c>
      <c r="BN14" s="1">
        <v>0</v>
      </c>
      <c r="BR14" s="1">
        <v>0</v>
      </c>
      <c r="BV14" s="1">
        <v>0</v>
      </c>
      <c r="BZ14" s="1">
        <v>0</v>
      </c>
      <c r="CD14" s="1">
        <v>0</v>
      </c>
      <c r="CH14" s="1">
        <v>0</v>
      </c>
      <c r="CL14" s="1">
        <v>0</v>
      </c>
      <c r="CM14" s="1"/>
    </row>
    <row r="15" spans="1:91" ht="15.75" hidden="1" customHeight="1" x14ac:dyDescent="0.2">
      <c r="A15" s="1">
        <v>11</v>
      </c>
      <c r="B15" s="1"/>
      <c r="F15" s="1">
        <v>0</v>
      </c>
      <c r="J15" s="1">
        <v>0</v>
      </c>
      <c r="N15" s="1">
        <v>0</v>
      </c>
      <c r="R15" s="1">
        <v>0</v>
      </c>
      <c r="V15" s="1">
        <v>0</v>
      </c>
      <c r="Z15" s="1">
        <v>0</v>
      </c>
      <c r="AD15" s="1">
        <v>0</v>
      </c>
      <c r="AH15" s="1">
        <v>0</v>
      </c>
      <c r="AL15" s="1">
        <v>0</v>
      </c>
      <c r="AP15" s="1">
        <v>0</v>
      </c>
      <c r="AT15" s="1">
        <v>0</v>
      </c>
      <c r="AX15" s="1">
        <v>0</v>
      </c>
      <c r="BB15" s="1">
        <v>0</v>
      </c>
      <c r="BF15" s="1">
        <v>0</v>
      </c>
      <c r="BJ15" s="1">
        <v>0</v>
      </c>
      <c r="BN15" s="1">
        <v>0</v>
      </c>
      <c r="BR15" s="1">
        <v>0</v>
      </c>
      <c r="BV15" s="1">
        <v>0</v>
      </c>
      <c r="BZ15" s="1">
        <v>0</v>
      </c>
      <c r="CD15" s="1">
        <v>0</v>
      </c>
      <c r="CH15" s="1">
        <v>0</v>
      </c>
      <c r="CL15" s="1">
        <v>0</v>
      </c>
      <c r="CM15" s="1"/>
    </row>
    <row r="16" spans="1:91" ht="15.75" hidden="1" customHeight="1" x14ac:dyDescent="0.2">
      <c r="A16" s="1">
        <v>12</v>
      </c>
      <c r="B16" s="1"/>
      <c r="F16" s="1">
        <v>0</v>
      </c>
      <c r="J16" s="1">
        <v>0</v>
      </c>
      <c r="N16" s="1">
        <v>0</v>
      </c>
      <c r="R16" s="1">
        <v>0</v>
      </c>
      <c r="V16" s="1">
        <v>0</v>
      </c>
      <c r="Z16" s="1">
        <v>0</v>
      </c>
      <c r="AD16" s="1">
        <v>0</v>
      </c>
      <c r="AH16" s="1">
        <v>0</v>
      </c>
      <c r="AL16" s="1">
        <v>0</v>
      </c>
      <c r="AP16" s="1">
        <v>0</v>
      </c>
      <c r="AT16" s="1">
        <v>0</v>
      </c>
      <c r="AX16" s="1">
        <v>0</v>
      </c>
      <c r="BB16" s="1">
        <v>0</v>
      </c>
      <c r="BF16" s="1">
        <v>0</v>
      </c>
      <c r="BJ16" s="1">
        <v>0</v>
      </c>
      <c r="BN16" s="1">
        <v>0</v>
      </c>
      <c r="BR16" s="1">
        <v>0</v>
      </c>
      <c r="BV16" s="1">
        <v>0</v>
      </c>
      <c r="BZ16" s="1">
        <v>0</v>
      </c>
      <c r="CD16" s="1">
        <v>0</v>
      </c>
      <c r="CH16" s="1">
        <v>0</v>
      </c>
      <c r="CL16" s="1">
        <v>0</v>
      </c>
      <c r="CM16" s="1"/>
    </row>
    <row r="17" spans="1:91" ht="15.75" hidden="1" customHeight="1" x14ac:dyDescent="0.2">
      <c r="A17" s="1">
        <v>20</v>
      </c>
      <c r="B17" s="1"/>
      <c r="C17" s="162"/>
      <c r="D17" s="162"/>
      <c r="E17" s="286"/>
      <c r="F17" s="1">
        <v>0</v>
      </c>
      <c r="G17" s="162"/>
      <c r="H17" s="162"/>
      <c r="I17" s="286"/>
      <c r="J17" s="1">
        <v>0</v>
      </c>
      <c r="N17" s="1">
        <v>0</v>
      </c>
      <c r="O17" s="162"/>
      <c r="P17" s="162"/>
      <c r="Q17" s="286"/>
      <c r="R17" s="1">
        <v>0</v>
      </c>
      <c r="S17" s="162"/>
      <c r="T17" s="162"/>
      <c r="U17" s="286"/>
      <c r="V17" s="1">
        <v>0</v>
      </c>
      <c r="Z17" s="1">
        <v>0</v>
      </c>
      <c r="AD17" s="1">
        <v>0</v>
      </c>
      <c r="AE17" s="162"/>
      <c r="AF17" s="162"/>
      <c r="AG17" s="286"/>
      <c r="AH17" s="1">
        <v>0</v>
      </c>
      <c r="AL17" s="1">
        <v>0</v>
      </c>
      <c r="AP17" s="1">
        <v>0</v>
      </c>
      <c r="AT17" s="1">
        <v>0</v>
      </c>
      <c r="AX17" s="1">
        <v>0</v>
      </c>
      <c r="BB17" s="1">
        <v>0</v>
      </c>
      <c r="BF17" s="1">
        <v>0</v>
      </c>
      <c r="BG17" s="162"/>
      <c r="BH17" s="162"/>
      <c r="BI17" s="286"/>
      <c r="BJ17" s="1">
        <v>0</v>
      </c>
      <c r="BK17" s="162"/>
      <c r="BL17" s="162"/>
      <c r="BM17" s="286"/>
      <c r="BN17" s="1">
        <v>0</v>
      </c>
      <c r="BR17" s="1">
        <v>0</v>
      </c>
      <c r="BV17" s="1">
        <v>0</v>
      </c>
      <c r="BZ17" s="1">
        <v>0</v>
      </c>
      <c r="CD17" s="1">
        <v>0</v>
      </c>
      <c r="CH17" s="1">
        <v>0</v>
      </c>
      <c r="CL17" s="1">
        <v>0</v>
      </c>
      <c r="CM17" s="1"/>
    </row>
    <row r="18" spans="1:91" ht="15.75" hidden="1" customHeight="1" x14ac:dyDescent="0.2">
      <c r="A18" s="1">
        <v>23</v>
      </c>
      <c r="B18" s="1"/>
      <c r="C18" s="162">
        <v>0.34305555555555556</v>
      </c>
      <c r="D18" s="162">
        <v>0.34305555555555556</v>
      </c>
      <c r="E18" s="286">
        <v>0.17708333333333334</v>
      </c>
      <c r="F18" s="1">
        <v>4.3</v>
      </c>
      <c r="G18" s="162">
        <v>0.34722222222222221</v>
      </c>
      <c r="H18" s="162">
        <v>0.34722222222222221</v>
      </c>
      <c r="I18" s="286">
        <v>0.17708333333333334</v>
      </c>
      <c r="J18" s="1">
        <v>4.3</v>
      </c>
      <c r="N18" s="1">
        <v>0</v>
      </c>
      <c r="O18" s="162">
        <v>0.36944444444444446</v>
      </c>
      <c r="P18" s="162">
        <v>0.36944444444444446</v>
      </c>
      <c r="Q18" s="286">
        <v>0.17708333333333334</v>
      </c>
      <c r="R18" s="1">
        <v>4.3</v>
      </c>
      <c r="S18" s="162">
        <v>0.36805555555555558</v>
      </c>
      <c r="T18" s="162">
        <v>0.36805555555555558</v>
      </c>
      <c r="U18" s="286">
        <v>0.17708333333333334</v>
      </c>
      <c r="V18" s="1">
        <v>4.3</v>
      </c>
      <c r="Z18" s="1">
        <v>0</v>
      </c>
      <c r="AD18" s="1">
        <v>0</v>
      </c>
      <c r="AE18" s="162">
        <v>0.53819444444444442</v>
      </c>
      <c r="AF18" s="162">
        <v>0.53819444444444442</v>
      </c>
      <c r="AG18" s="286">
        <v>0.17708333333333334</v>
      </c>
      <c r="AH18" s="1">
        <v>4.3</v>
      </c>
      <c r="AI18" s="162"/>
      <c r="AJ18" s="162"/>
      <c r="AK18" s="162"/>
      <c r="AL18" s="1">
        <v>0</v>
      </c>
      <c r="AP18" s="1">
        <v>0</v>
      </c>
      <c r="AT18" s="1">
        <v>0</v>
      </c>
      <c r="AX18" s="1">
        <v>0</v>
      </c>
      <c r="BB18" s="1">
        <v>0</v>
      </c>
      <c r="BC18" s="162"/>
      <c r="BD18" s="162"/>
      <c r="BE18" s="286"/>
      <c r="BF18" s="1">
        <v>0</v>
      </c>
      <c r="BG18" s="162">
        <v>0.35208333333333336</v>
      </c>
      <c r="BH18" s="162">
        <v>0.35208333333333336</v>
      </c>
      <c r="BI18" s="286">
        <v>0.17708333333333334</v>
      </c>
      <c r="BJ18" s="1">
        <v>4.3</v>
      </c>
      <c r="BK18" s="162">
        <v>0.35069444444444442</v>
      </c>
      <c r="BL18" s="162">
        <v>0.35069444444444442</v>
      </c>
      <c r="BM18" s="286">
        <v>0.17708333333333334</v>
      </c>
      <c r="BN18" s="1">
        <v>4.3</v>
      </c>
      <c r="BR18" s="1">
        <v>0</v>
      </c>
      <c r="BV18" s="1">
        <v>0</v>
      </c>
      <c r="BZ18" s="1">
        <v>0</v>
      </c>
      <c r="CD18" s="1">
        <v>0</v>
      </c>
      <c r="CH18" s="1">
        <v>0</v>
      </c>
      <c r="CI18" s="162"/>
      <c r="CJ18" s="162"/>
      <c r="CK18" s="286"/>
      <c r="CL18" s="1">
        <v>0</v>
      </c>
      <c r="CM18" s="1"/>
    </row>
    <row r="19" spans="1:91" ht="15.75" hidden="1" customHeight="1" x14ac:dyDescent="0.2">
      <c r="A19" s="1">
        <v>24</v>
      </c>
      <c r="B19" s="1"/>
      <c r="C19" s="162"/>
      <c r="D19" s="162"/>
      <c r="E19" s="286"/>
      <c r="F19" s="1">
        <v>0</v>
      </c>
      <c r="G19" s="162">
        <v>0.46111111111111114</v>
      </c>
      <c r="H19" s="162">
        <v>0.46111111111111114</v>
      </c>
      <c r="I19" s="286">
        <v>0.17708333333333334</v>
      </c>
      <c r="J19" s="1">
        <v>4.3</v>
      </c>
      <c r="K19" s="162"/>
      <c r="L19" s="162"/>
      <c r="M19" s="286"/>
      <c r="N19" s="1">
        <v>0</v>
      </c>
      <c r="O19" s="162">
        <v>0.72986111111111107</v>
      </c>
      <c r="P19" s="162">
        <v>0.72986111111111107</v>
      </c>
      <c r="Q19" s="286">
        <v>0.17708333333333334</v>
      </c>
      <c r="R19" s="1">
        <v>4.3</v>
      </c>
      <c r="S19" s="162"/>
      <c r="T19" s="162"/>
      <c r="U19" s="286"/>
      <c r="V19" s="1">
        <v>0</v>
      </c>
      <c r="Z19" s="1">
        <v>0</v>
      </c>
      <c r="AD19" s="1">
        <v>0</v>
      </c>
      <c r="AH19" s="1">
        <v>0</v>
      </c>
      <c r="AI19" s="162">
        <v>0.4909722222222222</v>
      </c>
      <c r="AJ19" s="162">
        <v>0.73402777777777772</v>
      </c>
      <c r="AK19" s="162">
        <v>0.18055555555555555</v>
      </c>
      <c r="AL19" s="1">
        <v>4.3</v>
      </c>
      <c r="AP19" s="1">
        <v>0</v>
      </c>
      <c r="AT19" s="1">
        <v>0</v>
      </c>
      <c r="AX19" s="1">
        <v>0</v>
      </c>
      <c r="BB19" s="1">
        <v>0</v>
      </c>
      <c r="BC19" s="162">
        <v>0.70694444444444449</v>
      </c>
      <c r="BD19" s="162">
        <v>0.70694444444444449</v>
      </c>
      <c r="BE19" s="286">
        <v>0.17708333333333334</v>
      </c>
      <c r="BF19" s="1">
        <v>4.3</v>
      </c>
      <c r="BJ19" s="1">
        <v>0</v>
      </c>
      <c r="BN19" s="1">
        <v>0</v>
      </c>
      <c r="BR19" s="1">
        <v>0</v>
      </c>
      <c r="BV19" s="1">
        <v>0</v>
      </c>
      <c r="BZ19" s="1">
        <v>0</v>
      </c>
      <c r="CD19" s="1">
        <v>0</v>
      </c>
      <c r="CH19" s="1">
        <v>0</v>
      </c>
      <c r="CI19" s="162">
        <v>0.77430555555555558</v>
      </c>
      <c r="CJ19" s="162">
        <v>0.77430555555555558</v>
      </c>
      <c r="CK19" s="286">
        <v>0.17708333333333334</v>
      </c>
      <c r="CL19" s="1">
        <v>4.3</v>
      </c>
      <c r="CM19" s="1"/>
    </row>
    <row r="20" spans="1:91" ht="15.75" hidden="1" customHeight="1" x14ac:dyDescent="0.2">
      <c r="A20" s="1">
        <v>28</v>
      </c>
      <c r="B20" s="1"/>
      <c r="C20" s="162">
        <v>0.35694444444444445</v>
      </c>
      <c r="D20" s="162">
        <v>0.35694444444444445</v>
      </c>
      <c r="E20" s="286">
        <v>0.17708333333333334</v>
      </c>
      <c r="F20" s="1">
        <v>4.3</v>
      </c>
      <c r="G20" s="162">
        <v>0.4</v>
      </c>
      <c r="H20" s="162">
        <v>0.4</v>
      </c>
      <c r="I20" s="286">
        <v>0.17708333333333334</v>
      </c>
      <c r="J20" s="1">
        <v>4.3</v>
      </c>
      <c r="K20" s="162">
        <v>0.38263888888888886</v>
      </c>
      <c r="L20" s="162">
        <v>0.38263888888888886</v>
      </c>
      <c r="M20" s="286">
        <v>0.17708333333333334</v>
      </c>
      <c r="N20" s="1">
        <v>4.3</v>
      </c>
      <c r="O20" s="162">
        <v>0.39166666666666666</v>
      </c>
      <c r="P20" s="162">
        <v>0.39166666666666666</v>
      </c>
      <c r="Q20" s="286">
        <v>0.17708333333333334</v>
      </c>
      <c r="R20" s="1">
        <v>4.3</v>
      </c>
      <c r="S20" s="162">
        <v>0.37361111111111112</v>
      </c>
      <c r="T20" s="162">
        <v>0.37361111111111112</v>
      </c>
      <c r="U20" s="286">
        <v>0.17708333333333334</v>
      </c>
      <c r="V20" s="1">
        <v>4.3</v>
      </c>
      <c r="Z20" s="1">
        <v>0</v>
      </c>
      <c r="AD20" s="1">
        <v>0</v>
      </c>
      <c r="AE20" s="162"/>
      <c r="AF20" s="162"/>
      <c r="AG20" s="286"/>
      <c r="AH20" s="1">
        <v>0</v>
      </c>
      <c r="AL20" s="1">
        <v>0</v>
      </c>
      <c r="AP20" s="1">
        <v>0</v>
      </c>
      <c r="AT20" s="1">
        <v>0</v>
      </c>
      <c r="AX20" s="1">
        <v>0</v>
      </c>
      <c r="BB20" s="1">
        <v>0</v>
      </c>
      <c r="BF20" s="1">
        <v>0</v>
      </c>
      <c r="BJ20" s="1">
        <v>0</v>
      </c>
      <c r="BK20" s="162"/>
      <c r="BL20" s="162"/>
      <c r="BM20" s="162"/>
      <c r="BN20" s="1">
        <v>0</v>
      </c>
      <c r="BO20" s="162"/>
      <c r="BP20" s="162"/>
      <c r="BQ20" s="286"/>
      <c r="BR20" s="1">
        <v>0</v>
      </c>
      <c r="BS20" s="162"/>
      <c r="BT20" s="162"/>
      <c r="BU20" s="286"/>
      <c r="BV20" s="1">
        <v>0</v>
      </c>
      <c r="BW20" s="162"/>
      <c r="BX20" s="162"/>
      <c r="BY20" s="162"/>
      <c r="BZ20" s="1">
        <v>0</v>
      </c>
      <c r="CD20" s="1">
        <v>0</v>
      </c>
      <c r="CH20" s="1">
        <v>0</v>
      </c>
      <c r="CL20" s="1">
        <v>0</v>
      </c>
      <c r="CM20" s="1"/>
    </row>
    <row r="21" spans="1:91" ht="15.75" hidden="1" customHeight="1" x14ac:dyDescent="0.2">
      <c r="A21" s="1">
        <v>30</v>
      </c>
      <c r="B21" s="1"/>
      <c r="C21" s="162">
        <v>0.39305555555555555</v>
      </c>
      <c r="D21" s="162">
        <v>0.39305555555555555</v>
      </c>
      <c r="E21" s="162">
        <v>0.17708333333333334</v>
      </c>
      <c r="F21" s="1">
        <v>4.3</v>
      </c>
      <c r="J21" s="1">
        <v>0</v>
      </c>
      <c r="N21" s="1">
        <v>0</v>
      </c>
      <c r="R21" s="1">
        <v>0</v>
      </c>
      <c r="V21" s="1">
        <v>0</v>
      </c>
      <c r="Z21" s="1">
        <v>0</v>
      </c>
      <c r="AD21" s="1">
        <v>0</v>
      </c>
      <c r="AE21" s="162">
        <v>0.63958333333333328</v>
      </c>
      <c r="AF21" s="162">
        <v>0.63958333333333328</v>
      </c>
      <c r="AG21" s="286">
        <v>0.17708333333333334</v>
      </c>
      <c r="AH21" s="1">
        <v>4.3</v>
      </c>
      <c r="AL21" s="1">
        <v>0</v>
      </c>
      <c r="AP21" s="1">
        <v>0</v>
      </c>
      <c r="AT21" s="1">
        <v>0</v>
      </c>
      <c r="AU21" s="162"/>
      <c r="AV21" s="162"/>
      <c r="AW21" s="286"/>
      <c r="AX21" s="1">
        <v>0</v>
      </c>
      <c r="BB21" s="1">
        <v>0</v>
      </c>
      <c r="BF21" s="1">
        <v>0</v>
      </c>
      <c r="BJ21" s="1">
        <v>0</v>
      </c>
      <c r="BK21" s="162">
        <v>0.40069444444444446</v>
      </c>
      <c r="BL21" s="162">
        <v>0.64583333333333337</v>
      </c>
      <c r="BM21" s="286">
        <v>0.18263888888888888</v>
      </c>
      <c r="BN21" s="1">
        <v>4.4000000000000004</v>
      </c>
      <c r="BO21" s="162">
        <v>0.41666666666666669</v>
      </c>
      <c r="BP21" s="162">
        <v>0.41666666666666669</v>
      </c>
      <c r="BQ21" s="286">
        <v>0.17708333333333334</v>
      </c>
      <c r="BR21" s="1">
        <v>4.3</v>
      </c>
      <c r="BS21" s="162">
        <v>0.39444444444444443</v>
      </c>
      <c r="BT21" s="162">
        <v>0.55972222222222223</v>
      </c>
      <c r="BU21" s="286">
        <v>0.10555555555555556</v>
      </c>
      <c r="BV21" s="1">
        <v>2.5</v>
      </c>
      <c r="BW21" s="162">
        <v>0.4236111111111111</v>
      </c>
      <c r="BX21" s="162">
        <v>0.60833333333333328</v>
      </c>
      <c r="BY21" s="286">
        <v>0.12222222222222222</v>
      </c>
      <c r="BZ21" s="1">
        <v>2.9</v>
      </c>
      <c r="CD21" s="1">
        <v>0</v>
      </c>
      <c r="CH21" s="1">
        <v>0</v>
      </c>
      <c r="CI21" s="162"/>
      <c r="CJ21" s="162"/>
      <c r="CK21" s="286"/>
      <c r="CL21" s="1">
        <v>0</v>
      </c>
      <c r="CM21" s="1"/>
    </row>
    <row r="22" spans="1:91" ht="15.75" hidden="1" customHeight="1" x14ac:dyDescent="0.2">
      <c r="A22" s="1">
        <v>33</v>
      </c>
      <c r="B22" s="1"/>
      <c r="C22" s="162">
        <v>0.43958333333333333</v>
      </c>
      <c r="D22" s="162">
        <v>0.66041666666666665</v>
      </c>
      <c r="E22" s="162">
        <v>0.15833333333333333</v>
      </c>
      <c r="F22" s="1">
        <v>3.8</v>
      </c>
      <c r="J22" s="1">
        <v>0</v>
      </c>
      <c r="N22" s="1">
        <v>0</v>
      </c>
      <c r="R22" s="1">
        <v>0</v>
      </c>
      <c r="V22" s="1">
        <v>0</v>
      </c>
      <c r="Z22" s="1">
        <v>0</v>
      </c>
      <c r="AD22" s="1">
        <v>0</v>
      </c>
      <c r="AH22" s="1">
        <v>0</v>
      </c>
      <c r="AL22" s="1">
        <v>0</v>
      </c>
      <c r="AP22" s="1">
        <v>0</v>
      </c>
      <c r="AT22" s="1">
        <v>0</v>
      </c>
      <c r="AU22" s="162">
        <v>0.29583333333333334</v>
      </c>
      <c r="AV22" s="162">
        <v>0.29583333333333334</v>
      </c>
      <c r="AW22" s="286">
        <v>0.17708333333333334</v>
      </c>
      <c r="AX22" s="1">
        <v>4.3</v>
      </c>
      <c r="BB22" s="1">
        <v>0</v>
      </c>
      <c r="BF22" s="1">
        <v>0</v>
      </c>
      <c r="BJ22" s="1">
        <v>0</v>
      </c>
      <c r="BK22" s="162">
        <v>0.31111111111111112</v>
      </c>
      <c r="BL22" s="162">
        <v>0.78125</v>
      </c>
      <c r="BM22" s="286">
        <v>0.35416666666666669</v>
      </c>
      <c r="BN22" s="1">
        <v>8.5</v>
      </c>
      <c r="BO22" s="162">
        <v>0.32430555555555557</v>
      </c>
      <c r="BP22" s="162">
        <v>0.32430555555555557</v>
      </c>
      <c r="BQ22" s="286">
        <v>0.17708333333333334</v>
      </c>
      <c r="BR22" s="1">
        <v>4.3</v>
      </c>
      <c r="BV22" s="1">
        <v>0</v>
      </c>
      <c r="BW22" s="162">
        <v>0.29166666666666669</v>
      </c>
      <c r="BX22" s="162">
        <v>0.29166666666666669</v>
      </c>
      <c r="BY22" s="286">
        <v>0.17708333333333334</v>
      </c>
      <c r="BZ22" s="1">
        <v>4.3</v>
      </c>
      <c r="CD22" s="1">
        <v>0</v>
      </c>
      <c r="CH22" s="1">
        <v>0</v>
      </c>
      <c r="CI22" s="162">
        <v>0.3034722222222222</v>
      </c>
      <c r="CJ22" s="162">
        <v>0.3034722222222222</v>
      </c>
      <c r="CK22" s="286">
        <v>0.17708333333333334</v>
      </c>
      <c r="CL22" s="1">
        <v>4.3</v>
      </c>
      <c r="CM22" s="1"/>
    </row>
    <row r="23" spans="1:91" ht="15.75" hidden="1" customHeight="1" x14ac:dyDescent="0.2">
      <c r="A23" s="1">
        <v>37</v>
      </c>
      <c r="B23" s="1"/>
      <c r="F23" s="1">
        <v>0</v>
      </c>
      <c r="J23" s="1">
        <v>0</v>
      </c>
      <c r="N23" s="1">
        <v>0</v>
      </c>
      <c r="R23" s="1">
        <v>0</v>
      </c>
      <c r="V23" s="1">
        <v>0</v>
      </c>
      <c r="Z23" s="1">
        <v>0</v>
      </c>
      <c r="AD23" s="1">
        <v>0</v>
      </c>
      <c r="AH23" s="1">
        <v>0</v>
      </c>
      <c r="AL23" s="1">
        <v>0</v>
      </c>
      <c r="AP23" s="1">
        <v>0</v>
      </c>
      <c r="AT23" s="1">
        <v>0</v>
      </c>
      <c r="AX23" s="1">
        <v>0</v>
      </c>
      <c r="BB23" s="1">
        <v>0</v>
      </c>
      <c r="BF23" s="1">
        <v>0</v>
      </c>
      <c r="BJ23" s="1">
        <v>0</v>
      </c>
      <c r="BN23" s="1">
        <v>0</v>
      </c>
      <c r="BR23" s="1">
        <v>0</v>
      </c>
      <c r="BV23" s="1">
        <v>0</v>
      </c>
      <c r="BZ23" s="1">
        <v>0</v>
      </c>
      <c r="CD23" s="1">
        <v>0</v>
      </c>
      <c r="CH23" s="1">
        <v>0</v>
      </c>
      <c r="CL23" s="1">
        <v>0</v>
      </c>
      <c r="CM23" s="1"/>
    </row>
    <row r="24" spans="1:91" ht="15.75" hidden="1" customHeight="1" x14ac:dyDescent="0.2">
      <c r="A24" s="1">
        <v>38</v>
      </c>
      <c r="B24" s="1"/>
      <c r="F24" s="1">
        <v>0</v>
      </c>
      <c r="J24" s="1">
        <v>0</v>
      </c>
      <c r="N24" s="1">
        <v>0</v>
      </c>
      <c r="R24" s="1">
        <v>0</v>
      </c>
      <c r="V24" s="1">
        <v>0</v>
      </c>
      <c r="Z24" s="1">
        <v>0</v>
      </c>
      <c r="AD24" s="1">
        <v>0</v>
      </c>
      <c r="AH24" s="1">
        <v>0</v>
      </c>
      <c r="AL24" s="1">
        <v>0</v>
      </c>
      <c r="AP24" s="1">
        <v>0</v>
      </c>
      <c r="AT24" s="1">
        <v>0</v>
      </c>
      <c r="AX24" s="1">
        <v>0</v>
      </c>
      <c r="BB24" s="1">
        <v>0</v>
      </c>
      <c r="BF24" s="1">
        <v>0</v>
      </c>
      <c r="BJ24" s="1">
        <v>0</v>
      </c>
      <c r="BN24" s="1">
        <v>0</v>
      </c>
      <c r="BR24" s="1">
        <v>0</v>
      </c>
      <c r="BV24" s="1">
        <v>0</v>
      </c>
      <c r="BZ24" s="1">
        <v>0</v>
      </c>
      <c r="CD24" s="1">
        <v>0</v>
      </c>
      <c r="CH24" s="1">
        <v>0</v>
      </c>
      <c r="CL24" s="1">
        <v>0</v>
      </c>
      <c r="CM24" s="1"/>
    </row>
    <row r="25" spans="1:91" ht="15.75" hidden="1" customHeight="1" x14ac:dyDescent="0.2">
      <c r="A25" s="1">
        <v>39</v>
      </c>
      <c r="B25" s="1"/>
      <c r="F25" s="1">
        <v>0</v>
      </c>
      <c r="J25" s="1">
        <v>0</v>
      </c>
      <c r="N25" s="1">
        <v>0</v>
      </c>
      <c r="R25" s="1">
        <v>0</v>
      </c>
      <c r="V25" s="1">
        <v>0</v>
      </c>
      <c r="Z25" s="1">
        <v>0</v>
      </c>
      <c r="AD25" s="1">
        <v>0</v>
      </c>
      <c r="AH25" s="1">
        <v>0</v>
      </c>
      <c r="AL25" s="1">
        <v>0</v>
      </c>
      <c r="AP25" s="1">
        <v>0</v>
      </c>
      <c r="AT25" s="1">
        <v>0</v>
      </c>
      <c r="AX25" s="1">
        <v>0</v>
      </c>
      <c r="BB25" s="1">
        <v>0</v>
      </c>
      <c r="BF25" s="1">
        <v>0</v>
      </c>
      <c r="BJ25" s="1">
        <v>0</v>
      </c>
      <c r="BN25" s="1">
        <v>0</v>
      </c>
      <c r="BR25" s="1">
        <v>0</v>
      </c>
      <c r="BV25" s="1">
        <v>0</v>
      </c>
      <c r="BZ25" s="1">
        <v>0</v>
      </c>
      <c r="CD25" s="1">
        <v>0</v>
      </c>
      <c r="CH25" s="1">
        <v>0</v>
      </c>
      <c r="CL25" s="1">
        <v>0</v>
      </c>
      <c r="CM25" s="1"/>
    </row>
    <row r="26" spans="1:91" ht="15.75" hidden="1" customHeight="1" x14ac:dyDescent="0.2">
      <c r="A26" s="1">
        <v>40</v>
      </c>
      <c r="B26" s="1"/>
      <c r="F26" s="1">
        <v>0</v>
      </c>
      <c r="J26" s="1">
        <v>0</v>
      </c>
      <c r="N26" s="1">
        <v>0</v>
      </c>
      <c r="R26" s="1">
        <v>0</v>
      </c>
      <c r="V26" s="1">
        <v>0</v>
      </c>
      <c r="Z26" s="1">
        <v>0</v>
      </c>
      <c r="AD26" s="1">
        <v>0</v>
      </c>
      <c r="AH26" s="1">
        <v>0</v>
      </c>
      <c r="AL26" s="1">
        <v>0</v>
      </c>
      <c r="AP26" s="1">
        <v>0</v>
      </c>
      <c r="AT26" s="1">
        <v>0</v>
      </c>
      <c r="AX26" s="1">
        <v>0</v>
      </c>
      <c r="BB26" s="1">
        <v>0</v>
      </c>
      <c r="BF26" s="1">
        <v>0</v>
      </c>
      <c r="BJ26" s="1">
        <v>0</v>
      </c>
      <c r="BN26" s="1">
        <v>0</v>
      </c>
      <c r="BR26" s="1">
        <v>0</v>
      </c>
      <c r="BV26" s="1">
        <v>0</v>
      </c>
      <c r="BZ26" s="1">
        <v>0</v>
      </c>
      <c r="CD26" s="1">
        <v>0</v>
      </c>
      <c r="CH26" s="1">
        <v>0</v>
      </c>
      <c r="CL26" s="1">
        <v>0</v>
      </c>
      <c r="CM26" s="1"/>
    </row>
    <row r="27" spans="1:91" ht="15.75" hidden="1" customHeight="1" x14ac:dyDescent="0.2">
      <c r="A27" s="1">
        <v>42</v>
      </c>
      <c r="B27" s="1"/>
      <c r="F27" s="1">
        <v>0</v>
      </c>
      <c r="J27" s="1">
        <v>0</v>
      </c>
      <c r="N27" s="1">
        <v>0</v>
      </c>
      <c r="R27" s="1">
        <v>0</v>
      </c>
      <c r="V27" s="1">
        <v>0</v>
      </c>
      <c r="Z27" s="1">
        <v>0</v>
      </c>
      <c r="AD27" s="1">
        <v>0</v>
      </c>
      <c r="AH27" s="1">
        <v>0</v>
      </c>
      <c r="AL27" s="1">
        <v>0</v>
      </c>
      <c r="AP27" s="1">
        <v>0</v>
      </c>
      <c r="AT27" s="1">
        <v>0</v>
      </c>
      <c r="AX27" s="1">
        <v>0</v>
      </c>
      <c r="BB27" s="1">
        <v>0</v>
      </c>
      <c r="BF27" s="1">
        <v>0</v>
      </c>
      <c r="BJ27" s="1">
        <v>0</v>
      </c>
      <c r="BN27" s="1">
        <v>0</v>
      </c>
      <c r="BR27" s="1">
        <v>0</v>
      </c>
      <c r="BV27" s="1">
        <v>0</v>
      </c>
      <c r="BZ27" s="1">
        <v>0</v>
      </c>
      <c r="CD27" s="1">
        <v>0</v>
      </c>
      <c r="CH27" s="1">
        <v>0</v>
      </c>
      <c r="CL27" s="1">
        <v>0</v>
      </c>
      <c r="CM27" s="1"/>
    </row>
    <row r="28" spans="1:91" ht="15.75" hidden="1" customHeight="1" x14ac:dyDescent="0.2">
      <c r="A28" s="1">
        <v>43</v>
      </c>
      <c r="B28" s="1"/>
      <c r="F28" s="1">
        <v>0</v>
      </c>
      <c r="J28" s="1">
        <v>0</v>
      </c>
      <c r="N28" s="1">
        <v>0</v>
      </c>
      <c r="R28" s="1">
        <v>0</v>
      </c>
      <c r="V28" s="1">
        <v>0</v>
      </c>
      <c r="Z28" s="1">
        <v>0</v>
      </c>
      <c r="AD28" s="1">
        <v>0</v>
      </c>
      <c r="AH28" s="1">
        <v>0</v>
      </c>
      <c r="AL28" s="1">
        <v>0</v>
      </c>
      <c r="AP28" s="1">
        <v>0</v>
      </c>
      <c r="AT28" s="1">
        <v>0</v>
      </c>
      <c r="AX28" s="1">
        <v>0</v>
      </c>
      <c r="BB28" s="1">
        <v>0</v>
      </c>
      <c r="BF28" s="1">
        <v>0</v>
      </c>
      <c r="BJ28" s="1">
        <v>0</v>
      </c>
      <c r="BN28" s="1">
        <v>0</v>
      </c>
      <c r="BR28" s="1">
        <v>0</v>
      </c>
      <c r="BV28" s="1">
        <v>0</v>
      </c>
      <c r="BZ28" s="1">
        <v>0</v>
      </c>
      <c r="CD28" s="1">
        <v>0</v>
      </c>
      <c r="CH28" s="1">
        <v>0</v>
      </c>
      <c r="CL28" s="1">
        <v>0</v>
      </c>
      <c r="CM28" s="1"/>
    </row>
    <row r="29" spans="1:91" ht="15.75" hidden="1" customHeight="1" x14ac:dyDescent="0.2">
      <c r="A29" s="1">
        <v>44</v>
      </c>
      <c r="B29" s="1"/>
      <c r="C29" s="162"/>
      <c r="D29" s="162"/>
      <c r="E29" s="286"/>
      <c r="F29" s="1">
        <v>0</v>
      </c>
      <c r="G29" s="162"/>
      <c r="H29" s="162"/>
      <c r="I29" s="162"/>
      <c r="J29" s="1">
        <v>0</v>
      </c>
      <c r="N29" s="1">
        <v>0</v>
      </c>
      <c r="R29" s="1">
        <v>0</v>
      </c>
      <c r="S29" s="162"/>
      <c r="T29" s="162"/>
      <c r="U29" s="162"/>
      <c r="V29" s="1">
        <v>0</v>
      </c>
      <c r="Z29" s="1">
        <v>0</v>
      </c>
      <c r="AD29" s="1">
        <v>0</v>
      </c>
      <c r="AE29" s="162"/>
      <c r="AF29" s="162"/>
      <c r="AG29" s="286"/>
      <c r="AH29" s="1">
        <v>0</v>
      </c>
      <c r="AI29" s="162"/>
      <c r="AJ29" s="162"/>
      <c r="AK29" s="286"/>
      <c r="AL29" s="1">
        <v>0</v>
      </c>
      <c r="AP29" s="1">
        <v>0</v>
      </c>
      <c r="AT29" s="1">
        <v>0</v>
      </c>
      <c r="AX29" s="1">
        <v>0</v>
      </c>
      <c r="BB29" s="1">
        <v>0</v>
      </c>
      <c r="BF29" s="1">
        <v>0</v>
      </c>
      <c r="BG29" s="162"/>
      <c r="BH29" s="162"/>
      <c r="BI29" s="286"/>
      <c r="BJ29" s="1">
        <v>0</v>
      </c>
      <c r="BK29" s="162"/>
      <c r="BL29" s="162"/>
      <c r="BM29" s="162"/>
      <c r="BN29" s="1">
        <v>0</v>
      </c>
      <c r="BO29" s="162"/>
      <c r="BP29" s="162"/>
      <c r="BQ29" s="286"/>
      <c r="BR29" s="1">
        <v>0</v>
      </c>
      <c r="BS29" s="162"/>
      <c r="BT29" s="162"/>
      <c r="BU29" s="286"/>
      <c r="BV29" s="1">
        <v>0</v>
      </c>
      <c r="BW29" s="162"/>
      <c r="BX29" s="162"/>
      <c r="BY29" s="286"/>
      <c r="BZ29" s="1">
        <v>0</v>
      </c>
      <c r="CD29" s="1">
        <v>0</v>
      </c>
      <c r="CH29" s="1">
        <v>0</v>
      </c>
      <c r="CL29" s="1">
        <v>0</v>
      </c>
      <c r="CM29" s="1"/>
    </row>
    <row r="30" spans="1:91" ht="15.75" hidden="1" customHeight="1" x14ac:dyDescent="0.2">
      <c r="A30" s="1">
        <v>45</v>
      </c>
      <c r="B30" s="1"/>
      <c r="C30" s="162">
        <v>0.51944444444444449</v>
      </c>
      <c r="D30" s="162">
        <v>0.51944444444444449</v>
      </c>
      <c r="E30" s="286">
        <v>0.17708333333333334</v>
      </c>
      <c r="F30" s="1">
        <v>4.3</v>
      </c>
      <c r="G30" s="162">
        <v>0.41736111111111113</v>
      </c>
      <c r="H30" s="162">
        <v>0.69236111111111109</v>
      </c>
      <c r="I30" s="286">
        <v>0.21249999999999999</v>
      </c>
      <c r="J30" s="1">
        <v>5.0999999999999996</v>
      </c>
      <c r="N30" s="1">
        <v>0</v>
      </c>
      <c r="R30" s="1">
        <v>0</v>
      </c>
      <c r="S30" s="162">
        <v>0.45624999999999999</v>
      </c>
      <c r="T30" s="162">
        <v>0.65208333333333335</v>
      </c>
      <c r="U30" s="162">
        <v>0.13333333333333333</v>
      </c>
      <c r="V30" s="1">
        <v>3.2</v>
      </c>
      <c r="W30" s="162"/>
      <c r="X30" s="162"/>
      <c r="Y30" s="286"/>
      <c r="Z30" s="1">
        <v>0</v>
      </c>
      <c r="AD30" s="1">
        <v>0</v>
      </c>
      <c r="AE30" s="162">
        <v>0.68055555555555558</v>
      </c>
      <c r="AF30" s="162">
        <v>0.68055555555555558</v>
      </c>
      <c r="AG30" s="286">
        <v>0.17708333333333334</v>
      </c>
      <c r="AH30" s="1">
        <v>4.3</v>
      </c>
      <c r="AI30" s="162">
        <v>0.71250000000000002</v>
      </c>
      <c r="AJ30" s="162">
        <v>0.71250000000000002</v>
      </c>
      <c r="AK30" s="286">
        <v>0.17708333333333334</v>
      </c>
      <c r="AL30" s="1">
        <v>4.3</v>
      </c>
      <c r="AP30" s="1">
        <v>0</v>
      </c>
      <c r="AT30" s="1">
        <v>0</v>
      </c>
      <c r="AX30" s="1">
        <v>0</v>
      </c>
      <c r="BB30" s="1">
        <v>0</v>
      </c>
      <c r="BF30" s="1">
        <v>0</v>
      </c>
      <c r="BG30" s="162">
        <v>0.4236111111111111</v>
      </c>
      <c r="BH30" s="162">
        <v>0.55833333333333335</v>
      </c>
      <c r="BI30" s="286">
        <v>7.6388888888888895E-2</v>
      </c>
      <c r="BJ30" s="1">
        <v>1.8</v>
      </c>
      <c r="BK30" s="162">
        <v>0.42430555555555555</v>
      </c>
      <c r="BL30" s="162">
        <v>0.57152777777777775</v>
      </c>
      <c r="BM30" s="162">
        <v>8.4722222222222227E-2</v>
      </c>
      <c r="BN30" s="1">
        <v>2</v>
      </c>
      <c r="BO30" s="162">
        <v>0.4777777777777778</v>
      </c>
      <c r="BP30" s="162">
        <v>0.4777777777777778</v>
      </c>
      <c r="BQ30" s="286">
        <v>0.17708333333333334</v>
      </c>
      <c r="BR30" s="1">
        <v>4.3</v>
      </c>
      <c r="BS30" s="162">
        <v>0.51111111111111107</v>
      </c>
      <c r="BT30" s="162">
        <v>0.51111111111111107</v>
      </c>
      <c r="BU30" s="286">
        <v>0.17708333333333334</v>
      </c>
      <c r="BV30" s="1">
        <v>4.3</v>
      </c>
      <c r="BW30" s="162">
        <v>0.70208333333333328</v>
      </c>
      <c r="BX30" s="162">
        <v>0.70208333333333328</v>
      </c>
      <c r="BY30" s="286">
        <v>0.17708333333333334</v>
      </c>
      <c r="BZ30" s="1">
        <v>4.3</v>
      </c>
      <c r="CD30" s="1">
        <v>0</v>
      </c>
      <c r="CH30" s="1">
        <v>0</v>
      </c>
      <c r="CI30" s="162"/>
      <c r="CJ30" s="162"/>
      <c r="CK30" s="286"/>
      <c r="CL30" s="1">
        <v>0</v>
      </c>
      <c r="CM30" s="1"/>
    </row>
    <row r="31" spans="1:91" ht="15.75" hidden="1" customHeight="1" x14ac:dyDescent="0.2">
      <c r="A31" s="1">
        <v>47</v>
      </c>
      <c r="B31" s="1"/>
      <c r="C31" s="162">
        <v>0.50416666666666665</v>
      </c>
      <c r="D31" s="162">
        <v>0.50416666666666665</v>
      </c>
      <c r="E31" s="286">
        <v>0.17708333333333334</v>
      </c>
      <c r="F31" s="1">
        <v>4.3</v>
      </c>
      <c r="G31" s="162">
        <v>0.36180555555555555</v>
      </c>
      <c r="H31" s="162">
        <v>0.87569444444444444</v>
      </c>
      <c r="I31" s="286">
        <v>0.32569444444444445</v>
      </c>
      <c r="J31" s="1">
        <v>7.8</v>
      </c>
      <c r="N31" s="1">
        <v>0</v>
      </c>
      <c r="R31" s="1">
        <v>0</v>
      </c>
      <c r="S31" s="162">
        <v>0.50277777777777777</v>
      </c>
      <c r="T31" s="162">
        <v>0.65763888888888888</v>
      </c>
      <c r="U31" s="162">
        <v>9.5138888888888884E-2</v>
      </c>
      <c r="V31" s="1">
        <v>2.2999999999999998</v>
      </c>
      <c r="W31" s="162">
        <v>0.52361111111111114</v>
      </c>
      <c r="X31" s="162">
        <v>0.76458333333333328</v>
      </c>
      <c r="Y31" s="286">
        <v>0.1875</v>
      </c>
      <c r="Z31" s="1">
        <v>4.5</v>
      </c>
      <c r="AD31" s="1">
        <v>0</v>
      </c>
      <c r="AH31" s="1">
        <v>0</v>
      </c>
      <c r="AL31" s="1">
        <v>0</v>
      </c>
      <c r="AP31" s="1">
        <v>0</v>
      </c>
      <c r="AT31" s="1">
        <v>0</v>
      </c>
      <c r="AX31" s="1">
        <v>0</v>
      </c>
      <c r="BB31" s="1">
        <v>0</v>
      </c>
      <c r="BF31" s="1">
        <v>0</v>
      </c>
      <c r="BJ31" s="1">
        <v>0</v>
      </c>
      <c r="BN31" s="1">
        <v>0</v>
      </c>
      <c r="BR31" s="1">
        <v>0</v>
      </c>
      <c r="BV31" s="1">
        <v>0</v>
      </c>
      <c r="BZ31" s="1">
        <v>0</v>
      </c>
      <c r="CD31" s="1">
        <v>0</v>
      </c>
      <c r="CH31" s="1">
        <v>0</v>
      </c>
      <c r="CI31" s="162">
        <v>0.50694444444444442</v>
      </c>
      <c r="CJ31" s="162">
        <v>0.50694444444444442</v>
      </c>
      <c r="CK31" s="286">
        <v>0.17708333333333334</v>
      </c>
      <c r="CL31" s="1">
        <v>4.3</v>
      </c>
      <c r="CM31" s="1"/>
    </row>
    <row r="32" spans="1:91" ht="15.75" hidden="1" customHeight="1" x14ac:dyDescent="0.2">
      <c r="A32" s="1">
        <v>49</v>
      </c>
      <c r="B32" s="1"/>
      <c r="F32" s="1">
        <v>0</v>
      </c>
      <c r="J32" s="1">
        <v>0</v>
      </c>
      <c r="N32" s="1">
        <v>0</v>
      </c>
      <c r="R32" s="1">
        <v>0</v>
      </c>
      <c r="V32" s="1">
        <v>0</v>
      </c>
      <c r="Z32" s="1">
        <v>0</v>
      </c>
      <c r="AD32" s="1">
        <v>0</v>
      </c>
      <c r="AH32" s="1">
        <v>0</v>
      </c>
      <c r="AL32" s="1">
        <v>0</v>
      </c>
      <c r="AP32" s="1">
        <v>0</v>
      </c>
      <c r="AT32" s="1">
        <v>0</v>
      </c>
      <c r="AX32" s="1">
        <v>0</v>
      </c>
      <c r="BB32" s="1">
        <v>0</v>
      </c>
      <c r="BF32" s="1">
        <v>0</v>
      </c>
      <c r="BJ32" s="1">
        <v>0</v>
      </c>
      <c r="BN32" s="1">
        <v>0</v>
      </c>
      <c r="BR32" s="1">
        <v>0</v>
      </c>
      <c r="BV32" s="1">
        <v>0</v>
      </c>
      <c r="BZ32" s="1">
        <v>0</v>
      </c>
      <c r="CD32" s="1">
        <v>0</v>
      </c>
      <c r="CH32" s="1">
        <v>0</v>
      </c>
      <c r="CL32" s="1">
        <v>0</v>
      </c>
      <c r="CM32" s="1"/>
    </row>
    <row r="33" spans="1:91" ht="15.75" hidden="1" customHeight="1" x14ac:dyDescent="0.2">
      <c r="A33" s="1">
        <v>50</v>
      </c>
      <c r="B33" s="1"/>
      <c r="F33" s="1">
        <v>0</v>
      </c>
      <c r="J33" s="1">
        <v>0</v>
      </c>
      <c r="N33" s="1">
        <v>0</v>
      </c>
      <c r="R33" s="1">
        <v>0</v>
      </c>
      <c r="V33" s="1">
        <v>0</v>
      </c>
      <c r="Z33" s="1">
        <v>0</v>
      </c>
      <c r="AD33" s="1">
        <v>0</v>
      </c>
      <c r="AH33" s="1">
        <v>0</v>
      </c>
      <c r="AL33" s="1">
        <v>0</v>
      </c>
      <c r="AP33" s="1">
        <v>0</v>
      </c>
      <c r="AT33" s="1">
        <v>0</v>
      </c>
      <c r="AX33" s="1">
        <v>0</v>
      </c>
      <c r="BB33" s="1">
        <v>0</v>
      </c>
      <c r="BF33" s="1">
        <v>0</v>
      </c>
      <c r="BJ33" s="1">
        <v>0</v>
      </c>
      <c r="BN33" s="1">
        <v>0</v>
      </c>
      <c r="BR33" s="1">
        <v>0</v>
      </c>
      <c r="BV33" s="1">
        <v>0</v>
      </c>
      <c r="BZ33" s="1">
        <v>0</v>
      </c>
      <c r="CD33" s="1">
        <v>0</v>
      </c>
      <c r="CH33" s="1">
        <v>0</v>
      </c>
      <c r="CL33" s="1">
        <v>0</v>
      </c>
      <c r="CM33" s="1"/>
    </row>
    <row r="34" spans="1:91" ht="15.75" hidden="1" customHeight="1" x14ac:dyDescent="0.2">
      <c r="A34" s="1">
        <v>54</v>
      </c>
      <c r="B34" s="1"/>
      <c r="F34" s="1">
        <v>0</v>
      </c>
      <c r="J34" s="1">
        <v>0</v>
      </c>
      <c r="N34" s="1">
        <v>0</v>
      </c>
      <c r="R34" s="1">
        <v>0</v>
      </c>
      <c r="V34" s="1">
        <v>0</v>
      </c>
      <c r="Z34" s="1">
        <v>0</v>
      </c>
      <c r="AD34" s="1">
        <v>0</v>
      </c>
      <c r="AH34" s="1">
        <v>0</v>
      </c>
      <c r="AL34" s="1">
        <v>0</v>
      </c>
      <c r="AP34" s="1">
        <v>0</v>
      </c>
      <c r="AT34" s="1">
        <v>0</v>
      </c>
      <c r="AX34" s="1">
        <v>0</v>
      </c>
      <c r="BB34" s="1">
        <v>0</v>
      </c>
      <c r="BF34" s="1">
        <v>0</v>
      </c>
      <c r="BJ34" s="1">
        <v>0</v>
      </c>
      <c r="BN34" s="1">
        <v>0</v>
      </c>
      <c r="BR34" s="1">
        <v>0</v>
      </c>
      <c r="BV34" s="1">
        <v>0</v>
      </c>
      <c r="BZ34" s="1">
        <v>0</v>
      </c>
      <c r="CD34" s="1">
        <v>0</v>
      </c>
      <c r="CH34" s="1">
        <v>0</v>
      </c>
      <c r="CL34" s="1">
        <v>0</v>
      </c>
      <c r="CM34" s="1"/>
    </row>
    <row r="35" spans="1:91" ht="15.75" hidden="1" customHeight="1" x14ac:dyDescent="0.2">
      <c r="A35" s="1">
        <v>55</v>
      </c>
      <c r="B35" s="1"/>
      <c r="F35" s="1">
        <v>0</v>
      </c>
      <c r="J35" s="1">
        <v>0</v>
      </c>
      <c r="N35" s="1">
        <v>0</v>
      </c>
      <c r="R35" s="1">
        <v>0</v>
      </c>
      <c r="V35" s="1">
        <v>0</v>
      </c>
      <c r="Z35" s="1">
        <v>0</v>
      </c>
      <c r="AD35" s="1">
        <v>0</v>
      </c>
      <c r="AH35" s="1">
        <v>0</v>
      </c>
      <c r="AL35" s="1">
        <v>0</v>
      </c>
      <c r="AP35" s="1">
        <v>0</v>
      </c>
      <c r="AT35" s="1">
        <v>0</v>
      </c>
      <c r="AX35" s="1">
        <v>0</v>
      </c>
      <c r="BB35" s="1">
        <v>0</v>
      </c>
      <c r="BF35" s="1">
        <v>0</v>
      </c>
      <c r="BJ35" s="1">
        <v>0</v>
      </c>
      <c r="BN35" s="1">
        <v>0</v>
      </c>
      <c r="BR35" s="1">
        <v>0</v>
      </c>
      <c r="BV35" s="1">
        <v>0</v>
      </c>
      <c r="BZ35" s="1">
        <v>0</v>
      </c>
      <c r="CD35" s="1">
        <v>0</v>
      </c>
      <c r="CH35" s="1">
        <v>0</v>
      </c>
      <c r="CL35" s="1">
        <v>0</v>
      </c>
      <c r="CM35" s="1"/>
    </row>
    <row r="36" spans="1:91" ht="15.75" hidden="1" customHeight="1" x14ac:dyDescent="0.2">
      <c r="A36" s="1">
        <v>60</v>
      </c>
      <c r="B36" s="1"/>
      <c r="C36" s="162"/>
      <c r="D36" s="162"/>
      <c r="E36" s="286"/>
      <c r="F36" s="1">
        <v>0</v>
      </c>
      <c r="J36" s="1">
        <v>0</v>
      </c>
      <c r="N36" s="1">
        <v>0</v>
      </c>
      <c r="R36" s="1">
        <v>0</v>
      </c>
      <c r="V36" s="1">
        <v>0</v>
      </c>
      <c r="Z36" s="1">
        <v>0</v>
      </c>
      <c r="AD36" s="1">
        <v>0</v>
      </c>
      <c r="AE36" s="162"/>
      <c r="AF36" s="162"/>
      <c r="AG36" s="286"/>
      <c r="AH36" s="1">
        <v>0</v>
      </c>
      <c r="AL36" s="1">
        <v>0</v>
      </c>
      <c r="AM36" s="162"/>
      <c r="AN36" s="162"/>
      <c r="AO36" s="286"/>
      <c r="AP36" s="1">
        <v>0</v>
      </c>
      <c r="AT36" s="1">
        <v>0</v>
      </c>
      <c r="AX36" s="1">
        <v>0</v>
      </c>
      <c r="BB36" s="1">
        <v>0</v>
      </c>
      <c r="BF36" s="1">
        <v>0</v>
      </c>
      <c r="BJ36" s="1">
        <v>0</v>
      </c>
      <c r="BN36" s="1">
        <v>0</v>
      </c>
      <c r="BO36" s="162"/>
      <c r="BP36" s="162"/>
      <c r="BQ36" s="162"/>
      <c r="BR36" s="1">
        <v>0</v>
      </c>
      <c r="BV36" s="1">
        <v>0</v>
      </c>
      <c r="BZ36" s="1">
        <v>0</v>
      </c>
      <c r="CD36" s="1">
        <v>0</v>
      </c>
      <c r="CH36" s="1">
        <v>0</v>
      </c>
      <c r="CI36" s="162"/>
      <c r="CJ36" s="162"/>
      <c r="CK36" s="286"/>
      <c r="CL36" s="1">
        <v>0</v>
      </c>
      <c r="CM36" s="1"/>
    </row>
    <row r="37" spans="1:91" ht="15.75" hidden="1" customHeight="1" x14ac:dyDescent="0.2">
      <c r="A37" s="1">
        <v>61</v>
      </c>
      <c r="B37" s="1"/>
      <c r="C37" s="162">
        <v>0.44583333333333336</v>
      </c>
      <c r="D37" s="162">
        <v>0.44583333333333336</v>
      </c>
      <c r="E37" s="286">
        <v>0.17708333333333334</v>
      </c>
      <c r="F37" s="1">
        <v>4.3</v>
      </c>
      <c r="J37" s="1">
        <v>0</v>
      </c>
      <c r="N37" s="1">
        <v>0</v>
      </c>
      <c r="R37" s="1">
        <v>0</v>
      </c>
      <c r="V37" s="1">
        <v>0</v>
      </c>
      <c r="Z37" s="1">
        <v>0</v>
      </c>
      <c r="AD37" s="1">
        <v>0</v>
      </c>
      <c r="AE37" s="162">
        <v>0.40833333333333333</v>
      </c>
      <c r="AF37" s="162">
        <v>0.40833333333333333</v>
      </c>
      <c r="AG37" s="286">
        <v>0.17708333333333334</v>
      </c>
      <c r="AH37" s="1">
        <v>4.3</v>
      </c>
      <c r="AL37" s="1">
        <v>0</v>
      </c>
      <c r="AM37" s="162">
        <v>0.57499999999999996</v>
      </c>
      <c r="AN37" s="162">
        <v>0.57499999999999996</v>
      </c>
      <c r="AO37" s="286">
        <v>0.17708333333333334</v>
      </c>
      <c r="AP37" s="1">
        <v>4.3</v>
      </c>
      <c r="AT37" s="1">
        <v>0</v>
      </c>
      <c r="AX37" s="1">
        <v>0</v>
      </c>
      <c r="BB37" s="1">
        <v>0</v>
      </c>
      <c r="BF37" s="1">
        <v>0</v>
      </c>
      <c r="BJ37" s="1">
        <v>0</v>
      </c>
      <c r="BN37" s="1">
        <v>0</v>
      </c>
      <c r="BO37" s="162">
        <v>0.40625</v>
      </c>
      <c r="BP37" s="162">
        <v>0.57638888888888884</v>
      </c>
      <c r="BQ37" s="162">
        <v>0.1076388888888889</v>
      </c>
      <c r="BR37" s="1">
        <v>2.6</v>
      </c>
      <c r="BV37" s="1">
        <v>0</v>
      </c>
      <c r="BZ37" s="1">
        <v>0</v>
      </c>
      <c r="CD37" s="1">
        <v>0</v>
      </c>
      <c r="CH37" s="1">
        <v>0</v>
      </c>
      <c r="CI37" s="162">
        <v>0.3923611111111111</v>
      </c>
      <c r="CJ37" s="162">
        <v>0.3923611111111111</v>
      </c>
      <c r="CK37" s="286">
        <v>0.17708333333333334</v>
      </c>
      <c r="CL37" s="1">
        <v>4.3</v>
      </c>
      <c r="CM37" s="1"/>
    </row>
    <row r="38" spans="1:91" ht="15.75" hidden="1" customHeight="1" x14ac:dyDescent="0.2">
      <c r="A38" s="1">
        <v>62</v>
      </c>
      <c r="B38" s="1"/>
      <c r="F38" s="1">
        <v>0</v>
      </c>
      <c r="J38" s="1">
        <v>0</v>
      </c>
      <c r="N38" s="1">
        <v>0</v>
      </c>
      <c r="R38" s="1">
        <v>0</v>
      </c>
      <c r="V38" s="1">
        <v>0</v>
      </c>
      <c r="Z38" s="1">
        <v>0</v>
      </c>
      <c r="AD38" s="1">
        <v>0</v>
      </c>
      <c r="AH38" s="1">
        <v>0</v>
      </c>
      <c r="AL38" s="1">
        <v>0</v>
      </c>
      <c r="AP38" s="1">
        <v>0</v>
      </c>
      <c r="AT38" s="1">
        <v>0</v>
      </c>
      <c r="AX38" s="1">
        <v>0</v>
      </c>
      <c r="BB38" s="1">
        <v>0</v>
      </c>
      <c r="BF38" s="1">
        <v>0</v>
      </c>
      <c r="BJ38" s="1">
        <v>0</v>
      </c>
      <c r="BN38" s="1">
        <v>0</v>
      </c>
      <c r="BR38" s="1">
        <v>0</v>
      </c>
      <c r="BV38" s="1">
        <v>0</v>
      </c>
      <c r="BZ38" s="1">
        <v>0</v>
      </c>
      <c r="CD38" s="1">
        <v>0</v>
      </c>
      <c r="CH38" s="1">
        <v>0</v>
      </c>
      <c r="CL38" s="1">
        <v>0</v>
      </c>
      <c r="CM38" s="1"/>
    </row>
    <row r="39" spans="1:91" ht="15.75" hidden="1" customHeight="1" x14ac:dyDescent="0.2">
      <c r="A39" s="1">
        <v>67</v>
      </c>
      <c r="B39" s="1"/>
      <c r="F39" s="1">
        <v>0</v>
      </c>
      <c r="J39" s="1">
        <v>0</v>
      </c>
      <c r="N39" s="1">
        <v>0</v>
      </c>
      <c r="R39" s="1">
        <v>0</v>
      </c>
      <c r="V39" s="1">
        <v>0</v>
      </c>
      <c r="Z39" s="1">
        <v>0</v>
      </c>
      <c r="AD39" s="1">
        <v>0</v>
      </c>
      <c r="AH39" s="1">
        <v>0</v>
      </c>
      <c r="AL39" s="1">
        <v>0</v>
      </c>
      <c r="AP39" s="1">
        <v>0</v>
      </c>
      <c r="AT39" s="1">
        <v>0</v>
      </c>
      <c r="AX39" s="1">
        <v>0</v>
      </c>
      <c r="BB39" s="1">
        <v>0</v>
      </c>
      <c r="BF39" s="1">
        <v>0</v>
      </c>
      <c r="BJ39" s="1">
        <v>0</v>
      </c>
      <c r="BN39" s="1">
        <v>0</v>
      </c>
      <c r="BR39" s="1">
        <v>0</v>
      </c>
      <c r="BV39" s="1">
        <v>0</v>
      </c>
      <c r="BZ39" s="1">
        <v>0</v>
      </c>
      <c r="CD39" s="1">
        <v>0</v>
      </c>
      <c r="CH39" s="1">
        <v>0</v>
      </c>
      <c r="CL39" s="1">
        <v>0</v>
      </c>
      <c r="CM39" s="1"/>
    </row>
    <row r="40" spans="1:91" ht="15.75" hidden="1" customHeight="1" x14ac:dyDescent="0.2">
      <c r="A40" s="1">
        <v>68</v>
      </c>
      <c r="B40" s="1"/>
      <c r="F40" s="1">
        <v>0</v>
      </c>
      <c r="J40" s="1">
        <v>0</v>
      </c>
      <c r="N40" s="1">
        <v>0</v>
      </c>
      <c r="R40" s="1">
        <v>0</v>
      </c>
      <c r="V40" s="1">
        <v>0</v>
      </c>
      <c r="Z40" s="1">
        <v>0</v>
      </c>
      <c r="AD40" s="1">
        <v>0</v>
      </c>
      <c r="AH40" s="1">
        <v>0</v>
      </c>
      <c r="AL40" s="1">
        <v>0</v>
      </c>
      <c r="AP40" s="1">
        <v>0</v>
      </c>
      <c r="AT40" s="1">
        <v>0</v>
      </c>
      <c r="AX40" s="1">
        <v>0</v>
      </c>
      <c r="BB40" s="1">
        <v>0</v>
      </c>
      <c r="BF40" s="1">
        <v>0</v>
      </c>
      <c r="BJ40" s="1">
        <v>0</v>
      </c>
      <c r="BN40" s="1">
        <v>0</v>
      </c>
      <c r="BR40" s="1">
        <v>0</v>
      </c>
      <c r="BV40" s="1">
        <v>0</v>
      </c>
      <c r="BZ40" s="1">
        <v>0</v>
      </c>
      <c r="CD40" s="1">
        <v>0</v>
      </c>
      <c r="CH40" s="1">
        <v>0</v>
      </c>
      <c r="CL40" s="1">
        <v>0</v>
      </c>
      <c r="CM40" s="1"/>
    </row>
    <row r="41" spans="1:91" ht="15.75" hidden="1" customHeight="1" x14ac:dyDescent="0.2">
      <c r="A41" s="1">
        <v>73</v>
      </c>
      <c r="B41" s="1"/>
      <c r="F41" s="1">
        <v>0</v>
      </c>
      <c r="J41" s="1">
        <v>0</v>
      </c>
      <c r="N41" s="1">
        <v>0</v>
      </c>
      <c r="R41" s="1">
        <v>0</v>
      </c>
      <c r="V41" s="1">
        <v>0</v>
      </c>
      <c r="Z41" s="1">
        <v>0</v>
      </c>
      <c r="AD41" s="1">
        <v>0</v>
      </c>
      <c r="AH41" s="1">
        <v>0</v>
      </c>
      <c r="AL41" s="1">
        <v>0</v>
      </c>
      <c r="AP41" s="1">
        <v>0</v>
      </c>
      <c r="AT41" s="1">
        <v>0</v>
      </c>
      <c r="AX41" s="1">
        <v>0</v>
      </c>
      <c r="BB41" s="1">
        <v>0</v>
      </c>
      <c r="BF41" s="1">
        <v>0</v>
      </c>
      <c r="BJ41" s="1">
        <v>0</v>
      </c>
      <c r="BN41" s="1">
        <v>0</v>
      </c>
      <c r="BR41" s="1">
        <v>0</v>
      </c>
      <c r="BV41" s="1">
        <v>0</v>
      </c>
      <c r="BZ41" s="1">
        <v>0</v>
      </c>
      <c r="CD41" s="1">
        <v>0</v>
      </c>
      <c r="CH41" s="1">
        <v>0</v>
      </c>
      <c r="CL41" s="1">
        <v>0</v>
      </c>
      <c r="CM41" s="1"/>
    </row>
    <row r="42" spans="1:91" ht="15.75" hidden="1" customHeight="1" x14ac:dyDescent="0.2">
      <c r="A42" s="1">
        <v>74</v>
      </c>
      <c r="B42" s="1"/>
      <c r="C42" s="162"/>
      <c r="D42" s="162"/>
      <c r="E42" s="286"/>
      <c r="F42" s="1">
        <v>0</v>
      </c>
      <c r="G42" s="162"/>
      <c r="H42" s="162"/>
      <c r="I42" s="162"/>
      <c r="J42" s="1">
        <v>0</v>
      </c>
      <c r="N42" s="1">
        <v>0</v>
      </c>
      <c r="O42" s="162"/>
      <c r="P42" s="162"/>
      <c r="Q42" s="286"/>
      <c r="R42" s="1">
        <v>0</v>
      </c>
      <c r="V42" s="1">
        <v>0</v>
      </c>
      <c r="Z42" s="1">
        <v>0</v>
      </c>
      <c r="AD42" s="1">
        <v>0</v>
      </c>
      <c r="AE42" s="162"/>
      <c r="AF42" s="162"/>
      <c r="AG42" s="286"/>
      <c r="AH42" s="1">
        <v>0</v>
      </c>
      <c r="AL42" s="1">
        <v>0</v>
      </c>
      <c r="AP42" s="1">
        <v>0</v>
      </c>
      <c r="AT42" s="1">
        <v>0</v>
      </c>
      <c r="AX42" s="1">
        <v>0</v>
      </c>
      <c r="BB42" s="1">
        <v>0</v>
      </c>
      <c r="BF42" s="1">
        <v>0</v>
      </c>
      <c r="BG42" s="162"/>
      <c r="BH42" s="162"/>
      <c r="BI42" s="286"/>
      <c r="BJ42" s="1">
        <v>0</v>
      </c>
      <c r="BK42" s="162"/>
      <c r="BL42" s="162"/>
      <c r="BM42" s="162"/>
      <c r="BN42" s="1">
        <v>0</v>
      </c>
      <c r="BR42" s="1">
        <v>0</v>
      </c>
      <c r="BV42" s="1">
        <v>0</v>
      </c>
      <c r="BZ42" s="1">
        <v>0</v>
      </c>
      <c r="CD42" s="1">
        <v>0</v>
      </c>
      <c r="CH42" s="1">
        <v>0</v>
      </c>
      <c r="CL42" s="1">
        <v>0</v>
      </c>
      <c r="CM42" s="1"/>
    </row>
    <row r="43" spans="1:91" ht="15.75" hidden="1" customHeight="1" x14ac:dyDescent="0.2">
      <c r="A43" s="1">
        <v>78</v>
      </c>
      <c r="B43" s="1"/>
      <c r="C43" s="162">
        <v>0.38611111111111113</v>
      </c>
      <c r="D43" s="162">
        <v>0.38611111111111113</v>
      </c>
      <c r="E43" s="286">
        <v>0.17708333333333334</v>
      </c>
      <c r="F43" s="1">
        <v>4.3</v>
      </c>
      <c r="G43" s="162">
        <v>0.37222222222222223</v>
      </c>
      <c r="H43" s="162">
        <v>0.58888888888888891</v>
      </c>
      <c r="I43" s="162">
        <v>0.15416666666666667</v>
      </c>
      <c r="J43" s="1">
        <v>3.7</v>
      </c>
      <c r="K43" s="162"/>
      <c r="L43" s="162"/>
      <c r="M43" s="286"/>
      <c r="N43" s="1">
        <v>0</v>
      </c>
      <c r="O43" s="162">
        <v>0.41944444444444445</v>
      </c>
      <c r="P43" s="162">
        <v>0.41944444444444445</v>
      </c>
      <c r="Q43" s="162">
        <v>0.17708333333333334</v>
      </c>
      <c r="R43" s="1">
        <v>4.3</v>
      </c>
      <c r="V43" s="1">
        <v>0</v>
      </c>
      <c r="Z43" s="1">
        <v>0</v>
      </c>
      <c r="AD43" s="1">
        <v>0</v>
      </c>
      <c r="AE43" s="162">
        <v>0.37152777777777779</v>
      </c>
      <c r="AF43" s="162">
        <v>0.37152777777777779</v>
      </c>
      <c r="AG43" s="286">
        <v>0.17708333333333334</v>
      </c>
      <c r="AH43" s="1">
        <v>4.3</v>
      </c>
      <c r="AI43" s="162"/>
      <c r="AJ43" s="162"/>
      <c r="AK43" s="162"/>
      <c r="AL43" s="1">
        <v>0</v>
      </c>
      <c r="AM43" s="162"/>
      <c r="AN43" s="162"/>
      <c r="AO43" s="162"/>
      <c r="AP43" s="1">
        <v>0</v>
      </c>
      <c r="AQ43" s="162"/>
      <c r="AR43" s="162"/>
      <c r="AS43" s="286"/>
      <c r="AT43" s="1">
        <v>0</v>
      </c>
      <c r="AX43" s="1">
        <v>0</v>
      </c>
      <c r="BB43" s="1">
        <v>0</v>
      </c>
      <c r="BF43" s="1">
        <v>0</v>
      </c>
      <c r="BG43" s="162">
        <v>0.3888888888888889</v>
      </c>
      <c r="BH43" s="162">
        <v>0.3888888888888889</v>
      </c>
      <c r="BI43" s="286">
        <v>0.17708333333333334</v>
      </c>
      <c r="BJ43" s="1">
        <v>4.3</v>
      </c>
      <c r="BK43" s="162">
        <v>0.41875000000000001</v>
      </c>
      <c r="BL43" s="162">
        <v>0.57430555555555551</v>
      </c>
      <c r="BM43" s="162">
        <v>9.3055555555555558E-2</v>
      </c>
      <c r="BN43" s="1">
        <v>2.2000000000000002</v>
      </c>
      <c r="BR43" s="1">
        <v>0</v>
      </c>
      <c r="BV43" s="1">
        <v>0</v>
      </c>
      <c r="BZ43" s="1">
        <v>0</v>
      </c>
      <c r="CD43" s="1">
        <v>0</v>
      </c>
      <c r="CH43" s="1">
        <v>0</v>
      </c>
      <c r="CI43" s="162"/>
      <c r="CJ43" s="162"/>
      <c r="CK43" s="286"/>
      <c r="CL43" s="1">
        <v>0</v>
      </c>
      <c r="CM43" s="1"/>
    </row>
    <row r="44" spans="1:91" ht="15.75" hidden="1" customHeight="1" x14ac:dyDescent="0.2">
      <c r="A44" s="1">
        <v>79</v>
      </c>
      <c r="B44" s="1"/>
      <c r="C44" s="162"/>
      <c r="D44" s="162"/>
      <c r="E44" s="286"/>
      <c r="F44" s="1">
        <v>0</v>
      </c>
      <c r="G44" s="162">
        <v>0.4201388888888889</v>
      </c>
      <c r="H44" s="162">
        <v>0.70208333333333328</v>
      </c>
      <c r="I44" s="286">
        <v>0.21944444444444444</v>
      </c>
      <c r="J44" s="1">
        <v>5.3</v>
      </c>
      <c r="K44" s="162">
        <v>0.70972222222222225</v>
      </c>
      <c r="L44" s="162">
        <v>0.70972222222222225</v>
      </c>
      <c r="M44" s="162">
        <v>0.17708333333333334</v>
      </c>
      <c r="N44" s="1">
        <v>4.3</v>
      </c>
      <c r="O44" s="162">
        <v>0.39374999999999999</v>
      </c>
      <c r="P44" s="162">
        <v>0.56874999999999998</v>
      </c>
      <c r="Q44" s="286">
        <v>0.1125</v>
      </c>
      <c r="R44" s="1">
        <v>2.7</v>
      </c>
      <c r="S44" s="162"/>
      <c r="T44" s="162"/>
      <c r="U44" s="286"/>
      <c r="V44" s="1">
        <v>0</v>
      </c>
      <c r="Z44" s="1">
        <v>0</v>
      </c>
      <c r="AD44" s="1">
        <v>0</v>
      </c>
      <c r="AE44" s="162">
        <v>0.78472222222222221</v>
      </c>
      <c r="AF44" s="162">
        <v>0.78472222222222221</v>
      </c>
      <c r="AG44" s="286">
        <v>0.17708333333333334</v>
      </c>
      <c r="AH44" s="1">
        <v>4.3</v>
      </c>
      <c r="AI44" s="162">
        <v>0.4</v>
      </c>
      <c r="AJ44" s="162">
        <v>0.5805555555555556</v>
      </c>
      <c r="AK44" s="286">
        <v>0.11805555555555555</v>
      </c>
      <c r="AL44" s="1">
        <v>2.8</v>
      </c>
      <c r="AM44" s="162">
        <v>0.41597222222222224</v>
      </c>
      <c r="AN44" s="162">
        <v>0.63194444444444442</v>
      </c>
      <c r="AO44" s="162">
        <v>0.15347222222222223</v>
      </c>
      <c r="AP44" s="1">
        <v>3.7</v>
      </c>
      <c r="AQ44" s="162">
        <v>0.41249999999999998</v>
      </c>
      <c r="AR44" s="162">
        <v>0.41249999999999998</v>
      </c>
      <c r="AS44" s="286">
        <v>0.17708333333333334</v>
      </c>
      <c r="AT44" s="1">
        <v>4.3</v>
      </c>
      <c r="AX44" s="1">
        <v>0</v>
      </c>
      <c r="BB44" s="1">
        <v>0</v>
      </c>
      <c r="BC44" s="162"/>
      <c r="BD44" s="162"/>
      <c r="BE44" s="286"/>
      <c r="BF44" s="1">
        <v>0</v>
      </c>
      <c r="BG44" s="162"/>
      <c r="BH44" s="162"/>
      <c r="BI44" s="162"/>
      <c r="BJ44" s="1">
        <v>0</v>
      </c>
      <c r="BK44" s="162"/>
      <c r="BL44" s="162"/>
      <c r="BM44" s="286"/>
      <c r="BN44" s="1">
        <v>0</v>
      </c>
      <c r="BR44" s="1">
        <v>0</v>
      </c>
      <c r="BV44" s="1">
        <v>0</v>
      </c>
      <c r="BZ44" s="1">
        <v>0</v>
      </c>
      <c r="CD44" s="1">
        <v>0</v>
      </c>
      <c r="CH44" s="1">
        <v>0</v>
      </c>
      <c r="CI44" s="162">
        <v>0.40208333333333335</v>
      </c>
      <c r="CJ44" s="162">
        <v>0.77569444444444446</v>
      </c>
      <c r="CK44" s="286">
        <v>0.28541666666666665</v>
      </c>
      <c r="CL44" s="1">
        <v>6.9</v>
      </c>
      <c r="CM44" s="1"/>
    </row>
    <row r="45" spans="1:91" ht="15.75" hidden="1" customHeight="1" x14ac:dyDescent="0.2">
      <c r="A45" s="1">
        <v>81</v>
      </c>
      <c r="B45" s="1"/>
      <c r="C45" s="162">
        <v>0.4</v>
      </c>
      <c r="D45" s="162">
        <v>0.78680555555555554</v>
      </c>
      <c r="E45" s="286">
        <v>0.28749999999999998</v>
      </c>
      <c r="F45" s="1">
        <v>6.9</v>
      </c>
      <c r="G45" s="162">
        <v>0.53680555555555554</v>
      </c>
      <c r="H45" s="162">
        <v>0.53680555555555554</v>
      </c>
      <c r="I45" s="286">
        <v>0.17708333333333334</v>
      </c>
      <c r="J45" s="1">
        <v>4.3</v>
      </c>
      <c r="K45" s="162">
        <v>0.51666666666666672</v>
      </c>
      <c r="L45" s="162">
        <v>0.70416666666666672</v>
      </c>
      <c r="M45" s="162">
        <v>0.14166666666666666</v>
      </c>
      <c r="N45" s="1">
        <v>3.4</v>
      </c>
      <c r="O45" s="162">
        <v>0.40138888888888891</v>
      </c>
      <c r="P45" s="162">
        <v>0.5444444444444444</v>
      </c>
      <c r="Q45" s="286">
        <v>9.8611111111111108E-2</v>
      </c>
      <c r="R45" s="1">
        <v>2.4</v>
      </c>
      <c r="S45" s="162">
        <v>0.37986111111111109</v>
      </c>
      <c r="T45" s="162">
        <v>0.79652777777777772</v>
      </c>
      <c r="U45" s="286">
        <v>0.30763888888888891</v>
      </c>
      <c r="V45" s="1">
        <v>7.4</v>
      </c>
      <c r="Z45" s="1">
        <v>0</v>
      </c>
      <c r="AD45" s="1">
        <v>0</v>
      </c>
      <c r="AE45" s="162">
        <v>0.52708333333333335</v>
      </c>
      <c r="AF45" s="162">
        <v>0.52708333333333335</v>
      </c>
      <c r="AG45" s="286">
        <v>0.17708333333333334</v>
      </c>
      <c r="AH45" s="1">
        <v>4.3</v>
      </c>
      <c r="AI45" s="162">
        <v>0.47569444444444442</v>
      </c>
      <c r="AJ45" s="162">
        <v>0.78611111111111109</v>
      </c>
      <c r="AK45" s="286">
        <v>0.21180555555555555</v>
      </c>
      <c r="AL45" s="1">
        <v>5.0999999999999996</v>
      </c>
      <c r="AP45" s="1">
        <v>0</v>
      </c>
      <c r="AT45" s="1">
        <v>0</v>
      </c>
      <c r="AX45" s="1">
        <v>0</v>
      </c>
      <c r="BB45" s="1">
        <v>0</v>
      </c>
      <c r="BC45" s="162">
        <v>0.63888888888888884</v>
      </c>
      <c r="BD45" s="162">
        <v>0.63888888888888884</v>
      </c>
      <c r="BE45" s="286">
        <v>0.17708333333333334</v>
      </c>
      <c r="BF45" s="1">
        <v>4.3</v>
      </c>
      <c r="BG45" s="162">
        <v>0.38819444444444445</v>
      </c>
      <c r="BH45" s="162">
        <v>0.69722222222222219</v>
      </c>
      <c r="BI45" s="162">
        <v>0.24652777777777779</v>
      </c>
      <c r="BJ45" s="1">
        <v>5.9</v>
      </c>
      <c r="BK45" s="162">
        <v>0.78888888888888886</v>
      </c>
      <c r="BL45" s="162">
        <v>0.78888888888888886</v>
      </c>
      <c r="BM45" s="286">
        <v>0.17708333333333334</v>
      </c>
      <c r="BN45" s="1">
        <v>4.3</v>
      </c>
      <c r="BR45" s="1">
        <v>0</v>
      </c>
      <c r="BV45" s="1">
        <v>0</v>
      </c>
      <c r="BZ45" s="1">
        <v>0</v>
      </c>
      <c r="CD45" s="1">
        <v>0</v>
      </c>
      <c r="CH45" s="1">
        <v>0</v>
      </c>
      <c r="CL45" s="1">
        <v>0</v>
      </c>
      <c r="CM45" s="1"/>
    </row>
    <row r="46" spans="1:91" ht="15.75" hidden="1" customHeight="1" x14ac:dyDescent="0.2">
      <c r="A46" s="1">
        <v>84</v>
      </c>
      <c r="B46" s="1"/>
      <c r="F46" s="1">
        <v>0</v>
      </c>
      <c r="J46" s="1">
        <v>0</v>
      </c>
      <c r="N46" s="1">
        <v>0</v>
      </c>
      <c r="R46" s="1">
        <v>0</v>
      </c>
      <c r="V46" s="1">
        <v>0</v>
      </c>
      <c r="Z46" s="1">
        <v>0</v>
      </c>
      <c r="AD46" s="1">
        <v>0</v>
      </c>
      <c r="AH46" s="1">
        <v>0</v>
      </c>
      <c r="AL46" s="1">
        <v>0</v>
      </c>
      <c r="AP46" s="1">
        <v>0</v>
      </c>
      <c r="AT46" s="1">
        <v>0</v>
      </c>
      <c r="AX46" s="1">
        <v>0</v>
      </c>
      <c r="BB46" s="1">
        <v>0</v>
      </c>
      <c r="BF46" s="1">
        <v>0</v>
      </c>
      <c r="BJ46" s="1">
        <v>0</v>
      </c>
      <c r="BN46" s="1">
        <v>0</v>
      </c>
      <c r="BR46" s="1">
        <v>0</v>
      </c>
      <c r="BV46" s="1">
        <v>0</v>
      </c>
      <c r="BZ46" s="1">
        <v>0</v>
      </c>
      <c r="CD46" s="1">
        <v>0</v>
      </c>
      <c r="CH46" s="1">
        <v>0</v>
      </c>
      <c r="CL46" s="1">
        <v>0</v>
      </c>
      <c r="CM46" s="1"/>
    </row>
    <row r="47" spans="1:91" ht="15.75" hidden="1" customHeight="1" x14ac:dyDescent="0.2">
      <c r="A47" s="1">
        <v>85</v>
      </c>
      <c r="B47" s="1"/>
      <c r="F47" s="1">
        <v>0</v>
      </c>
      <c r="J47" s="1">
        <v>0</v>
      </c>
      <c r="N47" s="1">
        <v>0</v>
      </c>
      <c r="R47" s="1">
        <v>0</v>
      </c>
      <c r="V47" s="1">
        <v>0</v>
      </c>
      <c r="Z47" s="1">
        <v>0</v>
      </c>
      <c r="AD47" s="1">
        <v>0</v>
      </c>
      <c r="AH47" s="1">
        <v>0</v>
      </c>
      <c r="AL47" s="1">
        <v>0</v>
      </c>
      <c r="AP47" s="1">
        <v>0</v>
      </c>
      <c r="AT47" s="1">
        <v>0</v>
      </c>
      <c r="AX47" s="1">
        <v>0</v>
      </c>
      <c r="BB47" s="1">
        <v>0</v>
      </c>
      <c r="BF47" s="1">
        <v>0</v>
      </c>
      <c r="BJ47" s="1">
        <v>0</v>
      </c>
      <c r="BN47" s="1">
        <v>0</v>
      </c>
      <c r="BR47" s="1">
        <v>0</v>
      </c>
      <c r="BV47" s="1">
        <v>0</v>
      </c>
      <c r="BZ47" s="1">
        <v>0</v>
      </c>
      <c r="CD47" s="1">
        <v>0</v>
      </c>
      <c r="CH47" s="1">
        <v>0</v>
      </c>
      <c r="CL47" s="1">
        <v>0</v>
      </c>
      <c r="CM47" s="1"/>
    </row>
    <row r="48" spans="1:91" ht="15.75" hidden="1" customHeight="1" x14ac:dyDescent="0.2">
      <c r="A48" s="1">
        <v>89</v>
      </c>
      <c r="B48" s="1"/>
      <c r="C48" s="162"/>
      <c r="D48" s="162"/>
      <c r="E48" s="286"/>
      <c r="F48" s="1">
        <v>0</v>
      </c>
      <c r="J48" s="1">
        <v>0</v>
      </c>
      <c r="K48" s="162"/>
      <c r="L48" s="162"/>
      <c r="M48" s="286"/>
      <c r="N48" s="1">
        <v>0</v>
      </c>
      <c r="R48" s="1">
        <v>0</v>
      </c>
      <c r="S48" s="162"/>
      <c r="T48" s="162"/>
      <c r="U48" s="286"/>
      <c r="V48" s="1">
        <v>0</v>
      </c>
      <c r="Z48" s="1">
        <v>0</v>
      </c>
      <c r="AD48" s="1">
        <v>0</v>
      </c>
      <c r="AE48" s="162"/>
      <c r="AF48" s="162"/>
      <c r="AG48" s="286"/>
      <c r="AH48" s="1">
        <v>0</v>
      </c>
      <c r="AI48" s="162"/>
      <c r="AJ48" s="162"/>
      <c r="AK48" s="162"/>
      <c r="AL48" s="1">
        <v>0</v>
      </c>
      <c r="AM48" s="162"/>
      <c r="AN48" s="162"/>
      <c r="AO48" s="286"/>
      <c r="AP48" s="1">
        <v>0</v>
      </c>
      <c r="AQ48" s="162"/>
      <c r="AR48" s="162"/>
      <c r="AS48" s="286"/>
      <c r="AT48" s="1">
        <v>0</v>
      </c>
      <c r="AU48" s="162"/>
      <c r="AV48" s="162"/>
      <c r="AW48" s="286"/>
      <c r="AX48" s="1">
        <v>0</v>
      </c>
      <c r="AY48" s="162"/>
      <c r="AZ48" s="162"/>
      <c r="BA48" s="286"/>
      <c r="BB48" s="1">
        <v>0</v>
      </c>
      <c r="BF48" s="1">
        <v>0</v>
      </c>
      <c r="BG48" s="162"/>
      <c r="BH48" s="162"/>
      <c r="BI48" s="162"/>
      <c r="BJ48" s="1">
        <v>0</v>
      </c>
      <c r="BK48" s="162"/>
      <c r="BL48" s="162"/>
      <c r="BM48" s="286"/>
      <c r="BN48" s="1">
        <v>0</v>
      </c>
      <c r="BO48" s="162"/>
      <c r="BP48" s="162"/>
      <c r="BQ48" s="286"/>
      <c r="BR48" s="1">
        <v>0</v>
      </c>
      <c r="BS48" s="162"/>
      <c r="BT48" s="162"/>
      <c r="BU48" s="286"/>
      <c r="BV48" s="1">
        <v>0</v>
      </c>
      <c r="BW48" s="162"/>
      <c r="BX48" s="162"/>
      <c r="BY48" s="286"/>
      <c r="BZ48" s="1">
        <v>0</v>
      </c>
      <c r="CD48" s="1">
        <v>0</v>
      </c>
      <c r="CH48" s="1">
        <v>0</v>
      </c>
      <c r="CL48" s="1">
        <v>0</v>
      </c>
      <c r="CM48" s="1"/>
    </row>
    <row r="49" spans="1:91" ht="15.75" hidden="1" customHeight="1" x14ac:dyDescent="0.2">
      <c r="A49" s="1">
        <v>91</v>
      </c>
      <c r="B49" s="1"/>
      <c r="C49" s="162">
        <v>0.3888888888888889</v>
      </c>
      <c r="D49" s="162">
        <v>0.3888888888888889</v>
      </c>
      <c r="E49" s="286">
        <v>0.17708333333333334</v>
      </c>
      <c r="F49" s="1">
        <v>4.3</v>
      </c>
      <c r="J49" s="1">
        <v>0</v>
      </c>
      <c r="K49" s="162">
        <v>0.38333333333333336</v>
      </c>
      <c r="L49" s="162">
        <v>0.38333333333333336</v>
      </c>
      <c r="M49" s="286">
        <v>0.17708333333333334</v>
      </c>
      <c r="N49" s="1">
        <v>4.3</v>
      </c>
      <c r="R49" s="1">
        <v>0</v>
      </c>
      <c r="S49" s="162">
        <v>0.3888888888888889</v>
      </c>
      <c r="T49" s="162">
        <v>0.77777777777777779</v>
      </c>
      <c r="U49" s="286">
        <v>0.2986111111111111</v>
      </c>
      <c r="V49" s="1">
        <v>7.2</v>
      </c>
      <c r="Z49" s="1">
        <v>0</v>
      </c>
      <c r="AD49" s="1">
        <v>0</v>
      </c>
      <c r="AE49" s="162">
        <v>0.77916666666666667</v>
      </c>
      <c r="AF49" s="162">
        <v>0.77916666666666667</v>
      </c>
      <c r="AG49" s="286">
        <v>0.17708333333333334</v>
      </c>
      <c r="AH49" s="1">
        <v>4.3</v>
      </c>
      <c r="AI49" s="162">
        <v>0.38611111111111113</v>
      </c>
      <c r="AJ49" s="162">
        <v>0.69861111111111107</v>
      </c>
      <c r="AK49" s="162">
        <v>0.25</v>
      </c>
      <c r="AL49" s="1">
        <v>6</v>
      </c>
      <c r="AM49" s="162">
        <v>0.38541666666666669</v>
      </c>
      <c r="AN49" s="162">
        <v>0.77152777777777781</v>
      </c>
      <c r="AO49" s="286">
        <v>0.30208333333333331</v>
      </c>
      <c r="AP49" s="1">
        <v>7.3</v>
      </c>
      <c r="AQ49" s="162">
        <v>0.38333333333333336</v>
      </c>
      <c r="AR49" s="162">
        <v>0.77013888888888893</v>
      </c>
      <c r="AS49" s="286">
        <v>0.30416666666666664</v>
      </c>
      <c r="AT49" s="1">
        <v>7.3</v>
      </c>
      <c r="AU49" s="162">
        <v>0.39097222222222222</v>
      </c>
      <c r="AV49" s="162">
        <v>0.39097222222222222</v>
      </c>
      <c r="AW49" s="286">
        <v>0.17708333333333334</v>
      </c>
      <c r="AX49" s="1">
        <v>4.3</v>
      </c>
      <c r="AY49" s="162">
        <v>0.62916666666666665</v>
      </c>
      <c r="AZ49" s="162">
        <v>0.62916666666666665</v>
      </c>
      <c r="BA49" s="286">
        <v>0.17708333333333334</v>
      </c>
      <c r="BB49" s="1">
        <v>4.3</v>
      </c>
      <c r="BF49" s="1">
        <v>0</v>
      </c>
      <c r="BG49" s="162">
        <v>0.51388888888888884</v>
      </c>
      <c r="BH49" s="162">
        <v>0.58194444444444449</v>
      </c>
      <c r="BI49" s="162">
        <v>1.9444444444444445E-2</v>
      </c>
      <c r="BJ49" s="1">
        <v>0.5</v>
      </c>
      <c r="BK49" s="162">
        <v>0.39305555555555555</v>
      </c>
      <c r="BL49" s="162">
        <v>0.80486111111111114</v>
      </c>
      <c r="BM49" s="286">
        <v>0.29444444444444445</v>
      </c>
      <c r="BN49" s="1">
        <v>7.1</v>
      </c>
      <c r="BO49" s="162">
        <v>0.38680555555555557</v>
      </c>
      <c r="BP49" s="162">
        <v>0.77013888888888893</v>
      </c>
      <c r="BQ49" s="286">
        <v>0.30069444444444443</v>
      </c>
      <c r="BR49" s="1">
        <v>7.2</v>
      </c>
      <c r="BS49" s="162">
        <v>0.3888888888888889</v>
      </c>
      <c r="BT49" s="162">
        <v>0.77569444444444446</v>
      </c>
      <c r="BU49" s="286">
        <v>0.2986111111111111</v>
      </c>
      <c r="BV49" s="1">
        <v>7.2</v>
      </c>
      <c r="BW49" s="162">
        <v>0.47361111111111109</v>
      </c>
      <c r="BX49" s="162">
        <v>0.47361111111111109</v>
      </c>
      <c r="BY49" s="286">
        <v>0.17708333333333334</v>
      </c>
      <c r="BZ49" s="1">
        <v>4.3</v>
      </c>
      <c r="CD49" s="1">
        <v>0</v>
      </c>
      <c r="CH49" s="1">
        <v>0</v>
      </c>
      <c r="CL49" s="1">
        <v>0</v>
      </c>
      <c r="CM49" s="1"/>
    </row>
    <row r="50" spans="1:91" ht="15.75" hidden="1" customHeight="1" x14ac:dyDescent="0.2">
      <c r="A50" s="1">
        <v>92</v>
      </c>
      <c r="B50" s="1"/>
      <c r="C50" s="162"/>
      <c r="D50" s="162"/>
      <c r="E50" s="286"/>
      <c r="F50" s="1">
        <v>0</v>
      </c>
      <c r="G50" s="162"/>
      <c r="H50" s="162"/>
      <c r="I50" s="286"/>
      <c r="J50" s="1">
        <v>0</v>
      </c>
      <c r="K50" s="162"/>
      <c r="L50" s="162"/>
      <c r="M50" s="286"/>
      <c r="N50" s="1">
        <v>0</v>
      </c>
      <c r="O50" s="162"/>
      <c r="P50" s="162"/>
      <c r="Q50" s="162"/>
      <c r="R50" s="1">
        <v>0</v>
      </c>
      <c r="S50" s="162"/>
      <c r="T50" s="162"/>
      <c r="U50" s="286"/>
      <c r="V50" s="1">
        <v>0</v>
      </c>
      <c r="Z50" s="1">
        <v>0</v>
      </c>
      <c r="AD50" s="1">
        <v>0</v>
      </c>
      <c r="AE50" s="162"/>
      <c r="AF50" s="162"/>
      <c r="AG50" s="286"/>
      <c r="AH50" s="1">
        <v>0</v>
      </c>
      <c r="AL50" s="1">
        <v>0</v>
      </c>
      <c r="AP50" s="1">
        <v>0</v>
      </c>
      <c r="AT50" s="1">
        <v>0</v>
      </c>
      <c r="AX50" s="1">
        <v>0</v>
      </c>
      <c r="BB50" s="1">
        <v>0</v>
      </c>
      <c r="BF50" s="1">
        <v>0</v>
      </c>
      <c r="BJ50" s="1">
        <v>0</v>
      </c>
      <c r="BN50" s="1">
        <v>0</v>
      </c>
      <c r="BR50" s="1">
        <v>0</v>
      </c>
      <c r="BS50" s="162"/>
      <c r="BT50" s="162"/>
      <c r="BU50" s="286"/>
      <c r="BV50" s="1">
        <v>0</v>
      </c>
      <c r="BZ50" s="1">
        <v>0</v>
      </c>
      <c r="CD50" s="1">
        <v>0</v>
      </c>
      <c r="CH50" s="1">
        <v>0</v>
      </c>
      <c r="CL50" s="1">
        <v>0</v>
      </c>
      <c r="CM50" s="1"/>
    </row>
    <row r="51" spans="1:91" ht="15.75" hidden="1" customHeight="1" x14ac:dyDescent="0.2">
      <c r="A51" s="1">
        <v>99</v>
      </c>
      <c r="B51" s="1"/>
      <c r="C51" s="162">
        <v>0.35486111111111113</v>
      </c>
      <c r="D51" s="162">
        <v>0.35486111111111113</v>
      </c>
      <c r="E51" s="286">
        <v>0.17708333333333334</v>
      </c>
      <c r="F51" s="1">
        <v>4.3</v>
      </c>
      <c r="G51" s="162">
        <v>0.5</v>
      </c>
      <c r="H51" s="162">
        <v>0.5</v>
      </c>
      <c r="I51" s="286">
        <v>0.17708333333333334</v>
      </c>
      <c r="J51" s="1">
        <v>4.3</v>
      </c>
      <c r="K51" s="162">
        <v>0.3611111111111111</v>
      </c>
      <c r="L51" s="162">
        <v>0.3611111111111111</v>
      </c>
      <c r="M51" s="286">
        <v>0.17708333333333334</v>
      </c>
      <c r="N51" s="1">
        <v>4.3</v>
      </c>
      <c r="O51" s="162">
        <v>0.35833333333333334</v>
      </c>
      <c r="P51" s="162">
        <v>0.72222222222222221</v>
      </c>
      <c r="Q51" s="162">
        <v>0.30138888888888887</v>
      </c>
      <c r="R51" s="1">
        <v>7.2</v>
      </c>
      <c r="S51" s="162">
        <v>0.36180555555555555</v>
      </c>
      <c r="T51" s="162">
        <v>0.36180555555555555</v>
      </c>
      <c r="U51" s="286">
        <v>0.17708333333333334</v>
      </c>
      <c r="V51" s="1">
        <v>4.3</v>
      </c>
      <c r="Z51" s="1">
        <v>0</v>
      </c>
      <c r="AD51" s="1">
        <v>0</v>
      </c>
      <c r="AE51" s="162">
        <v>0.57708333333333328</v>
      </c>
      <c r="AF51" s="162">
        <v>0.57708333333333328</v>
      </c>
      <c r="AG51" s="286">
        <v>0.17708333333333334</v>
      </c>
      <c r="AH51" s="1">
        <v>4.3</v>
      </c>
      <c r="AL51" s="1">
        <v>0</v>
      </c>
      <c r="AP51" s="1">
        <v>0</v>
      </c>
      <c r="AT51" s="1">
        <v>0</v>
      </c>
      <c r="AX51" s="1">
        <v>0</v>
      </c>
      <c r="BB51" s="1">
        <v>0</v>
      </c>
      <c r="BF51" s="1">
        <v>0</v>
      </c>
      <c r="BJ51" s="1">
        <v>0</v>
      </c>
      <c r="BN51" s="1">
        <v>0</v>
      </c>
      <c r="BR51" s="1">
        <v>0</v>
      </c>
      <c r="BS51" s="162">
        <v>0.61527777777777781</v>
      </c>
      <c r="BT51" s="162">
        <v>0.61527777777777781</v>
      </c>
      <c r="BU51" s="286">
        <v>0.17708333333333334</v>
      </c>
      <c r="BV51" s="1">
        <v>4.3</v>
      </c>
      <c r="BZ51" s="1">
        <v>0</v>
      </c>
      <c r="CD51" s="1">
        <v>0</v>
      </c>
      <c r="CH51" s="1">
        <v>0</v>
      </c>
      <c r="CL51" s="1">
        <v>0</v>
      </c>
      <c r="CM51" s="1"/>
    </row>
    <row r="52" spans="1:91" ht="15.75" hidden="1" customHeight="1" x14ac:dyDescent="0.2">
      <c r="A52" s="1">
        <v>100</v>
      </c>
      <c r="B52" s="1"/>
      <c r="F52" s="1">
        <v>0</v>
      </c>
      <c r="J52" s="1">
        <v>0</v>
      </c>
      <c r="N52" s="1">
        <v>0</v>
      </c>
      <c r="R52" s="1">
        <v>0</v>
      </c>
      <c r="V52" s="1">
        <v>0</v>
      </c>
      <c r="Z52" s="1">
        <v>0</v>
      </c>
      <c r="AD52" s="1">
        <v>0</v>
      </c>
      <c r="AH52" s="1">
        <v>0</v>
      </c>
      <c r="AL52" s="1">
        <v>0</v>
      </c>
      <c r="AP52" s="1">
        <v>0</v>
      </c>
      <c r="AT52" s="1">
        <v>0</v>
      </c>
      <c r="AX52" s="1">
        <v>0</v>
      </c>
      <c r="BB52" s="1">
        <v>0</v>
      </c>
      <c r="BF52" s="1">
        <v>0</v>
      </c>
      <c r="BJ52" s="1">
        <v>0</v>
      </c>
      <c r="BN52" s="1">
        <v>0</v>
      </c>
      <c r="BR52" s="1">
        <v>0</v>
      </c>
      <c r="BV52" s="1">
        <v>0</v>
      </c>
      <c r="BZ52" s="1">
        <v>0</v>
      </c>
      <c r="CD52" s="1">
        <v>0</v>
      </c>
      <c r="CH52" s="1">
        <v>0</v>
      </c>
      <c r="CL52" s="1">
        <v>0</v>
      </c>
      <c r="CM52" s="1"/>
    </row>
    <row r="53" spans="1:91" ht="15.75" hidden="1" customHeight="1" x14ac:dyDescent="0.2">
      <c r="A53" s="1">
        <v>104</v>
      </c>
      <c r="B53" s="1"/>
      <c r="F53" s="1">
        <v>0</v>
      </c>
      <c r="J53" s="1">
        <v>0</v>
      </c>
      <c r="N53" s="1">
        <v>0</v>
      </c>
      <c r="R53" s="1">
        <v>0</v>
      </c>
      <c r="V53" s="1">
        <v>0</v>
      </c>
      <c r="Z53" s="1">
        <v>0</v>
      </c>
      <c r="AD53" s="1">
        <v>0</v>
      </c>
      <c r="AH53" s="1">
        <v>0</v>
      </c>
      <c r="AL53" s="1">
        <v>0</v>
      </c>
      <c r="AP53" s="1">
        <v>0</v>
      </c>
      <c r="AT53" s="1">
        <v>0</v>
      </c>
      <c r="AX53" s="1">
        <v>0</v>
      </c>
      <c r="BB53" s="1">
        <v>0</v>
      </c>
      <c r="BF53" s="1">
        <v>0</v>
      </c>
      <c r="BJ53" s="1">
        <v>0</v>
      </c>
      <c r="BN53" s="1">
        <v>0</v>
      </c>
      <c r="BR53" s="1">
        <v>0</v>
      </c>
      <c r="BV53" s="1">
        <v>0</v>
      </c>
      <c r="BZ53" s="1">
        <v>0</v>
      </c>
      <c r="CD53" s="1">
        <v>0</v>
      </c>
      <c r="CH53" s="1">
        <v>0</v>
      </c>
      <c r="CL53" s="1">
        <v>0</v>
      </c>
      <c r="CM53" s="1"/>
    </row>
    <row r="54" spans="1:91" ht="15.75" hidden="1" customHeight="1" x14ac:dyDescent="0.2">
      <c r="A54" s="1">
        <v>106</v>
      </c>
      <c r="B54" s="1"/>
      <c r="F54" s="1">
        <v>0</v>
      </c>
      <c r="J54" s="1">
        <v>0</v>
      </c>
      <c r="N54" s="1">
        <v>0</v>
      </c>
      <c r="R54" s="1">
        <v>0</v>
      </c>
      <c r="V54" s="1">
        <v>0</v>
      </c>
      <c r="Z54" s="1">
        <v>0</v>
      </c>
      <c r="AD54" s="1">
        <v>0</v>
      </c>
      <c r="AH54" s="1">
        <v>0</v>
      </c>
      <c r="AL54" s="1">
        <v>0</v>
      </c>
      <c r="AP54" s="1">
        <v>0</v>
      </c>
      <c r="AT54" s="1">
        <v>0</v>
      </c>
      <c r="AX54" s="1">
        <v>0</v>
      </c>
      <c r="BB54" s="1">
        <v>0</v>
      </c>
      <c r="BF54" s="1">
        <v>0</v>
      </c>
      <c r="BJ54" s="1">
        <v>0</v>
      </c>
      <c r="BN54" s="1">
        <v>0</v>
      </c>
      <c r="BR54" s="1">
        <v>0</v>
      </c>
      <c r="BV54" s="1">
        <v>0</v>
      </c>
      <c r="BZ54" s="1">
        <v>0</v>
      </c>
      <c r="CD54" s="1">
        <v>0</v>
      </c>
      <c r="CH54" s="1">
        <v>0</v>
      </c>
      <c r="CL54" s="1">
        <v>0</v>
      </c>
      <c r="CM54" s="1"/>
    </row>
    <row r="55" spans="1:91" ht="15.75" hidden="1" customHeight="1" x14ac:dyDescent="0.2">
      <c r="A55" s="1">
        <v>107</v>
      </c>
      <c r="B55" s="1"/>
      <c r="F55" s="1">
        <v>0</v>
      </c>
      <c r="J55" s="1">
        <v>0</v>
      </c>
      <c r="N55" s="1">
        <v>0</v>
      </c>
      <c r="R55" s="1">
        <v>0</v>
      </c>
      <c r="V55" s="1">
        <v>0</v>
      </c>
      <c r="Z55" s="1">
        <v>0</v>
      </c>
      <c r="AD55" s="1">
        <v>0</v>
      </c>
      <c r="AH55" s="1">
        <v>0</v>
      </c>
      <c r="AL55" s="1">
        <v>0</v>
      </c>
      <c r="AP55" s="1">
        <v>0</v>
      </c>
      <c r="AT55" s="1">
        <v>0</v>
      </c>
      <c r="AX55" s="1">
        <v>0</v>
      </c>
      <c r="BB55" s="1">
        <v>0</v>
      </c>
      <c r="BF55" s="1">
        <v>0</v>
      </c>
      <c r="BJ55" s="1">
        <v>0</v>
      </c>
      <c r="BN55" s="1">
        <v>0</v>
      </c>
      <c r="BR55" s="1">
        <v>0</v>
      </c>
      <c r="BV55" s="1">
        <v>0</v>
      </c>
      <c r="BZ55" s="1">
        <v>0</v>
      </c>
      <c r="CD55" s="1">
        <v>0</v>
      </c>
      <c r="CH55" s="1">
        <v>0</v>
      </c>
      <c r="CL55" s="1">
        <v>0</v>
      </c>
      <c r="CM55" s="1"/>
    </row>
    <row r="56" spans="1:91" ht="15.75" hidden="1" customHeight="1" x14ac:dyDescent="0.2">
      <c r="A56" s="1">
        <v>110</v>
      </c>
      <c r="B56" s="1"/>
      <c r="F56" s="1">
        <v>0</v>
      </c>
      <c r="J56" s="1">
        <v>0</v>
      </c>
      <c r="N56" s="1">
        <v>0</v>
      </c>
      <c r="O56" s="162"/>
      <c r="P56" s="162"/>
      <c r="Q56" s="286"/>
      <c r="R56" s="1">
        <v>0</v>
      </c>
      <c r="S56" s="162"/>
      <c r="T56" s="162"/>
      <c r="U56" s="286"/>
      <c r="V56" s="1">
        <v>0</v>
      </c>
      <c r="Z56" s="1">
        <v>0</v>
      </c>
      <c r="AD56" s="1">
        <v>0</v>
      </c>
      <c r="AH56" s="1">
        <v>0</v>
      </c>
      <c r="AI56" s="162"/>
      <c r="AJ56" s="162"/>
      <c r="AK56" s="286"/>
      <c r="AL56" s="1">
        <v>0</v>
      </c>
      <c r="AP56" s="1">
        <v>0</v>
      </c>
      <c r="AT56" s="1">
        <v>0</v>
      </c>
      <c r="AX56" s="1">
        <v>0</v>
      </c>
      <c r="BB56" s="1">
        <v>0</v>
      </c>
      <c r="BF56" s="1">
        <v>0</v>
      </c>
      <c r="BJ56" s="1">
        <v>0</v>
      </c>
      <c r="BN56" s="1">
        <v>0</v>
      </c>
      <c r="BR56" s="1">
        <v>0</v>
      </c>
      <c r="BV56" s="1">
        <v>0</v>
      </c>
      <c r="BZ56" s="1">
        <v>0</v>
      </c>
      <c r="CD56" s="1">
        <v>0</v>
      </c>
      <c r="CH56" s="1">
        <v>0</v>
      </c>
      <c r="CL56" s="1">
        <v>0</v>
      </c>
      <c r="CM56" s="1"/>
    </row>
    <row r="57" spans="1:91" ht="15.75" hidden="1" customHeight="1" x14ac:dyDescent="0.2">
      <c r="A57" s="1">
        <v>128</v>
      </c>
      <c r="B57" s="1"/>
      <c r="C57" s="162"/>
      <c r="D57" s="162"/>
      <c r="E57" s="286"/>
      <c r="F57" s="1">
        <v>0</v>
      </c>
      <c r="J57" s="1">
        <v>0</v>
      </c>
      <c r="K57" s="162"/>
      <c r="L57" s="162"/>
      <c r="M57" s="286"/>
      <c r="N57" s="1">
        <v>0</v>
      </c>
      <c r="O57" s="162">
        <v>0.74375000000000002</v>
      </c>
      <c r="P57" s="162">
        <v>0.74375000000000002</v>
      </c>
      <c r="Q57" s="286">
        <v>0.17708333333333334</v>
      </c>
      <c r="R57" s="1">
        <v>4.3</v>
      </c>
      <c r="S57" s="162">
        <v>0.49652777777777779</v>
      </c>
      <c r="T57" s="162">
        <v>0.49652777777777779</v>
      </c>
      <c r="U57" s="286">
        <v>0.17708333333333334</v>
      </c>
      <c r="V57" s="1">
        <v>4.3</v>
      </c>
      <c r="Z57" s="1">
        <v>0</v>
      </c>
      <c r="AD57" s="1">
        <v>0</v>
      </c>
      <c r="AE57" s="162"/>
      <c r="AF57" s="162"/>
      <c r="AG57" s="286"/>
      <c r="AH57" s="1">
        <v>0</v>
      </c>
      <c r="AI57" s="162">
        <v>0.49930555555555556</v>
      </c>
      <c r="AJ57" s="162">
        <v>0.49930555555555556</v>
      </c>
      <c r="AK57" s="286">
        <v>0.17708333333333334</v>
      </c>
      <c r="AL57" s="1">
        <v>4.3</v>
      </c>
      <c r="AP57" s="1">
        <v>0</v>
      </c>
      <c r="AT57" s="1">
        <v>0</v>
      </c>
      <c r="AX57" s="1">
        <v>0</v>
      </c>
      <c r="BB57" s="1">
        <v>0</v>
      </c>
      <c r="BF57" s="1">
        <v>0</v>
      </c>
      <c r="BJ57" s="1">
        <v>0</v>
      </c>
      <c r="BN57" s="1">
        <v>0</v>
      </c>
      <c r="BO57" s="162"/>
      <c r="BP57" s="162"/>
      <c r="BQ57" s="286"/>
      <c r="BR57" s="1">
        <v>0</v>
      </c>
      <c r="BV57" s="1">
        <v>0</v>
      </c>
      <c r="BZ57" s="1">
        <v>0</v>
      </c>
      <c r="CD57" s="1">
        <v>0</v>
      </c>
      <c r="CH57" s="1">
        <v>0</v>
      </c>
      <c r="CL57" s="1">
        <v>0</v>
      </c>
      <c r="CM57" s="1"/>
    </row>
    <row r="58" spans="1:91" ht="15.75" hidden="1" customHeight="1" x14ac:dyDescent="0.2">
      <c r="A58" s="1">
        <v>146</v>
      </c>
      <c r="B58" s="1"/>
      <c r="C58" s="162">
        <v>0.67986111111111114</v>
      </c>
      <c r="D58" s="162">
        <v>0.67986111111111114</v>
      </c>
      <c r="E58" s="286">
        <v>0.17708333333333334</v>
      </c>
      <c r="F58" s="1">
        <v>4.3</v>
      </c>
      <c r="J58" s="1">
        <v>0</v>
      </c>
      <c r="K58" s="162">
        <v>0.53819444444444442</v>
      </c>
      <c r="L58" s="162">
        <v>0.53819444444444442</v>
      </c>
      <c r="M58" s="286">
        <v>0.17708333333333334</v>
      </c>
      <c r="N58" s="1">
        <v>4.3</v>
      </c>
      <c r="R58" s="1">
        <v>0</v>
      </c>
      <c r="S58" s="162">
        <v>0.7680555555555556</v>
      </c>
      <c r="T58" s="162">
        <v>0.7680555555555556</v>
      </c>
      <c r="U58" s="286">
        <v>0.17708333333333334</v>
      </c>
      <c r="V58" s="1">
        <v>4.3</v>
      </c>
      <c r="Z58" s="1">
        <v>0</v>
      </c>
      <c r="AD58" s="1">
        <v>0</v>
      </c>
      <c r="AE58" s="162">
        <v>0.62986111111111109</v>
      </c>
      <c r="AF58" s="162">
        <v>0.62986111111111109</v>
      </c>
      <c r="AG58" s="286">
        <v>0.17708333333333334</v>
      </c>
      <c r="AH58" s="1">
        <v>4.3</v>
      </c>
      <c r="AI58" s="162">
        <v>0.55972222222222223</v>
      </c>
      <c r="AJ58" s="162">
        <v>0.55972222222222223</v>
      </c>
      <c r="AK58" s="286">
        <v>0.17708333333333334</v>
      </c>
      <c r="AL58" s="1">
        <v>4.3</v>
      </c>
      <c r="AP58" s="1">
        <v>0</v>
      </c>
      <c r="AT58" s="1">
        <v>0</v>
      </c>
      <c r="AX58" s="1">
        <v>0</v>
      </c>
      <c r="BB58" s="1">
        <v>0</v>
      </c>
      <c r="BF58" s="1">
        <v>0</v>
      </c>
      <c r="BJ58" s="1">
        <v>0</v>
      </c>
      <c r="BN58" s="1">
        <v>0</v>
      </c>
      <c r="BO58" s="162">
        <v>0.40138888888888891</v>
      </c>
      <c r="BP58" s="162">
        <v>0.40138888888888891</v>
      </c>
      <c r="BQ58" s="286">
        <v>0.17708333333333334</v>
      </c>
      <c r="BR58" s="1">
        <v>4.3</v>
      </c>
      <c r="BV58" s="1">
        <v>0</v>
      </c>
      <c r="BZ58" s="1">
        <v>0</v>
      </c>
      <c r="CD58" s="1">
        <v>0</v>
      </c>
      <c r="CH58" s="1">
        <v>0</v>
      </c>
      <c r="CL58" s="1">
        <v>0</v>
      </c>
      <c r="CM58" s="1"/>
    </row>
    <row r="59" spans="1:91" ht="15.75" hidden="1" customHeight="1" x14ac:dyDescent="0.2">
      <c r="A59" s="1">
        <v>150</v>
      </c>
      <c r="B59" s="1"/>
      <c r="C59" s="162"/>
      <c r="D59" s="162"/>
      <c r="E59" s="162"/>
      <c r="F59" s="1">
        <v>0</v>
      </c>
      <c r="J59" s="1">
        <v>0</v>
      </c>
      <c r="K59" s="162"/>
      <c r="L59" s="162"/>
      <c r="M59" s="162"/>
      <c r="N59" s="1">
        <v>0</v>
      </c>
      <c r="O59" s="162"/>
      <c r="P59" s="162"/>
      <c r="Q59" s="286"/>
      <c r="R59" s="1">
        <v>0</v>
      </c>
      <c r="S59" s="162"/>
      <c r="T59" s="162"/>
      <c r="U59" s="162"/>
      <c r="V59" s="1">
        <v>0</v>
      </c>
      <c r="Z59" s="1">
        <v>0</v>
      </c>
      <c r="AD59" s="1">
        <v>0</v>
      </c>
      <c r="AH59" s="1">
        <v>0</v>
      </c>
      <c r="AI59" s="162"/>
      <c r="AJ59" s="162"/>
      <c r="AK59" s="162"/>
      <c r="AL59" s="1">
        <v>0</v>
      </c>
      <c r="AP59" s="1">
        <v>0</v>
      </c>
      <c r="AT59" s="1">
        <v>0</v>
      </c>
      <c r="AU59" s="162"/>
      <c r="AV59" s="162"/>
      <c r="AW59" s="162"/>
      <c r="AX59" s="1">
        <v>0</v>
      </c>
      <c r="BB59" s="1">
        <v>0</v>
      </c>
      <c r="BF59" s="1">
        <v>0</v>
      </c>
      <c r="BJ59" s="1">
        <v>0</v>
      </c>
      <c r="BN59" s="1">
        <v>0</v>
      </c>
      <c r="BR59" s="1">
        <v>0</v>
      </c>
      <c r="BV59" s="1">
        <v>0</v>
      </c>
      <c r="BZ59" s="1">
        <v>0</v>
      </c>
      <c r="CD59" s="1">
        <v>0</v>
      </c>
      <c r="CH59" s="1">
        <v>0</v>
      </c>
      <c r="CL59" s="1">
        <v>0</v>
      </c>
      <c r="CM59" s="1"/>
    </row>
    <row r="60" spans="1:91" ht="15.75" hidden="1" customHeight="1" x14ac:dyDescent="0.2">
      <c r="A60" s="1">
        <v>154</v>
      </c>
      <c r="B60" s="1"/>
      <c r="C60" s="162">
        <v>0.47847222222222224</v>
      </c>
      <c r="D60" s="162">
        <v>0.6020833333333333</v>
      </c>
      <c r="E60" s="162">
        <v>6.1111111111111109E-2</v>
      </c>
      <c r="F60" s="1">
        <v>1.5</v>
      </c>
      <c r="G60" s="162"/>
      <c r="H60" s="162"/>
      <c r="I60" s="162"/>
      <c r="J60" s="1">
        <v>0</v>
      </c>
      <c r="K60" s="162">
        <v>0.37916666666666665</v>
      </c>
      <c r="L60" s="162">
        <v>0.70416666666666672</v>
      </c>
      <c r="M60" s="162">
        <v>0.26250000000000001</v>
      </c>
      <c r="N60" s="1">
        <v>6.3</v>
      </c>
      <c r="O60" s="162">
        <v>0.36805555555555558</v>
      </c>
      <c r="P60" s="162">
        <v>0.55486111111111114</v>
      </c>
      <c r="Q60" s="286">
        <v>0.13194444444444445</v>
      </c>
      <c r="R60" s="1">
        <v>3.2</v>
      </c>
      <c r="S60" s="162">
        <v>0.37638888888888888</v>
      </c>
      <c r="T60" s="162">
        <v>0.66805555555555551</v>
      </c>
      <c r="U60" s="286">
        <v>0.22916666666666666</v>
      </c>
      <c r="V60" s="1">
        <v>5.5</v>
      </c>
      <c r="W60" s="162"/>
      <c r="X60" s="162"/>
      <c r="Y60" s="286"/>
      <c r="Z60" s="1">
        <v>0</v>
      </c>
      <c r="AD60" s="1">
        <v>0</v>
      </c>
      <c r="AH60" s="1">
        <v>0</v>
      </c>
      <c r="AI60" s="162">
        <v>0.40972222222222221</v>
      </c>
      <c r="AJ60" s="162">
        <v>0.71736111111111112</v>
      </c>
      <c r="AK60" s="286">
        <v>0.24513888888888888</v>
      </c>
      <c r="AL60" s="1">
        <v>5.9</v>
      </c>
      <c r="AM60" s="162"/>
      <c r="AN60" s="162"/>
      <c r="AO60" s="286"/>
      <c r="AP60" s="1">
        <v>0</v>
      </c>
      <c r="AQ60" s="162"/>
      <c r="AR60" s="162"/>
      <c r="AS60" s="286"/>
      <c r="AT60" s="1">
        <v>0</v>
      </c>
      <c r="AU60" s="162">
        <v>0.38194444444444442</v>
      </c>
      <c r="AV60" s="162">
        <v>0.70694444444444449</v>
      </c>
      <c r="AW60" s="162">
        <v>0.26250000000000001</v>
      </c>
      <c r="AX60" s="1">
        <v>6.3</v>
      </c>
      <c r="BB60" s="1">
        <v>0</v>
      </c>
      <c r="BF60" s="1">
        <v>0</v>
      </c>
      <c r="BJ60" s="1">
        <v>0</v>
      </c>
      <c r="BN60" s="1">
        <v>0</v>
      </c>
      <c r="BR60" s="1">
        <v>0</v>
      </c>
      <c r="BV60" s="1">
        <v>0</v>
      </c>
      <c r="BZ60" s="1">
        <v>0</v>
      </c>
      <c r="CD60" s="1">
        <v>0</v>
      </c>
      <c r="CH60" s="1">
        <v>0</v>
      </c>
      <c r="CI60" s="162"/>
      <c r="CJ60" s="162"/>
      <c r="CK60" s="286"/>
      <c r="CL60" s="1">
        <v>0</v>
      </c>
      <c r="CM60" s="1"/>
    </row>
    <row r="61" spans="1:91" ht="15.75" hidden="1" customHeight="1" x14ac:dyDescent="0.2">
      <c r="A61" s="1">
        <v>155</v>
      </c>
      <c r="B61" s="1"/>
      <c r="C61" s="162">
        <v>0.37222222222222223</v>
      </c>
      <c r="D61" s="162">
        <v>0.71458333333333335</v>
      </c>
      <c r="E61" s="162">
        <v>0.27986111111111112</v>
      </c>
      <c r="F61" s="1">
        <v>6.7</v>
      </c>
      <c r="G61" s="162">
        <v>0.47083333333333333</v>
      </c>
      <c r="H61" s="162">
        <v>0.73888888888888893</v>
      </c>
      <c r="I61" s="162">
        <v>0.20555555555555555</v>
      </c>
      <c r="J61" s="1">
        <v>4.9000000000000004</v>
      </c>
      <c r="K61" s="162">
        <v>0.40347222222222223</v>
      </c>
      <c r="L61" s="162">
        <v>0.65277777777777779</v>
      </c>
      <c r="M61" s="162">
        <v>0.18680555555555556</v>
      </c>
      <c r="N61" s="1">
        <v>4.5</v>
      </c>
      <c r="O61" s="162">
        <v>0.74097222222222225</v>
      </c>
      <c r="P61" s="162">
        <v>0.74097222222222225</v>
      </c>
      <c r="Q61" s="286">
        <v>0.17708333333333334</v>
      </c>
      <c r="R61" s="1">
        <v>4.3</v>
      </c>
      <c r="S61" s="162">
        <v>0.39861111111111114</v>
      </c>
      <c r="T61" s="162">
        <v>0.5444444444444444</v>
      </c>
      <c r="U61" s="286">
        <v>0.10138888888888889</v>
      </c>
      <c r="V61" s="1">
        <v>2.4</v>
      </c>
      <c r="W61" s="162">
        <v>0.5805555555555556</v>
      </c>
      <c r="X61" s="162">
        <v>0.5805555555555556</v>
      </c>
      <c r="Y61" s="286">
        <v>0.17708333333333334</v>
      </c>
      <c r="Z61" s="1">
        <v>4.3</v>
      </c>
      <c r="AD61" s="1">
        <v>0</v>
      </c>
      <c r="AH61" s="1">
        <v>0</v>
      </c>
      <c r="AI61" s="162">
        <v>0.37361111111111112</v>
      </c>
      <c r="AJ61" s="162">
        <v>0.83263888888888893</v>
      </c>
      <c r="AK61" s="286">
        <v>0.31388888888888888</v>
      </c>
      <c r="AL61" s="1">
        <v>7.5</v>
      </c>
      <c r="AM61" s="162">
        <v>0.3298611111111111</v>
      </c>
      <c r="AN61" s="162">
        <v>0.81458333333333333</v>
      </c>
      <c r="AO61" s="286">
        <v>0.35416666666666669</v>
      </c>
      <c r="AP61" s="1">
        <v>8.5</v>
      </c>
      <c r="AQ61" s="162">
        <v>0.68402777777777779</v>
      </c>
      <c r="AR61" s="162">
        <v>0.68402777777777779</v>
      </c>
      <c r="AS61" s="286">
        <v>0.17708333333333334</v>
      </c>
      <c r="AT61" s="1">
        <v>4.3</v>
      </c>
      <c r="AU61" s="162">
        <v>0.40972222222222221</v>
      </c>
      <c r="AV61" s="162">
        <v>0.70277777777777772</v>
      </c>
      <c r="AW61" s="162">
        <v>0.23055555555555557</v>
      </c>
      <c r="AX61" s="1">
        <v>5.5</v>
      </c>
      <c r="BB61" s="1">
        <v>0</v>
      </c>
      <c r="BF61" s="1">
        <v>0</v>
      </c>
      <c r="BJ61" s="1">
        <v>0</v>
      </c>
      <c r="BN61" s="1">
        <v>0</v>
      </c>
      <c r="BR61" s="1">
        <v>0</v>
      </c>
      <c r="BV61" s="1">
        <v>0</v>
      </c>
      <c r="BZ61" s="1">
        <v>0</v>
      </c>
      <c r="CD61" s="1">
        <v>0</v>
      </c>
      <c r="CH61" s="1">
        <v>0</v>
      </c>
      <c r="CI61" s="162">
        <v>0.40486111111111112</v>
      </c>
      <c r="CJ61" s="162">
        <v>0.78611111111111109</v>
      </c>
      <c r="CK61" s="286">
        <v>0.28263888888888888</v>
      </c>
      <c r="CL61" s="1">
        <v>6.8</v>
      </c>
      <c r="CM61" s="1"/>
    </row>
    <row r="62" spans="1:91" ht="15.75" hidden="1" customHeight="1" x14ac:dyDescent="0.2">
      <c r="A62" s="1">
        <v>163</v>
      </c>
      <c r="B62" s="1"/>
      <c r="F62" s="1">
        <v>0</v>
      </c>
      <c r="J62" s="1">
        <v>0</v>
      </c>
      <c r="N62" s="1">
        <v>0</v>
      </c>
      <c r="R62" s="1">
        <v>0</v>
      </c>
      <c r="V62" s="1">
        <v>0</v>
      </c>
      <c r="Z62" s="1">
        <v>0</v>
      </c>
      <c r="AD62" s="1">
        <v>0</v>
      </c>
      <c r="AH62" s="1">
        <v>0</v>
      </c>
      <c r="AL62" s="1">
        <v>0</v>
      </c>
      <c r="AP62" s="1">
        <v>0</v>
      </c>
      <c r="AT62" s="1">
        <v>0</v>
      </c>
      <c r="AX62" s="1">
        <v>0</v>
      </c>
      <c r="BB62" s="1">
        <v>0</v>
      </c>
      <c r="BF62" s="1">
        <v>0</v>
      </c>
      <c r="BJ62" s="1">
        <v>0</v>
      </c>
      <c r="BN62" s="1">
        <v>0</v>
      </c>
      <c r="BR62" s="1">
        <v>0</v>
      </c>
      <c r="BV62" s="1">
        <v>0</v>
      </c>
      <c r="BZ62" s="1">
        <v>0</v>
      </c>
      <c r="CD62" s="1">
        <v>0</v>
      </c>
      <c r="CH62" s="1">
        <v>0</v>
      </c>
      <c r="CL62" s="1">
        <v>0</v>
      </c>
      <c r="CM62" s="1"/>
    </row>
    <row r="63" spans="1:91" ht="15.75" hidden="1" customHeight="1" x14ac:dyDescent="0.2">
      <c r="A63" s="1">
        <v>164</v>
      </c>
      <c r="B63" s="1"/>
      <c r="F63" s="1">
        <v>0</v>
      </c>
      <c r="J63" s="1">
        <v>0</v>
      </c>
      <c r="N63" s="1">
        <v>0</v>
      </c>
      <c r="R63" s="1">
        <v>0</v>
      </c>
      <c r="V63" s="1">
        <v>0</v>
      </c>
      <c r="Z63" s="1">
        <v>0</v>
      </c>
      <c r="AD63" s="1">
        <v>0</v>
      </c>
      <c r="AH63" s="1">
        <v>0</v>
      </c>
      <c r="AL63" s="1">
        <v>0</v>
      </c>
      <c r="AP63" s="1">
        <v>0</v>
      </c>
      <c r="AT63" s="1">
        <v>0</v>
      </c>
      <c r="AX63" s="1">
        <v>0</v>
      </c>
      <c r="BB63" s="1">
        <v>0</v>
      </c>
      <c r="BF63" s="1">
        <v>0</v>
      </c>
      <c r="BJ63" s="1">
        <v>0</v>
      </c>
      <c r="BN63" s="1">
        <v>0</v>
      </c>
      <c r="BR63" s="1">
        <v>0</v>
      </c>
      <c r="BV63" s="1">
        <v>0</v>
      </c>
      <c r="BZ63" s="1">
        <v>0</v>
      </c>
      <c r="CD63" s="1">
        <v>0</v>
      </c>
      <c r="CH63" s="1">
        <v>0</v>
      </c>
      <c r="CL63" s="1">
        <v>0</v>
      </c>
      <c r="CM63" s="1"/>
    </row>
    <row r="64" spans="1:91" ht="15.75" hidden="1" customHeight="1" x14ac:dyDescent="0.2">
      <c r="A64" s="1">
        <v>167</v>
      </c>
      <c r="B64" s="1"/>
      <c r="F64" s="1">
        <v>0</v>
      </c>
      <c r="J64" s="1">
        <v>0</v>
      </c>
      <c r="N64" s="1">
        <v>0</v>
      </c>
      <c r="R64" s="1">
        <v>0</v>
      </c>
      <c r="V64" s="1">
        <v>0</v>
      </c>
      <c r="Z64" s="1">
        <v>0</v>
      </c>
      <c r="AD64" s="1">
        <v>0</v>
      </c>
      <c r="AH64" s="1">
        <v>0</v>
      </c>
      <c r="AL64" s="1">
        <v>0</v>
      </c>
      <c r="AP64" s="1">
        <v>0</v>
      </c>
      <c r="AT64" s="1">
        <v>0</v>
      </c>
      <c r="AX64" s="1">
        <v>0</v>
      </c>
      <c r="BB64" s="1">
        <v>0</v>
      </c>
      <c r="BF64" s="1">
        <v>0</v>
      </c>
      <c r="BJ64" s="1">
        <v>0</v>
      </c>
      <c r="BN64" s="1">
        <v>0</v>
      </c>
      <c r="BR64" s="1">
        <v>0</v>
      </c>
      <c r="BV64" s="1">
        <v>0</v>
      </c>
      <c r="BZ64" s="1">
        <v>0</v>
      </c>
      <c r="CD64" s="1">
        <v>0</v>
      </c>
      <c r="CH64" s="1">
        <v>0</v>
      </c>
      <c r="CL64" s="1">
        <v>0</v>
      </c>
      <c r="CM64" s="1"/>
    </row>
    <row r="65" spans="1:91" ht="15.75" hidden="1" customHeight="1" x14ac:dyDescent="0.2">
      <c r="A65" s="1">
        <v>172</v>
      </c>
      <c r="B65" s="1"/>
      <c r="F65" s="1">
        <v>0</v>
      </c>
      <c r="G65" s="162"/>
      <c r="H65" s="162"/>
      <c r="I65" s="286"/>
      <c r="J65" s="1">
        <v>0</v>
      </c>
      <c r="K65" s="162"/>
      <c r="L65" s="162"/>
      <c r="M65" s="286"/>
      <c r="N65" s="1">
        <v>0</v>
      </c>
      <c r="O65" s="162"/>
      <c r="P65" s="162"/>
      <c r="Q65" s="162"/>
      <c r="R65" s="1">
        <v>0</v>
      </c>
      <c r="S65" s="162"/>
      <c r="T65" s="162"/>
      <c r="U65" s="286"/>
      <c r="V65" s="1">
        <v>0</v>
      </c>
      <c r="Z65" s="1">
        <v>0</v>
      </c>
      <c r="AD65" s="1">
        <v>0</v>
      </c>
      <c r="AE65" s="162"/>
      <c r="AF65" s="162"/>
      <c r="AG65" s="286"/>
      <c r="AH65" s="1">
        <v>0</v>
      </c>
      <c r="AL65" s="1">
        <v>0</v>
      </c>
      <c r="AP65" s="1">
        <v>0</v>
      </c>
      <c r="AQ65" s="162"/>
      <c r="AR65" s="162"/>
      <c r="AS65" s="286"/>
      <c r="AT65" s="1">
        <v>0</v>
      </c>
      <c r="AU65" s="162"/>
      <c r="AV65" s="162"/>
      <c r="AW65" s="286"/>
      <c r="AX65" s="1">
        <v>0</v>
      </c>
      <c r="BB65" s="1">
        <v>0</v>
      </c>
      <c r="BF65" s="1">
        <v>0</v>
      </c>
      <c r="BG65" s="162"/>
      <c r="BH65" s="162"/>
      <c r="BI65" s="286"/>
      <c r="BJ65" s="1">
        <v>0</v>
      </c>
      <c r="BK65" s="162"/>
      <c r="BL65" s="162"/>
      <c r="BM65" s="286"/>
      <c r="BN65" s="1">
        <v>0</v>
      </c>
      <c r="BO65" s="162"/>
      <c r="BP65" s="162"/>
      <c r="BQ65" s="162"/>
      <c r="BR65" s="1">
        <v>0</v>
      </c>
      <c r="BS65" s="162"/>
      <c r="BT65" s="162"/>
      <c r="BU65" s="286"/>
      <c r="BV65" s="1">
        <v>0</v>
      </c>
      <c r="BW65" s="162"/>
      <c r="BX65" s="162"/>
      <c r="BY65" s="162"/>
      <c r="BZ65" s="1">
        <v>0</v>
      </c>
      <c r="CD65" s="1">
        <v>0</v>
      </c>
      <c r="CH65" s="1">
        <v>0</v>
      </c>
      <c r="CI65" s="162"/>
      <c r="CJ65" s="162"/>
      <c r="CK65" s="286"/>
      <c r="CL65" s="1">
        <v>0</v>
      </c>
      <c r="CM65" s="1"/>
    </row>
    <row r="66" spans="1:91" ht="15.75" hidden="1" customHeight="1" x14ac:dyDescent="0.2">
      <c r="A66" s="1">
        <v>180</v>
      </c>
      <c r="B66" s="1"/>
      <c r="F66" s="1">
        <v>0</v>
      </c>
      <c r="G66" s="162">
        <v>0.37083333333333335</v>
      </c>
      <c r="H66" s="162">
        <v>0.37083333333333335</v>
      </c>
      <c r="I66" s="286">
        <v>0.17708333333333334</v>
      </c>
      <c r="J66" s="1">
        <v>4.3</v>
      </c>
      <c r="K66" s="162">
        <v>0.50347222222222221</v>
      </c>
      <c r="L66" s="162">
        <v>0.50347222222222221</v>
      </c>
      <c r="M66" s="286">
        <v>0.17708333333333334</v>
      </c>
      <c r="N66" s="1">
        <v>4.3</v>
      </c>
      <c r="O66" s="162">
        <v>0.36666666666666664</v>
      </c>
      <c r="P66" s="162">
        <v>0.60416666666666663</v>
      </c>
      <c r="Q66" s="162">
        <v>0.17499999999999999</v>
      </c>
      <c r="R66" s="1">
        <v>4.2</v>
      </c>
      <c r="S66" s="162">
        <v>0.3659722222222222</v>
      </c>
      <c r="T66" s="162">
        <v>0.3659722222222222</v>
      </c>
      <c r="U66" s="286">
        <v>0.17708333333333334</v>
      </c>
      <c r="V66" s="1">
        <v>4.3</v>
      </c>
      <c r="Z66" s="1">
        <v>0</v>
      </c>
      <c r="AD66" s="1">
        <v>0</v>
      </c>
      <c r="AE66" s="162">
        <v>0.5493055555555556</v>
      </c>
      <c r="AF66" s="162">
        <v>0.5493055555555556</v>
      </c>
      <c r="AG66" s="286">
        <v>0.17708333333333334</v>
      </c>
      <c r="AH66" s="1">
        <v>4.3</v>
      </c>
      <c r="AL66" s="1">
        <v>0</v>
      </c>
      <c r="AP66" s="1">
        <v>0</v>
      </c>
      <c r="AQ66" s="162">
        <v>0.33888888888888891</v>
      </c>
      <c r="AR66" s="162">
        <v>0.33888888888888891</v>
      </c>
      <c r="AS66" s="286">
        <v>0.17708333333333334</v>
      </c>
      <c r="AT66" s="1">
        <v>4.3</v>
      </c>
      <c r="AU66" s="162">
        <v>0.33402777777777776</v>
      </c>
      <c r="AV66" s="162">
        <v>0.33402777777777776</v>
      </c>
      <c r="AW66" s="286">
        <v>0.17708333333333334</v>
      </c>
      <c r="AX66" s="1">
        <v>4.3</v>
      </c>
      <c r="BB66" s="1">
        <v>0</v>
      </c>
      <c r="BF66" s="1">
        <v>0</v>
      </c>
      <c r="BG66" s="162">
        <v>0.34305555555555556</v>
      </c>
      <c r="BH66" s="162">
        <v>0.55763888888888891</v>
      </c>
      <c r="BI66" s="286">
        <v>0.15694444444444444</v>
      </c>
      <c r="BJ66" s="1">
        <v>3.8</v>
      </c>
      <c r="BK66" s="162">
        <v>0.34305555555555556</v>
      </c>
      <c r="BL66" s="162">
        <v>0.34305555555555556</v>
      </c>
      <c r="BM66" s="286">
        <v>0.17708333333333334</v>
      </c>
      <c r="BN66" s="1">
        <v>4.3</v>
      </c>
      <c r="BO66" s="162">
        <v>0.35416666666666669</v>
      </c>
      <c r="BP66" s="162">
        <v>0.71527777777777779</v>
      </c>
      <c r="BQ66" s="162">
        <v>0.2986111111111111</v>
      </c>
      <c r="BR66" s="1">
        <v>7.2</v>
      </c>
      <c r="BS66" s="162">
        <v>0.35347222222222224</v>
      </c>
      <c r="BT66" s="162">
        <v>0.35347222222222224</v>
      </c>
      <c r="BU66" s="286">
        <v>0.17708333333333334</v>
      </c>
      <c r="BV66" s="1">
        <v>4.3</v>
      </c>
      <c r="BW66" s="162">
        <v>0.35069444444444442</v>
      </c>
      <c r="BX66" s="162">
        <v>0.58194444444444449</v>
      </c>
      <c r="BY66" s="162">
        <v>0.16875000000000001</v>
      </c>
      <c r="BZ66" s="1">
        <v>4.0999999999999996</v>
      </c>
      <c r="CD66" s="1">
        <v>0</v>
      </c>
      <c r="CH66" s="1">
        <v>0</v>
      </c>
      <c r="CI66" s="162">
        <v>0.35208333333333336</v>
      </c>
      <c r="CJ66" s="162">
        <v>0.35208333333333336</v>
      </c>
      <c r="CK66" s="286">
        <v>0.17708333333333334</v>
      </c>
      <c r="CL66" s="1">
        <v>4.3</v>
      </c>
      <c r="CM66" s="1"/>
    </row>
    <row r="67" spans="1:91" ht="15.75" hidden="1" customHeight="1" x14ac:dyDescent="0.2">
      <c r="A67" s="1">
        <v>184</v>
      </c>
      <c r="B67" s="1"/>
      <c r="C67" s="162"/>
      <c r="D67" s="162"/>
      <c r="E67" s="286"/>
      <c r="F67" s="1">
        <v>0</v>
      </c>
      <c r="G67" s="162"/>
      <c r="H67" s="162"/>
      <c r="I67" s="286"/>
      <c r="J67" s="1">
        <v>0</v>
      </c>
      <c r="N67" s="1">
        <v>0</v>
      </c>
      <c r="R67" s="1">
        <v>0</v>
      </c>
      <c r="S67" s="162"/>
      <c r="T67" s="162"/>
      <c r="U67" s="286"/>
      <c r="V67" s="1">
        <v>0</v>
      </c>
      <c r="Z67" s="1">
        <v>0</v>
      </c>
      <c r="AD67" s="1">
        <v>0</v>
      </c>
      <c r="AH67" s="1">
        <v>0</v>
      </c>
      <c r="AI67" s="162"/>
      <c r="AJ67" s="162"/>
      <c r="AK67" s="162"/>
      <c r="AL67" s="1">
        <v>0</v>
      </c>
      <c r="AP67" s="1">
        <v>0</v>
      </c>
      <c r="AT67" s="1">
        <v>0</v>
      </c>
      <c r="AU67" s="162"/>
      <c r="AV67" s="162"/>
      <c r="AW67" s="286"/>
      <c r="AX67" s="1">
        <v>0</v>
      </c>
      <c r="BB67" s="1">
        <v>0</v>
      </c>
      <c r="BF67" s="1">
        <v>0</v>
      </c>
      <c r="BG67" s="162"/>
      <c r="BH67" s="162"/>
      <c r="BI67" s="162"/>
      <c r="BJ67" s="1">
        <v>0</v>
      </c>
      <c r="BN67" s="1">
        <v>0</v>
      </c>
      <c r="BO67" s="162"/>
      <c r="BP67" s="162"/>
      <c r="BQ67" s="286"/>
      <c r="BR67" s="1">
        <v>0</v>
      </c>
      <c r="BV67" s="1">
        <v>0</v>
      </c>
      <c r="BZ67" s="1">
        <v>0</v>
      </c>
      <c r="CD67" s="1">
        <v>0</v>
      </c>
      <c r="CH67" s="1">
        <v>0</v>
      </c>
      <c r="CL67" s="1">
        <v>0</v>
      </c>
      <c r="CM67" s="1"/>
    </row>
    <row r="68" spans="1:91" ht="15.75" hidden="1" customHeight="1" x14ac:dyDescent="0.2">
      <c r="A68" s="1">
        <v>192</v>
      </c>
      <c r="B68" s="1"/>
      <c r="C68" s="162">
        <v>0.41666666666666669</v>
      </c>
      <c r="D68" s="162">
        <v>0.41666666666666669</v>
      </c>
      <c r="E68" s="286">
        <v>0.17708333333333334</v>
      </c>
      <c r="F68" s="1">
        <v>4.3</v>
      </c>
      <c r="G68" s="162">
        <v>0.50347222222222221</v>
      </c>
      <c r="H68" s="162">
        <v>0.50347222222222221</v>
      </c>
      <c r="I68" s="286">
        <v>0.17708333333333334</v>
      </c>
      <c r="J68" s="1">
        <v>4.3</v>
      </c>
      <c r="N68" s="1">
        <v>0</v>
      </c>
      <c r="O68" s="162"/>
      <c r="P68" s="162"/>
      <c r="Q68" s="286"/>
      <c r="R68" s="1">
        <v>0</v>
      </c>
      <c r="S68" s="162">
        <v>0.50486111111111109</v>
      </c>
      <c r="T68" s="162">
        <v>0.50486111111111109</v>
      </c>
      <c r="U68" s="286">
        <v>0.17708333333333334</v>
      </c>
      <c r="V68" s="1">
        <v>4.3</v>
      </c>
      <c r="Z68" s="1">
        <v>0</v>
      </c>
      <c r="AD68" s="1">
        <v>0</v>
      </c>
      <c r="AH68" s="1">
        <v>0</v>
      </c>
      <c r="AI68" s="162">
        <v>0.5083333333333333</v>
      </c>
      <c r="AJ68" s="162">
        <v>0.72291666666666665</v>
      </c>
      <c r="AK68" s="162">
        <v>0.16041666666666668</v>
      </c>
      <c r="AL68" s="1">
        <v>3.9</v>
      </c>
      <c r="AP68" s="1">
        <v>0</v>
      </c>
      <c r="AT68" s="1">
        <v>0</v>
      </c>
      <c r="AU68" s="162">
        <v>0.35694444444444445</v>
      </c>
      <c r="AV68" s="162">
        <v>0.35694444444444445</v>
      </c>
      <c r="AW68" s="286">
        <v>0.17708333333333334</v>
      </c>
      <c r="AX68" s="1">
        <v>4.3</v>
      </c>
      <c r="BB68" s="1">
        <v>0</v>
      </c>
      <c r="BF68" s="1">
        <v>0</v>
      </c>
      <c r="BG68" s="162">
        <v>0.36805555555555558</v>
      </c>
      <c r="BH68" s="162">
        <v>0.61736111111111114</v>
      </c>
      <c r="BI68" s="162">
        <v>0.18680555555555556</v>
      </c>
      <c r="BJ68" s="1">
        <v>4.5</v>
      </c>
      <c r="BN68" s="1">
        <v>0</v>
      </c>
      <c r="BO68" s="162">
        <v>0.39583333333333331</v>
      </c>
      <c r="BP68" s="162">
        <v>0.39583333333333331</v>
      </c>
      <c r="BQ68" s="286">
        <v>0.17708333333333334</v>
      </c>
      <c r="BR68" s="1">
        <v>4.3</v>
      </c>
      <c r="BV68" s="1">
        <v>0</v>
      </c>
      <c r="BZ68" s="1">
        <v>0</v>
      </c>
      <c r="CD68" s="1">
        <v>0</v>
      </c>
      <c r="CH68" s="1">
        <v>0</v>
      </c>
      <c r="CL68" s="1">
        <v>0</v>
      </c>
      <c r="CM68" s="1"/>
    </row>
    <row r="69" spans="1:91" ht="15.75" hidden="1" customHeight="1" x14ac:dyDescent="0.2">
      <c r="A69" s="1">
        <v>194</v>
      </c>
      <c r="B69" s="1"/>
      <c r="C69" s="162">
        <v>0.47499999999999998</v>
      </c>
      <c r="D69" s="162">
        <v>0.47499999999999998</v>
      </c>
      <c r="E69" s="286">
        <v>0.17708333333333334</v>
      </c>
      <c r="F69" s="1">
        <v>4.3</v>
      </c>
      <c r="J69" s="1">
        <v>0</v>
      </c>
      <c r="N69" s="1">
        <v>0</v>
      </c>
      <c r="O69" s="162">
        <v>0.62222222222222223</v>
      </c>
      <c r="P69" s="162">
        <v>0.62222222222222223</v>
      </c>
      <c r="Q69" s="286">
        <v>0.17708333333333334</v>
      </c>
      <c r="R69" s="1">
        <v>4.3</v>
      </c>
      <c r="V69" s="1">
        <v>0</v>
      </c>
      <c r="Z69" s="1">
        <v>0</v>
      </c>
      <c r="AD69" s="1">
        <v>0</v>
      </c>
      <c r="AH69" s="1">
        <v>0</v>
      </c>
      <c r="AL69" s="1">
        <v>0</v>
      </c>
      <c r="AP69" s="1">
        <v>0</v>
      </c>
      <c r="AT69" s="1">
        <v>0</v>
      </c>
      <c r="AX69" s="1">
        <v>0</v>
      </c>
      <c r="BB69" s="1">
        <v>0</v>
      </c>
      <c r="BF69" s="1">
        <v>0</v>
      </c>
      <c r="BJ69" s="1">
        <v>0</v>
      </c>
      <c r="BN69" s="1">
        <v>0</v>
      </c>
      <c r="BR69" s="1">
        <v>0</v>
      </c>
      <c r="BV69" s="1">
        <v>0</v>
      </c>
      <c r="BZ69" s="1">
        <v>0</v>
      </c>
      <c r="CD69" s="1">
        <v>0</v>
      </c>
      <c r="CH69" s="1">
        <v>0</v>
      </c>
      <c r="CL69" s="1">
        <v>0</v>
      </c>
      <c r="CM69" s="1"/>
    </row>
    <row r="70" spans="1:91" ht="15.75" hidden="1" customHeight="1" x14ac:dyDescent="0.2">
      <c r="A70" s="1">
        <v>199</v>
      </c>
      <c r="B70" s="1"/>
      <c r="C70" s="162"/>
      <c r="D70" s="162"/>
      <c r="E70" s="286"/>
      <c r="F70" s="1">
        <v>0</v>
      </c>
      <c r="J70" s="1">
        <v>0</v>
      </c>
      <c r="N70" s="1">
        <v>0</v>
      </c>
      <c r="R70" s="1">
        <v>0</v>
      </c>
      <c r="V70" s="1">
        <v>0</v>
      </c>
      <c r="Z70" s="1">
        <v>0</v>
      </c>
      <c r="AD70" s="1">
        <v>0</v>
      </c>
      <c r="AH70" s="1">
        <v>0</v>
      </c>
      <c r="AL70" s="1">
        <v>0</v>
      </c>
      <c r="AM70" s="162"/>
      <c r="AN70" s="162"/>
      <c r="AO70" s="286"/>
      <c r="AP70" s="1">
        <v>0</v>
      </c>
      <c r="AT70" s="1">
        <v>0</v>
      </c>
      <c r="AX70" s="1">
        <v>0</v>
      </c>
      <c r="BB70" s="1">
        <v>0</v>
      </c>
      <c r="BF70" s="1">
        <v>0</v>
      </c>
      <c r="BJ70" s="1">
        <v>0</v>
      </c>
      <c r="BN70" s="1">
        <v>0</v>
      </c>
      <c r="BR70" s="1">
        <v>0</v>
      </c>
      <c r="BV70" s="1">
        <v>0</v>
      </c>
      <c r="BZ70" s="1">
        <v>0</v>
      </c>
      <c r="CD70" s="1">
        <v>0</v>
      </c>
      <c r="CH70" s="1">
        <v>0</v>
      </c>
      <c r="CI70" s="162"/>
      <c r="CJ70" s="162"/>
      <c r="CK70" s="286"/>
      <c r="CL70" s="1">
        <v>0</v>
      </c>
      <c r="CM70" s="1"/>
    </row>
    <row r="71" spans="1:91" ht="15.75" hidden="1" customHeight="1" x14ac:dyDescent="0.2">
      <c r="A71" s="1">
        <v>203</v>
      </c>
      <c r="B71" s="1"/>
      <c r="C71" s="162">
        <v>0.83611111111111114</v>
      </c>
      <c r="D71" s="162">
        <v>0.83611111111111114</v>
      </c>
      <c r="E71" s="286">
        <v>0.17708333333333334</v>
      </c>
      <c r="F71" s="1">
        <v>4.3</v>
      </c>
      <c r="J71" s="1">
        <v>0</v>
      </c>
      <c r="N71" s="1">
        <v>0</v>
      </c>
      <c r="R71" s="1">
        <v>0</v>
      </c>
      <c r="V71" s="1">
        <v>0</v>
      </c>
      <c r="Z71" s="1">
        <v>0</v>
      </c>
      <c r="AD71" s="1">
        <v>0</v>
      </c>
      <c r="AH71" s="1">
        <v>0</v>
      </c>
      <c r="AL71" s="1">
        <v>0</v>
      </c>
      <c r="AM71" s="162">
        <v>0.84166666666666667</v>
      </c>
      <c r="AN71" s="162">
        <v>0.84166666666666667</v>
      </c>
      <c r="AO71" s="286">
        <v>0.17708333333333334</v>
      </c>
      <c r="AP71" s="1">
        <v>4.3</v>
      </c>
      <c r="AT71" s="1">
        <v>0</v>
      </c>
      <c r="AX71" s="1">
        <v>0</v>
      </c>
      <c r="BB71" s="1">
        <v>0</v>
      </c>
      <c r="BF71" s="1">
        <v>0</v>
      </c>
      <c r="BJ71" s="1">
        <v>0</v>
      </c>
      <c r="BN71" s="1">
        <v>0</v>
      </c>
      <c r="BR71" s="1">
        <v>0</v>
      </c>
      <c r="BV71" s="1">
        <v>0</v>
      </c>
      <c r="BZ71" s="1">
        <v>0</v>
      </c>
      <c r="CD71" s="1">
        <v>0</v>
      </c>
      <c r="CH71" s="1">
        <v>0</v>
      </c>
      <c r="CI71" s="162">
        <v>0.84583333333333333</v>
      </c>
      <c r="CJ71" s="162">
        <v>0.84583333333333333</v>
      </c>
      <c r="CK71" s="286">
        <v>0.17708333333333334</v>
      </c>
      <c r="CL71" s="1">
        <v>4.3</v>
      </c>
      <c r="CM71" s="1"/>
    </row>
    <row r="72" spans="1:91" ht="15.75" hidden="1" customHeight="1" x14ac:dyDescent="0.2">
      <c r="A72" s="1">
        <v>206</v>
      </c>
      <c r="B72" s="1"/>
      <c r="C72" s="162"/>
      <c r="D72" s="162"/>
      <c r="E72" s="286"/>
      <c r="F72" s="1">
        <v>0</v>
      </c>
      <c r="G72" s="162"/>
      <c r="H72" s="162"/>
      <c r="I72" s="286"/>
      <c r="J72" s="1">
        <v>0</v>
      </c>
      <c r="K72" s="162"/>
      <c r="L72" s="162"/>
      <c r="M72" s="286"/>
      <c r="N72" s="1">
        <v>0</v>
      </c>
      <c r="R72" s="1">
        <v>0</v>
      </c>
      <c r="S72" s="162"/>
      <c r="T72" s="162"/>
      <c r="U72" s="286"/>
      <c r="V72" s="1">
        <v>0</v>
      </c>
      <c r="Z72" s="1">
        <v>0</v>
      </c>
      <c r="AD72" s="1">
        <v>0</v>
      </c>
      <c r="AH72" s="1">
        <v>0</v>
      </c>
      <c r="AI72" s="162"/>
      <c r="AJ72" s="162"/>
      <c r="AK72" s="286"/>
      <c r="AL72" s="1">
        <v>0</v>
      </c>
      <c r="AP72" s="1">
        <v>0</v>
      </c>
      <c r="AQ72" s="162"/>
      <c r="AR72" s="162"/>
      <c r="AS72" s="286"/>
      <c r="AT72" s="1">
        <v>0</v>
      </c>
      <c r="AU72" s="162"/>
      <c r="AV72" s="162"/>
      <c r="AW72" s="286"/>
      <c r="AX72" s="1">
        <v>0</v>
      </c>
      <c r="BB72" s="1">
        <v>0</v>
      </c>
      <c r="BF72" s="1">
        <v>0</v>
      </c>
      <c r="BJ72" s="1">
        <v>0</v>
      </c>
      <c r="BN72" s="1">
        <v>0</v>
      </c>
      <c r="BO72" s="162"/>
      <c r="BP72" s="162"/>
      <c r="BQ72" s="286"/>
      <c r="BR72" s="1">
        <v>0</v>
      </c>
      <c r="BS72" s="162"/>
      <c r="BT72" s="162"/>
      <c r="BU72" s="286"/>
      <c r="BV72" s="1">
        <v>0</v>
      </c>
      <c r="BZ72" s="1">
        <v>0</v>
      </c>
      <c r="CD72" s="1">
        <v>0</v>
      </c>
      <c r="CH72" s="1">
        <v>0</v>
      </c>
      <c r="CI72" s="162"/>
      <c r="CJ72" s="162"/>
      <c r="CK72" s="286"/>
      <c r="CL72" s="1">
        <v>0</v>
      </c>
      <c r="CM72" s="1"/>
    </row>
    <row r="73" spans="1:91" ht="15.75" hidden="1" customHeight="1" x14ac:dyDescent="0.2">
      <c r="A73" s="1">
        <v>215</v>
      </c>
      <c r="B73" s="1"/>
      <c r="C73" s="162">
        <v>0.7319444444444444</v>
      </c>
      <c r="D73" s="162">
        <v>0.7319444444444444</v>
      </c>
      <c r="E73" s="162">
        <v>0.17708333333333334</v>
      </c>
      <c r="F73" s="1">
        <v>4.3</v>
      </c>
      <c r="G73" s="162">
        <v>0.3840277777777778</v>
      </c>
      <c r="H73" s="162">
        <v>0.3840277777777778</v>
      </c>
      <c r="I73" s="162">
        <v>0.17708333333333334</v>
      </c>
      <c r="J73" s="1">
        <v>4.3</v>
      </c>
      <c r="K73" s="162">
        <v>0.68472222222222223</v>
      </c>
      <c r="L73" s="162">
        <v>0.68472222222222223</v>
      </c>
      <c r="M73" s="162">
        <v>0.17708333333333334</v>
      </c>
      <c r="N73" s="1">
        <v>4.3</v>
      </c>
      <c r="O73" s="162"/>
      <c r="P73" s="162"/>
      <c r="Q73" s="162"/>
      <c r="R73" s="1">
        <v>0</v>
      </c>
      <c r="S73" s="162">
        <v>0.41180555555555554</v>
      </c>
      <c r="T73" s="162">
        <v>0.41180555555555554</v>
      </c>
      <c r="U73" s="286">
        <v>0.17708333333333334</v>
      </c>
      <c r="V73" s="1">
        <v>4.3</v>
      </c>
      <c r="Z73" s="1">
        <v>0</v>
      </c>
      <c r="AD73" s="1">
        <v>0</v>
      </c>
      <c r="AH73" s="1">
        <v>0</v>
      </c>
      <c r="AI73" s="162">
        <v>0.71527777777777779</v>
      </c>
      <c r="AJ73" s="162">
        <v>0.71527777777777779</v>
      </c>
      <c r="AK73" s="286">
        <v>0.17708333333333334</v>
      </c>
      <c r="AL73" s="1">
        <v>4.3</v>
      </c>
      <c r="AM73" s="162"/>
      <c r="AN73" s="162"/>
      <c r="AO73" s="162"/>
      <c r="AP73" s="1">
        <v>0</v>
      </c>
      <c r="AQ73" s="162">
        <v>0.39305555555555555</v>
      </c>
      <c r="AR73" s="162">
        <v>0.39305555555555555</v>
      </c>
      <c r="AS73" s="162">
        <v>0.17708333333333334</v>
      </c>
      <c r="AT73" s="1">
        <v>4.3</v>
      </c>
      <c r="AU73" s="162">
        <v>0.38472222222222224</v>
      </c>
      <c r="AV73" s="162">
        <v>0.38472222222222224</v>
      </c>
      <c r="AW73" s="286">
        <v>0.17708333333333334</v>
      </c>
      <c r="AX73" s="1">
        <v>4.3</v>
      </c>
      <c r="BB73" s="1">
        <v>0</v>
      </c>
      <c r="BF73" s="1">
        <v>0</v>
      </c>
      <c r="BJ73" s="1">
        <v>0</v>
      </c>
      <c r="BN73" s="1">
        <v>0</v>
      </c>
      <c r="BO73" s="162">
        <v>0.40972222222222221</v>
      </c>
      <c r="BP73" s="162">
        <v>0.40972222222222221</v>
      </c>
      <c r="BQ73" s="286">
        <v>0.17708333333333334</v>
      </c>
      <c r="BR73" s="1">
        <v>4.3</v>
      </c>
      <c r="BS73" s="162">
        <v>0.37430555555555556</v>
      </c>
      <c r="BT73" s="162">
        <v>0.37430555555555556</v>
      </c>
      <c r="BU73" s="286">
        <v>0.17708333333333334</v>
      </c>
      <c r="BV73" s="1">
        <v>4.3</v>
      </c>
      <c r="BZ73" s="1">
        <v>0</v>
      </c>
      <c r="CD73" s="1">
        <v>0</v>
      </c>
      <c r="CH73" s="1">
        <v>0</v>
      </c>
      <c r="CI73" s="162">
        <v>0.41180555555555554</v>
      </c>
      <c r="CJ73" s="162">
        <v>0.41180555555555554</v>
      </c>
      <c r="CK73" s="162">
        <v>0.17708333333333334</v>
      </c>
      <c r="CL73" s="1">
        <v>4.3</v>
      </c>
      <c r="CM73" s="1"/>
    </row>
    <row r="74" spans="1:91" ht="15.75" hidden="1" customHeight="1" x14ac:dyDescent="0.2">
      <c r="A74" s="1">
        <v>216</v>
      </c>
      <c r="B74" s="1"/>
      <c r="C74" s="162">
        <v>0.41666666666666669</v>
      </c>
      <c r="D74" s="162">
        <v>0.66805555555555551</v>
      </c>
      <c r="E74" s="162">
        <v>0.18888888888888888</v>
      </c>
      <c r="F74" s="1">
        <v>4.5</v>
      </c>
      <c r="G74" s="162">
        <v>0.45277777777777778</v>
      </c>
      <c r="H74" s="162">
        <v>0.72916666666666663</v>
      </c>
      <c r="I74" s="162">
        <v>0.21388888888888888</v>
      </c>
      <c r="J74" s="1">
        <v>5.0999999999999996</v>
      </c>
      <c r="K74" s="162">
        <v>0.42777777777777776</v>
      </c>
      <c r="L74" s="162">
        <v>0.58402777777777781</v>
      </c>
      <c r="M74" s="162">
        <v>9.375E-2</v>
      </c>
      <c r="N74" s="1">
        <v>2.2999999999999998</v>
      </c>
      <c r="O74" s="162">
        <v>0.42986111111111114</v>
      </c>
      <c r="P74" s="162">
        <v>0.73124999999999996</v>
      </c>
      <c r="Q74" s="286">
        <v>0.2388888888888889</v>
      </c>
      <c r="R74" s="1">
        <v>5.7</v>
      </c>
      <c r="S74" s="162"/>
      <c r="T74" s="162"/>
      <c r="U74" s="286"/>
      <c r="V74" s="1">
        <v>0</v>
      </c>
      <c r="Z74" s="1">
        <v>0</v>
      </c>
      <c r="AD74" s="1">
        <v>0</v>
      </c>
      <c r="AH74" s="1">
        <v>0</v>
      </c>
      <c r="AI74" s="162"/>
      <c r="AJ74" s="162"/>
      <c r="AK74" s="162"/>
      <c r="AL74" s="1">
        <v>0</v>
      </c>
      <c r="AM74" s="162">
        <v>0.48888888888888887</v>
      </c>
      <c r="AN74" s="162">
        <v>0.68611111111111112</v>
      </c>
      <c r="AO74" s="162">
        <v>0.13472222222222222</v>
      </c>
      <c r="AP74" s="1">
        <v>3.2</v>
      </c>
      <c r="AQ74" s="162">
        <v>0.42222222222222222</v>
      </c>
      <c r="AR74" s="162">
        <v>0.56736111111111109</v>
      </c>
      <c r="AS74" s="286">
        <v>8.2638888888888887E-2</v>
      </c>
      <c r="AT74" s="1">
        <v>2</v>
      </c>
      <c r="AU74" s="162">
        <v>0.42430555555555555</v>
      </c>
      <c r="AV74" s="162">
        <v>0.53194444444444444</v>
      </c>
      <c r="AW74" s="286">
        <v>7.5694444444444439E-2</v>
      </c>
      <c r="AX74" s="1">
        <v>1.8</v>
      </c>
      <c r="BB74" s="1">
        <v>0</v>
      </c>
      <c r="BF74" s="1">
        <v>0</v>
      </c>
      <c r="BJ74" s="1">
        <v>0</v>
      </c>
      <c r="BN74" s="1">
        <v>0</v>
      </c>
      <c r="BR74" s="1">
        <v>0</v>
      </c>
      <c r="BV74" s="1">
        <v>0</v>
      </c>
      <c r="BZ74" s="1">
        <v>0</v>
      </c>
      <c r="CD74" s="1">
        <v>0</v>
      </c>
      <c r="CH74" s="1">
        <v>0</v>
      </c>
      <c r="CI74" s="162">
        <v>0.51597222222222228</v>
      </c>
      <c r="CJ74" s="162">
        <v>0.70208333333333328</v>
      </c>
      <c r="CK74" s="162">
        <v>0.13958333333333334</v>
      </c>
      <c r="CL74" s="1">
        <v>3.4</v>
      </c>
      <c r="CM74" s="1"/>
    </row>
    <row r="75" spans="1:91" ht="15.75" hidden="1" customHeight="1" x14ac:dyDescent="0.2">
      <c r="A75" s="1">
        <v>218</v>
      </c>
      <c r="B75" s="1"/>
      <c r="C75" s="162">
        <v>0.52916666666666667</v>
      </c>
      <c r="D75" s="162">
        <v>0.73263888888888884</v>
      </c>
      <c r="E75" s="162">
        <v>0.1701388888888889</v>
      </c>
      <c r="F75" s="1">
        <v>4.0999999999999996</v>
      </c>
      <c r="G75" s="162">
        <v>0.50624999999999998</v>
      </c>
      <c r="H75" s="162">
        <v>0.74583333333333335</v>
      </c>
      <c r="I75" s="286">
        <v>0.18333333333333332</v>
      </c>
      <c r="J75" s="1">
        <v>4.4000000000000004</v>
      </c>
      <c r="K75" s="162">
        <v>0.52916666666666667</v>
      </c>
      <c r="L75" s="162">
        <v>0.72569444444444442</v>
      </c>
      <c r="M75" s="286">
        <v>0.16319444444444445</v>
      </c>
      <c r="N75" s="1">
        <v>3.9</v>
      </c>
      <c r="O75" s="162">
        <v>0.45277777777777778</v>
      </c>
      <c r="P75" s="162">
        <v>0.45277777777777778</v>
      </c>
      <c r="Q75" s="286">
        <v>0.17708333333333334</v>
      </c>
      <c r="R75" s="1">
        <v>4.3</v>
      </c>
      <c r="S75" s="162">
        <v>0.52222222222222225</v>
      </c>
      <c r="T75" s="162">
        <v>0.77083333333333337</v>
      </c>
      <c r="U75" s="286">
        <v>0.1875</v>
      </c>
      <c r="V75" s="1">
        <v>4.5</v>
      </c>
      <c r="Z75" s="1">
        <v>0</v>
      </c>
      <c r="AD75" s="1">
        <v>0</v>
      </c>
      <c r="AE75" s="162"/>
      <c r="AF75" s="162"/>
      <c r="AG75" s="286"/>
      <c r="AH75" s="1">
        <v>0</v>
      </c>
      <c r="AI75" s="162">
        <v>0.4909722222222222</v>
      </c>
      <c r="AJ75" s="162">
        <v>0.72638888888888886</v>
      </c>
      <c r="AK75" s="162">
        <v>0.17291666666666666</v>
      </c>
      <c r="AL75" s="1">
        <v>4.2</v>
      </c>
      <c r="AM75" s="162">
        <v>0.50069444444444444</v>
      </c>
      <c r="AN75" s="162">
        <v>0.58472222222222225</v>
      </c>
      <c r="AO75" s="286">
        <v>2.2222222222222223E-2</v>
      </c>
      <c r="AP75" s="1">
        <v>0.5</v>
      </c>
      <c r="AQ75" s="162">
        <v>0.45277777777777778</v>
      </c>
      <c r="AR75" s="162">
        <v>0.45277777777777778</v>
      </c>
      <c r="AS75" s="286">
        <v>0.17708333333333334</v>
      </c>
      <c r="AT75" s="1">
        <v>4.3</v>
      </c>
      <c r="AX75" s="1">
        <v>0</v>
      </c>
      <c r="BB75" s="1">
        <v>0</v>
      </c>
      <c r="BF75" s="1">
        <v>0</v>
      </c>
      <c r="BJ75" s="1">
        <v>0</v>
      </c>
      <c r="BN75" s="1">
        <v>0</v>
      </c>
      <c r="BR75" s="1">
        <v>0</v>
      </c>
      <c r="BV75" s="1">
        <v>0</v>
      </c>
      <c r="BZ75" s="1">
        <v>0</v>
      </c>
      <c r="CD75" s="1">
        <v>0</v>
      </c>
      <c r="CH75" s="1">
        <v>0</v>
      </c>
      <c r="CI75" s="162">
        <v>0.42222222222222222</v>
      </c>
      <c r="CJ75" s="162">
        <v>0.74305555555555558</v>
      </c>
      <c r="CK75" s="162">
        <v>0.25833333333333336</v>
      </c>
      <c r="CL75" s="1">
        <v>6.2</v>
      </c>
      <c r="CM75" s="1"/>
    </row>
    <row r="76" spans="1:91" ht="15.75" hidden="1" customHeight="1" x14ac:dyDescent="0.2">
      <c r="A76" s="1">
        <v>219</v>
      </c>
      <c r="B76" s="1"/>
      <c r="C76" s="162">
        <v>0.41388888888888886</v>
      </c>
      <c r="D76" s="162">
        <v>0.59097222222222223</v>
      </c>
      <c r="E76" s="162">
        <v>0.11458333333333333</v>
      </c>
      <c r="F76" s="1">
        <v>2.8</v>
      </c>
      <c r="G76" s="162">
        <v>0.41736111111111113</v>
      </c>
      <c r="H76" s="162">
        <v>0.85416666666666663</v>
      </c>
      <c r="I76" s="286">
        <v>0.27013888888888887</v>
      </c>
      <c r="J76" s="1">
        <v>6.5</v>
      </c>
      <c r="K76" s="162">
        <v>0.52361111111111114</v>
      </c>
      <c r="L76" s="162">
        <v>0.93819444444444444</v>
      </c>
      <c r="M76" s="286">
        <v>0.1875</v>
      </c>
      <c r="N76" s="1">
        <v>4.5</v>
      </c>
      <c r="O76" s="162">
        <v>0.41944444444444445</v>
      </c>
      <c r="P76" s="162">
        <v>0.9375</v>
      </c>
      <c r="Q76" s="286">
        <v>0.26805555555555555</v>
      </c>
      <c r="R76" s="1">
        <v>6.4</v>
      </c>
      <c r="S76" s="162">
        <v>0.42569444444444443</v>
      </c>
      <c r="T76" s="162">
        <v>0.42569444444444443</v>
      </c>
      <c r="U76" s="286">
        <v>0.17708333333333334</v>
      </c>
      <c r="V76" s="1">
        <v>4.3</v>
      </c>
      <c r="Z76" s="1">
        <v>0</v>
      </c>
      <c r="AD76" s="1">
        <v>0</v>
      </c>
      <c r="AE76" s="162">
        <v>0.87430555555555556</v>
      </c>
      <c r="AF76" s="162">
        <v>0.87430555555555556</v>
      </c>
      <c r="AG76" s="286">
        <v>0.17708333333333334</v>
      </c>
      <c r="AH76" s="1">
        <v>4.3</v>
      </c>
      <c r="AI76" s="162">
        <v>0.44166666666666665</v>
      </c>
      <c r="AJ76" s="162">
        <v>0.61458333333333337</v>
      </c>
      <c r="AK76" s="286">
        <v>0.11041666666666666</v>
      </c>
      <c r="AL76" s="1">
        <v>2.7</v>
      </c>
      <c r="AM76" s="162">
        <v>0.90902777777777777</v>
      </c>
      <c r="AN76" s="162">
        <v>0.90902777777777777</v>
      </c>
      <c r="AO76" s="162">
        <v>0.17708333333333334</v>
      </c>
      <c r="AP76" s="1">
        <v>4.3</v>
      </c>
      <c r="AQ76" s="162">
        <v>0.42916666666666664</v>
      </c>
      <c r="AR76" s="162">
        <v>0.85972222222222228</v>
      </c>
      <c r="AS76" s="286">
        <v>0.25833333333333336</v>
      </c>
      <c r="AT76" s="1">
        <v>6.2</v>
      </c>
      <c r="AX76" s="1">
        <v>0</v>
      </c>
      <c r="BB76" s="1">
        <v>0</v>
      </c>
      <c r="BF76" s="1">
        <v>0</v>
      </c>
      <c r="BJ76" s="1">
        <v>0</v>
      </c>
      <c r="BN76" s="1">
        <v>0</v>
      </c>
      <c r="BR76" s="1">
        <v>0</v>
      </c>
      <c r="BV76" s="1">
        <v>0</v>
      </c>
      <c r="BZ76" s="1">
        <v>0</v>
      </c>
      <c r="CD76" s="1">
        <v>0</v>
      </c>
      <c r="CH76" s="1">
        <v>0</v>
      </c>
      <c r="CL76" s="1">
        <v>0</v>
      </c>
      <c r="CM76" s="1"/>
    </row>
    <row r="77" spans="1:91" ht="15.75" hidden="1" customHeight="1" x14ac:dyDescent="0.2">
      <c r="A77" s="1">
        <v>220</v>
      </c>
      <c r="B77" s="1"/>
      <c r="C77" s="162">
        <v>0.39791666666666664</v>
      </c>
      <c r="D77" s="162">
        <v>0.70138888888888884</v>
      </c>
      <c r="E77" s="162">
        <v>0.24097222222222223</v>
      </c>
      <c r="F77" s="1">
        <v>5.8</v>
      </c>
      <c r="J77" s="1">
        <v>0</v>
      </c>
      <c r="K77" s="162"/>
      <c r="L77" s="162"/>
      <c r="M77" s="286"/>
      <c r="N77" s="1">
        <v>0</v>
      </c>
      <c r="O77" s="162"/>
      <c r="P77" s="162"/>
      <c r="Q77" s="286"/>
      <c r="R77" s="1">
        <v>0</v>
      </c>
      <c r="V77" s="1">
        <v>0</v>
      </c>
      <c r="Z77" s="1">
        <v>0</v>
      </c>
      <c r="AD77" s="1">
        <v>0</v>
      </c>
      <c r="AE77" s="162"/>
      <c r="AF77" s="162"/>
      <c r="AG77" s="286"/>
      <c r="AH77" s="1">
        <v>0</v>
      </c>
      <c r="AI77" s="162">
        <v>0.39027777777777778</v>
      </c>
      <c r="AJ77" s="162">
        <v>0.39027777777777778</v>
      </c>
      <c r="AK77" s="162">
        <v>0.17708333333333334</v>
      </c>
      <c r="AL77" s="1">
        <v>4.3</v>
      </c>
      <c r="AM77" s="162">
        <v>0.50347222222222221</v>
      </c>
      <c r="AN77" s="162">
        <v>0.72847222222222219</v>
      </c>
      <c r="AO77" s="286">
        <v>0.16597222222222222</v>
      </c>
      <c r="AP77" s="1">
        <v>4</v>
      </c>
      <c r="AQ77" s="162">
        <v>0.49305555555555558</v>
      </c>
      <c r="AR77" s="162">
        <v>0.49305555555555558</v>
      </c>
      <c r="AS77" s="286">
        <v>0.17708333333333334</v>
      </c>
      <c r="AT77" s="1">
        <v>4.3</v>
      </c>
      <c r="AX77" s="1">
        <v>0</v>
      </c>
      <c r="BB77" s="1">
        <v>0</v>
      </c>
      <c r="BF77" s="1">
        <v>0</v>
      </c>
      <c r="BG77" s="162"/>
      <c r="BH77" s="162"/>
      <c r="BI77" s="286"/>
      <c r="BJ77" s="1">
        <v>0</v>
      </c>
      <c r="BK77" s="162"/>
      <c r="BL77" s="162"/>
      <c r="BM77" s="286"/>
      <c r="BN77" s="1">
        <v>0</v>
      </c>
      <c r="BR77" s="1">
        <v>0</v>
      </c>
      <c r="BS77" s="162"/>
      <c r="BT77" s="162"/>
      <c r="BU77" s="286"/>
      <c r="BV77" s="1">
        <v>0</v>
      </c>
      <c r="BZ77" s="1">
        <v>0</v>
      </c>
      <c r="CD77" s="1">
        <v>0</v>
      </c>
      <c r="CH77" s="1">
        <v>0</v>
      </c>
      <c r="CL77" s="1">
        <v>0</v>
      </c>
      <c r="CM77" s="1"/>
    </row>
    <row r="78" spans="1:91" ht="15.75" hidden="1" customHeight="1" x14ac:dyDescent="0.2">
      <c r="A78" s="1">
        <v>223</v>
      </c>
      <c r="B78" s="1"/>
      <c r="F78" s="1">
        <v>0</v>
      </c>
      <c r="J78" s="1">
        <v>0</v>
      </c>
      <c r="K78" s="162">
        <v>0.67569444444444449</v>
      </c>
      <c r="L78" s="162">
        <v>0.67569444444444449</v>
      </c>
      <c r="M78" s="286">
        <v>0.17708333333333334</v>
      </c>
      <c r="N78" s="1">
        <v>4.3</v>
      </c>
      <c r="O78" s="162">
        <v>0.5180555555555556</v>
      </c>
      <c r="P78" s="162">
        <v>0.5180555555555556</v>
      </c>
      <c r="Q78" s="286">
        <v>0.17708333333333334</v>
      </c>
      <c r="R78" s="1">
        <v>4.3</v>
      </c>
      <c r="V78" s="1">
        <v>0</v>
      </c>
      <c r="Z78" s="1">
        <v>0</v>
      </c>
      <c r="AD78" s="1">
        <v>0</v>
      </c>
      <c r="AE78" s="162">
        <v>0.6430555555555556</v>
      </c>
      <c r="AF78" s="162">
        <v>0.6430555555555556</v>
      </c>
      <c r="AG78" s="286">
        <v>0.17708333333333334</v>
      </c>
      <c r="AH78" s="1">
        <v>4.3</v>
      </c>
      <c r="AI78" s="162">
        <v>0.39652777777777776</v>
      </c>
      <c r="AJ78" s="162">
        <v>0.60347222222222219</v>
      </c>
      <c r="AK78" s="162">
        <v>0.14444444444444443</v>
      </c>
      <c r="AL78" s="1">
        <v>3.5</v>
      </c>
      <c r="AM78" s="162">
        <v>0.80694444444444446</v>
      </c>
      <c r="AN78" s="162">
        <v>0.80694444444444446</v>
      </c>
      <c r="AO78" s="286">
        <v>0.17708333333333334</v>
      </c>
      <c r="AP78" s="1">
        <v>4.3</v>
      </c>
      <c r="AQ78" s="162">
        <v>0.84305555555555556</v>
      </c>
      <c r="AR78" s="162">
        <v>0.84305555555555556</v>
      </c>
      <c r="AS78" s="286">
        <v>0.17708333333333334</v>
      </c>
      <c r="AT78" s="1">
        <v>4.3</v>
      </c>
      <c r="AX78" s="1">
        <v>0</v>
      </c>
      <c r="BB78" s="1">
        <v>0</v>
      </c>
      <c r="BF78" s="1">
        <v>0</v>
      </c>
      <c r="BG78" s="162">
        <v>0.49930555555555556</v>
      </c>
      <c r="BH78" s="162">
        <v>0.5625</v>
      </c>
      <c r="BI78" s="286">
        <v>6.9444444444444447E-4</v>
      </c>
      <c r="BJ78" s="1">
        <v>0</v>
      </c>
      <c r="BK78" s="162">
        <v>0.37847222222222221</v>
      </c>
      <c r="BL78" s="162">
        <v>0.37847222222222221</v>
      </c>
      <c r="BM78" s="286">
        <v>0.17708333333333334</v>
      </c>
      <c r="BN78" s="1">
        <v>4.3</v>
      </c>
      <c r="BR78" s="1">
        <v>0</v>
      </c>
      <c r="BS78" s="162">
        <v>0.35902777777777778</v>
      </c>
      <c r="BT78" s="162">
        <v>0.35902777777777778</v>
      </c>
      <c r="BU78" s="286">
        <v>0.17708333333333334</v>
      </c>
      <c r="BV78" s="1">
        <v>4.3</v>
      </c>
      <c r="BZ78" s="1">
        <v>0</v>
      </c>
      <c r="CD78" s="1">
        <v>0</v>
      </c>
      <c r="CE78" s="162"/>
      <c r="CF78" s="162"/>
      <c r="CG78" s="286"/>
      <c r="CH78" s="1">
        <v>0</v>
      </c>
      <c r="CL78" s="1">
        <v>0</v>
      </c>
      <c r="CM78" s="1"/>
    </row>
    <row r="79" spans="1:91" ht="15.75" hidden="1" customHeight="1" x14ac:dyDescent="0.2">
      <c r="A79" s="1">
        <v>228</v>
      </c>
      <c r="B79" s="1"/>
      <c r="C79" s="162"/>
      <c r="D79" s="162"/>
      <c r="E79" s="286"/>
      <c r="F79" s="1">
        <v>0</v>
      </c>
      <c r="G79" s="162"/>
      <c r="H79" s="162"/>
      <c r="I79" s="286"/>
      <c r="J79" s="1">
        <v>0</v>
      </c>
      <c r="K79" s="162"/>
      <c r="L79" s="162"/>
      <c r="M79" s="286"/>
      <c r="N79" s="1">
        <v>0</v>
      </c>
      <c r="O79" s="162"/>
      <c r="P79" s="162"/>
      <c r="Q79" s="286"/>
      <c r="R79" s="1">
        <v>0</v>
      </c>
      <c r="S79" s="162"/>
      <c r="T79" s="162"/>
      <c r="U79" s="286"/>
      <c r="V79" s="1">
        <v>0</v>
      </c>
      <c r="Z79" s="1">
        <v>0</v>
      </c>
      <c r="AD79" s="1">
        <v>0</v>
      </c>
      <c r="AE79" s="162"/>
      <c r="AF79" s="162"/>
      <c r="AG79" s="286"/>
      <c r="AH79" s="1">
        <v>0</v>
      </c>
      <c r="AL79" s="1">
        <v>0</v>
      </c>
      <c r="AP79" s="1">
        <v>0</v>
      </c>
      <c r="AT79" s="1">
        <v>0</v>
      </c>
      <c r="AX79" s="1">
        <v>0</v>
      </c>
      <c r="BB79" s="1">
        <v>0</v>
      </c>
      <c r="BF79" s="1">
        <v>0</v>
      </c>
      <c r="BJ79" s="1">
        <v>0</v>
      </c>
      <c r="BN79" s="1">
        <v>0</v>
      </c>
      <c r="BR79" s="1">
        <v>0</v>
      </c>
      <c r="BV79" s="1">
        <v>0</v>
      </c>
      <c r="BZ79" s="1">
        <v>0</v>
      </c>
      <c r="CD79" s="1">
        <v>0</v>
      </c>
      <c r="CE79" s="162">
        <v>0.58680555555555558</v>
      </c>
      <c r="CF79" s="162">
        <v>0.58680555555555558</v>
      </c>
      <c r="CG79" s="286">
        <v>0.17708333333333334</v>
      </c>
      <c r="CH79" s="1">
        <v>4.3</v>
      </c>
      <c r="CL79" s="1">
        <v>0</v>
      </c>
      <c r="CM79" s="1"/>
    </row>
    <row r="80" spans="1:91" ht="15.75" hidden="1" customHeight="1" x14ac:dyDescent="0.2">
      <c r="A80" s="1">
        <v>231</v>
      </c>
      <c r="B80" s="1"/>
      <c r="C80" s="162">
        <v>0.40486111111111112</v>
      </c>
      <c r="D80" s="162">
        <v>0.40486111111111112</v>
      </c>
      <c r="E80" s="286">
        <v>0.17708333333333334</v>
      </c>
      <c r="F80" s="1">
        <v>4.3</v>
      </c>
      <c r="G80" s="162">
        <v>0.41041666666666665</v>
      </c>
      <c r="H80" s="162">
        <v>0.41041666666666665</v>
      </c>
      <c r="I80" s="286">
        <v>0.17708333333333334</v>
      </c>
      <c r="J80" s="1">
        <v>4.3</v>
      </c>
      <c r="K80" s="162">
        <v>0.5541666666666667</v>
      </c>
      <c r="L80" s="162">
        <v>0.5541666666666667</v>
      </c>
      <c r="M80" s="286">
        <v>0.17708333333333334</v>
      </c>
      <c r="N80" s="1">
        <v>4.3</v>
      </c>
      <c r="O80" s="162">
        <v>0.40902777777777777</v>
      </c>
      <c r="P80" s="162">
        <v>0.40902777777777777</v>
      </c>
      <c r="Q80" s="286">
        <v>0.17708333333333334</v>
      </c>
      <c r="R80" s="1">
        <v>4.3</v>
      </c>
      <c r="S80" s="162">
        <v>0.42083333333333334</v>
      </c>
      <c r="T80" s="162">
        <v>0.42083333333333334</v>
      </c>
      <c r="U80" s="286">
        <v>0.17708333333333334</v>
      </c>
      <c r="V80" s="1">
        <v>4.3</v>
      </c>
      <c r="Z80" s="1">
        <v>0</v>
      </c>
      <c r="AD80" s="1">
        <v>0</v>
      </c>
      <c r="AE80" s="162">
        <v>0.55625000000000002</v>
      </c>
      <c r="AF80" s="162">
        <v>0.55625000000000002</v>
      </c>
      <c r="AG80" s="286">
        <v>0.17708333333333334</v>
      </c>
      <c r="AH80" s="1">
        <v>4.3</v>
      </c>
      <c r="AL80" s="1">
        <v>0</v>
      </c>
      <c r="AP80" s="1">
        <v>0</v>
      </c>
      <c r="AT80" s="1">
        <v>0</v>
      </c>
      <c r="AX80" s="1">
        <v>0</v>
      </c>
      <c r="BB80" s="1">
        <v>0</v>
      </c>
      <c r="BF80" s="1">
        <v>0</v>
      </c>
      <c r="BJ80" s="1">
        <v>0</v>
      </c>
      <c r="BN80" s="1">
        <v>0</v>
      </c>
      <c r="BR80" s="1">
        <v>0</v>
      </c>
      <c r="BV80" s="1">
        <v>0</v>
      </c>
      <c r="BZ80" s="1">
        <v>0</v>
      </c>
      <c r="CD80" s="1">
        <v>0</v>
      </c>
      <c r="CH80" s="1">
        <v>0</v>
      </c>
      <c r="CL80" s="1">
        <v>0</v>
      </c>
      <c r="CM80" s="1"/>
    </row>
    <row r="81" spans="1:91" ht="15.75" hidden="1" customHeight="1" x14ac:dyDescent="0.2">
      <c r="A81" s="1">
        <v>243</v>
      </c>
      <c r="B81" s="1"/>
      <c r="F81" s="1">
        <v>0</v>
      </c>
      <c r="J81" s="1">
        <v>0</v>
      </c>
      <c r="N81" s="1">
        <v>0</v>
      </c>
      <c r="R81" s="1">
        <v>0</v>
      </c>
      <c r="V81" s="1">
        <v>0</v>
      </c>
      <c r="Z81" s="1">
        <v>0</v>
      </c>
      <c r="AD81" s="1">
        <v>0</v>
      </c>
      <c r="AH81" s="1">
        <v>0</v>
      </c>
      <c r="AL81" s="1">
        <v>0</v>
      </c>
      <c r="AP81" s="1">
        <v>0</v>
      </c>
      <c r="AT81" s="1">
        <v>0</v>
      </c>
      <c r="AX81" s="1">
        <v>0</v>
      </c>
      <c r="BB81" s="1">
        <v>0</v>
      </c>
      <c r="BF81" s="1">
        <v>0</v>
      </c>
      <c r="BJ81" s="1">
        <v>0</v>
      </c>
      <c r="BN81" s="1">
        <v>0</v>
      </c>
      <c r="BR81" s="1">
        <v>0</v>
      </c>
      <c r="BV81" s="1">
        <v>0</v>
      </c>
      <c r="BZ81" s="1">
        <v>0</v>
      </c>
      <c r="CD81" s="1">
        <v>0</v>
      </c>
      <c r="CH81" s="1">
        <v>0</v>
      </c>
      <c r="CL81" s="1">
        <v>0</v>
      </c>
      <c r="CM81" s="1"/>
    </row>
    <row r="82" spans="1:91" ht="15.75" hidden="1" customHeight="1" x14ac:dyDescent="0.2">
      <c r="A82" s="1">
        <v>246</v>
      </c>
      <c r="B82" s="1"/>
      <c r="F82" s="1">
        <v>0</v>
      </c>
      <c r="J82" s="1">
        <v>0</v>
      </c>
      <c r="N82" s="1">
        <v>0</v>
      </c>
      <c r="R82" s="1">
        <v>0</v>
      </c>
      <c r="V82" s="1">
        <v>0</v>
      </c>
      <c r="Z82" s="1">
        <v>0</v>
      </c>
      <c r="AD82" s="1">
        <v>0</v>
      </c>
      <c r="AH82" s="1">
        <v>0</v>
      </c>
      <c r="AL82" s="1">
        <v>0</v>
      </c>
      <c r="AP82" s="1">
        <v>0</v>
      </c>
      <c r="AT82" s="1">
        <v>0</v>
      </c>
      <c r="AX82" s="1">
        <v>0</v>
      </c>
      <c r="BB82" s="1">
        <v>0</v>
      </c>
      <c r="BF82" s="1">
        <v>0</v>
      </c>
      <c r="BJ82" s="1">
        <v>0</v>
      </c>
      <c r="BN82" s="1">
        <v>0</v>
      </c>
      <c r="BR82" s="1">
        <v>0</v>
      </c>
      <c r="BV82" s="1">
        <v>0</v>
      </c>
      <c r="BZ82" s="1">
        <v>0</v>
      </c>
      <c r="CD82" s="1">
        <v>0</v>
      </c>
      <c r="CH82" s="1">
        <v>0</v>
      </c>
      <c r="CL82" s="1">
        <v>0</v>
      </c>
      <c r="CM82" s="1"/>
    </row>
    <row r="83" spans="1:91" ht="15.75" hidden="1" customHeight="1" x14ac:dyDescent="0.2">
      <c r="A83" s="1">
        <v>248</v>
      </c>
      <c r="B83" s="1"/>
      <c r="C83" s="162"/>
      <c r="D83" s="162"/>
      <c r="E83" s="286"/>
      <c r="F83" s="1">
        <v>0</v>
      </c>
      <c r="G83" s="162"/>
      <c r="H83" s="162"/>
      <c r="I83" s="286"/>
      <c r="J83" s="1">
        <v>0</v>
      </c>
      <c r="K83" s="162"/>
      <c r="L83" s="162"/>
      <c r="M83" s="286"/>
      <c r="N83" s="1">
        <v>0</v>
      </c>
      <c r="O83" s="162"/>
      <c r="P83" s="162"/>
      <c r="Q83" s="162"/>
      <c r="R83" s="1">
        <v>0</v>
      </c>
      <c r="S83" s="162"/>
      <c r="T83" s="162"/>
      <c r="U83" s="286"/>
      <c r="V83" s="1">
        <v>0</v>
      </c>
      <c r="Z83" s="1">
        <v>0</v>
      </c>
      <c r="AD83" s="1">
        <v>0</v>
      </c>
      <c r="AE83" s="162"/>
      <c r="AF83" s="162"/>
      <c r="AG83" s="286"/>
      <c r="AH83" s="1">
        <v>0</v>
      </c>
      <c r="AI83" s="162"/>
      <c r="AJ83" s="162"/>
      <c r="AK83" s="286"/>
      <c r="AL83" s="1">
        <v>0</v>
      </c>
      <c r="AM83" s="162"/>
      <c r="AN83" s="162"/>
      <c r="AO83" s="162"/>
      <c r="AP83" s="1">
        <v>0</v>
      </c>
      <c r="AQ83" s="162"/>
      <c r="AR83" s="162"/>
      <c r="AS83" s="286"/>
      <c r="AT83" s="1">
        <v>0</v>
      </c>
      <c r="AU83" s="162"/>
      <c r="AV83" s="162"/>
      <c r="AW83" s="286"/>
      <c r="AX83" s="1">
        <v>0</v>
      </c>
      <c r="AY83" s="162"/>
      <c r="AZ83" s="162"/>
      <c r="BA83" s="286"/>
      <c r="BB83" s="1">
        <v>0</v>
      </c>
      <c r="BF83" s="1">
        <v>0</v>
      </c>
      <c r="BG83" s="162"/>
      <c r="BH83" s="162"/>
      <c r="BI83" s="286"/>
      <c r="BJ83" s="1">
        <v>0</v>
      </c>
      <c r="BN83" s="1">
        <v>0</v>
      </c>
      <c r="BO83" s="162"/>
      <c r="BP83" s="162"/>
      <c r="BQ83" s="162"/>
      <c r="BR83" s="1">
        <v>0</v>
      </c>
      <c r="BS83" s="162"/>
      <c r="BT83" s="162"/>
      <c r="BU83" s="162"/>
      <c r="BV83" s="1">
        <v>0</v>
      </c>
      <c r="BZ83" s="1">
        <v>0</v>
      </c>
      <c r="CD83" s="1">
        <v>0</v>
      </c>
      <c r="CH83" s="1">
        <v>0</v>
      </c>
      <c r="CL83" s="1">
        <v>0</v>
      </c>
      <c r="CM83" s="1"/>
    </row>
    <row r="84" spans="1:91" ht="15.75" hidden="1" customHeight="1" x14ac:dyDescent="0.2">
      <c r="A84" s="1">
        <v>251</v>
      </c>
      <c r="B84" s="1"/>
      <c r="C84" s="162">
        <v>0.81527777777777777</v>
      </c>
      <c r="D84" s="162">
        <v>0.81527777777777777</v>
      </c>
      <c r="E84" s="286">
        <v>0.17708333333333334</v>
      </c>
      <c r="F84" s="1">
        <v>4.3</v>
      </c>
      <c r="G84" s="162">
        <v>0.42430555555555555</v>
      </c>
      <c r="H84" s="162">
        <v>0.81180555555555556</v>
      </c>
      <c r="I84" s="286">
        <v>0.26319444444444445</v>
      </c>
      <c r="J84" s="1">
        <v>6.3</v>
      </c>
      <c r="K84" s="162">
        <v>0.43888888888888888</v>
      </c>
      <c r="L84" s="162">
        <v>0.79861111111111116</v>
      </c>
      <c r="M84" s="286">
        <v>0.24861111111111112</v>
      </c>
      <c r="N84" s="1">
        <v>6</v>
      </c>
      <c r="O84" s="162">
        <v>0.41319444444444442</v>
      </c>
      <c r="P84" s="162">
        <v>0.65902777777777777</v>
      </c>
      <c r="Q84" s="162">
        <v>0.18333333333333332</v>
      </c>
      <c r="R84" s="1">
        <v>4.4000000000000004</v>
      </c>
      <c r="S84" s="162">
        <v>0.39374999999999999</v>
      </c>
      <c r="T84" s="162">
        <v>0.8354166666666667</v>
      </c>
      <c r="U84" s="286">
        <v>0.29375000000000001</v>
      </c>
      <c r="V84" s="1">
        <v>7.1</v>
      </c>
      <c r="Z84" s="1">
        <v>0</v>
      </c>
      <c r="AD84" s="1">
        <v>0</v>
      </c>
      <c r="AE84" s="162">
        <v>0.48680555555555555</v>
      </c>
      <c r="AF84" s="162">
        <v>0.79236111111111107</v>
      </c>
      <c r="AG84" s="286">
        <v>0.20069444444444445</v>
      </c>
      <c r="AH84" s="1">
        <v>4.8</v>
      </c>
      <c r="AI84" s="162">
        <v>0.40138888888888891</v>
      </c>
      <c r="AJ84" s="162">
        <v>0.84027777777777779</v>
      </c>
      <c r="AK84" s="286">
        <v>0.28611111111111109</v>
      </c>
      <c r="AL84" s="1">
        <v>6.9</v>
      </c>
      <c r="AM84" s="162">
        <v>0.41388888888888886</v>
      </c>
      <c r="AN84" s="162">
        <v>0.70902777777777781</v>
      </c>
      <c r="AO84" s="162">
        <v>0.2326388888888889</v>
      </c>
      <c r="AP84" s="1">
        <v>5.6</v>
      </c>
      <c r="AQ84" s="162">
        <v>0.38194444444444442</v>
      </c>
      <c r="AR84" s="162">
        <v>0.84236111111111112</v>
      </c>
      <c r="AS84" s="286">
        <v>0.30555555555555558</v>
      </c>
      <c r="AT84" s="1">
        <v>7.3</v>
      </c>
      <c r="AU84" s="162">
        <v>0.47638888888888886</v>
      </c>
      <c r="AV84" s="162">
        <v>0.47638888888888886</v>
      </c>
      <c r="AW84" s="286">
        <v>0.17708333333333334</v>
      </c>
      <c r="AX84" s="1">
        <v>4.3</v>
      </c>
      <c r="AY84" s="162">
        <v>0.70138888888888884</v>
      </c>
      <c r="AZ84" s="162">
        <v>0.70138888888888884</v>
      </c>
      <c r="BA84" s="286">
        <v>0.17708333333333334</v>
      </c>
      <c r="BB84" s="1">
        <v>4.3</v>
      </c>
      <c r="BF84" s="1">
        <v>0</v>
      </c>
      <c r="BG84" s="162">
        <v>0.37916666666666665</v>
      </c>
      <c r="BH84" s="162">
        <v>0.37916666666666665</v>
      </c>
      <c r="BI84" s="286">
        <v>0.17708333333333334</v>
      </c>
      <c r="BJ84" s="1">
        <v>4.3</v>
      </c>
      <c r="BN84" s="1">
        <v>0</v>
      </c>
      <c r="BO84" s="162">
        <v>0.3972222222222222</v>
      </c>
      <c r="BP84" s="162">
        <v>0.56388888888888888</v>
      </c>
      <c r="BQ84" s="162">
        <v>0.10416666666666667</v>
      </c>
      <c r="BR84" s="1">
        <v>2.5</v>
      </c>
      <c r="BS84" s="162">
        <v>0.47152777777777777</v>
      </c>
      <c r="BT84" s="162">
        <v>0.72569444444444442</v>
      </c>
      <c r="BU84" s="162">
        <v>0.19166666666666668</v>
      </c>
      <c r="BV84" s="1">
        <v>4.5999999999999996</v>
      </c>
      <c r="BZ84" s="1">
        <v>0</v>
      </c>
      <c r="CD84" s="1">
        <v>0</v>
      </c>
      <c r="CH84" s="1">
        <v>0</v>
      </c>
      <c r="CL84" s="1">
        <v>0</v>
      </c>
      <c r="CM84" s="1"/>
    </row>
    <row r="85" spans="1:91" ht="15.75" hidden="1" customHeight="1" x14ac:dyDescent="0.2">
      <c r="A85" s="1">
        <v>253</v>
      </c>
      <c r="B85" s="1"/>
      <c r="F85" s="1">
        <v>0</v>
      </c>
      <c r="J85" s="1">
        <v>0</v>
      </c>
      <c r="N85" s="1">
        <v>0</v>
      </c>
      <c r="R85" s="1">
        <v>0</v>
      </c>
      <c r="V85" s="1">
        <v>0</v>
      </c>
      <c r="Z85" s="1">
        <v>0</v>
      </c>
      <c r="AD85" s="1">
        <v>0</v>
      </c>
      <c r="AH85" s="1">
        <v>0</v>
      </c>
      <c r="AL85" s="1">
        <v>0</v>
      </c>
      <c r="AP85" s="1">
        <v>0</v>
      </c>
      <c r="AT85" s="1">
        <v>0</v>
      </c>
      <c r="AX85" s="1">
        <v>0</v>
      </c>
      <c r="BB85" s="1">
        <v>0</v>
      </c>
      <c r="BF85" s="1">
        <v>0</v>
      </c>
      <c r="BJ85" s="1">
        <v>0</v>
      </c>
      <c r="BN85" s="1">
        <v>0</v>
      </c>
      <c r="BR85" s="1">
        <v>0</v>
      </c>
      <c r="BV85" s="1">
        <v>0</v>
      </c>
      <c r="BZ85" s="1">
        <v>0</v>
      </c>
      <c r="CD85" s="1">
        <v>0</v>
      </c>
      <c r="CH85" s="1">
        <v>0</v>
      </c>
      <c r="CL85" s="1">
        <v>0</v>
      </c>
      <c r="CM85" s="1"/>
    </row>
    <row r="86" spans="1:91" ht="15.75" hidden="1" customHeight="1" x14ac:dyDescent="0.2">
      <c r="A86" s="1">
        <v>255</v>
      </c>
      <c r="B86" s="1"/>
      <c r="F86" s="1">
        <v>0</v>
      </c>
      <c r="J86" s="1">
        <v>0</v>
      </c>
      <c r="N86" s="1">
        <v>0</v>
      </c>
      <c r="R86" s="1">
        <v>0</v>
      </c>
      <c r="V86" s="1">
        <v>0</v>
      </c>
      <c r="Z86" s="1">
        <v>0</v>
      </c>
      <c r="AD86" s="1">
        <v>0</v>
      </c>
      <c r="AH86" s="1">
        <v>0</v>
      </c>
      <c r="AL86" s="1">
        <v>0</v>
      </c>
      <c r="AP86" s="1">
        <v>0</v>
      </c>
      <c r="AT86" s="1">
        <v>0</v>
      </c>
      <c r="AX86" s="1">
        <v>0</v>
      </c>
      <c r="BB86" s="1">
        <v>0</v>
      </c>
      <c r="BF86" s="1">
        <v>0</v>
      </c>
      <c r="BJ86" s="1">
        <v>0</v>
      </c>
      <c r="BN86" s="1">
        <v>0</v>
      </c>
      <c r="BR86" s="1">
        <v>0</v>
      </c>
      <c r="BV86" s="1">
        <v>0</v>
      </c>
      <c r="BZ86" s="1">
        <v>0</v>
      </c>
      <c r="CD86" s="1">
        <v>0</v>
      </c>
      <c r="CH86" s="1">
        <v>0</v>
      </c>
      <c r="CL86" s="1">
        <v>0</v>
      </c>
      <c r="CM86" s="1"/>
    </row>
    <row r="87" spans="1:91" ht="15.75" hidden="1" customHeight="1" x14ac:dyDescent="0.2">
      <c r="A87" s="1">
        <v>256</v>
      </c>
      <c r="B87" s="1"/>
      <c r="F87" s="1">
        <v>0</v>
      </c>
      <c r="J87" s="1">
        <v>0</v>
      </c>
      <c r="N87" s="1">
        <v>0</v>
      </c>
      <c r="R87" s="1">
        <v>0</v>
      </c>
      <c r="V87" s="1">
        <v>0</v>
      </c>
      <c r="Z87" s="1">
        <v>0</v>
      </c>
      <c r="AD87" s="1">
        <v>0</v>
      </c>
      <c r="AH87" s="1">
        <v>0</v>
      </c>
      <c r="AL87" s="1">
        <v>0</v>
      </c>
      <c r="AP87" s="1">
        <v>0</v>
      </c>
      <c r="AT87" s="1">
        <v>0</v>
      </c>
      <c r="AX87" s="1">
        <v>0</v>
      </c>
      <c r="BB87" s="1">
        <v>0</v>
      </c>
      <c r="BF87" s="1">
        <v>0</v>
      </c>
      <c r="BJ87" s="1">
        <v>0</v>
      </c>
      <c r="BN87" s="1">
        <v>0</v>
      </c>
      <c r="BR87" s="1">
        <v>0</v>
      </c>
      <c r="BV87" s="1">
        <v>0</v>
      </c>
      <c r="BZ87" s="1">
        <v>0</v>
      </c>
      <c r="CD87" s="1">
        <v>0</v>
      </c>
      <c r="CH87" s="1">
        <v>0</v>
      </c>
      <c r="CL87" s="1">
        <v>0</v>
      </c>
      <c r="CM87" s="1"/>
    </row>
    <row r="88" spans="1:91" ht="15.75" hidden="1" customHeight="1" x14ac:dyDescent="0.2">
      <c r="A88" s="1">
        <v>263</v>
      </c>
      <c r="B88" s="1"/>
      <c r="F88" s="1">
        <v>0</v>
      </c>
      <c r="J88" s="1">
        <v>0</v>
      </c>
      <c r="N88" s="1">
        <v>0</v>
      </c>
      <c r="R88" s="1">
        <v>0</v>
      </c>
      <c r="V88" s="1">
        <v>0</v>
      </c>
      <c r="Z88" s="1">
        <v>0</v>
      </c>
      <c r="AD88" s="1">
        <v>0</v>
      </c>
      <c r="AH88" s="1">
        <v>0</v>
      </c>
      <c r="AL88" s="1">
        <v>0</v>
      </c>
      <c r="AP88" s="1">
        <v>0</v>
      </c>
      <c r="AT88" s="1">
        <v>0</v>
      </c>
      <c r="AX88" s="1">
        <v>0</v>
      </c>
      <c r="BB88" s="1">
        <v>0</v>
      </c>
      <c r="BF88" s="1">
        <v>0</v>
      </c>
      <c r="BJ88" s="1">
        <v>0</v>
      </c>
      <c r="BN88" s="1">
        <v>0</v>
      </c>
      <c r="BR88" s="1">
        <v>0</v>
      </c>
      <c r="BV88" s="1">
        <v>0</v>
      </c>
      <c r="BZ88" s="1">
        <v>0</v>
      </c>
      <c r="CD88" s="1">
        <v>0</v>
      </c>
      <c r="CH88" s="1">
        <v>0</v>
      </c>
      <c r="CL88" s="1">
        <v>0</v>
      </c>
      <c r="CM88" s="1"/>
    </row>
    <row r="89" spans="1:91" ht="15.75" hidden="1" customHeight="1" x14ac:dyDescent="0.2">
      <c r="A89" s="1">
        <v>266</v>
      </c>
      <c r="B89" s="1"/>
      <c r="F89" s="1">
        <v>0</v>
      </c>
      <c r="J89" s="1">
        <v>0</v>
      </c>
      <c r="N89" s="1">
        <v>0</v>
      </c>
      <c r="R89" s="1">
        <v>0</v>
      </c>
      <c r="V89" s="1">
        <v>0</v>
      </c>
      <c r="Z89" s="1">
        <v>0</v>
      </c>
      <c r="AD89" s="1">
        <v>0</v>
      </c>
      <c r="AH89" s="1">
        <v>0</v>
      </c>
      <c r="AL89" s="1">
        <v>0</v>
      </c>
      <c r="AP89" s="1">
        <v>0</v>
      </c>
      <c r="AT89" s="1">
        <v>0</v>
      </c>
      <c r="AX89" s="1">
        <v>0</v>
      </c>
      <c r="BB89" s="1">
        <v>0</v>
      </c>
      <c r="BF89" s="1">
        <v>0</v>
      </c>
      <c r="BJ89" s="1">
        <v>0</v>
      </c>
      <c r="BN89" s="1">
        <v>0</v>
      </c>
      <c r="BR89" s="1">
        <v>0</v>
      </c>
      <c r="BV89" s="1">
        <v>0</v>
      </c>
      <c r="BZ89" s="1">
        <v>0</v>
      </c>
      <c r="CD89" s="1">
        <v>0</v>
      </c>
      <c r="CH89" s="1">
        <v>0</v>
      </c>
      <c r="CL89" s="1">
        <v>0</v>
      </c>
      <c r="CM89" s="1"/>
    </row>
    <row r="90" spans="1:91" ht="15.75" hidden="1" customHeight="1" x14ac:dyDescent="0.2">
      <c r="A90" s="1">
        <v>267</v>
      </c>
      <c r="B90" s="1"/>
      <c r="F90" s="1">
        <v>0</v>
      </c>
      <c r="G90" s="162"/>
      <c r="H90" s="162"/>
      <c r="I90" s="286"/>
      <c r="J90" s="1">
        <v>0</v>
      </c>
      <c r="K90" s="162"/>
      <c r="L90" s="162"/>
      <c r="M90" s="286"/>
      <c r="N90" s="1">
        <v>0</v>
      </c>
      <c r="O90" s="162"/>
      <c r="P90" s="162"/>
      <c r="Q90" s="286"/>
      <c r="R90" s="1">
        <v>0</v>
      </c>
      <c r="V90" s="1">
        <v>0</v>
      </c>
      <c r="Z90" s="1">
        <v>0</v>
      </c>
      <c r="AD90" s="1">
        <v>0</v>
      </c>
      <c r="AH90" s="1">
        <v>0</v>
      </c>
      <c r="AL90" s="1">
        <v>0</v>
      </c>
      <c r="AP90" s="1">
        <v>0</v>
      </c>
      <c r="AT90" s="1">
        <v>0</v>
      </c>
      <c r="AX90" s="1">
        <v>0</v>
      </c>
      <c r="BB90" s="1">
        <v>0</v>
      </c>
      <c r="BF90" s="1">
        <v>0</v>
      </c>
      <c r="BJ90" s="1">
        <v>0</v>
      </c>
      <c r="BN90" s="1">
        <v>0</v>
      </c>
      <c r="BR90" s="1">
        <v>0</v>
      </c>
      <c r="BV90" s="1">
        <v>0</v>
      </c>
      <c r="BZ90" s="1">
        <v>0</v>
      </c>
      <c r="CD90" s="1">
        <v>0</v>
      </c>
      <c r="CH90" s="1">
        <v>0</v>
      </c>
      <c r="CL90" s="1">
        <v>0</v>
      </c>
      <c r="CM90" s="1"/>
    </row>
    <row r="91" spans="1:91" ht="15.75" hidden="1" customHeight="1" x14ac:dyDescent="0.2">
      <c r="A91" s="1">
        <v>268</v>
      </c>
      <c r="B91" s="1"/>
      <c r="F91" s="1">
        <v>0</v>
      </c>
      <c r="G91" s="162">
        <v>0.34097222222222223</v>
      </c>
      <c r="H91" s="162">
        <v>0.34097222222222223</v>
      </c>
      <c r="I91" s="286">
        <v>0.17708333333333334</v>
      </c>
      <c r="J91" s="1">
        <v>4.3</v>
      </c>
      <c r="K91" s="162">
        <v>0.33611111111111114</v>
      </c>
      <c r="L91" s="162">
        <v>0.33611111111111114</v>
      </c>
      <c r="M91" s="286">
        <v>0.17708333333333334</v>
      </c>
      <c r="N91" s="1">
        <v>4.3</v>
      </c>
      <c r="O91" s="162">
        <v>0.33750000000000002</v>
      </c>
      <c r="P91" s="162">
        <v>0.33750000000000002</v>
      </c>
      <c r="Q91" s="286">
        <v>0.17708333333333334</v>
      </c>
      <c r="R91" s="1">
        <v>4.3</v>
      </c>
      <c r="V91" s="1">
        <v>0</v>
      </c>
      <c r="Z91" s="1">
        <v>0</v>
      </c>
      <c r="AD91" s="1">
        <v>0</v>
      </c>
      <c r="AH91" s="1">
        <v>0</v>
      </c>
      <c r="AL91" s="1">
        <v>0</v>
      </c>
      <c r="AP91" s="1">
        <v>0</v>
      </c>
      <c r="AT91" s="1">
        <v>0</v>
      </c>
      <c r="AX91" s="1">
        <v>0</v>
      </c>
      <c r="BB91" s="1">
        <v>0</v>
      </c>
      <c r="BF91" s="1">
        <v>0</v>
      </c>
      <c r="BJ91" s="1">
        <v>0</v>
      </c>
      <c r="BN91" s="1">
        <v>0</v>
      </c>
      <c r="BR91" s="1">
        <v>0</v>
      </c>
      <c r="BV91" s="1">
        <v>0</v>
      </c>
      <c r="BZ91" s="1">
        <v>0</v>
      </c>
      <c r="CD91" s="1">
        <v>0</v>
      </c>
      <c r="CH91" s="1">
        <v>0</v>
      </c>
      <c r="CL91" s="1">
        <v>0</v>
      </c>
      <c r="CM91" s="1"/>
    </row>
    <row r="92" spans="1:91" ht="15.75" hidden="1" customHeight="1" x14ac:dyDescent="0.2">
      <c r="A92" s="1">
        <v>275</v>
      </c>
      <c r="B92" s="1"/>
      <c r="C92" s="162"/>
      <c r="D92" s="162"/>
      <c r="E92" s="286"/>
      <c r="F92" s="1">
        <v>0</v>
      </c>
      <c r="G92" s="162"/>
      <c r="H92" s="162"/>
      <c r="I92" s="286"/>
      <c r="J92" s="1">
        <v>0</v>
      </c>
      <c r="K92" s="162"/>
      <c r="L92" s="162"/>
      <c r="M92" s="162"/>
      <c r="N92" s="1">
        <v>0</v>
      </c>
      <c r="R92" s="1">
        <v>0</v>
      </c>
      <c r="S92" s="162"/>
      <c r="T92" s="162"/>
      <c r="U92" s="162"/>
      <c r="V92" s="1">
        <v>0</v>
      </c>
      <c r="Z92" s="1">
        <v>0</v>
      </c>
      <c r="AD92" s="1">
        <v>0</v>
      </c>
      <c r="AH92" s="1">
        <v>0</v>
      </c>
      <c r="AI92" s="162"/>
      <c r="AJ92" s="162"/>
      <c r="AK92" s="286"/>
      <c r="AL92" s="1">
        <v>0</v>
      </c>
      <c r="AP92" s="1">
        <v>0</v>
      </c>
      <c r="AT92" s="1">
        <v>0</v>
      </c>
      <c r="AX92" s="1">
        <v>0</v>
      </c>
      <c r="BB92" s="1">
        <v>0</v>
      </c>
      <c r="BF92" s="1">
        <v>0</v>
      </c>
      <c r="BJ92" s="1">
        <v>0</v>
      </c>
      <c r="BN92" s="1">
        <v>0</v>
      </c>
      <c r="BR92" s="1">
        <v>0</v>
      </c>
      <c r="BV92" s="1">
        <v>0</v>
      </c>
      <c r="BZ92" s="1">
        <v>0</v>
      </c>
      <c r="CD92" s="1">
        <v>0</v>
      </c>
      <c r="CH92" s="1">
        <v>0</v>
      </c>
      <c r="CL92" s="1">
        <v>0</v>
      </c>
      <c r="CM92" s="1"/>
    </row>
    <row r="93" spans="1:91" ht="15.75" hidden="1" customHeight="1" x14ac:dyDescent="0.2">
      <c r="A93" s="1">
        <v>276</v>
      </c>
      <c r="B93" s="1"/>
      <c r="C93" s="162">
        <v>0.36458333333333331</v>
      </c>
      <c r="D93" s="162">
        <v>0.36458333333333331</v>
      </c>
      <c r="E93" s="286">
        <v>0.17708333333333334</v>
      </c>
      <c r="F93" s="1">
        <v>4.3</v>
      </c>
      <c r="G93" s="162">
        <v>0.43402777777777779</v>
      </c>
      <c r="H93" s="162">
        <v>0.43402777777777779</v>
      </c>
      <c r="I93" s="286">
        <v>0.17708333333333334</v>
      </c>
      <c r="J93" s="1">
        <v>4.3</v>
      </c>
      <c r="K93" s="162">
        <v>0.39513888888888887</v>
      </c>
      <c r="L93" s="162">
        <v>0.69166666666666665</v>
      </c>
      <c r="M93" s="162">
        <v>0.23402777777777778</v>
      </c>
      <c r="N93" s="1">
        <v>5.6</v>
      </c>
      <c r="R93" s="1">
        <v>0</v>
      </c>
      <c r="S93" s="162">
        <v>0.38750000000000001</v>
      </c>
      <c r="T93" s="162">
        <v>0.67847222222222225</v>
      </c>
      <c r="U93" s="162">
        <v>0.22847222222222222</v>
      </c>
      <c r="V93" s="1">
        <v>5.5</v>
      </c>
      <c r="Z93" s="1">
        <v>0</v>
      </c>
      <c r="AD93" s="1">
        <v>0</v>
      </c>
      <c r="AH93" s="1">
        <v>0</v>
      </c>
      <c r="AI93" s="162">
        <v>0.45833333333333331</v>
      </c>
      <c r="AJ93" s="162">
        <v>0.45833333333333331</v>
      </c>
      <c r="AK93" s="286">
        <v>0.17708333333333334</v>
      </c>
      <c r="AL93" s="1">
        <v>4.3</v>
      </c>
      <c r="AP93" s="1">
        <v>0</v>
      </c>
      <c r="AT93" s="1">
        <v>0</v>
      </c>
      <c r="AX93" s="1">
        <v>0</v>
      </c>
      <c r="BB93" s="1">
        <v>0</v>
      </c>
      <c r="BF93" s="1">
        <v>0</v>
      </c>
      <c r="BJ93" s="1">
        <v>0</v>
      </c>
      <c r="BN93" s="1">
        <v>0</v>
      </c>
      <c r="BR93" s="1">
        <v>0</v>
      </c>
      <c r="BV93" s="1">
        <v>0</v>
      </c>
      <c r="BZ93" s="1">
        <v>0</v>
      </c>
      <c r="CD93" s="1">
        <v>0</v>
      </c>
      <c r="CH93" s="1">
        <v>0</v>
      </c>
      <c r="CL93" s="1">
        <v>0</v>
      </c>
      <c r="CM93" s="1"/>
    </row>
    <row r="94" spans="1:91" ht="15.75" hidden="1" customHeight="1" x14ac:dyDescent="0.2">
      <c r="A94" s="1">
        <v>277</v>
      </c>
      <c r="B94" s="1"/>
      <c r="F94" s="1">
        <v>0</v>
      </c>
      <c r="J94" s="1">
        <v>0</v>
      </c>
      <c r="N94" s="1">
        <v>0</v>
      </c>
      <c r="R94" s="1">
        <v>0</v>
      </c>
      <c r="V94" s="1">
        <v>0</v>
      </c>
      <c r="Z94" s="1">
        <v>0</v>
      </c>
      <c r="AD94" s="1">
        <v>0</v>
      </c>
      <c r="AH94" s="1">
        <v>0</v>
      </c>
      <c r="AL94" s="1">
        <v>0</v>
      </c>
      <c r="AP94" s="1">
        <v>0</v>
      </c>
      <c r="AT94" s="1">
        <v>0</v>
      </c>
      <c r="AX94" s="1">
        <v>0</v>
      </c>
      <c r="BB94" s="1">
        <v>0</v>
      </c>
      <c r="BF94" s="1">
        <v>0</v>
      </c>
      <c r="BJ94" s="1">
        <v>0</v>
      </c>
      <c r="BN94" s="1">
        <v>0</v>
      </c>
      <c r="BR94" s="1">
        <v>0</v>
      </c>
      <c r="BV94" s="1">
        <v>0</v>
      </c>
      <c r="BZ94" s="1">
        <v>0</v>
      </c>
      <c r="CD94" s="1">
        <v>0</v>
      </c>
      <c r="CH94" s="1">
        <v>0</v>
      </c>
      <c r="CL94" s="1">
        <v>0</v>
      </c>
      <c r="CM94" s="1"/>
    </row>
    <row r="95" spans="1:91" ht="15.75" hidden="1" customHeight="1" x14ac:dyDescent="0.2">
      <c r="A95" s="1">
        <v>281</v>
      </c>
      <c r="B95" s="1"/>
      <c r="F95" s="1">
        <v>0</v>
      </c>
      <c r="J95" s="1">
        <v>0</v>
      </c>
      <c r="N95" s="1">
        <v>0</v>
      </c>
      <c r="R95" s="1">
        <v>0</v>
      </c>
      <c r="V95" s="1">
        <v>0</v>
      </c>
      <c r="Z95" s="1">
        <v>0</v>
      </c>
      <c r="AD95" s="1">
        <v>0</v>
      </c>
      <c r="AH95" s="1">
        <v>0</v>
      </c>
      <c r="AL95" s="1">
        <v>0</v>
      </c>
      <c r="AP95" s="1">
        <v>0</v>
      </c>
      <c r="AT95" s="1">
        <v>0</v>
      </c>
      <c r="AX95" s="1">
        <v>0</v>
      </c>
      <c r="BB95" s="1">
        <v>0</v>
      </c>
      <c r="BF95" s="1">
        <v>0</v>
      </c>
      <c r="BJ95" s="1">
        <v>0</v>
      </c>
      <c r="BN95" s="1">
        <v>0</v>
      </c>
      <c r="BR95" s="1">
        <v>0</v>
      </c>
      <c r="BV95" s="1">
        <v>0</v>
      </c>
      <c r="BZ95" s="1">
        <v>0</v>
      </c>
      <c r="CD95" s="1">
        <v>0</v>
      </c>
      <c r="CH95" s="1">
        <v>0</v>
      </c>
      <c r="CL95" s="1">
        <v>0</v>
      </c>
      <c r="CM95" s="1"/>
    </row>
    <row r="96" spans="1:91" ht="15.75" hidden="1" customHeight="1" x14ac:dyDescent="0.2">
      <c r="A96" s="1">
        <v>282</v>
      </c>
      <c r="B96" s="1"/>
      <c r="F96" s="1">
        <v>0</v>
      </c>
      <c r="J96" s="1">
        <v>0</v>
      </c>
      <c r="N96" s="1">
        <v>0</v>
      </c>
      <c r="R96" s="1">
        <v>0</v>
      </c>
      <c r="V96" s="1">
        <v>0</v>
      </c>
      <c r="Z96" s="1">
        <v>0</v>
      </c>
      <c r="AD96" s="1">
        <v>0</v>
      </c>
      <c r="AH96" s="1">
        <v>0</v>
      </c>
      <c r="AL96" s="1">
        <v>0</v>
      </c>
      <c r="AP96" s="1">
        <v>0</v>
      </c>
      <c r="AT96" s="1">
        <v>0</v>
      </c>
      <c r="AX96" s="1">
        <v>0</v>
      </c>
      <c r="BB96" s="1">
        <v>0</v>
      </c>
      <c r="BF96" s="1">
        <v>0</v>
      </c>
      <c r="BJ96" s="1">
        <v>0</v>
      </c>
      <c r="BN96" s="1">
        <v>0</v>
      </c>
      <c r="BR96" s="1">
        <v>0</v>
      </c>
      <c r="BV96" s="1">
        <v>0</v>
      </c>
      <c r="BZ96" s="1">
        <v>0</v>
      </c>
      <c r="CD96" s="1">
        <v>0</v>
      </c>
      <c r="CH96" s="1">
        <v>0</v>
      </c>
      <c r="CL96" s="1">
        <v>0</v>
      </c>
      <c r="CM96" s="1"/>
    </row>
    <row r="97" spans="1:91" ht="15.75" hidden="1" customHeight="1" x14ac:dyDescent="0.2">
      <c r="A97" s="1">
        <v>283</v>
      </c>
      <c r="B97" s="1"/>
      <c r="F97" s="1">
        <v>0</v>
      </c>
      <c r="J97" s="1">
        <v>0</v>
      </c>
      <c r="N97" s="1">
        <v>0</v>
      </c>
      <c r="R97" s="1">
        <v>0</v>
      </c>
      <c r="V97" s="1">
        <v>0</v>
      </c>
      <c r="Z97" s="1">
        <v>0</v>
      </c>
      <c r="AD97" s="1">
        <v>0</v>
      </c>
      <c r="AH97" s="1">
        <v>0</v>
      </c>
      <c r="AL97" s="1">
        <v>0</v>
      </c>
      <c r="AP97" s="1">
        <v>0</v>
      </c>
      <c r="AT97" s="1">
        <v>0</v>
      </c>
      <c r="AX97" s="1">
        <v>0</v>
      </c>
      <c r="BB97" s="1">
        <v>0</v>
      </c>
      <c r="BF97" s="1">
        <v>0</v>
      </c>
      <c r="BJ97" s="1">
        <v>0</v>
      </c>
      <c r="BN97" s="1">
        <v>0</v>
      </c>
      <c r="BR97" s="1">
        <v>0</v>
      </c>
      <c r="BV97" s="1">
        <v>0</v>
      </c>
      <c r="BZ97" s="1">
        <v>0</v>
      </c>
      <c r="CD97" s="1">
        <v>0</v>
      </c>
      <c r="CH97" s="1">
        <v>0</v>
      </c>
      <c r="CL97" s="1">
        <v>0</v>
      </c>
      <c r="CM97" s="1"/>
    </row>
    <row r="98" spans="1:91" ht="15.75" hidden="1" customHeight="1" x14ac:dyDescent="0.2">
      <c r="A98" s="1">
        <v>284</v>
      </c>
      <c r="B98" s="1"/>
      <c r="F98" s="1">
        <v>0</v>
      </c>
      <c r="J98" s="1">
        <v>0</v>
      </c>
      <c r="N98" s="1">
        <v>0</v>
      </c>
      <c r="R98" s="1">
        <v>0</v>
      </c>
      <c r="V98" s="1">
        <v>0</v>
      </c>
      <c r="Z98" s="1">
        <v>0</v>
      </c>
      <c r="AD98" s="1">
        <v>0</v>
      </c>
      <c r="AH98" s="1">
        <v>0</v>
      </c>
      <c r="AL98" s="1">
        <v>0</v>
      </c>
      <c r="AP98" s="1">
        <v>0</v>
      </c>
      <c r="AT98" s="1">
        <v>0</v>
      </c>
      <c r="AX98" s="1">
        <v>0</v>
      </c>
      <c r="BB98" s="1">
        <v>0</v>
      </c>
      <c r="BF98" s="1">
        <v>0</v>
      </c>
      <c r="BJ98" s="1">
        <v>0</v>
      </c>
      <c r="BN98" s="1">
        <v>0</v>
      </c>
      <c r="BR98" s="1">
        <v>0</v>
      </c>
      <c r="BV98" s="1">
        <v>0</v>
      </c>
      <c r="BZ98" s="1">
        <v>0</v>
      </c>
      <c r="CD98" s="1">
        <v>0</v>
      </c>
      <c r="CH98" s="1">
        <v>0</v>
      </c>
      <c r="CL98" s="1">
        <v>0</v>
      </c>
      <c r="CM98" s="1"/>
    </row>
    <row r="99" spans="1:91" ht="15.75" hidden="1" customHeight="1" x14ac:dyDescent="0.2">
      <c r="A99" s="1">
        <v>286</v>
      </c>
      <c r="B99" s="1"/>
      <c r="C99" s="162"/>
      <c r="D99" s="162"/>
      <c r="E99" s="162"/>
      <c r="F99" s="1">
        <v>0</v>
      </c>
      <c r="G99" s="162"/>
      <c r="H99" s="162"/>
      <c r="I99" s="286"/>
      <c r="J99" s="1">
        <v>0</v>
      </c>
      <c r="K99" s="162"/>
      <c r="L99" s="162"/>
      <c r="M99" s="286"/>
      <c r="N99" s="1">
        <v>0</v>
      </c>
      <c r="O99" s="162"/>
      <c r="P99" s="162"/>
      <c r="Q99" s="162"/>
      <c r="R99" s="1">
        <v>0</v>
      </c>
      <c r="S99" s="162"/>
      <c r="T99" s="162"/>
      <c r="U99" s="162"/>
      <c r="V99" s="1">
        <v>0</v>
      </c>
      <c r="Z99" s="1">
        <v>0</v>
      </c>
      <c r="AD99" s="1">
        <v>0</v>
      </c>
      <c r="AE99" s="162"/>
      <c r="AF99" s="162"/>
      <c r="AG99" s="286"/>
      <c r="AH99" s="1">
        <v>0</v>
      </c>
      <c r="AI99" s="162"/>
      <c r="AJ99" s="162"/>
      <c r="AK99" s="286"/>
      <c r="AL99" s="1">
        <v>0</v>
      </c>
      <c r="AP99" s="1">
        <v>0</v>
      </c>
      <c r="AT99" s="1">
        <v>0</v>
      </c>
      <c r="AX99" s="1">
        <v>0</v>
      </c>
      <c r="BB99" s="1">
        <v>0</v>
      </c>
      <c r="BF99" s="1">
        <v>0</v>
      </c>
      <c r="BJ99" s="1">
        <v>0</v>
      </c>
      <c r="BK99" s="162"/>
      <c r="BL99" s="162"/>
      <c r="BM99" s="286"/>
      <c r="BN99" s="1">
        <v>0</v>
      </c>
      <c r="BR99" s="1">
        <v>0</v>
      </c>
      <c r="BV99" s="1">
        <v>0</v>
      </c>
      <c r="BW99" s="162"/>
      <c r="BX99" s="162"/>
      <c r="BY99" s="286"/>
      <c r="BZ99" s="1">
        <v>0</v>
      </c>
      <c r="CD99" s="1">
        <v>0</v>
      </c>
      <c r="CH99" s="1">
        <v>0</v>
      </c>
      <c r="CL99" s="1">
        <v>0</v>
      </c>
      <c r="CM99" s="1"/>
    </row>
    <row r="100" spans="1:91" ht="15.75" hidden="1" customHeight="1" x14ac:dyDescent="0.2">
      <c r="A100" s="1">
        <v>287</v>
      </c>
      <c r="B100" s="1"/>
      <c r="C100" s="162">
        <v>0.38680555555555557</v>
      </c>
      <c r="D100" s="162">
        <v>0.67847222222222225</v>
      </c>
      <c r="E100" s="162">
        <v>0.22916666666666666</v>
      </c>
      <c r="F100" s="1">
        <v>5.5</v>
      </c>
      <c r="G100" s="162">
        <v>0.36666666666666664</v>
      </c>
      <c r="H100" s="162">
        <v>0.36666666666666664</v>
      </c>
      <c r="I100" s="286">
        <v>0.17708333333333334</v>
      </c>
      <c r="J100" s="1">
        <v>4.3</v>
      </c>
      <c r="K100" s="162">
        <v>0.37916666666666665</v>
      </c>
      <c r="L100" s="162">
        <v>0.56111111111111112</v>
      </c>
      <c r="M100" s="286">
        <v>0.12083333333333333</v>
      </c>
      <c r="N100" s="1">
        <v>2.9</v>
      </c>
      <c r="O100" s="162">
        <v>0.35625000000000001</v>
      </c>
      <c r="P100" s="162">
        <v>0.65277777777777779</v>
      </c>
      <c r="Q100" s="162">
        <v>0.23402777777777778</v>
      </c>
      <c r="R100" s="1">
        <v>5.6</v>
      </c>
      <c r="S100" s="162">
        <v>0.38611111111111113</v>
      </c>
      <c r="T100" s="162">
        <v>0.71666666666666667</v>
      </c>
      <c r="U100" s="162">
        <v>0.26805555555555555</v>
      </c>
      <c r="V100" s="1">
        <v>6.4</v>
      </c>
      <c r="Z100" s="1">
        <v>0</v>
      </c>
      <c r="AD100" s="1">
        <v>0</v>
      </c>
      <c r="AE100" s="162">
        <v>0.37777777777777777</v>
      </c>
      <c r="AF100" s="162">
        <v>0.55069444444444449</v>
      </c>
      <c r="AG100" s="286">
        <v>0.12222222222222222</v>
      </c>
      <c r="AH100" s="1">
        <v>2.9</v>
      </c>
      <c r="AI100" s="162">
        <v>0.63749999999999996</v>
      </c>
      <c r="AJ100" s="162">
        <v>0.63749999999999996</v>
      </c>
      <c r="AK100" s="286">
        <v>0.17708333333333334</v>
      </c>
      <c r="AL100" s="1">
        <v>4.3</v>
      </c>
      <c r="AP100" s="1">
        <v>0</v>
      </c>
      <c r="AT100" s="1">
        <v>0</v>
      </c>
      <c r="AX100" s="1">
        <v>0</v>
      </c>
      <c r="BB100" s="1">
        <v>0</v>
      </c>
      <c r="BF100" s="1">
        <v>0</v>
      </c>
      <c r="BJ100" s="1">
        <v>0</v>
      </c>
      <c r="BK100" s="162">
        <v>0.57986111111111116</v>
      </c>
      <c r="BL100" s="162">
        <v>0.57986111111111116</v>
      </c>
      <c r="BM100" s="286">
        <v>0.17708333333333334</v>
      </c>
      <c r="BN100" s="1">
        <v>4.3</v>
      </c>
      <c r="BR100" s="1">
        <v>0</v>
      </c>
      <c r="BV100" s="1">
        <v>0</v>
      </c>
      <c r="BW100" s="162">
        <v>0.37083333333333335</v>
      </c>
      <c r="BX100" s="162">
        <v>0.37083333333333335</v>
      </c>
      <c r="BY100" s="286">
        <v>0.17708333333333334</v>
      </c>
      <c r="BZ100" s="1">
        <v>4.3</v>
      </c>
      <c r="CD100" s="1">
        <v>0</v>
      </c>
      <c r="CH100" s="1">
        <v>0</v>
      </c>
      <c r="CL100" s="1">
        <v>0</v>
      </c>
      <c r="CM100" s="1"/>
    </row>
    <row r="101" spans="1:91" ht="15.75" hidden="1" customHeight="1" x14ac:dyDescent="0.2">
      <c r="A101" s="1">
        <v>291</v>
      </c>
      <c r="B101" s="1"/>
      <c r="F101" s="1">
        <v>0</v>
      </c>
      <c r="J101" s="1">
        <v>0</v>
      </c>
      <c r="N101" s="1">
        <v>0</v>
      </c>
      <c r="R101" s="1">
        <v>0</v>
      </c>
      <c r="V101" s="1">
        <v>0</v>
      </c>
      <c r="Z101" s="1">
        <v>0</v>
      </c>
      <c r="AD101" s="1">
        <v>0</v>
      </c>
      <c r="AH101" s="1">
        <v>0</v>
      </c>
      <c r="AL101" s="1">
        <v>0</v>
      </c>
      <c r="AP101" s="1">
        <v>0</v>
      </c>
      <c r="AT101" s="1">
        <v>0</v>
      </c>
      <c r="AX101" s="1">
        <v>0</v>
      </c>
      <c r="BB101" s="1">
        <v>0</v>
      </c>
      <c r="BF101" s="1">
        <v>0</v>
      </c>
      <c r="BJ101" s="1">
        <v>0</v>
      </c>
      <c r="BN101" s="1">
        <v>0</v>
      </c>
      <c r="BR101" s="1">
        <v>0</v>
      </c>
      <c r="BV101" s="1">
        <v>0</v>
      </c>
      <c r="BZ101" s="1">
        <v>0</v>
      </c>
      <c r="CD101" s="1">
        <v>0</v>
      </c>
      <c r="CH101" s="1">
        <v>0</v>
      </c>
      <c r="CL101" s="1">
        <v>0</v>
      </c>
      <c r="CM101" s="1"/>
    </row>
    <row r="102" spans="1:91" ht="15.75" hidden="1" customHeight="1" x14ac:dyDescent="0.2">
      <c r="A102" s="1">
        <v>293</v>
      </c>
      <c r="B102" s="1"/>
      <c r="F102" s="1">
        <v>0</v>
      </c>
      <c r="G102" s="162"/>
      <c r="H102" s="162"/>
      <c r="I102" s="286"/>
      <c r="J102" s="1">
        <v>0</v>
      </c>
      <c r="N102" s="1">
        <v>0</v>
      </c>
      <c r="O102" s="162"/>
      <c r="P102" s="162"/>
      <c r="Q102" s="286"/>
      <c r="R102" s="1">
        <v>0</v>
      </c>
      <c r="S102" s="162"/>
      <c r="T102" s="162"/>
      <c r="U102" s="286"/>
      <c r="V102" s="1">
        <v>0</v>
      </c>
      <c r="Z102" s="1">
        <v>0</v>
      </c>
      <c r="AD102" s="1">
        <v>0</v>
      </c>
      <c r="AE102" s="162"/>
      <c r="AF102" s="162"/>
      <c r="AG102" s="286"/>
      <c r="AH102" s="1">
        <v>0</v>
      </c>
      <c r="AI102" s="162"/>
      <c r="AJ102" s="162"/>
      <c r="AK102" s="162"/>
      <c r="AL102" s="1">
        <v>0</v>
      </c>
      <c r="AM102" s="162"/>
      <c r="AN102" s="162"/>
      <c r="AO102" s="286"/>
      <c r="AP102" s="1">
        <v>0</v>
      </c>
      <c r="AQ102" s="162"/>
      <c r="AR102" s="162"/>
      <c r="AS102" s="286"/>
      <c r="AT102" s="1">
        <v>0</v>
      </c>
      <c r="AU102" s="162"/>
      <c r="AV102" s="162"/>
      <c r="AW102" s="162"/>
      <c r="AX102" s="1">
        <v>0</v>
      </c>
      <c r="BB102" s="1">
        <v>0</v>
      </c>
      <c r="BF102" s="1">
        <v>0</v>
      </c>
      <c r="BG102" s="162"/>
      <c r="BH102" s="162"/>
      <c r="BI102" s="286"/>
      <c r="BJ102" s="1">
        <v>0</v>
      </c>
      <c r="BK102" s="162"/>
      <c r="BL102" s="162"/>
      <c r="BM102" s="286"/>
      <c r="BN102" s="1">
        <v>0</v>
      </c>
      <c r="BO102" s="162"/>
      <c r="BP102" s="162"/>
      <c r="BQ102" s="286"/>
      <c r="BR102" s="1">
        <v>0</v>
      </c>
      <c r="BS102" s="162"/>
      <c r="BT102" s="162"/>
      <c r="BU102" s="162"/>
      <c r="BV102" s="1">
        <v>0</v>
      </c>
      <c r="BZ102" s="1">
        <v>0</v>
      </c>
      <c r="CD102" s="1">
        <v>0</v>
      </c>
      <c r="CH102" s="1">
        <v>0</v>
      </c>
      <c r="CL102" s="1">
        <v>0</v>
      </c>
      <c r="CM102" s="1"/>
    </row>
    <row r="103" spans="1:91" ht="15.75" hidden="1" customHeight="1" x14ac:dyDescent="0.2">
      <c r="A103" s="1">
        <v>294</v>
      </c>
      <c r="B103" s="1"/>
      <c r="F103" s="1">
        <v>0</v>
      </c>
      <c r="G103" s="162">
        <v>0.36458333333333331</v>
      </c>
      <c r="H103" s="162">
        <v>0.36458333333333331</v>
      </c>
      <c r="I103" s="286">
        <v>0.17708333333333334</v>
      </c>
      <c r="J103" s="1">
        <v>4.3</v>
      </c>
      <c r="N103" s="1">
        <v>0</v>
      </c>
      <c r="O103" s="162">
        <v>0.36319444444444443</v>
      </c>
      <c r="P103" s="162">
        <v>0.36319444444444443</v>
      </c>
      <c r="Q103" s="286">
        <v>0.17708333333333334</v>
      </c>
      <c r="R103" s="1">
        <v>4.3</v>
      </c>
      <c r="S103" s="162">
        <v>0.36319444444444443</v>
      </c>
      <c r="T103" s="162">
        <v>0.36319444444444443</v>
      </c>
      <c r="U103" s="286">
        <v>0.17708333333333334</v>
      </c>
      <c r="V103" s="1">
        <v>4.3</v>
      </c>
      <c r="Z103" s="1">
        <v>0</v>
      </c>
      <c r="AD103" s="1">
        <v>0</v>
      </c>
      <c r="AE103" s="162">
        <v>0.72152777777777777</v>
      </c>
      <c r="AF103" s="162">
        <v>0.72152777777777777</v>
      </c>
      <c r="AG103" s="286">
        <v>0.17708333333333334</v>
      </c>
      <c r="AH103" s="1">
        <v>4.3</v>
      </c>
      <c r="AI103" s="162">
        <v>0.36388888888888887</v>
      </c>
      <c r="AJ103" s="162">
        <v>0.69930555555555551</v>
      </c>
      <c r="AK103" s="162">
        <v>0.27291666666666664</v>
      </c>
      <c r="AL103" s="1">
        <v>6.6</v>
      </c>
      <c r="AM103" s="162">
        <v>0.37222222222222223</v>
      </c>
      <c r="AN103" s="162">
        <v>0.37222222222222223</v>
      </c>
      <c r="AO103" s="286">
        <v>0.17708333333333334</v>
      </c>
      <c r="AP103" s="1">
        <v>4.3</v>
      </c>
      <c r="AQ103" s="162">
        <v>0.3659722222222222</v>
      </c>
      <c r="AR103" s="162">
        <v>0.3659722222222222</v>
      </c>
      <c r="AS103" s="286">
        <v>0.17708333333333334</v>
      </c>
      <c r="AT103" s="1">
        <v>4.3</v>
      </c>
      <c r="AU103" s="162">
        <v>0.37083333333333335</v>
      </c>
      <c r="AV103" s="162">
        <v>0.68055555555555558</v>
      </c>
      <c r="AW103" s="162">
        <v>0.24722222222222223</v>
      </c>
      <c r="AX103" s="1">
        <v>5.9</v>
      </c>
      <c r="BB103" s="1">
        <v>0</v>
      </c>
      <c r="BF103" s="1">
        <v>0</v>
      </c>
      <c r="BG103" s="162">
        <v>0.38541666666666669</v>
      </c>
      <c r="BH103" s="162">
        <v>0.38541666666666669</v>
      </c>
      <c r="BI103" s="286">
        <v>0.17708333333333334</v>
      </c>
      <c r="BJ103" s="1">
        <v>4.3</v>
      </c>
      <c r="BK103" s="162">
        <v>0.37013888888888891</v>
      </c>
      <c r="BL103" s="162">
        <v>0.37013888888888891</v>
      </c>
      <c r="BM103" s="286">
        <v>0.17708333333333334</v>
      </c>
      <c r="BN103" s="1">
        <v>4.3</v>
      </c>
      <c r="BO103" s="162">
        <v>0.38263888888888886</v>
      </c>
      <c r="BP103" s="162">
        <v>0.38263888888888886</v>
      </c>
      <c r="BQ103" s="286">
        <v>0.17708333333333334</v>
      </c>
      <c r="BR103" s="1">
        <v>4.3</v>
      </c>
      <c r="BS103" s="162">
        <v>0.36249999999999999</v>
      </c>
      <c r="BT103" s="162">
        <v>0.71250000000000002</v>
      </c>
      <c r="BU103" s="162">
        <v>0.28749999999999998</v>
      </c>
      <c r="BV103" s="1">
        <v>6.9</v>
      </c>
      <c r="BZ103" s="1">
        <v>0</v>
      </c>
      <c r="CD103" s="1">
        <v>0</v>
      </c>
      <c r="CH103" s="1">
        <v>0</v>
      </c>
      <c r="CL103" s="1">
        <v>0</v>
      </c>
      <c r="CM103" s="1"/>
    </row>
    <row r="104" spans="1:91" ht="15.75" hidden="1" customHeight="1" x14ac:dyDescent="0.2">
      <c r="A104" s="1">
        <v>296</v>
      </c>
      <c r="B104" s="1"/>
      <c r="F104" s="1">
        <v>0</v>
      </c>
      <c r="J104" s="1">
        <v>0</v>
      </c>
      <c r="N104" s="1">
        <v>0</v>
      </c>
      <c r="R104" s="1">
        <v>0</v>
      </c>
      <c r="V104" s="1">
        <v>0</v>
      </c>
      <c r="Z104" s="1">
        <v>0</v>
      </c>
      <c r="AD104" s="1">
        <v>0</v>
      </c>
      <c r="AH104" s="1">
        <v>0</v>
      </c>
      <c r="AL104" s="1">
        <v>0</v>
      </c>
      <c r="AP104" s="1">
        <v>0</v>
      </c>
      <c r="AT104" s="1">
        <v>0</v>
      </c>
      <c r="AX104" s="1">
        <v>0</v>
      </c>
      <c r="BB104" s="1">
        <v>0</v>
      </c>
      <c r="BF104" s="1">
        <v>0</v>
      </c>
      <c r="BJ104" s="1">
        <v>0</v>
      </c>
      <c r="BN104" s="1">
        <v>0</v>
      </c>
      <c r="BR104" s="1">
        <v>0</v>
      </c>
      <c r="BV104" s="1">
        <v>0</v>
      </c>
      <c r="BZ104" s="1">
        <v>0</v>
      </c>
      <c r="CD104" s="1">
        <v>0</v>
      </c>
      <c r="CH104" s="1">
        <v>0</v>
      </c>
      <c r="CL104" s="1">
        <v>0</v>
      </c>
      <c r="CM104" s="1"/>
    </row>
    <row r="105" spans="1:91" ht="15.75" hidden="1" customHeight="1" x14ac:dyDescent="0.2">
      <c r="A105" s="1">
        <v>300</v>
      </c>
      <c r="B105" s="1"/>
      <c r="C105" s="162"/>
      <c r="D105" s="162"/>
      <c r="E105" s="286"/>
      <c r="F105" s="1">
        <v>0</v>
      </c>
      <c r="J105" s="1">
        <v>0</v>
      </c>
      <c r="K105" s="162"/>
      <c r="L105" s="162"/>
      <c r="M105" s="286"/>
      <c r="N105" s="1">
        <v>0</v>
      </c>
      <c r="R105" s="1">
        <v>0</v>
      </c>
      <c r="S105" s="162"/>
      <c r="T105" s="162"/>
      <c r="U105" s="162"/>
      <c r="V105" s="1">
        <v>0</v>
      </c>
      <c r="Z105" s="1">
        <v>0</v>
      </c>
      <c r="AD105" s="1">
        <v>0</v>
      </c>
      <c r="AE105" s="162"/>
      <c r="AF105" s="162"/>
      <c r="AG105" s="286"/>
      <c r="AH105" s="1">
        <v>0</v>
      </c>
      <c r="AI105" s="162"/>
      <c r="AJ105" s="162"/>
      <c r="AK105" s="162"/>
      <c r="AL105" s="1">
        <v>0</v>
      </c>
      <c r="AM105" s="162"/>
      <c r="AN105" s="162"/>
      <c r="AO105" s="162"/>
      <c r="AP105" s="1">
        <v>0</v>
      </c>
      <c r="AQ105" s="162"/>
      <c r="AR105" s="162"/>
      <c r="AS105" s="286"/>
      <c r="AT105" s="1">
        <v>0</v>
      </c>
      <c r="AU105" s="162"/>
      <c r="AV105" s="162"/>
      <c r="AW105" s="162"/>
      <c r="AX105" s="1">
        <v>0</v>
      </c>
      <c r="BB105" s="1">
        <v>0</v>
      </c>
      <c r="BF105" s="1">
        <v>0</v>
      </c>
      <c r="BJ105" s="1">
        <v>0</v>
      </c>
      <c r="BN105" s="1">
        <v>0</v>
      </c>
      <c r="BR105" s="1">
        <v>0</v>
      </c>
      <c r="BV105" s="1">
        <v>0</v>
      </c>
      <c r="BZ105" s="1">
        <v>0</v>
      </c>
      <c r="CD105" s="1">
        <v>0</v>
      </c>
      <c r="CH105" s="1">
        <v>0</v>
      </c>
      <c r="CL105" s="1">
        <v>0</v>
      </c>
      <c r="CM105" s="1"/>
    </row>
    <row r="106" spans="1:91" ht="15.75" hidden="1" customHeight="1" x14ac:dyDescent="0.2">
      <c r="A106" s="1">
        <v>301</v>
      </c>
      <c r="B106" s="1"/>
      <c r="C106" s="162">
        <v>0.40972222222222221</v>
      </c>
      <c r="D106" s="162">
        <v>0.40972222222222221</v>
      </c>
      <c r="E106" s="286">
        <v>0.17708333333333334</v>
      </c>
      <c r="F106" s="1">
        <v>4.3</v>
      </c>
      <c r="J106" s="1">
        <v>0</v>
      </c>
      <c r="K106" s="162">
        <v>0.71319444444444446</v>
      </c>
      <c r="L106" s="162">
        <v>0.71319444444444446</v>
      </c>
      <c r="M106" s="286">
        <v>0.17708333333333334</v>
      </c>
      <c r="N106" s="1">
        <v>4.3</v>
      </c>
      <c r="R106" s="1">
        <v>0</v>
      </c>
      <c r="S106" s="162">
        <v>0.4909722222222222</v>
      </c>
      <c r="T106" s="162">
        <v>0.56944444444444442</v>
      </c>
      <c r="U106" s="162">
        <v>1.5972222222222221E-2</v>
      </c>
      <c r="V106" s="1">
        <v>0.4</v>
      </c>
      <c r="Z106" s="1">
        <v>0</v>
      </c>
      <c r="AD106" s="1">
        <v>0</v>
      </c>
      <c r="AE106" s="162">
        <v>0.6875</v>
      </c>
      <c r="AF106" s="162">
        <v>0.6875</v>
      </c>
      <c r="AG106" s="286">
        <v>0.17708333333333334</v>
      </c>
      <c r="AH106" s="1">
        <v>4.3</v>
      </c>
      <c r="AI106" s="162">
        <v>0.45347222222222222</v>
      </c>
      <c r="AJ106" s="162">
        <v>0.74444444444444446</v>
      </c>
      <c r="AK106" s="162">
        <v>0.22847222222222222</v>
      </c>
      <c r="AL106" s="1">
        <v>5.5</v>
      </c>
      <c r="AM106" s="162">
        <v>0.48749999999999999</v>
      </c>
      <c r="AN106" s="162">
        <v>0.70416666666666672</v>
      </c>
      <c r="AO106" s="162">
        <v>0.15416666666666667</v>
      </c>
      <c r="AP106" s="1">
        <v>3.7</v>
      </c>
      <c r="AQ106" s="162">
        <v>0.59375</v>
      </c>
      <c r="AR106" s="162">
        <v>0.59375</v>
      </c>
      <c r="AS106" s="286">
        <v>0.17708333333333334</v>
      </c>
      <c r="AT106" s="1">
        <v>4.3</v>
      </c>
      <c r="AU106" s="162">
        <v>0.45</v>
      </c>
      <c r="AV106" s="162">
        <v>0.71111111111111114</v>
      </c>
      <c r="AW106" s="162">
        <v>0.1986111111111111</v>
      </c>
      <c r="AX106" s="1">
        <v>4.8</v>
      </c>
      <c r="BB106" s="1">
        <v>0</v>
      </c>
      <c r="BF106" s="1">
        <v>0</v>
      </c>
      <c r="BJ106" s="1">
        <v>0</v>
      </c>
      <c r="BN106" s="1">
        <v>0</v>
      </c>
      <c r="BR106" s="1">
        <v>0</v>
      </c>
      <c r="BV106" s="1">
        <v>0</v>
      </c>
      <c r="BZ106" s="1">
        <v>0</v>
      </c>
      <c r="CD106" s="1">
        <v>0</v>
      </c>
      <c r="CH106" s="1">
        <v>0</v>
      </c>
      <c r="CL106" s="1">
        <v>0</v>
      </c>
      <c r="CM106" s="1"/>
    </row>
    <row r="107" spans="1:91" ht="15.75" hidden="1" customHeight="1" x14ac:dyDescent="0.2">
      <c r="A107" s="1">
        <v>302</v>
      </c>
      <c r="B107" s="1"/>
      <c r="F107" s="1">
        <v>0</v>
      </c>
      <c r="J107" s="1">
        <v>0</v>
      </c>
      <c r="N107" s="1">
        <v>0</v>
      </c>
      <c r="R107" s="1">
        <v>0</v>
      </c>
      <c r="V107" s="1">
        <v>0</v>
      </c>
      <c r="Z107" s="1">
        <v>0</v>
      </c>
      <c r="AD107" s="1">
        <v>0</v>
      </c>
      <c r="AH107" s="1">
        <v>0</v>
      </c>
      <c r="AL107" s="1">
        <v>0</v>
      </c>
      <c r="AP107" s="1">
        <v>0</v>
      </c>
      <c r="AT107" s="1">
        <v>0</v>
      </c>
      <c r="AX107" s="1">
        <v>0</v>
      </c>
      <c r="BB107" s="1">
        <v>0</v>
      </c>
      <c r="BF107" s="1">
        <v>0</v>
      </c>
      <c r="BJ107" s="1">
        <v>0</v>
      </c>
      <c r="BK107" s="162"/>
      <c r="BL107" s="162"/>
      <c r="BM107" s="286"/>
      <c r="BN107" s="1">
        <v>0</v>
      </c>
      <c r="BR107" s="1">
        <v>0</v>
      </c>
      <c r="BV107" s="1">
        <v>0</v>
      </c>
      <c r="BW107" s="162"/>
      <c r="BX107" s="162"/>
      <c r="BY107" s="286"/>
      <c r="BZ107" s="1">
        <v>0</v>
      </c>
      <c r="CD107" s="1">
        <v>0</v>
      </c>
      <c r="CH107" s="1">
        <v>0</v>
      </c>
      <c r="CL107" s="1">
        <v>0</v>
      </c>
      <c r="CM107" s="1"/>
    </row>
    <row r="108" spans="1:91" ht="15.75" hidden="1" customHeight="1" x14ac:dyDescent="0.2">
      <c r="A108" s="1">
        <v>303</v>
      </c>
      <c r="B108" s="1"/>
      <c r="F108" s="1">
        <v>0</v>
      </c>
      <c r="J108" s="1">
        <v>0</v>
      </c>
      <c r="N108" s="1">
        <v>0</v>
      </c>
      <c r="R108" s="1">
        <v>0</v>
      </c>
      <c r="V108" s="1">
        <v>0</v>
      </c>
      <c r="Z108" s="1">
        <v>0</v>
      </c>
      <c r="AD108" s="1">
        <v>0</v>
      </c>
      <c r="AH108" s="1">
        <v>0</v>
      </c>
      <c r="AL108" s="1">
        <v>0</v>
      </c>
      <c r="AP108" s="1">
        <v>0</v>
      </c>
      <c r="AT108" s="1">
        <v>0</v>
      </c>
      <c r="AX108" s="1">
        <v>0</v>
      </c>
      <c r="BB108" s="1">
        <v>0</v>
      </c>
      <c r="BF108" s="1">
        <v>0</v>
      </c>
      <c r="BJ108" s="1">
        <v>0</v>
      </c>
      <c r="BK108" s="162">
        <v>0.50972222222222219</v>
      </c>
      <c r="BL108" s="162">
        <v>0.54236111111111107</v>
      </c>
      <c r="BM108" s="286">
        <v>0</v>
      </c>
      <c r="BN108" s="1">
        <v>0</v>
      </c>
      <c r="BR108" s="1">
        <v>0</v>
      </c>
      <c r="BV108" s="1">
        <v>0</v>
      </c>
      <c r="BW108" s="162">
        <v>0.51458333333333328</v>
      </c>
      <c r="BX108" s="162">
        <v>0.51458333333333328</v>
      </c>
      <c r="BY108" s="286">
        <v>0.17708333333333334</v>
      </c>
      <c r="BZ108" s="1">
        <v>4.3</v>
      </c>
      <c r="CD108" s="1">
        <v>0</v>
      </c>
      <c r="CH108" s="1">
        <v>0</v>
      </c>
      <c r="CL108" s="1">
        <v>0</v>
      </c>
      <c r="CM108" s="1"/>
    </row>
    <row r="109" spans="1:91" ht="15.75" hidden="1" customHeight="1" x14ac:dyDescent="0.2">
      <c r="A109" s="1">
        <v>307</v>
      </c>
      <c r="B109" s="1" t="e">
        <f>VLOOKUP(A109,'MONT-E'!B:C,2,0)</f>
        <v>#N/A</v>
      </c>
      <c r="F109" s="1">
        <v>0</v>
      </c>
      <c r="J109" s="1">
        <v>0</v>
      </c>
      <c r="N109" s="1">
        <v>0</v>
      </c>
      <c r="R109" s="1">
        <v>0</v>
      </c>
      <c r="V109" s="1">
        <v>0</v>
      </c>
      <c r="Z109" s="1">
        <v>0</v>
      </c>
      <c r="AD109" s="1">
        <v>0</v>
      </c>
      <c r="AH109" s="1">
        <v>0</v>
      </c>
      <c r="AL109" s="1">
        <v>0</v>
      </c>
      <c r="AP109" s="1">
        <v>0</v>
      </c>
      <c r="AT109" s="1">
        <v>0</v>
      </c>
      <c r="AX109" s="1">
        <v>0</v>
      </c>
      <c r="BB109" s="1">
        <v>0</v>
      </c>
      <c r="BF109" s="1">
        <v>0</v>
      </c>
      <c r="BJ109" s="1">
        <v>0</v>
      </c>
      <c r="BN109" s="1">
        <v>0</v>
      </c>
      <c r="BR109" s="1">
        <v>0</v>
      </c>
      <c r="BV109" s="1">
        <v>0</v>
      </c>
      <c r="BZ109" s="1">
        <v>0</v>
      </c>
      <c r="CD109" s="1">
        <v>0</v>
      </c>
      <c r="CH109" s="1">
        <v>0</v>
      </c>
      <c r="CL109" s="1">
        <v>0</v>
      </c>
      <c r="CM109" s="1"/>
    </row>
    <row r="110" spans="1:91" ht="15.75" hidden="1" customHeight="1" x14ac:dyDescent="0.2">
      <c r="A110" s="1">
        <v>309</v>
      </c>
      <c r="B110" s="1" t="e">
        <f>VLOOKUP(A110,'MONT-E'!B:C,2,0)</f>
        <v>#N/A</v>
      </c>
      <c r="F110" s="1">
        <v>0</v>
      </c>
      <c r="J110" s="1">
        <v>0</v>
      </c>
      <c r="N110" s="1">
        <v>0</v>
      </c>
      <c r="R110" s="1">
        <v>0</v>
      </c>
      <c r="V110" s="1">
        <v>0</v>
      </c>
      <c r="Z110" s="1">
        <v>0</v>
      </c>
      <c r="AD110" s="1">
        <v>0</v>
      </c>
      <c r="AH110" s="1">
        <v>0</v>
      </c>
      <c r="AL110" s="1">
        <v>0</v>
      </c>
      <c r="AP110" s="1">
        <v>0</v>
      </c>
      <c r="AT110" s="1">
        <v>0</v>
      </c>
      <c r="AX110" s="1">
        <v>0</v>
      </c>
      <c r="BB110" s="1">
        <v>0</v>
      </c>
      <c r="BF110" s="1">
        <v>0</v>
      </c>
      <c r="BJ110" s="1">
        <v>0</v>
      </c>
      <c r="BN110" s="1">
        <v>0</v>
      </c>
      <c r="BR110" s="1">
        <v>0</v>
      </c>
      <c r="BV110" s="1">
        <v>0</v>
      </c>
      <c r="BZ110" s="1">
        <v>0</v>
      </c>
      <c r="CD110" s="1">
        <v>0</v>
      </c>
      <c r="CH110" s="1">
        <v>0</v>
      </c>
      <c r="CL110" s="1">
        <v>0</v>
      </c>
      <c r="CM110" s="1"/>
    </row>
    <row r="111" spans="1:91" ht="15.75" hidden="1" customHeight="1" x14ac:dyDescent="0.2">
      <c r="A111" s="1">
        <v>311</v>
      </c>
      <c r="B111" s="1" t="e">
        <f>VLOOKUP(A111,'MONT-E'!B:C,2,0)</f>
        <v>#N/A</v>
      </c>
      <c r="F111" s="1">
        <v>0</v>
      </c>
      <c r="J111" s="1">
        <v>0</v>
      </c>
      <c r="N111" s="1">
        <v>0</v>
      </c>
      <c r="R111" s="1">
        <v>0</v>
      </c>
      <c r="V111" s="1">
        <v>0</v>
      </c>
      <c r="Z111" s="1">
        <v>0</v>
      </c>
      <c r="AD111" s="1">
        <v>0</v>
      </c>
      <c r="AH111" s="1">
        <v>0</v>
      </c>
      <c r="AL111" s="1">
        <v>0</v>
      </c>
      <c r="AP111" s="1">
        <v>0</v>
      </c>
      <c r="AT111" s="1">
        <v>0</v>
      </c>
      <c r="AX111" s="1">
        <v>0</v>
      </c>
      <c r="BB111" s="1">
        <v>0</v>
      </c>
      <c r="BF111" s="1">
        <v>0</v>
      </c>
      <c r="BJ111" s="1">
        <v>0</v>
      </c>
      <c r="BN111" s="1">
        <v>0</v>
      </c>
      <c r="BR111" s="1">
        <v>0</v>
      </c>
      <c r="BV111" s="1">
        <v>0</v>
      </c>
      <c r="BZ111" s="1">
        <v>0</v>
      </c>
      <c r="CD111" s="1">
        <v>0</v>
      </c>
      <c r="CH111" s="1">
        <v>0</v>
      </c>
      <c r="CL111" s="1">
        <v>0</v>
      </c>
      <c r="CM111" s="1"/>
    </row>
    <row r="112" spans="1:91" ht="15.75" hidden="1" customHeight="1" x14ac:dyDescent="0.2">
      <c r="A112" s="1">
        <v>315</v>
      </c>
      <c r="B112" s="1" t="e">
        <f>VLOOKUP(A112,'MONT-E'!B:C,2,0)</f>
        <v>#N/A</v>
      </c>
      <c r="F112" s="1">
        <v>0</v>
      </c>
      <c r="J112" s="1">
        <v>0</v>
      </c>
      <c r="N112" s="1">
        <v>0</v>
      </c>
      <c r="R112" s="1">
        <v>0</v>
      </c>
      <c r="V112" s="1">
        <v>0</v>
      </c>
      <c r="Z112" s="1">
        <v>0</v>
      </c>
      <c r="AD112" s="1">
        <v>0</v>
      </c>
      <c r="AH112" s="1">
        <v>0</v>
      </c>
      <c r="AL112" s="1">
        <v>0</v>
      </c>
      <c r="AP112" s="1">
        <v>0</v>
      </c>
      <c r="AT112" s="1">
        <v>0</v>
      </c>
      <c r="AX112" s="1">
        <v>0</v>
      </c>
      <c r="BB112" s="1">
        <v>0</v>
      </c>
      <c r="BF112" s="1">
        <v>0</v>
      </c>
      <c r="BJ112" s="1">
        <v>0</v>
      </c>
      <c r="BN112" s="1">
        <v>0</v>
      </c>
      <c r="BR112" s="1">
        <v>0</v>
      </c>
      <c r="BV112" s="1">
        <v>0</v>
      </c>
      <c r="BZ112" s="1">
        <v>0</v>
      </c>
      <c r="CD112" s="1">
        <v>0</v>
      </c>
      <c r="CH112" s="1">
        <v>0</v>
      </c>
      <c r="CL112" s="1">
        <v>0</v>
      </c>
      <c r="CM112" s="1"/>
    </row>
    <row r="113" spans="1:91" ht="15.75" hidden="1" customHeight="1" x14ac:dyDescent="0.2">
      <c r="A113" s="1">
        <v>316</v>
      </c>
      <c r="B113" s="1" t="e">
        <f>VLOOKUP(A113,'MONT-E'!B:C,2,0)</f>
        <v>#N/A</v>
      </c>
      <c r="F113" s="1">
        <v>0</v>
      </c>
      <c r="J113" s="1">
        <v>0</v>
      </c>
      <c r="N113" s="1">
        <v>0</v>
      </c>
      <c r="R113" s="1">
        <v>0</v>
      </c>
      <c r="V113" s="1">
        <v>0</v>
      </c>
      <c r="Z113" s="1">
        <v>0</v>
      </c>
      <c r="AD113" s="1">
        <v>0</v>
      </c>
      <c r="AH113" s="1">
        <v>0</v>
      </c>
      <c r="AL113" s="1">
        <v>0</v>
      </c>
      <c r="AP113" s="1">
        <v>0</v>
      </c>
      <c r="AT113" s="1">
        <v>0</v>
      </c>
      <c r="AX113" s="1">
        <v>0</v>
      </c>
      <c r="BB113" s="1">
        <v>0</v>
      </c>
      <c r="BF113" s="1">
        <v>0</v>
      </c>
      <c r="BJ113" s="1">
        <v>0</v>
      </c>
      <c r="BN113" s="1">
        <v>0</v>
      </c>
      <c r="BR113" s="1">
        <v>0</v>
      </c>
      <c r="BV113" s="1">
        <v>0</v>
      </c>
      <c r="BZ113" s="1">
        <v>0</v>
      </c>
      <c r="CD113" s="1">
        <v>0</v>
      </c>
      <c r="CH113" s="1">
        <v>0</v>
      </c>
      <c r="CL113" s="1">
        <v>0</v>
      </c>
      <c r="CM113" s="1"/>
    </row>
    <row r="114" spans="1:91" ht="15.75" hidden="1" customHeight="1" x14ac:dyDescent="0.2">
      <c r="A114" s="1">
        <v>319</v>
      </c>
      <c r="B114" s="1" t="e">
        <f>VLOOKUP(A114,'MONT-E'!B:C,2,0)</f>
        <v>#N/A</v>
      </c>
      <c r="F114" s="1">
        <v>0</v>
      </c>
      <c r="J114" s="1">
        <v>0</v>
      </c>
      <c r="N114" s="1">
        <v>0</v>
      </c>
      <c r="R114" s="1">
        <v>0</v>
      </c>
      <c r="V114" s="1">
        <v>0</v>
      </c>
      <c r="Z114" s="1">
        <v>0</v>
      </c>
      <c r="AD114" s="1">
        <v>0</v>
      </c>
      <c r="AH114" s="1">
        <v>0</v>
      </c>
      <c r="AL114" s="1">
        <v>0</v>
      </c>
      <c r="AP114" s="1">
        <v>0</v>
      </c>
      <c r="AT114" s="1">
        <v>0</v>
      </c>
      <c r="AX114" s="1">
        <v>0</v>
      </c>
      <c r="BB114" s="1">
        <v>0</v>
      </c>
      <c r="BF114" s="1">
        <v>0</v>
      </c>
      <c r="BJ114" s="1">
        <v>0</v>
      </c>
      <c r="BN114" s="1">
        <v>0</v>
      </c>
      <c r="BR114" s="1">
        <v>0</v>
      </c>
      <c r="BV114" s="1">
        <v>0</v>
      </c>
      <c r="BZ114" s="1">
        <v>0</v>
      </c>
      <c r="CD114" s="1">
        <v>0</v>
      </c>
      <c r="CH114" s="1">
        <v>0</v>
      </c>
      <c r="CL114" s="1">
        <v>0</v>
      </c>
      <c r="CM114" s="1"/>
    </row>
    <row r="115" spans="1:91" ht="15.75" hidden="1" customHeight="1" x14ac:dyDescent="0.2">
      <c r="A115" s="1">
        <v>320</v>
      </c>
      <c r="B115" s="1" t="e">
        <f>VLOOKUP(A115,'MONT-E'!B:C,2,0)</f>
        <v>#N/A</v>
      </c>
      <c r="C115" s="162"/>
      <c r="D115" s="162"/>
      <c r="E115" s="162"/>
      <c r="F115" s="1">
        <v>0</v>
      </c>
      <c r="G115" s="162"/>
      <c r="H115" s="162"/>
      <c r="I115" s="286"/>
      <c r="J115" s="1">
        <v>0</v>
      </c>
      <c r="K115" s="162"/>
      <c r="L115" s="162"/>
      <c r="M115" s="286"/>
      <c r="N115" s="1">
        <v>0</v>
      </c>
      <c r="O115" s="162"/>
      <c r="P115" s="162"/>
      <c r="Q115" s="286"/>
      <c r="R115" s="1">
        <v>0</v>
      </c>
      <c r="S115" s="162"/>
      <c r="T115" s="162"/>
      <c r="U115" s="162"/>
      <c r="V115" s="1">
        <v>0</v>
      </c>
      <c r="W115" s="162"/>
      <c r="X115" s="162"/>
      <c r="Y115" s="286"/>
      <c r="Z115" s="1">
        <v>0</v>
      </c>
      <c r="AD115" s="1">
        <v>0</v>
      </c>
      <c r="AE115" s="162"/>
      <c r="AF115" s="162"/>
      <c r="AG115" s="286"/>
      <c r="AH115" s="1">
        <v>0</v>
      </c>
      <c r="AI115" s="162"/>
      <c r="AJ115" s="162"/>
      <c r="AK115" s="286"/>
      <c r="AL115" s="1">
        <v>0</v>
      </c>
      <c r="AM115" s="162"/>
      <c r="AN115" s="162"/>
      <c r="AO115" s="286"/>
      <c r="AP115" s="1">
        <v>0</v>
      </c>
      <c r="AQ115" s="162"/>
      <c r="AR115" s="162"/>
      <c r="AS115" s="286"/>
      <c r="AT115" s="1">
        <v>0</v>
      </c>
      <c r="AU115" s="162"/>
      <c r="AV115" s="162"/>
      <c r="AW115" s="286"/>
      <c r="AX115" s="1">
        <v>0</v>
      </c>
      <c r="AY115" s="162"/>
      <c r="AZ115" s="162"/>
      <c r="BA115" s="286"/>
      <c r="BB115" s="1">
        <v>0</v>
      </c>
      <c r="BF115" s="1">
        <v>0</v>
      </c>
      <c r="BG115" s="162"/>
      <c r="BH115" s="162"/>
      <c r="BI115" s="162"/>
      <c r="BJ115" s="1">
        <v>0</v>
      </c>
      <c r="BK115" s="162"/>
      <c r="BL115" s="162"/>
      <c r="BM115" s="286"/>
      <c r="BN115" s="1">
        <v>0</v>
      </c>
      <c r="BO115" s="162"/>
      <c r="BP115" s="162"/>
      <c r="BQ115" s="286"/>
      <c r="BR115" s="1">
        <v>0</v>
      </c>
      <c r="BS115" s="162"/>
      <c r="BT115" s="162"/>
      <c r="BU115" s="286"/>
      <c r="BV115" s="1">
        <v>0</v>
      </c>
      <c r="BW115" s="162"/>
      <c r="BX115" s="162"/>
      <c r="BY115" s="286"/>
      <c r="BZ115" s="1">
        <v>0</v>
      </c>
      <c r="CA115" s="162"/>
      <c r="CB115" s="162"/>
      <c r="CC115" s="286"/>
      <c r="CD115" s="1">
        <v>0</v>
      </c>
      <c r="CH115" s="1">
        <v>0</v>
      </c>
      <c r="CI115" s="162"/>
      <c r="CJ115" s="162"/>
      <c r="CK115" s="286"/>
      <c r="CL115" s="1">
        <v>0</v>
      </c>
      <c r="CM115" s="1"/>
    </row>
    <row r="116" spans="1:91" ht="15.75" hidden="1" customHeight="1" x14ac:dyDescent="0.2">
      <c r="A116" s="1">
        <v>322</v>
      </c>
      <c r="B116" s="1" t="e">
        <f>VLOOKUP(A116,'MONT-E'!B:C,2,0)</f>
        <v>#N/A</v>
      </c>
      <c r="C116" s="162">
        <v>0.2902777777777778</v>
      </c>
      <c r="D116" s="162">
        <v>0.6166666666666667</v>
      </c>
      <c r="E116" s="162">
        <v>0.22083333333333333</v>
      </c>
      <c r="F116" s="1">
        <v>5.3</v>
      </c>
      <c r="G116" s="162">
        <v>0.27361111111111114</v>
      </c>
      <c r="H116" s="162">
        <v>0.27361111111111114</v>
      </c>
      <c r="I116" s="286">
        <v>0.17708333333333334</v>
      </c>
      <c r="J116" s="1">
        <v>4.3</v>
      </c>
      <c r="K116" s="162">
        <v>0.50624999999999998</v>
      </c>
      <c r="L116" s="162">
        <v>0.50624999999999998</v>
      </c>
      <c r="M116" s="286">
        <v>0.17708333333333334</v>
      </c>
      <c r="N116" s="1">
        <v>4.3</v>
      </c>
      <c r="O116" s="162">
        <v>0.2722222222222222</v>
      </c>
      <c r="P116" s="162">
        <v>0.2722222222222222</v>
      </c>
      <c r="Q116" s="286">
        <v>0.17708333333333334</v>
      </c>
      <c r="R116" s="1">
        <v>4.3</v>
      </c>
      <c r="S116" s="162">
        <v>0.33888888888888891</v>
      </c>
      <c r="T116" s="162">
        <v>0.69027777777777777</v>
      </c>
      <c r="U116" s="162">
        <v>0.28888888888888886</v>
      </c>
      <c r="V116" s="1">
        <v>6.9</v>
      </c>
      <c r="W116" s="162">
        <v>0.30138888888888887</v>
      </c>
      <c r="X116" s="162">
        <v>0.30138888888888887</v>
      </c>
      <c r="Y116" s="286">
        <v>0.17708333333333334</v>
      </c>
      <c r="Z116" s="1">
        <v>4.3</v>
      </c>
      <c r="AD116" s="1">
        <v>0</v>
      </c>
      <c r="AE116" s="162">
        <v>0.3</v>
      </c>
      <c r="AF116" s="162">
        <v>0.3</v>
      </c>
      <c r="AG116" s="286">
        <v>0.17708333333333334</v>
      </c>
      <c r="AH116" s="1">
        <v>4.3</v>
      </c>
      <c r="AI116" s="162">
        <v>0.27083333333333331</v>
      </c>
      <c r="AJ116" s="162">
        <v>0.27083333333333331</v>
      </c>
      <c r="AK116" s="286">
        <v>0.17708333333333334</v>
      </c>
      <c r="AL116" s="1">
        <v>4.3</v>
      </c>
      <c r="AM116" s="162">
        <v>0.34791666666666665</v>
      </c>
      <c r="AN116" s="162">
        <v>0.34791666666666665</v>
      </c>
      <c r="AO116" s="286">
        <v>0.17708333333333334</v>
      </c>
      <c r="AP116" s="1">
        <v>4.3</v>
      </c>
      <c r="AQ116" s="162">
        <v>0.28125</v>
      </c>
      <c r="AR116" s="162">
        <v>0.28125</v>
      </c>
      <c r="AS116" s="286">
        <v>0.17708333333333334</v>
      </c>
      <c r="AT116" s="1">
        <v>4.3</v>
      </c>
      <c r="AU116" s="162">
        <v>0.61388888888888893</v>
      </c>
      <c r="AV116" s="162">
        <v>0.61388888888888893</v>
      </c>
      <c r="AW116" s="286">
        <v>0.17708333333333334</v>
      </c>
      <c r="AX116" s="1">
        <v>4.3</v>
      </c>
      <c r="AY116" s="162">
        <v>0.29236111111111113</v>
      </c>
      <c r="AZ116" s="162">
        <v>0.29236111111111113</v>
      </c>
      <c r="BA116" s="286">
        <v>0.17708333333333334</v>
      </c>
      <c r="BB116" s="1">
        <v>4.3</v>
      </c>
      <c r="BF116" s="1">
        <v>0</v>
      </c>
      <c r="BG116" s="162">
        <v>0.27847222222222223</v>
      </c>
      <c r="BH116" s="162">
        <v>0.58750000000000002</v>
      </c>
      <c r="BI116" s="162">
        <v>0.19166666666666668</v>
      </c>
      <c r="BJ116" s="1">
        <v>4.5999999999999996</v>
      </c>
      <c r="BK116" s="162">
        <v>0.2722222222222222</v>
      </c>
      <c r="BL116" s="162">
        <v>0.5625</v>
      </c>
      <c r="BM116" s="286">
        <v>0.16666666666666666</v>
      </c>
      <c r="BN116" s="1">
        <v>4</v>
      </c>
      <c r="BO116" s="162">
        <v>0.28194444444444444</v>
      </c>
      <c r="BP116" s="162">
        <v>0.28194444444444444</v>
      </c>
      <c r="BQ116" s="286">
        <v>0.17708333333333334</v>
      </c>
      <c r="BR116" s="1">
        <v>4.3</v>
      </c>
      <c r="BS116" s="162">
        <v>0.27986111111111112</v>
      </c>
      <c r="BT116" s="162">
        <v>0.27986111111111112</v>
      </c>
      <c r="BU116" s="286">
        <v>0.17708333333333334</v>
      </c>
      <c r="BV116" s="1">
        <v>4.3</v>
      </c>
      <c r="BW116" s="162">
        <v>0.27986111111111112</v>
      </c>
      <c r="BX116" s="162">
        <v>0.27986111111111112</v>
      </c>
      <c r="BY116" s="286">
        <v>0.17708333333333334</v>
      </c>
      <c r="BZ116" s="1">
        <v>4.3</v>
      </c>
      <c r="CA116" s="162">
        <v>0.30069444444444443</v>
      </c>
      <c r="CB116" s="162">
        <v>0.30069444444444443</v>
      </c>
      <c r="CC116" s="286">
        <v>0.17708333333333334</v>
      </c>
      <c r="CD116" s="1">
        <v>4.3</v>
      </c>
      <c r="CH116" s="1">
        <v>0</v>
      </c>
      <c r="CI116" s="162">
        <v>0.44027777777777777</v>
      </c>
      <c r="CJ116" s="162">
        <v>0.44027777777777777</v>
      </c>
      <c r="CK116" s="286">
        <v>0.17708333333333334</v>
      </c>
      <c r="CL116" s="1">
        <v>4.3</v>
      </c>
      <c r="CM116" s="1"/>
    </row>
    <row r="117" spans="1:91" ht="15.75" hidden="1" customHeight="1" x14ac:dyDescent="0.2">
      <c r="A117" s="1">
        <v>326</v>
      </c>
      <c r="B117" s="1" t="e">
        <f>VLOOKUP(A117,'MONT-E'!B:C,2,0)</f>
        <v>#N/A</v>
      </c>
      <c r="F117" s="1">
        <v>0</v>
      </c>
      <c r="J117" s="1">
        <v>0</v>
      </c>
      <c r="N117" s="1">
        <v>0</v>
      </c>
      <c r="R117" s="1">
        <v>0</v>
      </c>
      <c r="V117" s="1">
        <v>0</v>
      </c>
      <c r="Z117" s="1">
        <v>0</v>
      </c>
      <c r="AD117" s="1">
        <v>0</v>
      </c>
      <c r="AE117" s="162"/>
      <c r="AF117" s="162"/>
      <c r="AG117" s="286"/>
      <c r="AH117" s="1">
        <v>0</v>
      </c>
      <c r="AI117" s="162"/>
      <c r="AJ117" s="162"/>
      <c r="AK117" s="286"/>
      <c r="AL117" s="1">
        <v>0</v>
      </c>
      <c r="AM117" s="162"/>
      <c r="AN117" s="162"/>
      <c r="AO117" s="286"/>
      <c r="AP117" s="1">
        <v>0</v>
      </c>
      <c r="AQ117" s="162"/>
      <c r="AR117" s="162"/>
      <c r="AS117" s="286"/>
      <c r="AT117" s="1">
        <v>0</v>
      </c>
      <c r="AU117" s="162"/>
      <c r="AV117" s="162"/>
      <c r="AW117" s="286"/>
      <c r="AX117" s="1">
        <v>0</v>
      </c>
      <c r="BB117" s="1">
        <v>0</v>
      </c>
      <c r="BF117" s="1">
        <v>0</v>
      </c>
      <c r="BG117" s="162"/>
      <c r="BH117" s="162"/>
      <c r="BI117" s="286"/>
      <c r="BJ117" s="1">
        <v>0</v>
      </c>
      <c r="BK117" s="162"/>
      <c r="BL117" s="162"/>
      <c r="BM117" s="286"/>
      <c r="BN117" s="1">
        <v>0</v>
      </c>
      <c r="BR117" s="1">
        <v>0</v>
      </c>
      <c r="BS117" s="162"/>
      <c r="BT117" s="162"/>
      <c r="BU117" s="286"/>
      <c r="BV117" s="1">
        <v>0</v>
      </c>
      <c r="BZ117" s="1">
        <v>0</v>
      </c>
      <c r="CD117" s="1">
        <v>0</v>
      </c>
      <c r="CH117" s="1">
        <v>0</v>
      </c>
      <c r="CL117" s="1">
        <v>0</v>
      </c>
      <c r="CM117" s="1"/>
    </row>
    <row r="118" spans="1:91" ht="15.75" hidden="1" customHeight="1" x14ac:dyDescent="0.2">
      <c r="A118" s="1">
        <v>329</v>
      </c>
      <c r="B118" s="1" t="e">
        <f>VLOOKUP(A118,'MONT-E'!B:C,2,0)</f>
        <v>#N/A</v>
      </c>
      <c r="F118" s="1">
        <v>0</v>
      </c>
      <c r="J118" s="1">
        <v>0</v>
      </c>
      <c r="N118" s="1">
        <v>0</v>
      </c>
      <c r="R118" s="1">
        <v>0</v>
      </c>
      <c r="V118" s="1">
        <v>0</v>
      </c>
      <c r="Z118" s="1">
        <v>0</v>
      </c>
      <c r="AD118" s="1">
        <v>0</v>
      </c>
      <c r="AE118" s="162">
        <v>0.56805555555555554</v>
      </c>
      <c r="AF118" s="162">
        <v>0.56805555555555554</v>
      </c>
      <c r="AG118" s="286">
        <v>0.17708333333333334</v>
      </c>
      <c r="AH118" s="1">
        <v>4.3</v>
      </c>
      <c r="AI118" s="162">
        <v>0.37708333333333333</v>
      </c>
      <c r="AJ118" s="162">
        <v>0.77083333333333337</v>
      </c>
      <c r="AK118" s="286">
        <v>0.31041666666666667</v>
      </c>
      <c r="AL118" s="1">
        <v>7.5</v>
      </c>
      <c r="AM118" s="162">
        <v>0.37986111111111109</v>
      </c>
      <c r="AN118" s="162">
        <v>0.7729166666666667</v>
      </c>
      <c r="AO118" s="286">
        <v>0.30763888888888891</v>
      </c>
      <c r="AP118" s="1">
        <v>7.4</v>
      </c>
      <c r="AQ118" s="162">
        <v>0.37361111111111112</v>
      </c>
      <c r="AR118" s="162">
        <v>0.77430555555555558</v>
      </c>
      <c r="AS118" s="286">
        <v>0.31388888888888888</v>
      </c>
      <c r="AT118" s="1">
        <v>7.5</v>
      </c>
      <c r="AU118" s="162">
        <v>0.37916666666666665</v>
      </c>
      <c r="AV118" s="162">
        <v>0.37916666666666665</v>
      </c>
      <c r="AW118" s="286">
        <v>0.17708333333333334</v>
      </c>
      <c r="AX118" s="1">
        <v>4.3</v>
      </c>
      <c r="BB118" s="1">
        <v>0</v>
      </c>
      <c r="BF118" s="1">
        <v>0</v>
      </c>
      <c r="BG118" s="162">
        <v>0.38055555555555554</v>
      </c>
      <c r="BH118" s="162">
        <v>0.78263888888888888</v>
      </c>
      <c r="BI118" s="286">
        <v>0.30694444444444446</v>
      </c>
      <c r="BJ118" s="1">
        <v>7.4</v>
      </c>
      <c r="BK118" s="162">
        <v>0.38124999999999998</v>
      </c>
      <c r="BL118" s="162">
        <v>0.78194444444444444</v>
      </c>
      <c r="BM118" s="286">
        <v>0.30625000000000002</v>
      </c>
      <c r="BN118" s="1">
        <v>7.4</v>
      </c>
      <c r="BR118" s="1">
        <v>0</v>
      </c>
      <c r="BS118" s="162">
        <v>0.48958333333333331</v>
      </c>
      <c r="BT118" s="162">
        <v>0.77638888888888891</v>
      </c>
      <c r="BU118" s="286">
        <v>0.19791666666666666</v>
      </c>
      <c r="BV118" s="1">
        <v>4.8</v>
      </c>
      <c r="BZ118" s="1">
        <v>0</v>
      </c>
      <c r="CD118" s="1">
        <v>0</v>
      </c>
      <c r="CH118" s="1">
        <v>0</v>
      </c>
      <c r="CL118" s="1">
        <v>0</v>
      </c>
      <c r="CM118" s="1"/>
    </row>
    <row r="119" spans="1:91" ht="15.75" hidden="1" customHeight="1" x14ac:dyDescent="0.2">
      <c r="A119" s="1">
        <v>331</v>
      </c>
      <c r="B119" s="1" t="e">
        <f>VLOOKUP(A119,'MONT-E'!B:C,2,0)</f>
        <v>#N/A</v>
      </c>
      <c r="F119" s="1">
        <v>0</v>
      </c>
      <c r="J119" s="1">
        <v>0</v>
      </c>
      <c r="N119" s="1">
        <v>0</v>
      </c>
      <c r="R119" s="1">
        <v>0</v>
      </c>
      <c r="V119" s="1">
        <v>0</v>
      </c>
      <c r="Z119" s="1">
        <v>0</v>
      </c>
      <c r="AD119" s="1">
        <v>0</v>
      </c>
      <c r="AH119" s="1">
        <v>0</v>
      </c>
      <c r="AL119" s="1">
        <v>0</v>
      </c>
      <c r="AP119" s="1">
        <v>0</v>
      </c>
      <c r="AT119" s="1">
        <v>0</v>
      </c>
      <c r="AX119" s="1">
        <v>0</v>
      </c>
      <c r="BB119" s="1">
        <v>0</v>
      </c>
      <c r="BF119" s="1">
        <v>0</v>
      </c>
      <c r="BJ119" s="1">
        <v>0</v>
      </c>
      <c r="BN119" s="1">
        <v>0</v>
      </c>
      <c r="BR119" s="1">
        <v>0</v>
      </c>
      <c r="BV119" s="1">
        <v>0</v>
      </c>
      <c r="BZ119" s="1">
        <v>0</v>
      </c>
      <c r="CD119" s="1">
        <v>0</v>
      </c>
      <c r="CH119" s="1">
        <v>0</v>
      </c>
      <c r="CL119" s="1">
        <v>0</v>
      </c>
      <c r="CM119" s="1"/>
    </row>
    <row r="120" spans="1:91" ht="15.75" hidden="1" customHeight="1" x14ac:dyDescent="0.2">
      <c r="A120" s="1">
        <v>332</v>
      </c>
      <c r="B120" s="1" t="e">
        <f>VLOOKUP(A120,'MONT-E'!B:C,2,0)</f>
        <v>#N/A</v>
      </c>
      <c r="C120" s="162"/>
      <c r="D120" s="162"/>
      <c r="E120" s="286"/>
      <c r="F120" s="1">
        <v>0</v>
      </c>
      <c r="G120" s="162"/>
      <c r="H120" s="162"/>
      <c r="I120" s="286"/>
      <c r="J120" s="1">
        <v>0</v>
      </c>
      <c r="K120" s="162"/>
      <c r="L120" s="162"/>
      <c r="M120" s="286"/>
      <c r="N120" s="1">
        <v>0</v>
      </c>
      <c r="O120" s="162"/>
      <c r="P120" s="162"/>
      <c r="Q120" s="286"/>
      <c r="R120" s="1">
        <v>0</v>
      </c>
      <c r="V120" s="1">
        <v>0</v>
      </c>
      <c r="Z120" s="1">
        <v>0</v>
      </c>
      <c r="AD120" s="1">
        <v>0</v>
      </c>
      <c r="AE120" s="162"/>
      <c r="AF120" s="162"/>
      <c r="AG120" s="286"/>
      <c r="AH120" s="1">
        <v>0</v>
      </c>
      <c r="AL120" s="1">
        <v>0</v>
      </c>
      <c r="AP120" s="1">
        <v>0</v>
      </c>
      <c r="AT120" s="1">
        <v>0</v>
      </c>
      <c r="AX120" s="1">
        <v>0</v>
      </c>
      <c r="BB120" s="1">
        <v>0</v>
      </c>
      <c r="BF120" s="1">
        <v>0</v>
      </c>
      <c r="BJ120" s="1">
        <v>0</v>
      </c>
      <c r="BN120" s="1">
        <v>0</v>
      </c>
      <c r="BR120" s="1">
        <v>0</v>
      </c>
      <c r="BV120" s="1">
        <v>0</v>
      </c>
      <c r="BZ120" s="1">
        <v>0</v>
      </c>
      <c r="CD120" s="1">
        <v>0</v>
      </c>
      <c r="CH120" s="1">
        <v>0</v>
      </c>
      <c r="CI120" s="162"/>
      <c r="CJ120" s="162"/>
      <c r="CK120" s="286"/>
      <c r="CL120" s="1">
        <v>0</v>
      </c>
      <c r="CM120" s="1"/>
    </row>
    <row r="121" spans="1:91" ht="15.75" hidden="1" customHeight="1" x14ac:dyDescent="0.2">
      <c r="A121" s="1">
        <v>333</v>
      </c>
      <c r="B121" s="1" t="e">
        <f>VLOOKUP(A121,'MONT-E'!B:C,2,0)</f>
        <v>#N/A</v>
      </c>
      <c r="C121" s="162">
        <v>0.35972222222222222</v>
      </c>
      <c r="D121" s="162">
        <v>0.35972222222222222</v>
      </c>
      <c r="E121" s="286">
        <v>0.17708333333333334</v>
      </c>
      <c r="F121" s="1">
        <v>4.3</v>
      </c>
      <c r="G121" s="162">
        <v>0.40486111111111112</v>
      </c>
      <c r="H121" s="162">
        <v>0.40486111111111112</v>
      </c>
      <c r="I121" s="286">
        <v>0.17708333333333334</v>
      </c>
      <c r="J121" s="1">
        <v>4.3</v>
      </c>
      <c r="K121" s="162">
        <v>0.39097222222222222</v>
      </c>
      <c r="L121" s="162">
        <v>0.39097222222222222</v>
      </c>
      <c r="M121" s="286">
        <v>0.17708333333333334</v>
      </c>
      <c r="N121" s="1">
        <v>4.3</v>
      </c>
      <c r="O121" s="162">
        <v>0.38611111111111113</v>
      </c>
      <c r="P121" s="162">
        <v>0.38611111111111113</v>
      </c>
      <c r="Q121" s="286">
        <v>0.17708333333333334</v>
      </c>
      <c r="R121" s="1">
        <v>4.3</v>
      </c>
      <c r="V121" s="1">
        <v>0</v>
      </c>
      <c r="Z121" s="1">
        <v>0</v>
      </c>
      <c r="AD121" s="1">
        <v>0</v>
      </c>
      <c r="AE121" s="162">
        <v>0.57916666666666672</v>
      </c>
      <c r="AF121" s="162">
        <v>0.57916666666666672</v>
      </c>
      <c r="AG121" s="286">
        <v>0.17708333333333334</v>
      </c>
      <c r="AH121" s="1">
        <v>4.3</v>
      </c>
      <c r="AL121" s="1">
        <v>0</v>
      </c>
      <c r="AP121" s="1">
        <v>0</v>
      </c>
      <c r="AT121" s="1">
        <v>0</v>
      </c>
      <c r="AX121" s="1">
        <v>0</v>
      </c>
      <c r="BB121" s="1">
        <v>0</v>
      </c>
      <c r="BF121" s="1">
        <v>0</v>
      </c>
      <c r="BJ121" s="1">
        <v>0</v>
      </c>
      <c r="BN121" s="1">
        <v>0</v>
      </c>
      <c r="BR121" s="1">
        <v>0</v>
      </c>
      <c r="BV121" s="1">
        <v>0</v>
      </c>
      <c r="BZ121" s="1">
        <v>0</v>
      </c>
      <c r="CD121" s="1">
        <v>0</v>
      </c>
      <c r="CH121" s="1">
        <v>0</v>
      </c>
      <c r="CI121" s="162">
        <v>0.37986111111111109</v>
      </c>
      <c r="CJ121" s="162">
        <v>0.37986111111111109</v>
      </c>
      <c r="CK121" s="286">
        <v>0.17708333333333334</v>
      </c>
      <c r="CL121" s="1">
        <v>4.3</v>
      </c>
      <c r="CM121" s="1"/>
    </row>
    <row r="122" spans="1:91" ht="15.75" hidden="1" customHeight="1" x14ac:dyDescent="0.2">
      <c r="A122" s="1">
        <v>336</v>
      </c>
      <c r="B122" s="1" t="e">
        <f>VLOOKUP(A122,'MONT-E'!B:C,2,0)</f>
        <v>#N/A</v>
      </c>
      <c r="F122" s="1">
        <v>0</v>
      </c>
      <c r="J122" s="1">
        <v>0</v>
      </c>
      <c r="N122" s="1">
        <v>0</v>
      </c>
      <c r="R122" s="1">
        <v>0</v>
      </c>
      <c r="V122" s="1">
        <v>0</v>
      </c>
      <c r="Z122" s="1">
        <v>0</v>
      </c>
      <c r="AD122" s="1">
        <v>0</v>
      </c>
      <c r="AH122" s="1">
        <v>0</v>
      </c>
      <c r="AL122" s="1">
        <v>0</v>
      </c>
      <c r="AP122" s="1">
        <v>0</v>
      </c>
      <c r="AT122" s="1">
        <v>0</v>
      </c>
      <c r="AX122" s="1">
        <v>0</v>
      </c>
      <c r="BB122" s="1">
        <v>0</v>
      </c>
      <c r="BF122" s="1">
        <v>0</v>
      </c>
      <c r="BJ122" s="1">
        <v>0</v>
      </c>
      <c r="BN122" s="1">
        <v>0</v>
      </c>
      <c r="BR122" s="1">
        <v>0</v>
      </c>
      <c r="BV122" s="1">
        <v>0</v>
      </c>
      <c r="BZ122" s="1">
        <v>0</v>
      </c>
      <c r="CD122" s="1">
        <v>0</v>
      </c>
      <c r="CH122" s="1">
        <v>0</v>
      </c>
      <c r="CL122" s="1">
        <v>0</v>
      </c>
      <c r="CM122" s="1"/>
    </row>
    <row r="123" spans="1:91" ht="15.75" hidden="1" customHeight="1" x14ac:dyDescent="0.2">
      <c r="A123" s="1">
        <v>338</v>
      </c>
      <c r="B123" s="1" t="e">
        <f>VLOOKUP(A123,'MONT-E'!B:C,2,0)</f>
        <v>#N/A</v>
      </c>
      <c r="F123" s="1">
        <v>0</v>
      </c>
      <c r="J123" s="1">
        <v>0</v>
      </c>
      <c r="N123" s="1">
        <v>0</v>
      </c>
      <c r="R123" s="1">
        <v>0</v>
      </c>
      <c r="V123" s="1">
        <v>0</v>
      </c>
      <c r="Z123" s="1">
        <v>0</v>
      </c>
      <c r="AD123" s="1">
        <v>0</v>
      </c>
      <c r="AH123" s="1">
        <v>0</v>
      </c>
      <c r="AL123" s="1">
        <v>0</v>
      </c>
      <c r="AP123" s="1">
        <v>0</v>
      </c>
      <c r="AT123" s="1">
        <v>0</v>
      </c>
      <c r="AX123" s="1">
        <v>0</v>
      </c>
      <c r="BB123" s="1">
        <v>0</v>
      </c>
      <c r="BF123" s="1">
        <v>0</v>
      </c>
      <c r="BG123" s="162"/>
      <c r="BH123" s="162"/>
      <c r="BI123" s="286"/>
      <c r="BJ123" s="1">
        <v>0</v>
      </c>
      <c r="BN123" s="1">
        <v>0</v>
      </c>
      <c r="BR123" s="1">
        <v>0</v>
      </c>
      <c r="BV123" s="1">
        <v>0</v>
      </c>
      <c r="BZ123" s="1">
        <v>0</v>
      </c>
      <c r="CA123" s="162"/>
      <c r="CB123" s="162"/>
      <c r="CC123" s="286"/>
      <c r="CD123" s="1">
        <v>0</v>
      </c>
      <c r="CH123" s="1">
        <v>0</v>
      </c>
      <c r="CL123" s="1">
        <v>0</v>
      </c>
      <c r="CM123" s="1"/>
    </row>
    <row r="124" spans="1:91" ht="15.75" hidden="1" customHeight="1" x14ac:dyDescent="0.2">
      <c r="A124" s="1">
        <v>339</v>
      </c>
      <c r="B124" s="1" t="e">
        <f>VLOOKUP(A124,'MONT-E'!B:C,2,0)</f>
        <v>#N/A</v>
      </c>
      <c r="C124" s="162"/>
      <c r="D124" s="162"/>
      <c r="E124" s="286"/>
      <c r="F124" s="1">
        <v>0</v>
      </c>
      <c r="G124" s="162"/>
      <c r="H124" s="162"/>
      <c r="I124" s="286"/>
      <c r="J124" s="1">
        <v>0</v>
      </c>
      <c r="K124" s="162"/>
      <c r="L124" s="162"/>
      <c r="M124" s="286"/>
      <c r="N124" s="1">
        <v>0</v>
      </c>
      <c r="O124" s="162"/>
      <c r="P124" s="162"/>
      <c r="Q124" s="286"/>
      <c r="R124" s="1">
        <v>0</v>
      </c>
      <c r="S124" s="162"/>
      <c r="T124" s="162"/>
      <c r="U124" s="286"/>
      <c r="V124" s="1">
        <v>0</v>
      </c>
      <c r="Z124" s="1">
        <v>0</v>
      </c>
      <c r="AD124" s="1">
        <v>0</v>
      </c>
      <c r="AE124" s="162"/>
      <c r="AF124" s="162"/>
      <c r="AG124" s="286"/>
      <c r="AH124" s="1">
        <v>0</v>
      </c>
      <c r="AL124" s="1">
        <v>0</v>
      </c>
      <c r="AP124" s="1">
        <v>0</v>
      </c>
      <c r="AT124" s="1">
        <v>0</v>
      </c>
      <c r="AX124" s="1">
        <v>0</v>
      </c>
      <c r="BB124" s="1">
        <v>0</v>
      </c>
      <c r="BF124" s="1">
        <v>0</v>
      </c>
      <c r="BG124" s="162">
        <v>0.60555555555555551</v>
      </c>
      <c r="BH124" s="162">
        <v>0.60555555555555551</v>
      </c>
      <c r="BI124" s="286">
        <v>0.17708333333333334</v>
      </c>
      <c r="BJ124" s="1">
        <v>4.3</v>
      </c>
      <c r="BN124" s="1">
        <v>0</v>
      </c>
      <c r="BR124" s="1">
        <v>0</v>
      </c>
      <c r="BS124" s="162"/>
      <c r="BT124" s="162"/>
      <c r="BU124" s="162"/>
      <c r="BV124" s="1">
        <v>0</v>
      </c>
      <c r="BW124" s="162"/>
      <c r="BX124" s="162"/>
      <c r="BY124" s="286"/>
      <c r="BZ124" s="1">
        <v>0</v>
      </c>
      <c r="CA124" s="162">
        <v>0.50416666666666665</v>
      </c>
      <c r="CB124" s="162">
        <v>0.50416666666666665</v>
      </c>
      <c r="CC124" s="286">
        <v>0.17708333333333334</v>
      </c>
      <c r="CD124" s="1">
        <v>4.3</v>
      </c>
      <c r="CH124" s="1">
        <v>0</v>
      </c>
      <c r="CI124" s="162"/>
      <c r="CJ124" s="162"/>
      <c r="CK124" s="162"/>
      <c r="CL124" s="1">
        <v>0</v>
      </c>
      <c r="CM124" s="1"/>
    </row>
    <row r="125" spans="1:91" ht="15.75" hidden="1" customHeight="1" x14ac:dyDescent="0.2">
      <c r="A125" s="1">
        <v>340</v>
      </c>
      <c r="B125" s="1" t="e">
        <f>VLOOKUP(A125,'MONT-E'!B:C,2,0)</f>
        <v>#N/A</v>
      </c>
      <c r="C125" s="162">
        <v>0.65763888888888888</v>
      </c>
      <c r="D125" s="162">
        <v>0.65763888888888888</v>
      </c>
      <c r="E125" s="286">
        <v>0.17708333333333334</v>
      </c>
      <c r="F125" s="1">
        <v>4.3</v>
      </c>
      <c r="G125" s="162">
        <v>0.50902777777777775</v>
      </c>
      <c r="H125" s="162">
        <v>0.50902777777777775</v>
      </c>
      <c r="I125" s="286">
        <v>0.17708333333333334</v>
      </c>
      <c r="J125" s="1">
        <v>4.3</v>
      </c>
      <c r="K125" s="162">
        <v>0.5395833333333333</v>
      </c>
      <c r="L125" s="162">
        <v>0.5395833333333333</v>
      </c>
      <c r="M125" s="286">
        <v>0.17708333333333334</v>
      </c>
      <c r="N125" s="1">
        <v>4.3</v>
      </c>
      <c r="O125" s="162">
        <v>0.37916666666666665</v>
      </c>
      <c r="P125" s="162">
        <v>0.37916666666666665</v>
      </c>
      <c r="Q125" s="286">
        <v>0.17708333333333334</v>
      </c>
      <c r="R125" s="1">
        <v>4.3</v>
      </c>
      <c r="S125" s="162">
        <v>0.37708333333333333</v>
      </c>
      <c r="T125" s="162">
        <v>0.37708333333333333</v>
      </c>
      <c r="U125" s="286">
        <v>0.17708333333333334</v>
      </c>
      <c r="V125" s="1">
        <v>4.3</v>
      </c>
      <c r="Z125" s="1">
        <v>0</v>
      </c>
      <c r="AD125" s="1">
        <v>0</v>
      </c>
      <c r="AE125" s="162">
        <v>0.62152777777777779</v>
      </c>
      <c r="AF125" s="162">
        <v>0.62152777777777779</v>
      </c>
      <c r="AG125" s="286">
        <v>0.17708333333333334</v>
      </c>
      <c r="AH125" s="1">
        <v>4.3</v>
      </c>
      <c r="AL125" s="1">
        <v>0</v>
      </c>
      <c r="AP125" s="1">
        <v>0</v>
      </c>
      <c r="AT125" s="1">
        <v>0</v>
      </c>
      <c r="AX125" s="1">
        <v>0</v>
      </c>
      <c r="BB125" s="1">
        <v>0</v>
      </c>
      <c r="BF125" s="1">
        <v>0</v>
      </c>
      <c r="BJ125" s="1">
        <v>0</v>
      </c>
      <c r="BN125" s="1">
        <v>0</v>
      </c>
      <c r="BR125" s="1">
        <v>0</v>
      </c>
      <c r="BS125" s="162">
        <v>0.41388888888888886</v>
      </c>
      <c r="BT125" s="162">
        <v>0.60486111111111107</v>
      </c>
      <c r="BU125" s="162">
        <v>0.12847222222222221</v>
      </c>
      <c r="BV125" s="1">
        <v>3.1</v>
      </c>
      <c r="BW125" s="162">
        <v>0.40486111111111112</v>
      </c>
      <c r="BX125" s="162">
        <v>0.40486111111111112</v>
      </c>
      <c r="BY125" s="286">
        <v>0.17708333333333334</v>
      </c>
      <c r="BZ125" s="1">
        <v>4.3</v>
      </c>
      <c r="CD125" s="1">
        <v>0</v>
      </c>
      <c r="CH125" s="1">
        <v>0</v>
      </c>
      <c r="CI125" s="162">
        <v>0.38680555555555557</v>
      </c>
      <c r="CJ125" s="162">
        <v>0.68611111111111112</v>
      </c>
      <c r="CK125" s="162">
        <v>0.23680555555555555</v>
      </c>
      <c r="CL125" s="1">
        <v>5.7</v>
      </c>
      <c r="CM125" s="1"/>
    </row>
    <row r="126" spans="1:91" ht="15.75" hidden="1" customHeight="1" x14ac:dyDescent="0.2">
      <c r="A126" s="1">
        <v>341</v>
      </c>
      <c r="B126" s="1" t="e">
        <f>VLOOKUP(A126,'MONT-E'!B:C,2,0)</f>
        <v>#N/A</v>
      </c>
      <c r="F126" s="1">
        <v>0</v>
      </c>
      <c r="J126" s="1">
        <v>0</v>
      </c>
      <c r="N126" s="1">
        <v>0</v>
      </c>
      <c r="R126" s="1">
        <v>0</v>
      </c>
      <c r="V126" s="1">
        <v>0</v>
      </c>
      <c r="Z126" s="1">
        <v>0</v>
      </c>
      <c r="AD126" s="1">
        <v>0</v>
      </c>
      <c r="AH126" s="1">
        <v>0</v>
      </c>
      <c r="AL126" s="1">
        <v>0</v>
      </c>
      <c r="AP126" s="1">
        <v>0</v>
      </c>
      <c r="AT126" s="1">
        <v>0</v>
      </c>
      <c r="AX126" s="1">
        <v>0</v>
      </c>
      <c r="BB126" s="1">
        <v>0</v>
      </c>
      <c r="BF126" s="1">
        <v>0</v>
      </c>
      <c r="BJ126" s="1">
        <v>0</v>
      </c>
      <c r="BN126" s="1">
        <v>0</v>
      </c>
      <c r="BR126" s="1">
        <v>0</v>
      </c>
      <c r="BV126" s="1">
        <v>0</v>
      </c>
      <c r="BZ126" s="1">
        <v>0</v>
      </c>
      <c r="CD126" s="1">
        <v>0</v>
      </c>
      <c r="CH126" s="1">
        <v>0</v>
      </c>
      <c r="CL126" s="1">
        <v>0</v>
      </c>
      <c r="CM126" s="1"/>
    </row>
    <row r="127" spans="1:91" ht="15.75" hidden="1" customHeight="1" x14ac:dyDescent="0.2">
      <c r="A127" s="1">
        <v>342</v>
      </c>
      <c r="B127" s="1" t="e">
        <f>VLOOKUP(A127,'MONT-E'!B:C,2,0)</f>
        <v>#N/A</v>
      </c>
      <c r="F127" s="1">
        <v>0</v>
      </c>
      <c r="J127" s="1">
        <v>0</v>
      </c>
      <c r="N127" s="1">
        <v>0</v>
      </c>
      <c r="R127" s="1">
        <v>0</v>
      </c>
      <c r="V127" s="1">
        <v>0</v>
      </c>
      <c r="Z127" s="1">
        <v>0</v>
      </c>
      <c r="AD127" s="1">
        <v>0</v>
      </c>
      <c r="AH127" s="1">
        <v>0</v>
      </c>
      <c r="AL127" s="1">
        <v>0</v>
      </c>
      <c r="AP127" s="1">
        <v>0</v>
      </c>
      <c r="AT127" s="1">
        <v>0</v>
      </c>
      <c r="AX127" s="1">
        <v>0</v>
      </c>
      <c r="BB127" s="1">
        <v>0</v>
      </c>
      <c r="BF127" s="1">
        <v>0</v>
      </c>
      <c r="BJ127" s="1">
        <v>0</v>
      </c>
      <c r="BN127" s="1">
        <v>0</v>
      </c>
      <c r="BR127" s="1">
        <v>0</v>
      </c>
      <c r="BV127" s="1">
        <v>0</v>
      </c>
      <c r="BZ127" s="1">
        <v>0</v>
      </c>
      <c r="CD127" s="1">
        <v>0</v>
      </c>
      <c r="CH127" s="1">
        <v>0</v>
      </c>
      <c r="CL127" s="1">
        <v>0</v>
      </c>
      <c r="CM127" s="1"/>
    </row>
    <row r="128" spans="1:91" ht="15.75" hidden="1" customHeight="1" x14ac:dyDescent="0.2">
      <c r="A128" s="1">
        <v>343</v>
      </c>
      <c r="B128" s="1" t="e">
        <f>VLOOKUP(A128,'MONT-E'!B:C,2,0)</f>
        <v>#N/A</v>
      </c>
      <c r="F128" s="1">
        <v>0</v>
      </c>
      <c r="J128" s="1">
        <v>0</v>
      </c>
      <c r="N128" s="1">
        <v>0</v>
      </c>
      <c r="R128" s="1">
        <v>0</v>
      </c>
      <c r="V128" s="1">
        <v>0</v>
      </c>
      <c r="Z128" s="1">
        <v>0</v>
      </c>
      <c r="AD128" s="1">
        <v>0</v>
      </c>
      <c r="AH128" s="1">
        <v>0</v>
      </c>
      <c r="AL128" s="1">
        <v>0</v>
      </c>
      <c r="AP128" s="1">
        <v>0</v>
      </c>
      <c r="AT128" s="1">
        <v>0</v>
      </c>
      <c r="AX128" s="1">
        <v>0</v>
      </c>
      <c r="BB128" s="1">
        <v>0</v>
      </c>
      <c r="BF128" s="1">
        <v>0</v>
      </c>
      <c r="BJ128" s="1">
        <v>0</v>
      </c>
      <c r="BN128" s="1">
        <v>0</v>
      </c>
      <c r="BR128" s="1">
        <v>0</v>
      </c>
      <c r="BV128" s="1">
        <v>0</v>
      </c>
      <c r="BZ128" s="1">
        <v>0</v>
      </c>
      <c r="CD128" s="1">
        <v>0</v>
      </c>
      <c r="CH128" s="1">
        <v>0</v>
      </c>
      <c r="CL128" s="1">
        <v>0</v>
      </c>
      <c r="CM128" s="1"/>
    </row>
    <row r="129" spans="1:91" ht="15.75" hidden="1" customHeight="1" x14ac:dyDescent="0.2">
      <c r="A129" s="1">
        <v>345</v>
      </c>
      <c r="B129" s="1" t="e">
        <f>VLOOKUP(A129,'MONT-E'!B:C,2,0)</f>
        <v>#N/A</v>
      </c>
      <c r="F129" s="1">
        <v>0</v>
      </c>
      <c r="J129" s="1">
        <v>0</v>
      </c>
      <c r="N129" s="1">
        <v>0</v>
      </c>
      <c r="R129" s="1">
        <v>0</v>
      </c>
      <c r="V129" s="1">
        <v>0</v>
      </c>
      <c r="Z129" s="1">
        <v>0</v>
      </c>
      <c r="AD129" s="1">
        <v>0</v>
      </c>
      <c r="AH129" s="1">
        <v>0</v>
      </c>
      <c r="AL129" s="1">
        <v>0</v>
      </c>
      <c r="AP129" s="1">
        <v>0</v>
      </c>
      <c r="AT129" s="1">
        <v>0</v>
      </c>
      <c r="AX129" s="1">
        <v>0</v>
      </c>
      <c r="BB129" s="1">
        <v>0</v>
      </c>
      <c r="BF129" s="1">
        <v>0</v>
      </c>
      <c r="BJ129" s="1">
        <v>0</v>
      </c>
      <c r="BN129" s="1">
        <v>0</v>
      </c>
      <c r="BR129" s="1">
        <v>0</v>
      </c>
      <c r="BV129" s="1">
        <v>0</v>
      </c>
      <c r="BZ129" s="1">
        <v>0</v>
      </c>
      <c r="CD129" s="1">
        <v>0</v>
      </c>
      <c r="CH129" s="1">
        <v>0</v>
      </c>
      <c r="CL129" s="1">
        <v>0</v>
      </c>
      <c r="CM129" s="1"/>
    </row>
    <row r="130" spans="1:91" ht="15.75" hidden="1" customHeight="1" x14ac:dyDescent="0.2">
      <c r="A130" s="1">
        <v>348</v>
      </c>
      <c r="B130" s="1" t="e">
        <f>VLOOKUP(A130,'MONT-E'!B:C,2,0)</f>
        <v>#N/A</v>
      </c>
      <c r="F130" s="1">
        <v>0</v>
      </c>
      <c r="J130" s="1">
        <v>0</v>
      </c>
      <c r="N130" s="1">
        <v>0</v>
      </c>
      <c r="R130" s="1">
        <v>0</v>
      </c>
      <c r="V130" s="1">
        <v>0</v>
      </c>
      <c r="Z130" s="1">
        <v>0</v>
      </c>
      <c r="AD130" s="1">
        <v>0</v>
      </c>
      <c r="AH130" s="1">
        <v>0</v>
      </c>
      <c r="AL130" s="1">
        <v>0</v>
      </c>
      <c r="AP130" s="1">
        <v>0</v>
      </c>
      <c r="AT130" s="1">
        <v>0</v>
      </c>
      <c r="AX130" s="1">
        <v>0</v>
      </c>
      <c r="BB130" s="1">
        <v>0</v>
      </c>
      <c r="BF130" s="1">
        <v>0</v>
      </c>
      <c r="BJ130" s="1">
        <v>0</v>
      </c>
      <c r="BN130" s="1">
        <v>0</v>
      </c>
      <c r="BR130" s="1">
        <v>0</v>
      </c>
      <c r="BV130" s="1">
        <v>0</v>
      </c>
      <c r="BZ130" s="1">
        <v>0</v>
      </c>
      <c r="CD130" s="1">
        <v>0</v>
      </c>
      <c r="CH130" s="1">
        <v>0</v>
      </c>
      <c r="CL130" s="1">
        <v>0</v>
      </c>
      <c r="CM130" s="1"/>
    </row>
    <row r="131" spans="1:91" ht="15.75" hidden="1" customHeight="1" x14ac:dyDescent="0.2">
      <c r="A131" s="1">
        <v>349</v>
      </c>
      <c r="B131" s="1" t="e">
        <f>VLOOKUP(A131,'MONT-E'!B:C,2,0)</f>
        <v>#N/A</v>
      </c>
      <c r="F131" s="1">
        <v>0</v>
      </c>
      <c r="J131" s="1">
        <v>0</v>
      </c>
      <c r="N131" s="1">
        <v>0</v>
      </c>
      <c r="R131" s="1">
        <v>0</v>
      </c>
      <c r="V131" s="1">
        <v>0</v>
      </c>
      <c r="Z131" s="1">
        <v>0</v>
      </c>
      <c r="AD131" s="1">
        <v>0</v>
      </c>
      <c r="AH131" s="1">
        <v>0</v>
      </c>
      <c r="AL131" s="1">
        <v>0</v>
      </c>
      <c r="AP131" s="1">
        <v>0</v>
      </c>
      <c r="AT131" s="1">
        <v>0</v>
      </c>
      <c r="AX131" s="1">
        <v>0</v>
      </c>
      <c r="BB131" s="1">
        <v>0</v>
      </c>
      <c r="BF131" s="1">
        <v>0</v>
      </c>
      <c r="BJ131" s="1">
        <v>0</v>
      </c>
      <c r="BN131" s="1">
        <v>0</v>
      </c>
      <c r="BR131" s="1">
        <v>0</v>
      </c>
      <c r="BV131" s="1">
        <v>0</v>
      </c>
      <c r="BZ131" s="1">
        <v>0</v>
      </c>
      <c r="CD131" s="1">
        <v>0</v>
      </c>
      <c r="CH131" s="1">
        <v>0</v>
      </c>
      <c r="CL131" s="1">
        <v>0</v>
      </c>
      <c r="CM131" s="1"/>
    </row>
    <row r="132" spans="1:91" ht="15.75" hidden="1" customHeight="1" x14ac:dyDescent="0.2">
      <c r="A132" s="1">
        <v>356</v>
      </c>
      <c r="B132" s="1" t="e">
        <f>VLOOKUP(A132,'MONT-E'!B:C,2,0)</f>
        <v>#N/A</v>
      </c>
      <c r="F132" s="1">
        <v>0</v>
      </c>
      <c r="J132" s="1">
        <v>0</v>
      </c>
      <c r="N132" s="1">
        <v>0</v>
      </c>
      <c r="R132" s="1">
        <v>0</v>
      </c>
      <c r="V132" s="1">
        <v>0</v>
      </c>
      <c r="Z132" s="1">
        <v>0</v>
      </c>
      <c r="AD132" s="1">
        <v>0</v>
      </c>
      <c r="AH132" s="1">
        <v>0</v>
      </c>
      <c r="AL132" s="1">
        <v>0</v>
      </c>
      <c r="AP132" s="1">
        <v>0</v>
      </c>
      <c r="AT132" s="1">
        <v>0</v>
      </c>
      <c r="AX132" s="1">
        <v>0</v>
      </c>
      <c r="BB132" s="1">
        <v>0</v>
      </c>
      <c r="BF132" s="1">
        <v>0</v>
      </c>
      <c r="BJ132" s="1">
        <v>0</v>
      </c>
      <c r="BN132" s="1">
        <v>0</v>
      </c>
      <c r="BR132" s="1">
        <v>0</v>
      </c>
      <c r="BV132" s="1">
        <v>0</v>
      </c>
      <c r="BZ132" s="1">
        <v>0</v>
      </c>
      <c r="CD132" s="1">
        <v>0</v>
      </c>
      <c r="CH132" s="1">
        <v>0</v>
      </c>
      <c r="CL132" s="1">
        <v>0</v>
      </c>
      <c r="CM132" s="1"/>
    </row>
    <row r="133" spans="1:91" ht="15.75" hidden="1" customHeight="1" x14ac:dyDescent="0.2">
      <c r="A133" s="1">
        <v>357</v>
      </c>
      <c r="B133" s="1" t="e">
        <f>VLOOKUP(A133,'MONT-E'!B:C,2,0)</f>
        <v>#N/A</v>
      </c>
      <c r="F133" s="1">
        <v>0</v>
      </c>
      <c r="J133" s="1">
        <v>0</v>
      </c>
      <c r="N133" s="1">
        <v>0</v>
      </c>
      <c r="R133" s="1">
        <v>0</v>
      </c>
      <c r="V133" s="1">
        <v>0</v>
      </c>
      <c r="Z133" s="1">
        <v>0</v>
      </c>
      <c r="AD133" s="1">
        <v>0</v>
      </c>
      <c r="AH133" s="1">
        <v>0</v>
      </c>
      <c r="AL133" s="1">
        <v>0</v>
      </c>
      <c r="AP133" s="1">
        <v>0</v>
      </c>
      <c r="AT133" s="1">
        <v>0</v>
      </c>
      <c r="AX133" s="1">
        <v>0</v>
      </c>
      <c r="BB133" s="1">
        <v>0</v>
      </c>
      <c r="BF133" s="1">
        <v>0</v>
      </c>
      <c r="BJ133" s="1">
        <v>0</v>
      </c>
      <c r="BN133" s="1">
        <v>0</v>
      </c>
      <c r="BR133" s="1">
        <v>0</v>
      </c>
      <c r="BV133" s="1">
        <v>0</v>
      </c>
      <c r="BZ133" s="1">
        <v>0</v>
      </c>
      <c r="CD133" s="1">
        <v>0</v>
      </c>
      <c r="CH133" s="1">
        <v>0</v>
      </c>
      <c r="CL133" s="1">
        <v>0</v>
      </c>
      <c r="CM133" s="1"/>
    </row>
    <row r="134" spans="1:91" ht="15.75" hidden="1" customHeight="1" x14ac:dyDescent="0.2">
      <c r="A134" s="1">
        <v>358</v>
      </c>
      <c r="B134" s="1" t="e">
        <f>VLOOKUP(A134,'MONT-E'!B:C,2,0)</f>
        <v>#N/A</v>
      </c>
      <c r="F134" s="1">
        <v>0</v>
      </c>
      <c r="J134" s="1">
        <v>0</v>
      </c>
      <c r="N134" s="1">
        <v>0</v>
      </c>
      <c r="R134" s="1">
        <v>0</v>
      </c>
      <c r="V134" s="1">
        <v>0</v>
      </c>
      <c r="Z134" s="1">
        <v>0</v>
      </c>
      <c r="AD134" s="1">
        <v>0</v>
      </c>
      <c r="AH134" s="1">
        <v>0</v>
      </c>
      <c r="AL134" s="1">
        <v>0</v>
      </c>
      <c r="AP134" s="1">
        <v>0</v>
      </c>
      <c r="AT134" s="1">
        <v>0</v>
      </c>
      <c r="AX134" s="1">
        <v>0</v>
      </c>
      <c r="BB134" s="1">
        <v>0</v>
      </c>
      <c r="BF134" s="1">
        <v>0</v>
      </c>
      <c r="BJ134" s="1">
        <v>0</v>
      </c>
      <c r="BN134" s="1">
        <v>0</v>
      </c>
      <c r="BR134" s="1">
        <v>0</v>
      </c>
      <c r="BV134" s="1">
        <v>0</v>
      </c>
      <c r="BZ134" s="1">
        <v>0</v>
      </c>
      <c r="CD134" s="1">
        <v>0</v>
      </c>
      <c r="CH134" s="1">
        <v>0</v>
      </c>
      <c r="CL134" s="1">
        <v>0</v>
      </c>
      <c r="CM134" s="1"/>
    </row>
    <row r="135" spans="1:91" ht="15.75" hidden="1" customHeight="1" x14ac:dyDescent="0.2">
      <c r="A135" s="1">
        <v>359</v>
      </c>
      <c r="B135" s="1" t="e">
        <f>VLOOKUP(A135,'MONT-E'!B:C,2,0)</f>
        <v>#N/A</v>
      </c>
      <c r="F135" s="1">
        <v>0</v>
      </c>
      <c r="J135" s="1">
        <v>0</v>
      </c>
      <c r="N135" s="1">
        <v>0</v>
      </c>
      <c r="R135" s="1">
        <v>0</v>
      </c>
      <c r="V135" s="1">
        <v>0</v>
      </c>
      <c r="Z135" s="1">
        <v>0</v>
      </c>
      <c r="AD135" s="1">
        <v>0</v>
      </c>
      <c r="AH135" s="1">
        <v>0</v>
      </c>
      <c r="AL135" s="1">
        <v>0</v>
      </c>
      <c r="AP135" s="1">
        <v>0</v>
      </c>
      <c r="AT135" s="1">
        <v>0</v>
      </c>
      <c r="AX135" s="1">
        <v>0</v>
      </c>
      <c r="BB135" s="1">
        <v>0</v>
      </c>
      <c r="BF135" s="1">
        <v>0</v>
      </c>
      <c r="BJ135" s="1">
        <v>0</v>
      </c>
      <c r="BN135" s="1">
        <v>0</v>
      </c>
      <c r="BR135" s="1">
        <v>0</v>
      </c>
      <c r="BV135" s="1">
        <v>0</v>
      </c>
      <c r="BZ135" s="1">
        <v>0</v>
      </c>
      <c r="CD135" s="1">
        <v>0</v>
      </c>
      <c r="CH135" s="1">
        <v>0</v>
      </c>
      <c r="CL135" s="1">
        <v>0</v>
      </c>
      <c r="CM135" s="1"/>
    </row>
    <row r="136" spans="1:91" ht="15.75" hidden="1" customHeight="1" x14ac:dyDescent="0.2">
      <c r="A136" s="1">
        <v>360</v>
      </c>
      <c r="B136" s="1" t="e">
        <f>VLOOKUP(A136,'MONT-E'!B:C,2,0)</f>
        <v>#N/A</v>
      </c>
      <c r="F136" s="1">
        <v>0</v>
      </c>
      <c r="J136" s="1">
        <v>0</v>
      </c>
      <c r="N136" s="1">
        <v>0</v>
      </c>
      <c r="R136" s="1">
        <v>0</v>
      </c>
      <c r="V136" s="1">
        <v>0</v>
      </c>
      <c r="Z136" s="1">
        <v>0</v>
      </c>
      <c r="AD136" s="1">
        <v>0</v>
      </c>
      <c r="AH136" s="1">
        <v>0</v>
      </c>
      <c r="AL136" s="1">
        <v>0</v>
      </c>
      <c r="AP136" s="1">
        <v>0</v>
      </c>
      <c r="AT136" s="1">
        <v>0</v>
      </c>
      <c r="AX136" s="1">
        <v>0</v>
      </c>
      <c r="BB136" s="1">
        <v>0</v>
      </c>
      <c r="BF136" s="1">
        <v>0</v>
      </c>
      <c r="BJ136" s="1">
        <v>0</v>
      </c>
      <c r="BN136" s="1">
        <v>0</v>
      </c>
      <c r="BR136" s="1">
        <v>0</v>
      </c>
      <c r="BV136" s="1">
        <v>0</v>
      </c>
      <c r="BZ136" s="1">
        <v>0</v>
      </c>
      <c r="CD136" s="1">
        <v>0</v>
      </c>
      <c r="CH136" s="1">
        <v>0</v>
      </c>
      <c r="CL136" s="1">
        <v>0</v>
      </c>
      <c r="CM136" s="1"/>
    </row>
    <row r="137" spans="1:91" ht="15.75" hidden="1" customHeight="1" x14ac:dyDescent="0.2">
      <c r="A137" s="1">
        <v>364</v>
      </c>
      <c r="B137" s="1" t="e">
        <f>VLOOKUP(A137,'MONT-E'!B:C,2,0)</f>
        <v>#N/A</v>
      </c>
      <c r="F137" s="1">
        <v>0</v>
      </c>
      <c r="J137" s="1">
        <v>0</v>
      </c>
      <c r="N137" s="1">
        <v>0</v>
      </c>
      <c r="R137" s="1">
        <v>0</v>
      </c>
      <c r="V137" s="1">
        <v>0</v>
      </c>
      <c r="Z137" s="1">
        <v>0</v>
      </c>
      <c r="AD137" s="1">
        <v>0</v>
      </c>
      <c r="AH137" s="1">
        <v>0</v>
      </c>
      <c r="AL137" s="1">
        <v>0</v>
      </c>
      <c r="AP137" s="1">
        <v>0</v>
      </c>
      <c r="AT137" s="1">
        <v>0</v>
      </c>
      <c r="AX137" s="1">
        <v>0</v>
      </c>
      <c r="BB137" s="1">
        <v>0</v>
      </c>
      <c r="BF137" s="1">
        <v>0</v>
      </c>
      <c r="BJ137" s="1">
        <v>0</v>
      </c>
      <c r="BN137" s="1">
        <v>0</v>
      </c>
      <c r="BR137" s="1">
        <v>0</v>
      </c>
      <c r="BV137" s="1">
        <v>0</v>
      </c>
      <c r="BZ137" s="1">
        <v>0</v>
      </c>
      <c r="CD137" s="1">
        <v>0</v>
      </c>
      <c r="CH137" s="1">
        <v>0</v>
      </c>
      <c r="CL137" s="1">
        <v>0</v>
      </c>
      <c r="CM137" s="1"/>
    </row>
    <row r="138" spans="1:91" ht="15.75" hidden="1" customHeight="1" x14ac:dyDescent="0.2">
      <c r="A138" s="1">
        <v>367</v>
      </c>
      <c r="B138" s="1" t="e">
        <f>VLOOKUP(A138,'MONT-E'!B:C,2,0)</f>
        <v>#N/A</v>
      </c>
      <c r="F138" s="1">
        <v>0</v>
      </c>
      <c r="G138" s="162"/>
      <c r="H138" s="162"/>
      <c r="I138" s="286"/>
      <c r="J138" s="1">
        <v>0</v>
      </c>
      <c r="K138" s="162"/>
      <c r="L138" s="162"/>
      <c r="M138" s="162"/>
      <c r="N138" s="1">
        <v>0</v>
      </c>
      <c r="O138" s="162"/>
      <c r="P138" s="162"/>
      <c r="Q138" s="162"/>
      <c r="R138" s="1">
        <v>0</v>
      </c>
      <c r="S138" s="162"/>
      <c r="T138" s="162"/>
      <c r="U138" s="162"/>
      <c r="V138" s="1">
        <v>0</v>
      </c>
      <c r="Z138" s="1">
        <v>0</v>
      </c>
      <c r="AD138" s="1">
        <v>0</v>
      </c>
      <c r="AH138" s="1">
        <v>0</v>
      </c>
      <c r="AI138" s="162"/>
      <c r="AJ138" s="162"/>
      <c r="AK138" s="286"/>
      <c r="AL138" s="1">
        <v>0</v>
      </c>
      <c r="AP138" s="1">
        <v>0</v>
      </c>
      <c r="AT138" s="1">
        <v>0</v>
      </c>
      <c r="AX138" s="1">
        <v>0</v>
      </c>
      <c r="BB138" s="1">
        <v>0</v>
      </c>
      <c r="BF138" s="1">
        <v>0</v>
      </c>
      <c r="BJ138" s="1">
        <v>0</v>
      </c>
      <c r="BK138" s="162"/>
      <c r="BL138" s="162"/>
      <c r="BM138" s="286"/>
      <c r="BN138" s="1">
        <v>0</v>
      </c>
      <c r="BO138" s="162"/>
      <c r="BP138" s="162"/>
      <c r="BQ138" s="286"/>
      <c r="BR138" s="1">
        <v>0</v>
      </c>
      <c r="BS138" s="162"/>
      <c r="BT138" s="162"/>
      <c r="BU138" s="286"/>
      <c r="BV138" s="1">
        <v>0</v>
      </c>
      <c r="BZ138" s="1">
        <v>0</v>
      </c>
      <c r="CD138" s="1">
        <v>0</v>
      </c>
      <c r="CH138" s="1">
        <v>0</v>
      </c>
      <c r="CI138" s="162"/>
      <c r="CJ138" s="162"/>
      <c r="CK138" s="286"/>
      <c r="CL138" s="1">
        <v>0</v>
      </c>
      <c r="CM138" s="1"/>
    </row>
    <row r="139" spans="1:91" ht="15.75" hidden="1" customHeight="1" x14ac:dyDescent="0.2">
      <c r="A139" s="1">
        <v>368</v>
      </c>
      <c r="B139" s="1" t="e">
        <f>VLOOKUP(A139,'MONT-E'!B:C,2,0)</f>
        <v>#N/A</v>
      </c>
      <c r="C139" s="162"/>
      <c r="D139" s="162"/>
      <c r="E139" s="286"/>
      <c r="F139" s="1">
        <v>0</v>
      </c>
      <c r="G139" s="162">
        <v>0.37152777777777779</v>
      </c>
      <c r="H139" s="162">
        <v>0.37152777777777779</v>
      </c>
      <c r="I139" s="286">
        <v>0.17708333333333334</v>
      </c>
      <c r="J139" s="1">
        <v>4.3</v>
      </c>
      <c r="K139" s="162">
        <v>0.3659722222222222</v>
      </c>
      <c r="L139" s="162">
        <v>0.74722222222222223</v>
      </c>
      <c r="M139" s="162">
        <v>0.31874999999999998</v>
      </c>
      <c r="N139" s="1">
        <v>7.7</v>
      </c>
      <c r="O139" s="162">
        <v>0.41111111111111109</v>
      </c>
      <c r="P139" s="162">
        <v>0.74652777777777779</v>
      </c>
      <c r="Q139" s="286">
        <v>0.27291666666666664</v>
      </c>
      <c r="R139" s="1">
        <v>6.6</v>
      </c>
      <c r="S139" s="162">
        <v>0.3527777777777778</v>
      </c>
      <c r="T139" s="162">
        <v>0.67013888888888884</v>
      </c>
      <c r="U139" s="286">
        <v>0.25486111111111109</v>
      </c>
      <c r="V139" s="1">
        <v>6.1</v>
      </c>
      <c r="Z139" s="1">
        <v>0</v>
      </c>
      <c r="AD139" s="1">
        <v>0</v>
      </c>
      <c r="AE139" s="162"/>
      <c r="AF139" s="162"/>
      <c r="AG139" s="286"/>
      <c r="AH139" s="1">
        <v>0</v>
      </c>
      <c r="AI139" s="162">
        <v>0.35625000000000001</v>
      </c>
      <c r="AJ139" s="162">
        <v>0.35625000000000001</v>
      </c>
      <c r="AK139" s="286">
        <v>0.17708333333333334</v>
      </c>
      <c r="AL139" s="1">
        <v>4.3</v>
      </c>
      <c r="AM139" s="162"/>
      <c r="AN139" s="162"/>
      <c r="AO139" s="286"/>
      <c r="AP139" s="1">
        <v>0</v>
      </c>
      <c r="AQ139" s="162"/>
      <c r="AR139" s="162"/>
      <c r="AS139" s="286"/>
      <c r="AT139" s="1">
        <v>0</v>
      </c>
      <c r="AU139" s="162"/>
      <c r="AV139" s="162"/>
      <c r="AW139" s="286"/>
      <c r="AX139" s="1">
        <v>0</v>
      </c>
      <c r="AY139" s="162"/>
      <c r="AZ139" s="162"/>
      <c r="BA139" s="286"/>
      <c r="BB139" s="1">
        <v>0</v>
      </c>
      <c r="BF139" s="1">
        <v>0</v>
      </c>
      <c r="BG139" s="162"/>
      <c r="BH139" s="162"/>
      <c r="BI139" s="286"/>
      <c r="BJ139" s="1">
        <v>0</v>
      </c>
      <c r="BK139" s="162">
        <v>0.35555555555555557</v>
      </c>
      <c r="BL139" s="162">
        <v>0.35555555555555557</v>
      </c>
      <c r="BM139" s="286">
        <v>0.17708333333333334</v>
      </c>
      <c r="BN139" s="1">
        <v>4.3</v>
      </c>
      <c r="BO139" s="162">
        <v>0.72013888888888888</v>
      </c>
      <c r="BP139" s="162">
        <v>0.72013888888888888</v>
      </c>
      <c r="BQ139" s="286">
        <v>0.17708333333333334</v>
      </c>
      <c r="BR139" s="1">
        <v>4.3</v>
      </c>
      <c r="BS139" s="162">
        <v>0.77083333333333337</v>
      </c>
      <c r="BT139" s="162">
        <v>0.77083333333333337</v>
      </c>
      <c r="BU139" s="286">
        <v>0.17708333333333334</v>
      </c>
      <c r="BV139" s="1">
        <v>4.3</v>
      </c>
      <c r="BZ139" s="1">
        <v>0</v>
      </c>
      <c r="CD139" s="1">
        <v>0</v>
      </c>
      <c r="CH139" s="1">
        <v>0</v>
      </c>
      <c r="CI139" s="162">
        <v>0.36458333333333331</v>
      </c>
      <c r="CJ139" s="162">
        <v>0.36458333333333331</v>
      </c>
      <c r="CK139" s="286">
        <v>0.17708333333333334</v>
      </c>
      <c r="CL139" s="1">
        <v>4.3</v>
      </c>
      <c r="CM139" s="1"/>
    </row>
    <row r="140" spans="1:91" ht="15.75" hidden="1" customHeight="1" x14ac:dyDescent="0.2">
      <c r="A140" s="1">
        <v>369</v>
      </c>
      <c r="B140" s="1" t="e">
        <f>VLOOKUP(A140,'MONT-E'!B:C,2,0)</f>
        <v>#N/A</v>
      </c>
      <c r="C140" s="162">
        <v>0.60763888888888884</v>
      </c>
      <c r="D140" s="162">
        <v>0.60763888888888884</v>
      </c>
      <c r="E140" s="286">
        <v>0.17708333333333334</v>
      </c>
      <c r="F140" s="1">
        <v>4.3</v>
      </c>
      <c r="G140" s="162">
        <v>0.39444444444444443</v>
      </c>
      <c r="H140" s="162">
        <v>0.39444444444444443</v>
      </c>
      <c r="I140" s="286">
        <v>0.17708333333333334</v>
      </c>
      <c r="J140" s="1">
        <v>4.3</v>
      </c>
      <c r="N140" s="1">
        <v>0</v>
      </c>
      <c r="O140" s="162">
        <v>0.69236111111111109</v>
      </c>
      <c r="P140" s="162">
        <v>0.69236111111111109</v>
      </c>
      <c r="Q140" s="286">
        <v>0.17708333333333334</v>
      </c>
      <c r="R140" s="1">
        <v>4.3</v>
      </c>
      <c r="S140" s="162">
        <v>0.81666666666666665</v>
      </c>
      <c r="T140" s="162">
        <v>0.81666666666666665</v>
      </c>
      <c r="U140" s="286">
        <v>0.17708333333333334</v>
      </c>
      <c r="V140" s="1">
        <v>4.3</v>
      </c>
      <c r="Z140" s="1">
        <v>0</v>
      </c>
      <c r="AD140" s="1">
        <v>0</v>
      </c>
      <c r="AE140" s="162">
        <v>0.69513888888888886</v>
      </c>
      <c r="AF140" s="162">
        <v>0.69513888888888886</v>
      </c>
      <c r="AG140" s="286">
        <v>0.17708333333333334</v>
      </c>
      <c r="AH140" s="1">
        <v>4.3</v>
      </c>
      <c r="AI140" s="162">
        <v>0.37916666666666665</v>
      </c>
      <c r="AJ140" s="162">
        <v>0.77083333333333337</v>
      </c>
      <c r="AK140" s="286">
        <v>0.30833333333333335</v>
      </c>
      <c r="AL140" s="1">
        <v>7.4</v>
      </c>
      <c r="AM140" s="162">
        <v>0.38750000000000001</v>
      </c>
      <c r="AN140" s="162">
        <v>0.79236111111111107</v>
      </c>
      <c r="AO140" s="286">
        <v>0.3</v>
      </c>
      <c r="AP140" s="1">
        <v>7.2</v>
      </c>
      <c r="AQ140" s="162">
        <v>0.36666666666666664</v>
      </c>
      <c r="AR140" s="162">
        <v>0.77569444444444446</v>
      </c>
      <c r="AS140" s="286">
        <v>0.32083333333333336</v>
      </c>
      <c r="AT140" s="1">
        <v>7.7</v>
      </c>
      <c r="AU140" s="162">
        <v>0.37847222222222221</v>
      </c>
      <c r="AV140" s="162">
        <v>0.37847222222222221</v>
      </c>
      <c r="AW140" s="286">
        <v>0.17708333333333334</v>
      </c>
      <c r="AX140" s="1">
        <v>4.3</v>
      </c>
      <c r="AY140" s="162">
        <v>0.63124999999999998</v>
      </c>
      <c r="AZ140" s="162">
        <v>0.63124999999999998</v>
      </c>
      <c r="BA140" s="286">
        <v>0.17708333333333334</v>
      </c>
      <c r="BB140" s="1">
        <v>4.3</v>
      </c>
      <c r="BF140" s="1">
        <v>0</v>
      </c>
      <c r="BG140" s="162">
        <v>0.78333333333333333</v>
      </c>
      <c r="BH140" s="162">
        <v>0.78333333333333333</v>
      </c>
      <c r="BI140" s="286">
        <v>0.17708333333333334</v>
      </c>
      <c r="BJ140" s="1">
        <v>4.3</v>
      </c>
      <c r="BK140" s="162">
        <v>0.39374999999999999</v>
      </c>
      <c r="BL140" s="162">
        <v>0.79166666666666663</v>
      </c>
      <c r="BM140" s="286">
        <v>0.29375000000000001</v>
      </c>
      <c r="BN140" s="1">
        <v>7.1</v>
      </c>
      <c r="BO140" s="162">
        <v>0.38611111111111113</v>
      </c>
      <c r="BP140" s="162">
        <v>0.80486111111111114</v>
      </c>
      <c r="BQ140" s="286">
        <v>0.30138888888888887</v>
      </c>
      <c r="BR140" s="1">
        <v>7.2</v>
      </c>
      <c r="BV140" s="1">
        <v>0</v>
      </c>
      <c r="BZ140" s="1">
        <v>0</v>
      </c>
      <c r="CD140" s="1">
        <v>0</v>
      </c>
      <c r="CH140" s="1">
        <v>0</v>
      </c>
      <c r="CL140" s="1">
        <v>0</v>
      </c>
      <c r="CM140" s="1"/>
    </row>
    <row r="141" spans="1:91" ht="15.75" hidden="1" customHeight="1" x14ac:dyDescent="0.2">
      <c r="A141" s="1">
        <v>370</v>
      </c>
      <c r="B141" s="1" t="e">
        <f>VLOOKUP(A141,'MONT-E'!B:C,2,0)</f>
        <v>#N/A</v>
      </c>
      <c r="F141" s="1">
        <v>0</v>
      </c>
      <c r="J141" s="1">
        <v>0</v>
      </c>
      <c r="N141" s="1">
        <v>0</v>
      </c>
      <c r="R141" s="1">
        <v>0</v>
      </c>
      <c r="V141" s="1">
        <v>0</v>
      </c>
      <c r="Z141" s="1">
        <v>0</v>
      </c>
      <c r="AD141" s="1">
        <v>0</v>
      </c>
      <c r="AH141" s="1">
        <v>0</v>
      </c>
      <c r="AL141" s="1">
        <v>0</v>
      </c>
      <c r="AP141" s="1">
        <v>0</v>
      </c>
      <c r="AT141" s="1">
        <v>0</v>
      </c>
      <c r="AX141" s="1">
        <v>0</v>
      </c>
      <c r="BB141" s="1">
        <v>0</v>
      </c>
      <c r="BF141" s="1">
        <v>0</v>
      </c>
      <c r="BJ141" s="1">
        <v>0</v>
      </c>
      <c r="BN141" s="1">
        <v>0</v>
      </c>
      <c r="BR141" s="1">
        <v>0</v>
      </c>
      <c r="BV141" s="1">
        <v>0</v>
      </c>
      <c r="BZ141" s="1">
        <v>0</v>
      </c>
      <c r="CD141" s="1">
        <v>0</v>
      </c>
      <c r="CH141" s="1">
        <v>0</v>
      </c>
      <c r="CL141" s="1">
        <v>0</v>
      </c>
      <c r="CM141" s="1"/>
    </row>
    <row r="142" spans="1:91" ht="15.75" hidden="1" customHeight="1" x14ac:dyDescent="0.2">
      <c r="A142" s="1">
        <v>372</v>
      </c>
      <c r="B142" s="1" t="e">
        <f>VLOOKUP(A142,'MONT-E'!B:C,2,0)</f>
        <v>#N/A</v>
      </c>
      <c r="F142" s="1">
        <v>0</v>
      </c>
      <c r="J142" s="1">
        <v>0</v>
      </c>
      <c r="N142" s="1">
        <v>0</v>
      </c>
      <c r="R142" s="1">
        <v>0</v>
      </c>
      <c r="V142" s="1">
        <v>0</v>
      </c>
      <c r="Z142" s="1">
        <v>0</v>
      </c>
      <c r="AD142" s="1">
        <v>0</v>
      </c>
      <c r="AH142" s="1">
        <v>0</v>
      </c>
      <c r="AL142" s="1">
        <v>0</v>
      </c>
      <c r="AP142" s="1">
        <v>0</v>
      </c>
      <c r="AT142" s="1">
        <v>0</v>
      </c>
      <c r="AX142" s="1">
        <v>0</v>
      </c>
      <c r="BB142" s="1">
        <v>0</v>
      </c>
      <c r="BF142" s="1">
        <v>0</v>
      </c>
      <c r="BJ142" s="1">
        <v>0</v>
      </c>
      <c r="BN142" s="1">
        <v>0</v>
      </c>
      <c r="BR142" s="1">
        <v>0</v>
      </c>
      <c r="BV142" s="1">
        <v>0</v>
      </c>
      <c r="BZ142" s="1">
        <v>0</v>
      </c>
      <c r="CD142" s="1">
        <v>0</v>
      </c>
      <c r="CH142" s="1">
        <v>0</v>
      </c>
      <c r="CL142" s="1">
        <v>0</v>
      </c>
      <c r="CM142" s="1"/>
    </row>
    <row r="143" spans="1:91" ht="15.75" hidden="1" customHeight="1" x14ac:dyDescent="0.2">
      <c r="A143" s="1">
        <v>374</v>
      </c>
      <c r="B143" s="1" t="e">
        <f>VLOOKUP(A143,'MONT-E'!B:C,2,0)</f>
        <v>#N/A</v>
      </c>
      <c r="F143" s="1">
        <v>0</v>
      </c>
      <c r="J143" s="1">
        <v>0</v>
      </c>
      <c r="N143" s="1">
        <v>0</v>
      </c>
      <c r="R143" s="1">
        <v>0</v>
      </c>
      <c r="V143" s="1">
        <v>0</v>
      </c>
      <c r="Z143" s="1">
        <v>0</v>
      </c>
      <c r="AD143" s="1">
        <v>0</v>
      </c>
      <c r="AH143" s="1">
        <v>0</v>
      </c>
      <c r="AL143" s="1">
        <v>0</v>
      </c>
      <c r="AP143" s="1">
        <v>0</v>
      </c>
      <c r="AT143" s="1">
        <v>0</v>
      </c>
      <c r="AX143" s="1">
        <v>0</v>
      </c>
      <c r="BB143" s="1">
        <v>0</v>
      </c>
      <c r="BF143" s="1">
        <v>0</v>
      </c>
      <c r="BJ143" s="1">
        <v>0</v>
      </c>
      <c r="BN143" s="1">
        <v>0</v>
      </c>
      <c r="BR143" s="1">
        <v>0</v>
      </c>
      <c r="BV143" s="1">
        <v>0</v>
      </c>
      <c r="BZ143" s="1">
        <v>0</v>
      </c>
      <c r="CD143" s="1">
        <v>0</v>
      </c>
      <c r="CH143" s="1">
        <v>0</v>
      </c>
      <c r="CL143" s="1">
        <v>0</v>
      </c>
      <c r="CM143" s="1"/>
    </row>
    <row r="144" spans="1:91" ht="15.75" hidden="1" customHeight="1" x14ac:dyDescent="0.2">
      <c r="A144" s="1">
        <v>375</v>
      </c>
      <c r="B144" s="1" t="e">
        <f>VLOOKUP(A144,'MONT-E'!B:C,2,0)</f>
        <v>#N/A</v>
      </c>
      <c r="F144" s="1">
        <v>0</v>
      </c>
      <c r="J144" s="1">
        <v>0</v>
      </c>
      <c r="N144" s="1">
        <v>0</v>
      </c>
      <c r="R144" s="1">
        <v>0</v>
      </c>
      <c r="V144" s="1">
        <v>0</v>
      </c>
      <c r="Z144" s="1">
        <v>0</v>
      </c>
      <c r="AD144" s="1">
        <v>0</v>
      </c>
      <c r="AH144" s="1">
        <v>0</v>
      </c>
      <c r="AL144" s="1">
        <v>0</v>
      </c>
      <c r="AP144" s="1">
        <v>0</v>
      </c>
      <c r="AT144" s="1">
        <v>0</v>
      </c>
      <c r="AX144" s="1">
        <v>0</v>
      </c>
      <c r="BB144" s="1">
        <v>0</v>
      </c>
      <c r="BF144" s="1">
        <v>0</v>
      </c>
      <c r="BJ144" s="1">
        <v>0</v>
      </c>
      <c r="BN144" s="1">
        <v>0</v>
      </c>
      <c r="BR144" s="1">
        <v>0</v>
      </c>
      <c r="BV144" s="1">
        <v>0</v>
      </c>
      <c r="BZ144" s="1">
        <v>0</v>
      </c>
      <c r="CD144" s="1">
        <v>0</v>
      </c>
      <c r="CH144" s="1">
        <v>0</v>
      </c>
      <c r="CL144" s="1">
        <v>0</v>
      </c>
      <c r="CM144" s="1"/>
    </row>
    <row r="145" spans="1:91" ht="15.75" hidden="1" customHeight="1" x14ac:dyDescent="0.2">
      <c r="A145" s="1">
        <v>376</v>
      </c>
      <c r="B145" s="1" t="e">
        <f>VLOOKUP(A145,'MONT-E'!B:C,2,0)</f>
        <v>#N/A</v>
      </c>
      <c r="F145" s="1">
        <v>0</v>
      </c>
      <c r="J145" s="1">
        <v>0</v>
      </c>
      <c r="N145" s="1">
        <v>0</v>
      </c>
      <c r="R145" s="1">
        <v>0</v>
      </c>
      <c r="V145" s="1">
        <v>0</v>
      </c>
      <c r="Z145" s="1">
        <v>0</v>
      </c>
      <c r="AD145" s="1">
        <v>0</v>
      </c>
      <c r="AH145" s="1">
        <v>0</v>
      </c>
      <c r="AL145" s="1">
        <v>0</v>
      </c>
      <c r="AP145" s="1">
        <v>0</v>
      </c>
      <c r="AT145" s="1">
        <v>0</v>
      </c>
      <c r="AX145" s="1">
        <v>0</v>
      </c>
      <c r="BB145" s="1">
        <v>0</v>
      </c>
      <c r="BF145" s="1">
        <v>0</v>
      </c>
      <c r="BJ145" s="1">
        <v>0</v>
      </c>
      <c r="BN145" s="1">
        <v>0</v>
      </c>
      <c r="BR145" s="1">
        <v>0</v>
      </c>
      <c r="BV145" s="1">
        <v>0</v>
      </c>
      <c r="BZ145" s="1">
        <v>0</v>
      </c>
      <c r="CD145" s="1">
        <v>0</v>
      </c>
      <c r="CH145" s="1">
        <v>0</v>
      </c>
      <c r="CL145" s="1">
        <v>0</v>
      </c>
      <c r="CM145" s="1"/>
    </row>
    <row r="146" spans="1:91" ht="15.75" hidden="1" customHeight="1" x14ac:dyDescent="0.2">
      <c r="A146" s="1">
        <v>378</v>
      </c>
      <c r="B146" s="1" t="e">
        <f>VLOOKUP(A146,'MONT-E'!B:C,2,0)</f>
        <v>#N/A</v>
      </c>
      <c r="F146" s="1">
        <v>0</v>
      </c>
      <c r="J146" s="1">
        <v>0</v>
      </c>
      <c r="N146" s="1">
        <v>0</v>
      </c>
      <c r="R146" s="1">
        <v>0</v>
      </c>
      <c r="V146" s="1">
        <v>0</v>
      </c>
      <c r="Z146" s="1">
        <v>0</v>
      </c>
      <c r="AD146" s="1">
        <v>0</v>
      </c>
      <c r="AH146" s="1">
        <v>0</v>
      </c>
      <c r="AL146" s="1">
        <v>0</v>
      </c>
      <c r="AM146" s="162"/>
      <c r="AN146" s="162"/>
      <c r="AO146" s="162"/>
      <c r="AP146" s="1">
        <v>0</v>
      </c>
      <c r="AQ146" s="162"/>
      <c r="AR146" s="162"/>
      <c r="AS146" s="286"/>
      <c r="AT146" s="1">
        <v>0</v>
      </c>
      <c r="AU146" s="162"/>
      <c r="AV146" s="162"/>
      <c r="AW146" s="286"/>
      <c r="AX146" s="1">
        <v>0</v>
      </c>
      <c r="BB146" s="1">
        <v>0</v>
      </c>
      <c r="BF146" s="1">
        <v>0</v>
      </c>
      <c r="BG146" s="162"/>
      <c r="BH146" s="162"/>
      <c r="BI146" s="162"/>
      <c r="BJ146" s="1">
        <v>0</v>
      </c>
      <c r="BK146" s="162"/>
      <c r="BL146" s="162"/>
      <c r="BM146" s="286"/>
      <c r="BN146" s="1">
        <v>0</v>
      </c>
      <c r="BO146" s="162"/>
      <c r="BP146" s="162"/>
      <c r="BQ146" s="286"/>
      <c r="BR146" s="1">
        <v>0</v>
      </c>
      <c r="BS146" s="162"/>
      <c r="BT146" s="162"/>
      <c r="BU146" s="286"/>
      <c r="BV146" s="1">
        <v>0</v>
      </c>
      <c r="BZ146" s="1">
        <v>0</v>
      </c>
      <c r="CD146" s="1">
        <v>0</v>
      </c>
      <c r="CH146" s="1">
        <v>0</v>
      </c>
      <c r="CL146" s="1">
        <v>0</v>
      </c>
      <c r="CM146" s="1"/>
    </row>
    <row r="147" spans="1:91" ht="15.75" hidden="1" customHeight="1" x14ac:dyDescent="0.2">
      <c r="A147" s="1">
        <v>381</v>
      </c>
      <c r="B147" s="1" t="e">
        <f>VLOOKUP(A147,'MONT-E'!B:C,2,0)</f>
        <v>#N/A</v>
      </c>
      <c r="F147" s="1">
        <v>0</v>
      </c>
      <c r="J147" s="1">
        <v>0</v>
      </c>
      <c r="N147" s="1">
        <v>0</v>
      </c>
      <c r="R147" s="1">
        <v>0</v>
      </c>
      <c r="V147" s="1">
        <v>0</v>
      </c>
      <c r="Z147" s="1">
        <v>0</v>
      </c>
      <c r="AD147" s="1">
        <v>0</v>
      </c>
      <c r="AH147" s="1">
        <v>0</v>
      </c>
      <c r="AL147" s="1">
        <v>0</v>
      </c>
      <c r="AM147" s="162">
        <v>0.52083333333333337</v>
      </c>
      <c r="AN147" s="162">
        <v>0.72430555555555554</v>
      </c>
      <c r="AO147" s="162">
        <v>0.16180555555555556</v>
      </c>
      <c r="AP147" s="1">
        <v>3.9</v>
      </c>
      <c r="AQ147" s="162">
        <v>0.39930555555555558</v>
      </c>
      <c r="AR147" s="162">
        <v>0.39930555555555558</v>
      </c>
      <c r="AS147" s="286">
        <v>0.17708333333333334</v>
      </c>
      <c r="AT147" s="1">
        <v>4.3</v>
      </c>
      <c r="AU147" s="162">
        <v>0.37569444444444444</v>
      </c>
      <c r="AV147" s="162">
        <v>0.37569444444444444</v>
      </c>
      <c r="AW147" s="286">
        <v>0.17708333333333334</v>
      </c>
      <c r="AX147" s="1">
        <v>4.3</v>
      </c>
      <c r="BB147" s="1">
        <v>0</v>
      </c>
      <c r="BF147" s="1">
        <v>0</v>
      </c>
      <c r="BG147" s="162">
        <v>0.38958333333333334</v>
      </c>
      <c r="BH147" s="162">
        <v>0.74791666666666667</v>
      </c>
      <c r="BI147" s="162">
        <v>0.29583333333333334</v>
      </c>
      <c r="BJ147" s="1">
        <v>7.1</v>
      </c>
      <c r="BK147" s="162">
        <v>0.39097222222222222</v>
      </c>
      <c r="BL147" s="162">
        <v>0.39097222222222222</v>
      </c>
      <c r="BM147" s="286">
        <v>0.17708333333333334</v>
      </c>
      <c r="BN147" s="1">
        <v>4.3</v>
      </c>
      <c r="BO147" s="162">
        <v>0.39374999999999999</v>
      </c>
      <c r="BP147" s="162">
        <v>0.39374999999999999</v>
      </c>
      <c r="BQ147" s="286">
        <v>0.17708333333333334</v>
      </c>
      <c r="BR147" s="1">
        <v>4.3</v>
      </c>
      <c r="BS147" s="162">
        <v>0.40416666666666667</v>
      </c>
      <c r="BT147" s="162">
        <v>0.40416666666666667</v>
      </c>
      <c r="BU147" s="286">
        <v>0.17708333333333334</v>
      </c>
      <c r="BV147" s="1">
        <v>4.3</v>
      </c>
      <c r="BZ147" s="1">
        <v>0</v>
      </c>
      <c r="CD147" s="1">
        <v>0</v>
      </c>
      <c r="CH147" s="1">
        <v>0</v>
      </c>
      <c r="CL147" s="1">
        <v>0</v>
      </c>
      <c r="CM147" s="1"/>
    </row>
    <row r="148" spans="1:91" ht="15.75" hidden="1" customHeight="1" x14ac:dyDescent="0.2">
      <c r="A148" s="1">
        <v>382</v>
      </c>
      <c r="B148" s="1" t="e">
        <f>VLOOKUP(A148,'MONT-E'!B:C,2,0)</f>
        <v>#N/A</v>
      </c>
      <c r="F148" s="1">
        <v>0</v>
      </c>
      <c r="J148" s="1">
        <v>0</v>
      </c>
      <c r="N148" s="1">
        <v>0</v>
      </c>
      <c r="R148" s="1">
        <v>0</v>
      </c>
      <c r="V148" s="1">
        <v>0</v>
      </c>
      <c r="Z148" s="1">
        <v>0</v>
      </c>
      <c r="AD148" s="1">
        <v>0</v>
      </c>
      <c r="AH148" s="1">
        <v>0</v>
      </c>
      <c r="AL148" s="1">
        <v>0</v>
      </c>
      <c r="AP148" s="1">
        <v>0</v>
      </c>
      <c r="AT148" s="1">
        <v>0</v>
      </c>
      <c r="AX148" s="1">
        <v>0</v>
      </c>
      <c r="BB148" s="1">
        <v>0</v>
      </c>
      <c r="BF148" s="1">
        <v>0</v>
      </c>
      <c r="BJ148" s="1">
        <v>0</v>
      </c>
      <c r="BN148" s="1">
        <v>0</v>
      </c>
      <c r="BR148" s="1">
        <v>0</v>
      </c>
      <c r="BV148" s="1">
        <v>0</v>
      </c>
      <c r="BZ148" s="1">
        <v>0</v>
      </c>
      <c r="CD148" s="1">
        <v>0</v>
      </c>
      <c r="CH148" s="1">
        <v>0</v>
      </c>
      <c r="CL148" s="1">
        <v>0</v>
      </c>
      <c r="CM148" s="1"/>
    </row>
    <row r="149" spans="1:91" ht="15.75" hidden="1" customHeight="1" x14ac:dyDescent="0.2">
      <c r="A149" s="1">
        <v>384</v>
      </c>
      <c r="B149" s="1" t="e">
        <f>VLOOKUP(A149,'MONT-E'!B:C,2,0)</f>
        <v>#N/A</v>
      </c>
      <c r="F149" s="1">
        <v>0</v>
      </c>
      <c r="J149" s="1">
        <v>0</v>
      </c>
      <c r="N149" s="1">
        <v>0</v>
      </c>
      <c r="R149" s="1">
        <v>0</v>
      </c>
      <c r="V149" s="1">
        <v>0</v>
      </c>
      <c r="Z149" s="1">
        <v>0</v>
      </c>
      <c r="AD149" s="1">
        <v>0</v>
      </c>
      <c r="AH149" s="1">
        <v>0</v>
      </c>
      <c r="AL149" s="1">
        <v>0</v>
      </c>
      <c r="AP149" s="1">
        <v>0</v>
      </c>
      <c r="AT149" s="1">
        <v>0</v>
      </c>
      <c r="AX149" s="1">
        <v>0</v>
      </c>
      <c r="BB149" s="1">
        <v>0</v>
      </c>
      <c r="BF149" s="1">
        <v>0</v>
      </c>
      <c r="BJ149" s="1">
        <v>0</v>
      </c>
      <c r="BN149" s="1">
        <v>0</v>
      </c>
      <c r="BR149" s="1">
        <v>0</v>
      </c>
      <c r="BV149" s="1">
        <v>0</v>
      </c>
      <c r="BZ149" s="1">
        <v>0</v>
      </c>
      <c r="CD149" s="1">
        <v>0</v>
      </c>
      <c r="CH149" s="1">
        <v>0</v>
      </c>
      <c r="CL149" s="1">
        <v>0</v>
      </c>
      <c r="CM149" s="1"/>
    </row>
    <row r="150" spans="1:91" ht="15.75" hidden="1" customHeight="1" x14ac:dyDescent="0.2">
      <c r="A150" s="1">
        <v>385</v>
      </c>
      <c r="B150" s="1" t="e">
        <f>VLOOKUP(A150,'MONT-E'!B:C,2,0)</f>
        <v>#N/A</v>
      </c>
      <c r="F150" s="1">
        <v>0</v>
      </c>
      <c r="J150" s="1">
        <v>0</v>
      </c>
      <c r="N150" s="1">
        <v>0</v>
      </c>
      <c r="R150" s="1">
        <v>0</v>
      </c>
      <c r="V150" s="1">
        <v>0</v>
      </c>
      <c r="Z150" s="1">
        <v>0</v>
      </c>
      <c r="AD150" s="1">
        <v>0</v>
      </c>
      <c r="AH150" s="1">
        <v>0</v>
      </c>
      <c r="AL150" s="1">
        <v>0</v>
      </c>
      <c r="AP150" s="1">
        <v>0</v>
      </c>
      <c r="AT150" s="1">
        <v>0</v>
      </c>
      <c r="AX150" s="1">
        <v>0</v>
      </c>
      <c r="BB150" s="1">
        <v>0</v>
      </c>
      <c r="BF150" s="1">
        <v>0</v>
      </c>
      <c r="BJ150" s="1">
        <v>0</v>
      </c>
      <c r="BN150" s="1">
        <v>0</v>
      </c>
      <c r="BR150" s="1">
        <v>0</v>
      </c>
      <c r="BV150" s="1">
        <v>0</v>
      </c>
      <c r="BZ150" s="1">
        <v>0</v>
      </c>
      <c r="CD150" s="1">
        <v>0</v>
      </c>
      <c r="CH150" s="1">
        <v>0</v>
      </c>
      <c r="CL150" s="1">
        <v>0</v>
      </c>
      <c r="CM150" s="1"/>
    </row>
    <row r="151" spans="1:91" ht="15.75" hidden="1" customHeight="1" x14ac:dyDescent="0.2">
      <c r="A151" s="1">
        <v>386</v>
      </c>
      <c r="B151" s="1" t="e">
        <f>VLOOKUP(A151,'MONT-E'!B:C,2,0)</f>
        <v>#N/A</v>
      </c>
      <c r="C151" s="162"/>
      <c r="D151" s="162"/>
      <c r="E151" s="162"/>
      <c r="F151" s="1">
        <v>0</v>
      </c>
      <c r="G151" s="162"/>
      <c r="H151" s="162"/>
      <c r="I151" s="162"/>
      <c r="J151" s="1">
        <v>0</v>
      </c>
      <c r="K151" s="162"/>
      <c r="L151" s="162"/>
      <c r="M151" s="162"/>
      <c r="N151" s="1">
        <v>0</v>
      </c>
      <c r="O151" s="162"/>
      <c r="P151" s="162"/>
      <c r="Q151" s="162"/>
      <c r="R151" s="1">
        <v>0</v>
      </c>
      <c r="S151" s="162"/>
      <c r="T151" s="162"/>
      <c r="U151" s="162"/>
      <c r="V151" s="1">
        <v>0</v>
      </c>
      <c r="Z151" s="1">
        <v>0</v>
      </c>
      <c r="AD151" s="1">
        <v>0</v>
      </c>
      <c r="AE151" s="162"/>
      <c r="AF151" s="162"/>
      <c r="AG151" s="286"/>
      <c r="AH151" s="1">
        <v>0</v>
      </c>
      <c r="AI151" s="162"/>
      <c r="AJ151" s="162"/>
      <c r="AK151" s="286"/>
      <c r="AL151" s="1">
        <v>0</v>
      </c>
      <c r="AM151" s="162"/>
      <c r="AN151" s="162"/>
      <c r="AO151" s="286"/>
      <c r="AP151" s="1">
        <v>0</v>
      </c>
      <c r="AQ151" s="162"/>
      <c r="AR151" s="162"/>
      <c r="AS151" s="286"/>
      <c r="AT151" s="1">
        <v>0</v>
      </c>
      <c r="AU151" s="162"/>
      <c r="AV151" s="162"/>
      <c r="AW151" s="286"/>
      <c r="AX151" s="1">
        <v>0</v>
      </c>
      <c r="BB151" s="1">
        <v>0</v>
      </c>
      <c r="BF151" s="1">
        <v>0</v>
      </c>
      <c r="BG151" s="162"/>
      <c r="BH151" s="162"/>
      <c r="BI151" s="286"/>
      <c r="BJ151" s="1">
        <v>0</v>
      </c>
      <c r="BK151" s="162"/>
      <c r="BL151" s="162"/>
      <c r="BM151" s="286"/>
      <c r="BN151" s="1">
        <v>0</v>
      </c>
      <c r="BO151" s="162"/>
      <c r="BP151" s="162"/>
      <c r="BQ151" s="286"/>
      <c r="BR151" s="1">
        <v>0</v>
      </c>
      <c r="BS151" s="162"/>
      <c r="BT151" s="162"/>
      <c r="BU151" s="286"/>
      <c r="BV151" s="1">
        <v>0</v>
      </c>
      <c r="BW151" s="162"/>
      <c r="BX151" s="162"/>
      <c r="BY151" s="286"/>
      <c r="BZ151" s="1">
        <v>0</v>
      </c>
      <c r="CD151" s="1">
        <v>0</v>
      </c>
      <c r="CH151" s="1">
        <v>0</v>
      </c>
      <c r="CI151" s="162"/>
      <c r="CJ151" s="162"/>
      <c r="CK151" s="286"/>
      <c r="CL151" s="1">
        <v>0</v>
      </c>
      <c r="CM151" s="1"/>
    </row>
    <row r="152" spans="1:91" ht="15.75" hidden="1" customHeight="1" x14ac:dyDescent="0.2">
      <c r="A152" s="1">
        <v>388</v>
      </c>
      <c r="B152" s="1" t="e">
        <f>VLOOKUP(A152,'MONT-E'!B:C,2,0)</f>
        <v>#N/A</v>
      </c>
      <c r="C152" s="162">
        <v>0.42638888888888887</v>
      </c>
      <c r="D152" s="162">
        <v>0.68402777777777779</v>
      </c>
      <c r="E152" s="162">
        <v>0.19513888888888889</v>
      </c>
      <c r="F152" s="1">
        <v>4.7</v>
      </c>
      <c r="G152" s="162">
        <v>0.38750000000000001</v>
      </c>
      <c r="H152" s="162">
        <v>0.74652777777777779</v>
      </c>
      <c r="I152" s="162">
        <v>0.29652777777777778</v>
      </c>
      <c r="J152" s="1">
        <v>7.1</v>
      </c>
      <c r="K152" s="162">
        <v>0.40138888888888891</v>
      </c>
      <c r="L152" s="162">
        <v>0.71388888888888891</v>
      </c>
      <c r="M152" s="162">
        <v>0.25</v>
      </c>
      <c r="N152" s="1">
        <v>6</v>
      </c>
      <c r="O152" s="162">
        <v>0.40208333333333335</v>
      </c>
      <c r="P152" s="162">
        <v>0.62708333333333333</v>
      </c>
      <c r="Q152" s="162">
        <v>0.16250000000000001</v>
      </c>
      <c r="R152" s="1">
        <v>3.9</v>
      </c>
      <c r="S152" s="162">
        <v>0.37847222222222221</v>
      </c>
      <c r="T152" s="162">
        <v>0.62916666666666665</v>
      </c>
      <c r="U152" s="162">
        <v>0.18819444444444444</v>
      </c>
      <c r="V152" s="1">
        <v>4.5</v>
      </c>
      <c r="Z152" s="1">
        <v>0</v>
      </c>
      <c r="AD152" s="1">
        <v>0</v>
      </c>
      <c r="AE152" s="162">
        <v>0.76944444444444449</v>
      </c>
      <c r="AF152" s="162">
        <v>0.76944444444444449</v>
      </c>
      <c r="AG152" s="286">
        <v>0.17708333333333334</v>
      </c>
      <c r="AH152" s="1">
        <v>4.3</v>
      </c>
      <c r="AI152" s="162">
        <v>0.375</v>
      </c>
      <c r="AJ152" s="162">
        <v>0.77013888888888893</v>
      </c>
      <c r="AK152" s="286">
        <v>0.3125</v>
      </c>
      <c r="AL152" s="1">
        <v>7.5</v>
      </c>
      <c r="AM152" s="162">
        <v>0.37569444444444444</v>
      </c>
      <c r="AN152" s="162">
        <v>0.77222222222222225</v>
      </c>
      <c r="AO152" s="286">
        <v>0.31180555555555556</v>
      </c>
      <c r="AP152" s="1">
        <v>7.5</v>
      </c>
      <c r="AQ152" s="162">
        <v>0.37569444444444444</v>
      </c>
      <c r="AR152" s="162">
        <v>0.77430555555555558</v>
      </c>
      <c r="AS152" s="286">
        <v>0.31180555555555556</v>
      </c>
      <c r="AT152" s="1">
        <v>7.5</v>
      </c>
      <c r="AU152" s="162">
        <v>0.36249999999999999</v>
      </c>
      <c r="AV152" s="162">
        <v>0.36249999999999999</v>
      </c>
      <c r="AW152" s="286">
        <v>0.17708333333333334</v>
      </c>
      <c r="AX152" s="1">
        <v>4.3</v>
      </c>
      <c r="BB152" s="1">
        <v>0</v>
      </c>
      <c r="BF152" s="1">
        <v>0</v>
      </c>
      <c r="BG152" s="162">
        <v>0.38055555555555554</v>
      </c>
      <c r="BH152" s="162">
        <v>0.76180555555555551</v>
      </c>
      <c r="BI152" s="286">
        <v>0.30694444444444446</v>
      </c>
      <c r="BJ152" s="1">
        <v>7.4</v>
      </c>
      <c r="BK152" s="162">
        <v>0.37916666666666665</v>
      </c>
      <c r="BL152" s="162">
        <v>0.77083333333333337</v>
      </c>
      <c r="BM152" s="286">
        <v>0.30833333333333335</v>
      </c>
      <c r="BN152" s="1">
        <v>7.4</v>
      </c>
      <c r="BO152" s="162">
        <v>0.37777777777777777</v>
      </c>
      <c r="BP152" s="162">
        <v>0.77083333333333337</v>
      </c>
      <c r="BQ152" s="286">
        <v>0.30972222222222223</v>
      </c>
      <c r="BR152" s="1">
        <v>7.4</v>
      </c>
      <c r="BS152" s="162">
        <v>0.37569444444444444</v>
      </c>
      <c r="BT152" s="162">
        <v>0.77500000000000002</v>
      </c>
      <c r="BU152" s="286">
        <v>0.31180555555555556</v>
      </c>
      <c r="BV152" s="1">
        <v>7.5</v>
      </c>
      <c r="BW152" s="162">
        <v>0.375</v>
      </c>
      <c r="BX152" s="162">
        <v>0.77152777777777781</v>
      </c>
      <c r="BY152" s="286">
        <v>0.3125</v>
      </c>
      <c r="BZ152" s="1">
        <v>7.5</v>
      </c>
      <c r="CD152" s="1">
        <v>0</v>
      </c>
      <c r="CH152" s="1">
        <v>0</v>
      </c>
      <c r="CI152" s="162">
        <v>0.375</v>
      </c>
      <c r="CJ152" s="162">
        <v>0.375</v>
      </c>
      <c r="CK152" s="286">
        <v>0.17708333333333334</v>
      </c>
      <c r="CL152" s="1">
        <v>4.3</v>
      </c>
      <c r="CM152" s="1"/>
    </row>
    <row r="153" spans="1:91" ht="15.75" hidden="1" customHeight="1" x14ac:dyDescent="0.2">
      <c r="A153" s="1">
        <v>390</v>
      </c>
      <c r="B153" s="1" t="e">
        <f>VLOOKUP(A153,'MONT-E'!B:C,2,0)</f>
        <v>#N/A</v>
      </c>
      <c r="F153" s="1">
        <v>0</v>
      </c>
      <c r="J153" s="1">
        <v>0</v>
      </c>
      <c r="N153" s="1">
        <v>0</v>
      </c>
      <c r="R153" s="1">
        <v>0</v>
      </c>
      <c r="V153" s="1">
        <v>0</v>
      </c>
      <c r="Z153" s="1">
        <v>0</v>
      </c>
      <c r="AD153" s="1">
        <v>0</v>
      </c>
      <c r="AH153" s="1">
        <v>0</v>
      </c>
      <c r="AL153" s="1">
        <v>0</v>
      </c>
      <c r="AP153" s="1">
        <v>0</v>
      </c>
      <c r="AT153" s="1">
        <v>0</v>
      </c>
      <c r="AX153" s="1">
        <v>0</v>
      </c>
      <c r="BB153" s="1">
        <v>0</v>
      </c>
      <c r="BF153" s="1">
        <v>0</v>
      </c>
      <c r="BJ153" s="1">
        <v>0</v>
      </c>
      <c r="BN153" s="1">
        <v>0</v>
      </c>
      <c r="BR153" s="1">
        <v>0</v>
      </c>
      <c r="BV153" s="1">
        <v>0</v>
      </c>
      <c r="BZ153" s="1">
        <v>0</v>
      </c>
      <c r="CD153" s="1">
        <v>0</v>
      </c>
      <c r="CH153" s="1">
        <v>0</v>
      </c>
      <c r="CL153" s="1">
        <v>0</v>
      </c>
      <c r="CM153" s="1"/>
    </row>
    <row r="154" spans="1:91" ht="15.75" hidden="1" customHeight="1" x14ac:dyDescent="0.2">
      <c r="A154" s="1">
        <v>391</v>
      </c>
      <c r="B154" s="1" t="e">
        <f>VLOOKUP(A154,'MONT-E'!B:C,2,0)</f>
        <v>#N/A</v>
      </c>
      <c r="F154" s="1">
        <v>0</v>
      </c>
      <c r="J154" s="1">
        <v>0</v>
      </c>
      <c r="N154" s="1">
        <v>0</v>
      </c>
      <c r="R154" s="1">
        <v>0</v>
      </c>
      <c r="V154" s="1">
        <v>0</v>
      </c>
      <c r="Z154" s="1">
        <v>0</v>
      </c>
      <c r="AD154" s="1">
        <v>0</v>
      </c>
      <c r="AH154" s="1">
        <v>0</v>
      </c>
      <c r="AL154" s="1">
        <v>0</v>
      </c>
      <c r="AP154" s="1">
        <v>0</v>
      </c>
      <c r="AT154" s="1">
        <v>0</v>
      </c>
      <c r="AX154" s="1">
        <v>0</v>
      </c>
      <c r="BB154" s="1">
        <v>0</v>
      </c>
      <c r="BF154" s="1">
        <v>0</v>
      </c>
      <c r="BJ154" s="1">
        <v>0</v>
      </c>
      <c r="BN154" s="1">
        <v>0</v>
      </c>
      <c r="BR154" s="1">
        <v>0</v>
      </c>
      <c r="BV154" s="1">
        <v>0</v>
      </c>
      <c r="BZ154" s="1">
        <v>0</v>
      </c>
      <c r="CD154" s="1">
        <v>0</v>
      </c>
      <c r="CH154" s="1">
        <v>0</v>
      </c>
      <c r="CL154" s="1">
        <v>0</v>
      </c>
      <c r="CM154" s="1"/>
    </row>
    <row r="155" spans="1:91" ht="15.75" hidden="1" customHeight="1" x14ac:dyDescent="0.2">
      <c r="A155" s="1">
        <v>392</v>
      </c>
      <c r="B155" s="1" t="e">
        <f>VLOOKUP(A155,'MONT-E'!B:C,2,0)</f>
        <v>#N/A</v>
      </c>
      <c r="F155" s="1">
        <v>0</v>
      </c>
      <c r="J155" s="1">
        <v>0</v>
      </c>
      <c r="N155" s="1">
        <v>0</v>
      </c>
      <c r="R155" s="1">
        <v>0</v>
      </c>
      <c r="V155" s="1">
        <v>0</v>
      </c>
      <c r="Z155" s="1">
        <v>0</v>
      </c>
      <c r="AD155" s="1">
        <v>0</v>
      </c>
      <c r="AH155" s="1">
        <v>0</v>
      </c>
      <c r="AL155" s="1">
        <v>0</v>
      </c>
      <c r="AP155" s="1">
        <v>0</v>
      </c>
      <c r="AT155" s="1">
        <v>0</v>
      </c>
      <c r="AX155" s="1">
        <v>0</v>
      </c>
      <c r="BB155" s="1">
        <v>0</v>
      </c>
      <c r="BF155" s="1">
        <v>0</v>
      </c>
      <c r="BJ155" s="1">
        <v>0</v>
      </c>
      <c r="BN155" s="1">
        <v>0</v>
      </c>
      <c r="BR155" s="1">
        <v>0</v>
      </c>
      <c r="BV155" s="1">
        <v>0</v>
      </c>
      <c r="BZ155" s="1">
        <v>0</v>
      </c>
      <c r="CD155" s="1">
        <v>0</v>
      </c>
      <c r="CH155" s="1">
        <v>0</v>
      </c>
      <c r="CL155" s="1">
        <v>0</v>
      </c>
      <c r="CM155" s="1"/>
    </row>
    <row r="156" spans="1:91" ht="15.75" hidden="1" customHeight="1" x14ac:dyDescent="0.2">
      <c r="A156" s="1">
        <v>393</v>
      </c>
      <c r="B156" s="1" t="e">
        <f>VLOOKUP(A156,'MONT-E'!B:C,2,0)</f>
        <v>#N/A</v>
      </c>
      <c r="F156" s="1">
        <v>0</v>
      </c>
      <c r="J156" s="1">
        <v>0</v>
      </c>
      <c r="N156" s="1">
        <v>0</v>
      </c>
      <c r="R156" s="1">
        <v>0</v>
      </c>
      <c r="V156" s="1">
        <v>0</v>
      </c>
      <c r="Z156" s="1">
        <v>0</v>
      </c>
      <c r="AD156" s="1">
        <v>0</v>
      </c>
      <c r="AH156" s="1">
        <v>0</v>
      </c>
      <c r="AL156" s="1">
        <v>0</v>
      </c>
      <c r="AP156" s="1">
        <v>0</v>
      </c>
      <c r="AT156" s="1">
        <v>0</v>
      </c>
      <c r="AX156" s="1">
        <v>0</v>
      </c>
      <c r="BB156" s="1">
        <v>0</v>
      </c>
      <c r="BF156" s="1">
        <v>0</v>
      </c>
      <c r="BJ156" s="1">
        <v>0</v>
      </c>
      <c r="BN156" s="1">
        <v>0</v>
      </c>
      <c r="BR156" s="1">
        <v>0</v>
      </c>
      <c r="BV156" s="1">
        <v>0</v>
      </c>
      <c r="BZ156" s="1">
        <v>0</v>
      </c>
      <c r="CD156" s="1">
        <v>0</v>
      </c>
      <c r="CH156" s="1">
        <v>0</v>
      </c>
      <c r="CL156" s="1">
        <v>0</v>
      </c>
      <c r="CM156" s="1"/>
    </row>
    <row r="157" spans="1:91" ht="15.75" hidden="1" customHeight="1" x14ac:dyDescent="0.2">
      <c r="A157" s="1">
        <v>394</v>
      </c>
      <c r="B157" s="1" t="e">
        <f>VLOOKUP(A157,'MONT-E'!B:C,2,0)</f>
        <v>#N/A</v>
      </c>
      <c r="F157" s="1">
        <v>0</v>
      </c>
      <c r="J157" s="1">
        <v>0</v>
      </c>
      <c r="N157" s="1">
        <v>0</v>
      </c>
      <c r="R157" s="1">
        <v>0</v>
      </c>
      <c r="V157" s="1">
        <v>0</v>
      </c>
      <c r="Z157" s="1">
        <v>0</v>
      </c>
      <c r="AD157" s="1">
        <v>0</v>
      </c>
      <c r="AH157" s="1">
        <v>0</v>
      </c>
      <c r="AL157" s="1">
        <v>0</v>
      </c>
      <c r="AP157" s="1">
        <v>0</v>
      </c>
      <c r="AT157" s="1">
        <v>0</v>
      </c>
      <c r="AX157" s="1">
        <v>0</v>
      </c>
      <c r="BB157" s="1">
        <v>0</v>
      </c>
      <c r="BF157" s="1">
        <v>0</v>
      </c>
      <c r="BJ157" s="1">
        <v>0</v>
      </c>
      <c r="BN157" s="1">
        <v>0</v>
      </c>
      <c r="BR157" s="1">
        <v>0</v>
      </c>
      <c r="BV157" s="1">
        <v>0</v>
      </c>
      <c r="BZ157" s="1">
        <v>0</v>
      </c>
      <c r="CD157" s="1">
        <v>0</v>
      </c>
      <c r="CH157" s="1">
        <v>0</v>
      </c>
      <c r="CL157" s="1">
        <v>0</v>
      </c>
      <c r="CM157" s="1"/>
    </row>
    <row r="158" spans="1:91" ht="15.75" hidden="1" customHeight="1" x14ac:dyDescent="0.2">
      <c r="A158" s="1">
        <v>395</v>
      </c>
      <c r="B158" s="1" t="e">
        <f>VLOOKUP(A158,'MONT-E'!B:C,2,0)</f>
        <v>#N/A</v>
      </c>
      <c r="F158" s="1">
        <v>0</v>
      </c>
      <c r="J158" s="1">
        <v>0</v>
      </c>
      <c r="N158" s="1">
        <v>0</v>
      </c>
      <c r="R158" s="1">
        <v>0</v>
      </c>
      <c r="V158" s="1">
        <v>0</v>
      </c>
      <c r="Z158" s="1">
        <v>0</v>
      </c>
      <c r="AD158" s="1">
        <v>0</v>
      </c>
      <c r="AH158" s="1">
        <v>0</v>
      </c>
      <c r="AL158" s="1">
        <v>0</v>
      </c>
      <c r="AP158" s="1">
        <v>0</v>
      </c>
      <c r="AT158" s="1">
        <v>0</v>
      </c>
      <c r="AX158" s="1">
        <v>0</v>
      </c>
      <c r="BB158" s="1">
        <v>0</v>
      </c>
      <c r="BF158" s="1">
        <v>0</v>
      </c>
      <c r="BJ158" s="1">
        <v>0</v>
      </c>
      <c r="BN158" s="1">
        <v>0</v>
      </c>
      <c r="BR158" s="1">
        <v>0</v>
      </c>
      <c r="BV158" s="1">
        <v>0</v>
      </c>
      <c r="BZ158" s="1">
        <v>0</v>
      </c>
      <c r="CD158" s="1">
        <v>0</v>
      </c>
      <c r="CH158" s="1">
        <v>0</v>
      </c>
      <c r="CL158" s="1">
        <v>0</v>
      </c>
      <c r="CM158" s="1"/>
    </row>
    <row r="159" spans="1:91" ht="15.75" hidden="1" customHeight="1" x14ac:dyDescent="0.2">
      <c r="A159" s="1">
        <v>402</v>
      </c>
      <c r="B159" s="1" t="e">
        <f>VLOOKUP(A159,'MONT-E'!B:C,2,0)</f>
        <v>#N/A</v>
      </c>
      <c r="F159" s="1">
        <v>0</v>
      </c>
      <c r="J159" s="1">
        <v>0</v>
      </c>
      <c r="N159" s="1">
        <v>0</v>
      </c>
      <c r="R159" s="1">
        <v>0</v>
      </c>
      <c r="V159" s="1">
        <v>0</v>
      </c>
      <c r="Z159" s="1">
        <v>0</v>
      </c>
      <c r="AD159" s="1">
        <v>0</v>
      </c>
      <c r="AH159" s="1">
        <v>0</v>
      </c>
      <c r="AL159" s="1">
        <v>0</v>
      </c>
      <c r="AP159" s="1">
        <v>0</v>
      </c>
      <c r="AT159" s="1">
        <v>0</v>
      </c>
      <c r="AX159" s="1">
        <v>0</v>
      </c>
      <c r="BB159" s="1">
        <v>0</v>
      </c>
      <c r="BF159" s="1">
        <v>0</v>
      </c>
      <c r="BJ159" s="1">
        <v>0</v>
      </c>
      <c r="BN159" s="1">
        <v>0</v>
      </c>
      <c r="BR159" s="1">
        <v>0</v>
      </c>
      <c r="BV159" s="1">
        <v>0</v>
      </c>
      <c r="BZ159" s="1">
        <v>0</v>
      </c>
      <c r="CD159" s="1">
        <v>0</v>
      </c>
      <c r="CH159" s="1">
        <v>0</v>
      </c>
      <c r="CL159" s="1">
        <v>0</v>
      </c>
      <c r="CM159" s="1"/>
    </row>
    <row r="160" spans="1:91" ht="15.75" hidden="1" customHeight="1" x14ac:dyDescent="0.2">
      <c r="A160" s="1">
        <v>408</v>
      </c>
      <c r="B160" s="1" t="e">
        <f>VLOOKUP(A160,'MONT-E'!B:C,2,0)</f>
        <v>#N/A</v>
      </c>
      <c r="F160" s="1">
        <v>0</v>
      </c>
      <c r="J160" s="1">
        <v>0</v>
      </c>
      <c r="N160" s="1">
        <v>0</v>
      </c>
      <c r="R160" s="1">
        <v>0</v>
      </c>
      <c r="V160" s="1">
        <v>0</v>
      </c>
      <c r="Z160" s="1">
        <v>0</v>
      </c>
      <c r="AD160" s="1">
        <v>0</v>
      </c>
      <c r="AH160" s="1">
        <v>0</v>
      </c>
      <c r="AL160" s="1">
        <v>0</v>
      </c>
      <c r="AP160" s="1">
        <v>0</v>
      </c>
      <c r="AT160" s="1">
        <v>0</v>
      </c>
      <c r="AX160" s="1">
        <v>0</v>
      </c>
      <c r="BB160" s="1">
        <v>0</v>
      </c>
      <c r="BF160" s="1">
        <v>0</v>
      </c>
      <c r="BJ160" s="1">
        <v>0</v>
      </c>
      <c r="BN160" s="1">
        <v>0</v>
      </c>
      <c r="BR160" s="1">
        <v>0</v>
      </c>
      <c r="BV160" s="1">
        <v>0</v>
      </c>
      <c r="BZ160" s="1">
        <v>0</v>
      </c>
      <c r="CD160" s="1">
        <v>0</v>
      </c>
      <c r="CH160" s="1">
        <v>0</v>
      </c>
      <c r="CL160" s="1">
        <v>0</v>
      </c>
      <c r="CM160" s="1"/>
    </row>
    <row r="161" spans="1:91" ht="15.75" hidden="1" customHeight="1" x14ac:dyDescent="0.2">
      <c r="A161" s="1">
        <v>410</v>
      </c>
      <c r="B161" s="1" t="e">
        <f>VLOOKUP(A161,'MONT-E'!B:C,2,0)</f>
        <v>#N/A</v>
      </c>
      <c r="F161" s="1">
        <v>0</v>
      </c>
      <c r="J161" s="1">
        <v>0</v>
      </c>
      <c r="N161" s="1">
        <v>0</v>
      </c>
      <c r="R161" s="1">
        <v>0</v>
      </c>
      <c r="V161" s="1">
        <v>0</v>
      </c>
      <c r="Z161" s="1">
        <v>0</v>
      </c>
      <c r="AD161" s="1">
        <v>0</v>
      </c>
      <c r="AH161" s="1">
        <v>0</v>
      </c>
      <c r="AL161" s="1">
        <v>0</v>
      </c>
      <c r="AP161" s="1">
        <v>0</v>
      </c>
      <c r="AT161" s="1">
        <v>0</v>
      </c>
      <c r="AX161" s="1">
        <v>0</v>
      </c>
      <c r="BB161" s="1">
        <v>0</v>
      </c>
      <c r="BF161" s="1">
        <v>0</v>
      </c>
      <c r="BJ161" s="1">
        <v>0</v>
      </c>
      <c r="BN161" s="1">
        <v>0</v>
      </c>
      <c r="BR161" s="1">
        <v>0</v>
      </c>
      <c r="BV161" s="1">
        <v>0</v>
      </c>
      <c r="BZ161" s="1">
        <v>0</v>
      </c>
      <c r="CD161" s="1">
        <v>0</v>
      </c>
      <c r="CH161" s="1">
        <v>0</v>
      </c>
      <c r="CL161" s="1">
        <v>0</v>
      </c>
      <c r="CM161" s="1"/>
    </row>
    <row r="162" spans="1:91" ht="15.75" hidden="1" customHeight="1" x14ac:dyDescent="0.2">
      <c r="A162" s="1">
        <v>412</v>
      </c>
      <c r="B162" s="1" t="e">
        <f>VLOOKUP(A162,'MONT-E'!B:C,2,0)</f>
        <v>#N/A</v>
      </c>
      <c r="F162" s="1">
        <v>0</v>
      </c>
      <c r="J162" s="1">
        <v>0</v>
      </c>
      <c r="N162" s="1">
        <v>0</v>
      </c>
      <c r="R162" s="1">
        <v>0</v>
      </c>
      <c r="V162" s="1">
        <v>0</v>
      </c>
      <c r="Z162" s="1">
        <v>0</v>
      </c>
      <c r="AD162" s="1">
        <v>0</v>
      </c>
      <c r="AH162" s="1">
        <v>0</v>
      </c>
      <c r="AL162" s="1">
        <v>0</v>
      </c>
      <c r="AP162" s="1">
        <v>0</v>
      </c>
      <c r="AT162" s="1">
        <v>0</v>
      </c>
      <c r="AX162" s="1">
        <v>0</v>
      </c>
      <c r="BB162" s="1">
        <v>0</v>
      </c>
      <c r="BF162" s="1">
        <v>0</v>
      </c>
      <c r="BJ162" s="1">
        <v>0</v>
      </c>
      <c r="BN162" s="1">
        <v>0</v>
      </c>
      <c r="BR162" s="1">
        <v>0</v>
      </c>
      <c r="BV162" s="1">
        <v>0</v>
      </c>
      <c r="BZ162" s="1">
        <v>0</v>
      </c>
      <c r="CD162" s="1">
        <v>0</v>
      </c>
      <c r="CH162" s="1">
        <v>0</v>
      </c>
      <c r="CL162" s="1">
        <v>0</v>
      </c>
      <c r="CM162" s="1"/>
    </row>
    <row r="163" spans="1:91" ht="15.75" hidden="1" customHeight="1" x14ac:dyDescent="0.2">
      <c r="A163" s="1">
        <v>413</v>
      </c>
      <c r="B163" s="1" t="e">
        <f>VLOOKUP(A163,'MONT-E'!B:C,2,0)</f>
        <v>#N/A</v>
      </c>
      <c r="F163" s="1">
        <v>0</v>
      </c>
      <c r="J163" s="1">
        <v>0</v>
      </c>
      <c r="N163" s="1">
        <v>0</v>
      </c>
      <c r="R163" s="1">
        <v>0</v>
      </c>
      <c r="V163" s="1">
        <v>0</v>
      </c>
      <c r="Z163" s="1">
        <v>0</v>
      </c>
      <c r="AD163" s="1">
        <v>0</v>
      </c>
      <c r="AH163" s="1">
        <v>0</v>
      </c>
      <c r="AL163" s="1">
        <v>0</v>
      </c>
      <c r="AP163" s="1">
        <v>0</v>
      </c>
      <c r="AT163" s="1">
        <v>0</v>
      </c>
      <c r="AX163" s="1">
        <v>0</v>
      </c>
      <c r="BB163" s="1">
        <v>0</v>
      </c>
      <c r="BF163" s="1">
        <v>0</v>
      </c>
      <c r="BJ163" s="1">
        <v>0</v>
      </c>
      <c r="BN163" s="1">
        <v>0</v>
      </c>
      <c r="BR163" s="1">
        <v>0</v>
      </c>
      <c r="BV163" s="1">
        <v>0</v>
      </c>
      <c r="BZ163" s="1">
        <v>0</v>
      </c>
      <c r="CD163" s="1">
        <v>0</v>
      </c>
      <c r="CH163" s="1">
        <v>0</v>
      </c>
      <c r="CL163" s="1">
        <v>0</v>
      </c>
      <c r="CM163" s="1"/>
    </row>
    <row r="164" spans="1:91" ht="15.75" hidden="1" customHeight="1" x14ac:dyDescent="0.2">
      <c r="A164" s="1">
        <v>414</v>
      </c>
      <c r="B164" s="1" t="e">
        <f>VLOOKUP(A164,'MONT-E'!B:C,2,0)</f>
        <v>#N/A</v>
      </c>
      <c r="F164" s="1">
        <v>0</v>
      </c>
      <c r="J164" s="1">
        <v>0</v>
      </c>
      <c r="N164" s="1">
        <v>0</v>
      </c>
      <c r="R164" s="1">
        <v>0</v>
      </c>
      <c r="V164" s="1">
        <v>0</v>
      </c>
      <c r="Z164" s="1">
        <v>0</v>
      </c>
      <c r="AD164" s="1">
        <v>0</v>
      </c>
      <c r="AH164" s="1">
        <v>0</v>
      </c>
      <c r="AL164" s="1">
        <v>0</v>
      </c>
      <c r="AP164" s="1">
        <v>0</v>
      </c>
      <c r="AT164" s="1">
        <v>0</v>
      </c>
      <c r="AX164" s="1">
        <v>0</v>
      </c>
      <c r="BB164" s="1">
        <v>0</v>
      </c>
      <c r="BF164" s="1">
        <v>0</v>
      </c>
      <c r="BJ164" s="1">
        <v>0</v>
      </c>
      <c r="BN164" s="1">
        <v>0</v>
      </c>
      <c r="BR164" s="1">
        <v>0</v>
      </c>
      <c r="BV164" s="1">
        <v>0</v>
      </c>
      <c r="BZ164" s="1">
        <v>0</v>
      </c>
      <c r="CD164" s="1">
        <v>0</v>
      </c>
      <c r="CH164" s="1">
        <v>0</v>
      </c>
      <c r="CL164" s="1">
        <v>0</v>
      </c>
      <c r="CM164" s="1"/>
    </row>
    <row r="165" spans="1:91" ht="15.75" hidden="1" customHeight="1" x14ac:dyDescent="0.2">
      <c r="A165" s="1">
        <v>417</v>
      </c>
      <c r="B165" s="1" t="e">
        <f>VLOOKUP(A165,'MONT-E'!B:C,2,0)</f>
        <v>#N/A</v>
      </c>
      <c r="F165" s="1">
        <v>0</v>
      </c>
      <c r="J165" s="1">
        <v>0</v>
      </c>
      <c r="N165" s="1">
        <v>0</v>
      </c>
      <c r="R165" s="1">
        <v>0</v>
      </c>
      <c r="V165" s="1">
        <v>0</v>
      </c>
      <c r="Z165" s="1">
        <v>0</v>
      </c>
      <c r="AD165" s="1">
        <v>0</v>
      </c>
      <c r="AH165" s="1">
        <v>0</v>
      </c>
      <c r="AL165" s="1">
        <v>0</v>
      </c>
      <c r="AP165" s="1">
        <v>0</v>
      </c>
      <c r="AT165" s="1">
        <v>0</v>
      </c>
      <c r="AX165" s="1">
        <v>0</v>
      </c>
      <c r="BB165" s="1">
        <v>0</v>
      </c>
      <c r="BF165" s="1">
        <v>0</v>
      </c>
      <c r="BJ165" s="1">
        <v>0</v>
      </c>
      <c r="BN165" s="1">
        <v>0</v>
      </c>
      <c r="BR165" s="1">
        <v>0</v>
      </c>
      <c r="BV165" s="1">
        <v>0</v>
      </c>
      <c r="BZ165" s="1">
        <v>0</v>
      </c>
      <c r="CD165" s="1">
        <v>0</v>
      </c>
      <c r="CH165" s="1">
        <v>0</v>
      </c>
      <c r="CL165" s="1">
        <v>0</v>
      </c>
      <c r="CM165" s="1"/>
    </row>
    <row r="166" spans="1:91" ht="15.75" hidden="1" customHeight="1" x14ac:dyDescent="0.2">
      <c r="A166" s="1">
        <v>419</v>
      </c>
      <c r="B166" s="1" t="e">
        <f>VLOOKUP(A166,'MONT-E'!B:C,2,0)</f>
        <v>#N/A</v>
      </c>
      <c r="F166" s="1">
        <v>0</v>
      </c>
      <c r="J166" s="1">
        <v>0</v>
      </c>
      <c r="N166" s="1">
        <v>0</v>
      </c>
      <c r="R166" s="1">
        <v>0</v>
      </c>
      <c r="V166" s="1">
        <v>0</v>
      </c>
      <c r="Z166" s="1">
        <v>0</v>
      </c>
      <c r="AD166" s="1">
        <v>0</v>
      </c>
      <c r="AH166" s="1">
        <v>0</v>
      </c>
      <c r="AL166" s="1">
        <v>0</v>
      </c>
      <c r="AP166" s="1">
        <v>0</v>
      </c>
      <c r="AT166" s="1">
        <v>0</v>
      </c>
      <c r="AX166" s="1">
        <v>0</v>
      </c>
      <c r="BB166" s="1">
        <v>0</v>
      </c>
      <c r="BF166" s="1">
        <v>0</v>
      </c>
      <c r="BJ166" s="1">
        <v>0</v>
      </c>
      <c r="BN166" s="1">
        <v>0</v>
      </c>
      <c r="BR166" s="1">
        <v>0</v>
      </c>
      <c r="BV166" s="1">
        <v>0</v>
      </c>
      <c r="BZ166" s="1">
        <v>0</v>
      </c>
      <c r="CD166" s="1">
        <v>0</v>
      </c>
      <c r="CH166" s="1">
        <v>0</v>
      </c>
      <c r="CL166" s="1">
        <v>0</v>
      </c>
      <c r="CM166" s="1"/>
    </row>
    <row r="167" spans="1:91" ht="15.75" hidden="1" customHeight="1" x14ac:dyDescent="0.2">
      <c r="A167" s="1">
        <v>420</v>
      </c>
      <c r="B167" s="1" t="e">
        <f>VLOOKUP(A167,'MONT-E'!B:C,2,0)</f>
        <v>#N/A</v>
      </c>
      <c r="F167" s="1">
        <v>0</v>
      </c>
      <c r="J167" s="1">
        <v>0</v>
      </c>
      <c r="N167" s="1">
        <v>0</v>
      </c>
      <c r="R167" s="1">
        <v>0</v>
      </c>
      <c r="V167" s="1">
        <v>0</v>
      </c>
      <c r="Z167" s="1">
        <v>0</v>
      </c>
      <c r="AD167" s="1">
        <v>0</v>
      </c>
      <c r="AH167" s="1">
        <v>0</v>
      </c>
      <c r="AL167" s="1">
        <v>0</v>
      </c>
      <c r="AP167" s="1">
        <v>0</v>
      </c>
      <c r="AT167" s="1">
        <v>0</v>
      </c>
      <c r="AX167" s="1">
        <v>0</v>
      </c>
      <c r="BB167" s="1">
        <v>0</v>
      </c>
      <c r="BF167" s="1">
        <v>0</v>
      </c>
      <c r="BJ167" s="1">
        <v>0</v>
      </c>
      <c r="BN167" s="1">
        <v>0</v>
      </c>
      <c r="BR167" s="1">
        <v>0</v>
      </c>
      <c r="BV167" s="1">
        <v>0</v>
      </c>
      <c r="BZ167" s="1">
        <v>0</v>
      </c>
      <c r="CD167" s="1">
        <v>0</v>
      </c>
      <c r="CH167" s="1">
        <v>0</v>
      </c>
      <c r="CL167" s="1">
        <v>0</v>
      </c>
      <c r="CM167" s="1"/>
    </row>
    <row r="168" spans="1:91" ht="15.75" hidden="1" customHeight="1" x14ac:dyDescent="0.2">
      <c r="A168" s="1">
        <v>427</v>
      </c>
      <c r="B168" s="1" t="e">
        <f>VLOOKUP(A168,'MONT-E'!B:C,2,0)</f>
        <v>#N/A</v>
      </c>
      <c r="F168" s="1">
        <v>0</v>
      </c>
      <c r="J168" s="1">
        <v>0</v>
      </c>
      <c r="N168" s="1">
        <v>0</v>
      </c>
      <c r="R168" s="1">
        <v>0</v>
      </c>
      <c r="V168" s="1">
        <v>0</v>
      </c>
      <c r="Z168" s="1">
        <v>0</v>
      </c>
      <c r="AD168" s="1">
        <v>0</v>
      </c>
      <c r="AH168" s="1">
        <v>0</v>
      </c>
      <c r="AL168" s="1">
        <v>0</v>
      </c>
      <c r="AP168" s="1">
        <v>0</v>
      </c>
      <c r="AT168" s="1">
        <v>0</v>
      </c>
      <c r="AX168" s="1">
        <v>0</v>
      </c>
      <c r="BB168" s="1">
        <v>0</v>
      </c>
      <c r="BF168" s="1">
        <v>0</v>
      </c>
      <c r="BJ168" s="1">
        <v>0</v>
      </c>
      <c r="BN168" s="1">
        <v>0</v>
      </c>
      <c r="BR168" s="1">
        <v>0</v>
      </c>
      <c r="BV168" s="1">
        <v>0</v>
      </c>
      <c r="BZ168" s="1">
        <v>0</v>
      </c>
      <c r="CD168" s="1">
        <v>0</v>
      </c>
      <c r="CH168" s="1">
        <v>0</v>
      </c>
      <c r="CL168" s="1">
        <v>0</v>
      </c>
      <c r="CM168" s="1"/>
    </row>
    <row r="169" spans="1:91" ht="15.75" hidden="1" customHeight="1" x14ac:dyDescent="0.2">
      <c r="A169" s="1">
        <v>429</v>
      </c>
      <c r="B169" s="1" t="e">
        <f>VLOOKUP(A169,'MONT-E'!B:C,2,0)</f>
        <v>#N/A</v>
      </c>
      <c r="F169" s="1">
        <v>0</v>
      </c>
      <c r="J169" s="1">
        <v>0</v>
      </c>
      <c r="N169" s="1">
        <v>0</v>
      </c>
      <c r="R169" s="1">
        <v>0</v>
      </c>
      <c r="V169" s="1">
        <v>0</v>
      </c>
      <c r="Z169" s="1">
        <v>0</v>
      </c>
      <c r="AD169" s="1">
        <v>0</v>
      </c>
      <c r="AH169" s="1">
        <v>0</v>
      </c>
      <c r="AL169" s="1">
        <v>0</v>
      </c>
      <c r="AP169" s="1">
        <v>0</v>
      </c>
      <c r="AT169" s="1">
        <v>0</v>
      </c>
      <c r="AX169" s="1">
        <v>0</v>
      </c>
      <c r="BB169" s="1">
        <v>0</v>
      </c>
      <c r="BF169" s="1">
        <v>0</v>
      </c>
      <c r="BJ169" s="1">
        <v>0</v>
      </c>
      <c r="BN169" s="1">
        <v>0</v>
      </c>
      <c r="BR169" s="1">
        <v>0</v>
      </c>
      <c r="BV169" s="1">
        <v>0</v>
      </c>
      <c r="BZ169" s="1">
        <v>0</v>
      </c>
      <c r="CD169" s="1">
        <v>0</v>
      </c>
      <c r="CH169" s="1">
        <v>0</v>
      </c>
      <c r="CL169" s="1">
        <v>0</v>
      </c>
      <c r="CM169" s="1"/>
    </row>
    <row r="170" spans="1:91" ht="15.75" hidden="1" customHeight="1" x14ac:dyDescent="0.2">
      <c r="A170" s="1">
        <v>430</v>
      </c>
      <c r="B170" s="1" t="e">
        <f>VLOOKUP(A170,'MONT-E'!B:C,2,0)</f>
        <v>#N/A</v>
      </c>
      <c r="F170" s="1">
        <v>0</v>
      </c>
      <c r="J170" s="1">
        <v>0</v>
      </c>
      <c r="N170" s="1">
        <v>0</v>
      </c>
      <c r="R170" s="1">
        <v>0</v>
      </c>
      <c r="V170" s="1">
        <v>0</v>
      </c>
      <c r="Z170" s="1">
        <v>0</v>
      </c>
      <c r="AD170" s="1">
        <v>0</v>
      </c>
      <c r="AH170" s="1">
        <v>0</v>
      </c>
      <c r="AL170" s="1">
        <v>0</v>
      </c>
      <c r="AP170" s="1">
        <v>0</v>
      </c>
      <c r="AT170" s="1">
        <v>0</v>
      </c>
      <c r="AX170" s="1">
        <v>0</v>
      </c>
      <c r="BB170" s="1">
        <v>0</v>
      </c>
      <c r="BF170" s="1">
        <v>0</v>
      </c>
      <c r="BJ170" s="1">
        <v>0</v>
      </c>
      <c r="BN170" s="1">
        <v>0</v>
      </c>
      <c r="BR170" s="1">
        <v>0</v>
      </c>
      <c r="BV170" s="1">
        <v>0</v>
      </c>
      <c r="BZ170" s="1">
        <v>0</v>
      </c>
      <c r="CD170" s="1">
        <v>0</v>
      </c>
      <c r="CH170" s="1">
        <v>0</v>
      </c>
      <c r="CL170" s="1">
        <v>0</v>
      </c>
      <c r="CM170" s="1"/>
    </row>
    <row r="171" spans="1:91" ht="15.75" hidden="1" customHeight="1" x14ac:dyDescent="0.2">
      <c r="A171" s="1">
        <v>435</v>
      </c>
      <c r="B171" s="1" t="e">
        <f>VLOOKUP(A171,'MONT-E'!B:C,2,0)</f>
        <v>#N/A</v>
      </c>
      <c r="C171" s="162"/>
      <c r="D171" s="162"/>
      <c r="E171" s="286"/>
      <c r="F171" s="1">
        <v>0</v>
      </c>
      <c r="G171" s="162"/>
      <c r="H171" s="162"/>
      <c r="I171" s="286"/>
      <c r="J171" s="1">
        <v>0</v>
      </c>
      <c r="K171" s="162"/>
      <c r="L171" s="162"/>
      <c r="M171" s="286"/>
      <c r="N171" s="1">
        <v>0</v>
      </c>
      <c r="O171" s="162"/>
      <c r="P171" s="162"/>
      <c r="Q171" s="162"/>
      <c r="R171" s="1">
        <v>0</v>
      </c>
      <c r="S171" s="162"/>
      <c r="T171" s="162"/>
      <c r="U171" s="286"/>
      <c r="V171" s="1">
        <v>0</v>
      </c>
      <c r="W171" s="162"/>
      <c r="X171" s="162"/>
      <c r="Y171" s="286"/>
      <c r="Z171" s="1">
        <v>0</v>
      </c>
      <c r="AD171" s="1">
        <v>0</v>
      </c>
      <c r="AE171" s="162"/>
      <c r="AF171" s="162"/>
      <c r="AG171" s="286"/>
      <c r="AH171" s="1">
        <v>0</v>
      </c>
      <c r="AL171" s="1">
        <v>0</v>
      </c>
      <c r="AP171" s="1">
        <v>0</v>
      </c>
      <c r="AT171" s="1">
        <v>0</v>
      </c>
      <c r="AX171" s="1">
        <v>0</v>
      </c>
      <c r="BB171" s="1">
        <v>0</v>
      </c>
      <c r="BF171" s="1">
        <v>0</v>
      </c>
      <c r="BJ171" s="1">
        <v>0</v>
      </c>
      <c r="BN171" s="1">
        <v>0</v>
      </c>
      <c r="BR171" s="1">
        <v>0</v>
      </c>
      <c r="BV171" s="1">
        <v>0</v>
      </c>
      <c r="BZ171" s="1">
        <v>0</v>
      </c>
      <c r="CD171" s="1">
        <v>0</v>
      </c>
      <c r="CH171" s="1">
        <v>0</v>
      </c>
      <c r="CL171" s="1">
        <v>0</v>
      </c>
      <c r="CM171" s="1"/>
    </row>
    <row r="172" spans="1:91" ht="15.75" hidden="1" customHeight="1" x14ac:dyDescent="0.2">
      <c r="A172" s="1">
        <v>438</v>
      </c>
      <c r="B172" s="1" t="e">
        <f>VLOOKUP(A172,'MONT-E'!B:C,2,0)</f>
        <v>#N/A</v>
      </c>
      <c r="C172" s="162">
        <v>0.6333333333333333</v>
      </c>
      <c r="D172" s="162">
        <v>0.6333333333333333</v>
      </c>
      <c r="E172" s="286">
        <v>0.17708333333333334</v>
      </c>
      <c r="F172" s="1">
        <v>4.3</v>
      </c>
      <c r="G172" s="162">
        <v>0.41597222222222224</v>
      </c>
      <c r="H172" s="162">
        <v>0.41597222222222224</v>
      </c>
      <c r="I172" s="286">
        <v>0.17708333333333334</v>
      </c>
      <c r="J172" s="1">
        <v>4.3</v>
      </c>
      <c r="K172" s="162">
        <v>0.72222222222222221</v>
      </c>
      <c r="L172" s="162">
        <v>0.72222222222222221</v>
      </c>
      <c r="M172" s="286">
        <v>0.17708333333333334</v>
      </c>
      <c r="N172" s="1">
        <v>4.3</v>
      </c>
      <c r="O172" s="162">
        <v>0.50555555555555554</v>
      </c>
      <c r="P172" s="162">
        <v>0.73611111111111116</v>
      </c>
      <c r="Q172" s="162">
        <v>0.1736111111111111</v>
      </c>
      <c r="R172" s="1">
        <v>4.2</v>
      </c>
      <c r="S172" s="162">
        <v>0.5083333333333333</v>
      </c>
      <c r="T172" s="162">
        <v>0.5083333333333333</v>
      </c>
      <c r="U172" s="286">
        <v>0.17708333333333334</v>
      </c>
      <c r="V172" s="1">
        <v>4.3</v>
      </c>
      <c r="W172" s="162">
        <v>0.6958333333333333</v>
      </c>
      <c r="X172" s="162">
        <v>0.6958333333333333</v>
      </c>
      <c r="Y172" s="286">
        <v>0.17708333333333334</v>
      </c>
      <c r="Z172" s="1">
        <v>4.3</v>
      </c>
      <c r="AD172" s="1">
        <v>0</v>
      </c>
      <c r="AE172" s="162">
        <v>0.60624999999999996</v>
      </c>
      <c r="AF172" s="162">
        <v>0.60624999999999996</v>
      </c>
      <c r="AG172" s="286">
        <v>0.17708333333333334</v>
      </c>
      <c r="AH172" s="1">
        <v>4.3</v>
      </c>
      <c r="AI172" s="162"/>
      <c r="AJ172" s="162"/>
      <c r="AK172" s="286"/>
      <c r="AL172" s="1">
        <v>0</v>
      </c>
      <c r="AM172" s="162"/>
      <c r="AN172" s="162"/>
      <c r="AO172" s="286"/>
      <c r="AP172" s="1">
        <v>0</v>
      </c>
      <c r="AQ172" s="162"/>
      <c r="AR172" s="162"/>
      <c r="AS172" s="286"/>
      <c r="AT172" s="1">
        <v>0</v>
      </c>
      <c r="AX172" s="1">
        <v>0</v>
      </c>
      <c r="AY172" s="162"/>
      <c r="AZ172" s="162"/>
      <c r="BA172" s="286"/>
      <c r="BB172" s="1">
        <v>0</v>
      </c>
      <c r="BF172" s="1">
        <v>0</v>
      </c>
      <c r="BJ172" s="1">
        <v>0</v>
      </c>
      <c r="BK172" s="162"/>
      <c r="BL172" s="162"/>
      <c r="BM172" s="286"/>
      <c r="BN172" s="1">
        <v>0</v>
      </c>
      <c r="BO172" s="162"/>
      <c r="BP172" s="162"/>
      <c r="BQ172" s="286"/>
      <c r="BR172" s="1">
        <v>0</v>
      </c>
      <c r="BV172" s="1">
        <v>0</v>
      </c>
      <c r="BZ172" s="1">
        <v>0</v>
      </c>
      <c r="CD172" s="1">
        <v>0</v>
      </c>
      <c r="CH172" s="1">
        <v>0</v>
      </c>
      <c r="CL172" s="1">
        <v>0</v>
      </c>
      <c r="CM172" s="1"/>
    </row>
    <row r="173" spans="1:91" ht="15.75" hidden="1" customHeight="1" x14ac:dyDescent="0.2">
      <c r="A173" s="1">
        <v>441</v>
      </c>
      <c r="B173" s="1" t="e">
        <f>VLOOKUP(A173,'MONT-E'!B:C,2,0)</f>
        <v>#N/A</v>
      </c>
      <c r="F173" s="1">
        <v>0</v>
      </c>
      <c r="J173" s="1">
        <v>0</v>
      </c>
      <c r="N173" s="1">
        <v>0</v>
      </c>
      <c r="R173" s="1">
        <v>0</v>
      </c>
      <c r="V173" s="1">
        <v>0</v>
      </c>
      <c r="Z173" s="1">
        <v>0</v>
      </c>
      <c r="AD173" s="1">
        <v>0</v>
      </c>
      <c r="AE173" s="162">
        <v>0.77708333333333335</v>
      </c>
      <c r="AF173" s="162">
        <v>0.77708333333333335</v>
      </c>
      <c r="AG173" s="286">
        <v>0.17708333333333334</v>
      </c>
      <c r="AH173" s="1">
        <v>4.3</v>
      </c>
      <c r="AI173" s="162">
        <v>0.38958333333333334</v>
      </c>
      <c r="AJ173" s="162">
        <v>0.7729166666666667</v>
      </c>
      <c r="AK173" s="286">
        <v>0.29791666666666666</v>
      </c>
      <c r="AL173" s="1">
        <v>7.2</v>
      </c>
      <c r="AM173" s="162">
        <v>0.78125</v>
      </c>
      <c r="AN173" s="162">
        <v>0.78125</v>
      </c>
      <c r="AO173" s="286">
        <v>0.17708333333333334</v>
      </c>
      <c r="AP173" s="1">
        <v>4.3</v>
      </c>
      <c r="AQ173" s="162">
        <v>0.37916666666666665</v>
      </c>
      <c r="AR173" s="162">
        <v>0.37916666666666665</v>
      </c>
      <c r="AS173" s="286">
        <v>0.17708333333333334</v>
      </c>
      <c r="AT173" s="1">
        <v>4.3</v>
      </c>
      <c r="AX173" s="1">
        <v>0</v>
      </c>
      <c r="AY173" s="162">
        <v>0.63055555555555554</v>
      </c>
      <c r="AZ173" s="162">
        <v>0.63055555555555554</v>
      </c>
      <c r="BA173" s="286">
        <v>0.17708333333333334</v>
      </c>
      <c r="BB173" s="1">
        <v>4.3</v>
      </c>
      <c r="BF173" s="1">
        <v>0</v>
      </c>
      <c r="BJ173" s="1">
        <v>0</v>
      </c>
      <c r="BK173" s="162">
        <v>0.37569444444444444</v>
      </c>
      <c r="BL173" s="162">
        <v>0.78819444444444442</v>
      </c>
      <c r="BM173" s="286">
        <v>0.31180555555555556</v>
      </c>
      <c r="BN173" s="1">
        <v>7.5</v>
      </c>
      <c r="BO173" s="162">
        <v>0.38680555555555557</v>
      </c>
      <c r="BP173" s="162">
        <v>0.78402777777777777</v>
      </c>
      <c r="BQ173" s="286">
        <v>0.30069444444444443</v>
      </c>
      <c r="BR173" s="1">
        <v>7.2</v>
      </c>
      <c r="BV173" s="1">
        <v>0</v>
      </c>
      <c r="BZ173" s="1">
        <v>0</v>
      </c>
      <c r="CD173" s="1">
        <v>0</v>
      </c>
      <c r="CH173" s="1">
        <v>0</v>
      </c>
      <c r="CL173" s="1">
        <v>0</v>
      </c>
      <c r="CM173" s="1"/>
    </row>
    <row r="174" spans="1:91" ht="15.75" hidden="1" customHeight="1" x14ac:dyDescent="0.2">
      <c r="A174" s="1">
        <v>442</v>
      </c>
      <c r="B174" s="1" t="e">
        <f>VLOOKUP(A174,'MONT-E'!B:C,2,0)</f>
        <v>#N/A</v>
      </c>
      <c r="F174" s="1">
        <v>0</v>
      </c>
      <c r="J174" s="1">
        <v>0</v>
      </c>
      <c r="N174" s="1">
        <v>0</v>
      </c>
      <c r="R174" s="1">
        <v>0</v>
      </c>
      <c r="V174" s="1">
        <v>0</v>
      </c>
      <c r="Z174" s="1">
        <v>0</v>
      </c>
      <c r="AD174" s="1">
        <v>0</v>
      </c>
      <c r="AH174" s="1">
        <v>0</v>
      </c>
      <c r="AL174" s="1">
        <v>0</v>
      </c>
      <c r="AP174" s="1">
        <v>0</v>
      </c>
      <c r="AT174" s="1">
        <v>0</v>
      </c>
      <c r="AX174" s="1">
        <v>0</v>
      </c>
      <c r="BB174" s="1">
        <v>0</v>
      </c>
      <c r="BF174" s="1">
        <v>0</v>
      </c>
      <c r="BJ174" s="1">
        <v>0</v>
      </c>
      <c r="BN174" s="1">
        <v>0</v>
      </c>
      <c r="BR174" s="1">
        <v>0</v>
      </c>
      <c r="BV174" s="1">
        <v>0</v>
      </c>
      <c r="BZ174" s="1">
        <v>0</v>
      </c>
      <c r="CD174" s="1">
        <v>0</v>
      </c>
      <c r="CH174" s="1">
        <v>0</v>
      </c>
      <c r="CL174" s="1">
        <v>0</v>
      </c>
      <c r="CM174" s="1"/>
    </row>
    <row r="175" spans="1:91" ht="15.75" hidden="1" customHeight="1" x14ac:dyDescent="0.2">
      <c r="A175" s="1">
        <v>449</v>
      </c>
      <c r="B175" s="1" t="e">
        <f>VLOOKUP(A175,'MONT-E'!B:C,2,0)</f>
        <v>#N/A</v>
      </c>
      <c r="F175" s="1">
        <v>0</v>
      </c>
      <c r="J175" s="1">
        <v>0</v>
      </c>
      <c r="N175" s="1">
        <v>0</v>
      </c>
      <c r="R175" s="1">
        <v>0</v>
      </c>
      <c r="V175" s="1">
        <v>0</v>
      </c>
      <c r="Z175" s="1">
        <v>0</v>
      </c>
      <c r="AD175" s="1">
        <v>0</v>
      </c>
      <c r="AH175" s="1">
        <v>0</v>
      </c>
      <c r="AL175" s="1">
        <v>0</v>
      </c>
      <c r="AP175" s="1">
        <v>0</v>
      </c>
      <c r="AT175" s="1">
        <v>0</v>
      </c>
      <c r="AX175" s="1">
        <v>0</v>
      </c>
      <c r="BB175" s="1">
        <v>0</v>
      </c>
      <c r="BF175" s="1">
        <v>0</v>
      </c>
      <c r="BJ175" s="1">
        <v>0</v>
      </c>
      <c r="BN175" s="1">
        <v>0</v>
      </c>
      <c r="BR175" s="1">
        <v>0</v>
      </c>
      <c r="BV175" s="1">
        <v>0</v>
      </c>
      <c r="BZ175" s="1">
        <v>0</v>
      </c>
      <c r="CD175" s="1">
        <v>0</v>
      </c>
      <c r="CH175" s="1">
        <v>0</v>
      </c>
      <c r="CL175" s="1">
        <v>0</v>
      </c>
      <c r="CM175" s="1"/>
    </row>
    <row r="176" spans="1:91" ht="15.75" hidden="1" customHeight="1" x14ac:dyDescent="0.2">
      <c r="A176" s="1">
        <v>451</v>
      </c>
      <c r="B176" s="1" t="e">
        <f>VLOOKUP(A176,'MONT-E'!B:C,2,0)</f>
        <v>#N/A</v>
      </c>
      <c r="F176" s="1">
        <v>0</v>
      </c>
      <c r="J176" s="1">
        <v>0</v>
      </c>
      <c r="N176" s="1">
        <v>0</v>
      </c>
      <c r="R176" s="1">
        <v>0</v>
      </c>
      <c r="V176" s="1">
        <v>0</v>
      </c>
      <c r="Z176" s="1">
        <v>0</v>
      </c>
      <c r="AD176" s="1">
        <v>0</v>
      </c>
      <c r="AH176" s="1">
        <v>0</v>
      </c>
      <c r="AL176" s="1">
        <v>0</v>
      </c>
      <c r="AP176" s="1">
        <v>0</v>
      </c>
      <c r="AT176" s="1">
        <v>0</v>
      </c>
      <c r="AX176" s="1">
        <v>0</v>
      </c>
      <c r="BB176" s="1">
        <v>0</v>
      </c>
      <c r="BF176" s="1">
        <v>0</v>
      </c>
      <c r="BJ176" s="1">
        <v>0</v>
      </c>
      <c r="BN176" s="1">
        <v>0</v>
      </c>
      <c r="BR176" s="1">
        <v>0</v>
      </c>
      <c r="BV176" s="1">
        <v>0</v>
      </c>
      <c r="BZ176" s="1">
        <v>0</v>
      </c>
      <c r="CD176" s="1">
        <v>0</v>
      </c>
      <c r="CH176" s="1">
        <v>0</v>
      </c>
      <c r="CL176" s="1">
        <v>0</v>
      </c>
      <c r="CM176" s="1"/>
    </row>
    <row r="177" spans="1:91" ht="15.75" hidden="1" customHeight="1" x14ac:dyDescent="0.2">
      <c r="A177" s="1">
        <v>452</v>
      </c>
      <c r="B177" s="1" t="e">
        <f>VLOOKUP(A177,'MONT-E'!B:C,2,0)</f>
        <v>#N/A</v>
      </c>
      <c r="F177" s="1">
        <v>0</v>
      </c>
      <c r="J177" s="1">
        <v>0</v>
      </c>
      <c r="N177" s="1">
        <v>0</v>
      </c>
      <c r="R177" s="1">
        <v>0</v>
      </c>
      <c r="V177" s="1">
        <v>0</v>
      </c>
      <c r="Z177" s="1">
        <v>0</v>
      </c>
      <c r="AD177" s="1">
        <v>0</v>
      </c>
      <c r="AH177" s="1">
        <v>0</v>
      </c>
      <c r="AL177" s="1">
        <v>0</v>
      </c>
      <c r="AP177" s="1">
        <v>0</v>
      </c>
      <c r="AT177" s="1">
        <v>0</v>
      </c>
      <c r="AX177" s="1">
        <v>0</v>
      </c>
      <c r="BB177" s="1">
        <v>0</v>
      </c>
      <c r="BF177" s="1">
        <v>0</v>
      </c>
      <c r="BJ177" s="1">
        <v>0</v>
      </c>
      <c r="BN177" s="1">
        <v>0</v>
      </c>
      <c r="BR177" s="1">
        <v>0</v>
      </c>
      <c r="BV177" s="1">
        <v>0</v>
      </c>
      <c r="BZ177" s="1">
        <v>0</v>
      </c>
      <c r="CD177" s="1">
        <v>0</v>
      </c>
      <c r="CH177" s="1">
        <v>0</v>
      </c>
      <c r="CL177" s="1">
        <v>0</v>
      </c>
      <c r="CM177" s="1"/>
    </row>
    <row r="178" spans="1:91" ht="15.75" hidden="1" customHeight="1" x14ac:dyDescent="0.2">
      <c r="A178" s="1">
        <v>453</v>
      </c>
      <c r="B178" s="1" t="e">
        <f>VLOOKUP(A178,'MONT-E'!B:C,2,0)</f>
        <v>#N/A</v>
      </c>
      <c r="F178" s="1">
        <v>0</v>
      </c>
      <c r="J178" s="1">
        <v>0</v>
      </c>
      <c r="N178" s="1">
        <v>0</v>
      </c>
      <c r="R178" s="1">
        <v>0</v>
      </c>
      <c r="V178" s="1">
        <v>0</v>
      </c>
      <c r="Z178" s="1">
        <v>0</v>
      </c>
      <c r="AD178" s="1">
        <v>0</v>
      </c>
      <c r="AH178" s="1">
        <v>0</v>
      </c>
      <c r="AL178" s="1">
        <v>0</v>
      </c>
      <c r="AP178" s="1">
        <v>0</v>
      </c>
      <c r="AT178" s="1">
        <v>0</v>
      </c>
      <c r="AX178" s="1">
        <v>0</v>
      </c>
      <c r="BB178" s="1">
        <v>0</v>
      </c>
      <c r="BF178" s="1">
        <v>0</v>
      </c>
      <c r="BJ178" s="1">
        <v>0</v>
      </c>
      <c r="BN178" s="1">
        <v>0</v>
      </c>
      <c r="BR178" s="1">
        <v>0</v>
      </c>
      <c r="BV178" s="1">
        <v>0</v>
      </c>
      <c r="BZ178" s="1">
        <v>0</v>
      </c>
      <c r="CD178" s="1">
        <v>0</v>
      </c>
      <c r="CH178" s="1">
        <v>0</v>
      </c>
      <c r="CL178" s="1">
        <v>0</v>
      </c>
      <c r="CM178" s="1"/>
    </row>
    <row r="179" spans="1:91" ht="15.75" hidden="1" customHeight="1" x14ac:dyDescent="0.2">
      <c r="A179" s="1">
        <v>455</v>
      </c>
      <c r="B179" s="1" t="e">
        <f>VLOOKUP(A179,'MONT-E'!B:C,2,0)</f>
        <v>#N/A</v>
      </c>
      <c r="F179" s="1">
        <v>0</v>
      </c>
      <c r="J179" s="1">
        <v>0</v>
      </c>
      <c r="N179" s="1">
        <v>0</v>
      </c>
      <c r="R179" s="1">
        <v>0</v>
      </c>
      <c r="V179" s="1">
        <v>0</v>
      </c>
      <c r="Z179" s="1">
        <v>0</v>
      </c>
      <c r="AD179" s="1">
        <v>0</v>
      </c>
      <c r="AH179" s="1">
        <v>0</v>
      </c>
      <c r="AL179" s="1">
        <v>0</v>
      </c>
      <c r="AP179" s="1">
        <v>0</v>
      </c>
      <c r="AT179" s="1">
        <v>0</v>
      </c>
      <c r="AX179" s="1">
        <v>0</v>
      </c>
      <c r="BB179" s="1">
        <v>0</v>
      </c>
      <c r="BF179" s="1">
        <v>0</v>
      </c>
      <c r="BJ179" s="1">
        <v>0</v>
      </c>
      <c r="BN179" s="1">
        <v>0</v>
      </c>
      <c r="BR179" s="1">
        <v>0</v>
      </c>
      <c r="BV179" s="1">
        <v>0</v>
      </c>
      <c r="BZ179" s="1">
        <v>0</v>
      </c>
      <c r="CD179" s="1">
        <v>0</v>
      </c>
      <c r="CH179" s="1">
        <v>0</v>
      </c>
      <c r="CL179" s="1">
        <v>0</v>
      </c>
      <c r="CM179" s="1"/>
    </row>
    <row r="180" spans="1:91" ht="15.75" hidden="1" customHeight="1" x14ac:dyDescent="0.2">
      <c r="A180" s="1">
        <v>456</v>
      </c>
      <c r="B180" s="1" t="e">
        <f>VLOOKUP(A180,'MONT-E'!B:C,2,0)</f>
        <v>#N/A</v>
      </c>
      <c r="C180" s="162"/>
      <c r="D180" s="162"/>
      <c r="E180" s="286"/>
      <c r="F180" s="1">
        <v>0</v>
      </c>
      <c r="G180" s="162"/>
      <c r="H180" s="162"/>
      <c r="I180" s="162"/>
      <c r="J180" s="1">
        <v>0</v>
      </c>
      <c r="K180" s="162"/>
      <c r="L180" s="162"/>
      <c r="M180" s="162"/>
      <c r="N180" s="1">
        <v>0</v>
      </c>
      <c r="O180" s="162"/>
      <c r="P180" s="162"/>
      <c r="Q180" s="286"/>
      <c r="R180" s="1">
        <v>0</v>
      </c>
      <c r="S180" s="162"/>
      <c r="T180" s="162"/>
      <c r="U180" s="286"/>
      <c r="V180" s="1">
        <v>0</v>
      </c>
      <c r="Z180" s="1">
        <v>0</v>
      </c>
      <c r="AD180" s="1">
        <v>0</v>
      </c>
      <c r="AH180" s="1">
        <v>0</v>
      </c>
      <c r="AI180" s="162"/>
      <c r="AJ180" s="162"/>
      <c r="AK180" s="286"/>
      <c r="AL180" s="1">
        <v>0</v>
      </c>
      <c r="AP180" s="1">
        <v>0</v>
      </c>
      <c r="AT180" s="1">
        <v>0</v>
      </c>
      <c r="AU180" s="162"/>
      <c r="AV180" s="162"/>
      <c r="AW180" s="286"/>
      <c r="AX180" s="1">
        <v>0</v>
      </c>
      <c r="BB180" s="1">
        <v>0</v>
      </c>
      <c r="BF180" s="1">
        <v>0</v>
      </c>
      <c r="BJ180" s="1">
        <v>0</v>
      </c>
      <c r="BN180" s="1">
        <v>0</v>
      </c>
      <c r="BR180" s="1">
        <v>0</v>
      </c>
      <c r="BV180" s="1">
        <v>0</v>
      </c>
      <c r="BZ180" s="1">
        <v>0</v>
      </c>
      <c r="CD180" s="1">
        <v>0</v>
      </c>
      <c r="CH180" s="1">
        <v>0</v>
      </c>
      <c r="CL180" s="1">
        <v>0</v>
      </c>
      <c r="CM180" s="1"/>
    </row>
    <row r="181" spans="1:91" ht="15.75" hidden="1" customHeight="1" x14ac:dyDescent="0.2">
      <c r="A181" s="1">
        <v>458</v>
      </c>
      <c r="B181" s="1" t="e">
        <f>VLOOKUP(A181,'MONT-E'!B:C,2,0)</f>
        <v>#N/A</v>
      </c>
      <c r="C181" s="162">
        <v>0.72361111111111109</v>
      </c>
      <c r="D181" s="162">
        <v>0.72361111111111109</v>
      </c>
      <c r="E181" s="286">
        <v>0.17708333333333334</v>
      </c>
      <c r="F181" s="1">
        <v>4.3</v>
      </c>
      <c r="G181" s="162">
        <v>0.40763888888888888</v>
      </c>
      <c r="H181" s="162">
        <v>0.72222222222222221</v>
      </c>
      <c r="I181" s="162">
        <v>0.25208333333333333</v>
      </c>
      <c r="J181" s="1">
        <v>6.1</v>
      </c>
      <c r="K181" s="162">
        <v>0.37847222222222221</v>
      </c>
      <c r="L181" s="162">
        <v>0.67013888888888884</v>
      </c>
      <c r="M181" s="162">
        <v>0.22916666666666666</v>
      </c>
      <c r="N181" s="1">
        <v>5.5</v>
      </c>
      <c r="O181" s="162">
        <v>0.67569444444444449</v>
      </c>
      <c r="P181" s="162">
        <v>0.67569444444444449</v>
      </c>
      <c r="Q181" s="286">
        <v>0.17708333333333334</v>
      </c>
      <c r="R181" s="1">
        <v>4.3</v>
      </c>
      <c r="S181" s="162">
        <v>0.52638888888888891</v>
      </c>
      <c r="T181" s="162">
        <v>0.52638888888888891</v>
      </c>
      <c r="U181" s="286">
        <v>0.17708333333333334</v>
      </c>
      <c r="V181" s="1">
        <v>4.3</v>
      </c>
      <c r="Z181" s="1">
        <v>0</v>
      </c>
      <c r="AD181" s="1">
        <v>0</v>
      </c>
      <c r="AH181" s="1">
        <v>0</v>
      </c>
      <c r="AI181" s="162">
        <v>0.38541666666666669</v>
      </c>
      <c r="AJ181" s="162">
        <v>0.76944444444444449</v>
      </c>
      <c r="AK181" s="286">
        <v>0.30208333333333331</v>
      </c>
      <c r="AL181" s="1">
        <v>7.3</v>
      </c>
      <c r="AP181" s="1">
        <v>0</v>
      </c>
      <c r="AT181" s="1">
        <v>0</v>
      </c>
      <c r="AU181" s="162">
        <v>0.67361111111111116</v>
      </c>
      <c r="AV181" s="162">
        <v>0.67361111111111116</v>
      </c>
      <c r="AW181" s="286">
        <v>0.17708333333333334</v>
      </c>
      <c r="AX181" s="1">
        <v>4.3</v>
      </c>
      <c r="BB181" s="1">
        <v>0</v>
      </c>
      <c r="BF181" s="1">
        <v>0</v>
      </c>
      <c r="BJ181" s="1">
        <v>0</v>
      </c>
      <c r="BN181" s="1">
        <v>0</v>
      </c>
      <c r="BR181" s="1">
        <v>0</v>
      </c>
      <c r="BV181" s="1">
        <v>0</v>
      </c>
      <c r="BZ181" s="1">
        <v>0</v>
      </c>
      <c r="CD181" s="1">
        <v>0</v>
      </c>
      <c r="CH181" s="1">
        <v>0</v>
      </c>
      <c r="CL181" s="1">
        <v>0</v>
      </c>
      <c r="CM181" s="1"/>
    </row>
    <row r="182" spans="1:91" ht="15.75" hidden="1" customHeight="1" x14ac:dyDescent="0.2">
      <c r="A182" s="1">
        <v>461</v>
      </c>
      <c r="B182" s="1" t="e">
        <f>VLOOKUP(A182,'MONT-E'!B:C,2,0)</f>
        <v>#N/A</v>
      </c>
      <c r="F182" s="1">
        <v>0</v>
      </c>
      <c r="J182" s="1">
        <v>0</v>
      </c>
      <c r="N182" s="1">
        <v>0</v>
      </c>
      <c r="R182" s="1">
        <v>0</v>
      </c>
      <c r="V182" s="1">
        <v>0</v>
      </c>
      <c r="Z182" s="1">
        <v>0</v>
      </c>
      <c r="AD182" s="1">
        <v>0</v>
      </c>
      <c r="AH182" s="1">
        <v>0</v>
      </c>
      <c r="AL182" s="1">
        <v>0</v>
      </c>
      <c r="AP182" s="1">
        <v>0</v>
      </c>
      <c r="AT182" s="1">
        <v>0</v>
      </c>
      <c r="AX182" s="1">
        <v>0</v>
      </c>
      <c r="BB182" s="1">
        <v>0</v>
      </c>
      <c r="BF182" s="1">
        <v>0</v>
      </c>
      <c r="BJ182" s="1">
        <v>0</v>
      </c>
      <c r="BN182" s="1">
        <v>0</v>
      </c>
      <c r="BR182" s="1">
        <v>0</v>
      </c>
      <c r="BV182" s="1">
        <v>0</v>
      </c>
      <c r="BZ182" s="1">
        <v>0</v>
      </c>
      <c r="CD182" s="1">
        <v>0</v>
      </c>
      <c r="CH182" s="1">
        <v>0</v>
      </c>
      <c r="CL182" s="1">
        <v>0</v>
      </c>
      <c r="CM182" s="1"/>
    </row>
    <row r="183" spans="1:91" ht="15.75" hidden="1" customHeight="1" x14ac:dyDescent="0.2">
      <c r="A183" s="1">
        <v>464</v>
      </c>
      <c r="B183" s="1" t="e">
        <f>VLOOKUP(A183,'MONT-E'!B:C,2,0)</f>
        <v>#N/A</v>
      </c>
      <c r="F183" s="1">
        <v>0</v>
      </c>
      <c r="J183" s="1">
        <v>0</v>
      </c>
      <c r="N183" s="1">
        <v>0</v>
      </c>
      <c r="R183" s="1">
        <v>0</v>
      </c>
      <c r="V183" s="1">
        <v>0</v>
      </c>
      <c r="Z183" s="1">
        <v>0</v>
      </c>
      <c r="AD183" s="1">
        <v>0</v>
      </c>
      <c r="AH183" s="1">
        <v>0</v>
      </c>
      <c r="AL183" s="1">
        <v>0</v>
      </c>
      <c r="AP183" s="1">
        <v>0</v>
      </c>
      <c r="AT183" s="1">
        <v>0</v>
      </c>
      <c r="AX183" s="1">
        <v>0</v>
      </c>
      <c r="BB183" s="1">
        <v>0</v>
      </c>
      <c r="BF183" s="1">
        <v>0</v>
      </c>
      <c r="BJ183" s="1">
        <v>0</v>
      </c>
      <c r="BN183" s="1">
        <v>0</v>
      </c>
      <c r="BR183" s="1">
        <v>0</v>
      </c>
      <c r="BV183" s="1">
        <v>0</v>
      </c>
      <c r="BZ183" s="1">
        <v>0</v>
      </c>
      <c r="CD183" s="1">
        <v>0</v>
      </c>
      <c r="CH183" s="1">
        <v>0</v>
      </c>
      <c r="CL183" s="1">
        <v>0</v>
      </c>
      <c r="CM183" s="1"/>
    </row>
    <row r="184" spans="1:91" ht="15.75" hidden="1" customHeight="1" x14ac:dyDescent="0.2">
      <c r="A184" s="1">
        <v>466</v>
      </c>
      <c r="B184" s="1" t="e">
        <f>VLOOKUP(A184,'MONT-E'!B:C,2,0)</f>
        <v>#N/A</v>
      </c>
      <c r="F184" s="1">
        <v>0</v>
      </c>
      <c r="J184" s="1">
        <v>0</v>
      </c>
      <c r="N184" s="1">
        <v>0</v>
      </c>
      <c r="R184" s="1">
        <v>0</v>
      </c>
      <c r="V184" s="1">
        <v>0</v>
      </c>
      <c r="Z184" s="1">
        <v>0</v>
      </c>
      <c r="AD184" s="1">
        <v>0</v>
      </c>
      <c r="AH184" s="1">
        <v>0</v>
      </c>
      <c r="AL184" s="1">
        <v>0</v>
      </c>
      <c r="AP184" s="1">
        <v>0</v>
      </c>
      <c r="AT184" s="1">
        <v>0</v>
      </c>
      <c r="AX184" s="1">
        <v>0</v>
      </c>
      <c r="BB184" s="1">
        <v>0</v>
      </c>
      <c r="BF184" s="1">
        <v>0</v>
      </c>
      <c r="BJ184" s="1">
        <v>0</v>
      </c>
      <c r="BN184" s="1">
        <v>0</v>
      </c>
      <c r="BR184" s="1">
        <v>0</v>
      </c>
      <c r="BV184" s="1">
        <v>0</v>
      </c>
      <c r="BZ184" s="1">
        <v>0</v>
      </c>
      <c r="CD184" s="1">
        <v>0</v>
      </c>
      <c r="CH184" s="1">
        <v>0</v>
      </c>
      <c r="CL184" s="1">
        <v>0</v>
      </c>
      <c r="CM184" s="1"/>
    </row>
    <row r="185" spans="1:91" ht="15.75" hidden="1" customHeight="1" x14ac:dyDescent="0.2">
      <c r="A185" s="1">
        <v>469</v>
      </c>
      <c r="B185" s="1" t="e">
        <f>VLOOKUP(A185,'MONT-E'!B:C,2,0)</f>
        <v>#N/A</v>
      </c>
      <c r="F185" s="1">
        <v>0</v>
      </c>
      <c r="J185" s="1">
        <v>0</v>
      </c>
      <c r="N185" s="1">
        <v>0</v>
      </c>
      <c r="R185" s="1">
        <v>0</v>
      </c>
      <c r="V185" s="1">
        <v>0</v>
      </c>
      <c r="Z185" s="1">
        <v>0</v>
      </c>
      <c r="AD185" s="1">
        <v>0</v>
      </c>
      <c r="AH185" s="1">
        <v>0</v>
      </c>
      <c r="AL185" s="1">
        <v>0</v>
      </c>
      <c r="AP185" s="1">
        <v>0</v>
      </c>
      <c r="AT185" s="1">
        <v>0</v>
      </c>
      <c r="AX185" s="1">
        <v>0</v>
      </c>
      <c r="BB185" s="1">
        <v>0</v>
      </c>
      <c r="BF185" s="1">
        <v>0</v>
      </c>
      <c r="BJ185" s="1">
        <v>0</v>
      </c>
      <c r="BN185" s="1">
        <v>0</v>
      </c>
      <c r="BR185" s="1">
        <v>0</v>
      </c>
      <c r="BV185" s="1">
        <v>0</v>
      </c>
      <c r="BZ185" s="1">
        <v>0</v>
      </c>
      <c r="CD185" s="1">
        <v>0</v>
      </c>
      <c r="CH185" s="1">
        <v>0</v>
      </c>
      <c r="CL185" s="1">
        <v>0</v>
      </c>
      <c r="CM185" s="1"/>
    </row>
    <row r="186" spans="1:91" ht="15.75" hidden="1" customHeight="1" x14ac:dyDescent="0.2">
      <c r="A186" s="1">
        <v>470</v>
      </c>
      <c r="B186" s="1" t="e">
        <f>VLOOKUP(A186,'MONT-E'!B:C,2,0)</f>
        <v>#N/A</v>
      </c>
      <c r="F186" s="1">
        <v>0</v>
      </c>
      <c r="J186" s="1">
        <v>0</v>
      </c>
      <c r="N186" s="1">
        <v>0</v>
      </c>
      <c r="R186" s="1">
        <v>0</v>
      </c>
      <c r="V186" s="1">
        <v>0</v>
      </c>
      <c r="Z186" s="1">
        <v>0</v>
      </c>
      <c r="AD186" s="1">
        <v>0</v>
      </c>
      <c r="AH186" s="1">
        <v>0</v>
      </c>
      <c r="AL186" s="1">
        <v>0</v>
      </c>
      <c r="AP186" s="1">
        <v>0</v>
      </c>
      <c r="AT186" s="1">
        <v>0</v>
      </c>
      <c r="AX186" s="1">
        <v>0</v>
      </c>
      <c r="BB186" s="1">
        <v>0</v>
      </c>
      <c r="BF186" s="1">
        <v>0</v>
      </c>
      <c r="BJ186" s="1">
        <v>0</v>
      </c>
      <c r="BN186" s="1">
        <v>0</v>
      </c>
      <c r="BR186" s="1">
        <v>0</v>
      </c>
      <c r="BV186" s="1">
        <v>0</v>
      </c>
      <c r="BZ186" s="1">
        <v>0</v>
      </c>
      <c r="CD186" s="1">
        <v>0</v>
      </c>
      <c r="CH186" s="1">
        <v>0</v>
      </c>
      <c r="CL186" s="1">
        <v>0</v>
      </c>
      <c r="CM186" s="1"/>
    </row>
    <row r="187" spans="1:91" ht="15.75" hidden="1" customHeight="1" x14ac:dyDescent="0.2">
      <c r="A187" s="1">
        <v>471</v>
      </c>
      <c r="B187" s="1" t="e">
        <f>VLOOKUP(A187,'MONT-E'!B:C,2,0)</f>
        <v>#N/A</v>
      </c>
      <c r="F187" s="1">
        <v>0</v>
      </c>
      <c r="J187" s="1">
        <v>0</v>
      </c>
      <c r="N187" s="1">
        <v>0</v>
      </c>
      <c r="R187" s="1">
        <v>0</v>
      </c>
      <c r="V187" s="1">
        <v>0</v>
      </c>
      <c r="Z187" s="1">
        <v>0</v>
      </c>
      <c r="AD187" s="1">
        <v>0</v>
      </c>
      <c r="AH187" s="1">
        <v>0</v>
      </c>
      <c r="AL187" s="1">
        <v>0</v>
      </c>
      <c r="AP187" s="1">
        <v>0</v>
      </c>
      <c r="AT187" s="1">
        <v>0</v>
      </c>
      <c r="AX187" s="1">
        <v>0</v>
      </c>
      <c r="BB187" s="1">
        <v>0</v>
      </c>
      <c r="BF187" s="1">
        <v>0</v>
      </c>
      <c r="BJ187" s="1">
        <v>0</v>
      </c>
      <c r="BN187" s="1">
        <v>0</v>
      </c>
      <c r="BR187" s="1">
        <v>0</v>
      </c>
      <c r="BV187" s="1">
        <v>0</v>
      </c>
      <c r="BZ187" s="1">
        <v>0</v>
      </c>
      <c r="CD187" s="1">
        <v>0</v>
      </c>
      <c r="CH187" s="1">
        <v>0</v>
      </c>
      <c r="CL187" s="1">
        <v>0</v>
      </c>
      <c r="CM187" s="1"/>
    </row>
    <row r="188" spans="1:91" ht="15.75" hidden="1" customHeight="1" x14ac:dyDescent="0.2">
      <c r="A188" s="1">
        <v>472</v>
      </c>
      <c r="B188" s="1" t="e">
        <f>VLOOKUP(A188,'MONT-E'!B:C,2,0)</f>
        <v>#N/A</v>
      </c>
      <c r="F188" s="1">
        <v>0</v>
      </c>
      <c r="J188" s="1">
        <v>0</v>
      </c>
      <c r="N188" s="1">
        <v>0</v>
      </c>
      <c r="R188" s="1">
        <v>0</v>
      </c>
      <c r="V188" s="1">
        <v>0</v>
      </c>
      <c r="Z188" s="1">
        <v>0</v>
      </c>
      <c r="AD188" s="1">
        <v>0</v>
      </c>
      <c r="AH188" s="1">
        <v>0</v>
      </c>
      <c r="AL188" s="1">
        <v>0</v>
      </c>
      <c r="AP188" s="1">
        <v>0</v>
      </c>
      <c r="AT188" s="1">
        <v>0</v>
      </c>
      <c r="AX188" s="1">
        <v>0</v>
      </c>
      <c r="BB188" s="1">
        <v>0</v>
      </c>
      <c r="BF188" s="1">
        <v>0</v>
      </c>
      <c r="BJ188" s="1">
        <v>0</v>
      </c>
      <c r="BN188" s="1">
        <v>0</v>
      </c>
      <c r="BR188" s="1">
        <v>0</v>
      </c>
      <c r="BV188" s="1">
        <v>0</v>
      </c>
      <c r="BZ188" s="1">
        <v>0</v>
      </c>
      <c r="CD188" s="1">
        <v>0</v>
      </c>
      <c r="CH188" s="1">
        <v>0</v>
      </c>
      <c r="CL188" s="1">
        <v>0</v>
      </c>
      <c r="CM188" s="1"/>
    </row>
    <row r="189" spans="1:91" ht="15.75" hidden="1" customHeight="1" x14ac:dyDescent="0.2">
      <c r="A189" s="1">
        <v>473</v>
      </c>
      <c r="B189" s="1" t="e">
        <f>VLOOKUP(A189,'MONT-E'!B:C,2,0)</f>
        <v>#N/A</v>
      </c>
      <c r="F189" s="1">
        <v>0</v>
      </c>
      <c r="J189" s="1">
        <v>0</v>
      </c>
      <c r="N189" s="1">
        <v>0</v>
      </c>
      <c r="R189" s="1">
        <v>0</v>
      </c>
      <c r="V189" s="1">
        <v>0</v>
      </c>
      <c r="Z189" s="1">
        <v>0</v>
      </c>
      <c r="AD189" s="1">
        <v>0</v>
      </c>
      <c r="AH189" s="1">
        <v>0</v>
      </c>
      <c r="AL189" s="1">
        <v>0</v>
      </c>
      <c r="AP189" s="1">
        <v>0</v>
      </c>
      <c r="AT189" s="1">
        <v>0</v>
      </c>
      <c r="AX189" s="1">
        <v>0</v>
      </c>
      <c r="BB189" s="1">
        <v>0</v>
      </c>
      <c r="BF189" s="1">
        <v>0</v>
      </c>
      <c r="BJ189" s="1">
        <v>0</v>
      </c>
      <c r="BN189" s="1">
        <v>0</v>
      </c>
      <c r="BR189" s="1">
        <v>0</v>
      </c>
      <c r="BV189" s="1">
        <v>0</v>
      </c>
      <c r="BZ189" s="1">
        <v>0</v>
      </c>
      <c r="CD189" s="1">
        <v>0</v>
      </c>
      <c r="CH189" s="1">
        <v>0</v>
      </c>
      <c r="CL189" s="1">
        <v>0</v>
      </c>
      <c r="CM189" s="1"/>
    </row>
    <row r="190" spans="1:91" ht="15.75" hidden="1" customHeight="1" x14ac:dyDescent="0.2">
      <c r="A190" s="1">
        <v>477</v>
      </c>
      <c r="B190" s="1" t="e">
        <f>VLOOKUP(A190,'MONT-E'!B:C,2,0)</f>
        <v>#N/A</v>
      </c>
      <c r="F190" s="1">
        <v>0</v>
      </c>
      <c r="J190" s="1">
        <v>0</v>
      </c>
      <c r="N190" s="1">
        <v>0</v>
      </c>
      <c r="R190" s="1">
        <v>0</v>
      </c>
      <c r="V190" s="1">
        <v>0</v>
      </c>
      <c r="Z190" s="1">
        <v>0</v>
      </c>
      <c r="AD190" s="1">
        <v>0</v>
      </c>
      <c r="AH190" s="1">
        <v>0</v>
      </c>
      <c r="AL190" s="1">
        <v>0</v>
      </c>
      <c r="AP190" s="1">
        <v>0</v>
      </c>
      <c r="AT190" s="1">
        <v>0</v>
      </c>
      <c r="AX190" s="1">
        <v>0</v>
      </c>
      <c r="BB190" s="1">
        <v>0</v>
      </c>
      <c r="BF190" s="1">
        <v>0</v>
      </c>
      <c r="BJ190" s="1">
        <v>0</v>
      </c>
      <c r="BN190" s="1">
        <v>0</v>
      </c>
      <c r="BR190" s="1">
        <v>0</v>
      </c>
      <c r="BV190" s="1">
        <v>0</v>
      </c>
      <c r="BZ190" s="1">
        <v>0</v>
      </c>
      <c r="CD190" s="1">
        <v>0</v>
      </c>
      <c r="CH190" s="1">
        <v>0</v>
      </c>
      <c r="CL190" s="1">
        <v>0</v>
      </c>
      <c r="CM190" s="1"/>
    </row>
    <row r="191" spans="1:91" ht="15.75" hidden="1" customHeight="1" x14ac:dyDescent="0.2">
      <c r="A191" s="1">
        <v>479</v>
      </c>
      <c r="B191" s="1" t="e">
        <f>VLOOKUP(A191,'MONT-E'!B:C,2,0)</f>
        <v>#N/A</v>
      </c>
      <c r="F191" s="1">
        <v>0</v>
      </c>
      <c r="J191" s="1">
        <v>0</v>
      </c>
      <c r="N191" s="1">
        <v>0</v>
      </c>
      <c r="R191" s="1">
        <v>0</v>
      </c>
      <c r="V191" s="1">
        <v>0</v>
      </c>
      <c r="Z191" s="1">
        <v>0</v>
      </c>
      <c r="AD191" s="1">
        <v>0</v>
      </c>
      <c r="AH191" s="1">
        <v>0</v>
      </c>
      <c r="AL191" s="1">
        <v>0</v>
      </c>
      <c r="AP191" s="1">
        <v>0</v>
      </c>
      <c r="AT191" s="1">
        <v>0</v>
      </c>
      <c r="AX191" s="1">
        <v>0</v>
      </c>
      <c r="BB191" s="1">
        <v>0</v>
      </c>
      <c r="BF191" s="1">
        <v>0</v>
      </c>
      <c r="BJ191" s="1">
        <v>0</v>
      </c>
      <c r="BN191" s="1">
        <v>0</v>
      </c>
      <c r="BR191" s="1">
        <v>0</v>
      </c>
      <c r="BV191" s="1">
        <v>0</v>
      </c>
      <c r="BZ191" s="1">
        <v>0</v>
      </c>
      <c r="CD191" s="1">
        <v>0</v>
      </c>
      <c r="CH191" s="1">
        <v>0</v>
      </c>
      <c r="CL191" s="1">
        <v>0</v>
      </c>
      <c r="CM191" s="1"/>
    </row>
    <row r="192" spans="1:91" ht="15.75" hidden="1" customHeight="1" x14ac:dyDescent="0.2">
      <c r="A192" s="1">
        <v>482</v>
      </c>
      <c r="B192" s="1" t="e">
        <f>VLOOKUP(A192,'MONT-E'!B:C,2,0)</f>
        <v>#N/A</v>
      </c>
      <c r="F192" s="1">
        <v>0</v>
      </c>
      <c r="J192" s="1">
        <v>0</v>
      </c>
      <c r="N192" s="1">
        <v>0</v>
      </c>
      <c r="R192" s="1">
        <v>0</v>
      </c>
      <c r="V192" s="1">
        <v>0</v>
      </c>
      <c r="Z192" s="1">
        <v>0</v>
      </c>
      <c r="AD192" s="1">
        <v>0</v>
      </c>
      <c r="AH192" s="1">
        <v>0</v>
      </c>
      <c r="AL192" s="1">
        <v>0</v>
      </c>
      <c r="AP192" s="1">
        <v>0</v>
      </c>
      <c r="AT192" s="1">
        <v>0</v>
      </c>
      <c r="AX192" s="1">
        <v>0</v>
      </c>
      <c r="BB192" s="1">
        <v>0</v>
      </c>
      <c r="BF192" s="1">
        <v>0</v>
      </c>
      <c r="BJ192" s="1">
        <v>0</v>
      </c>
      <c r="BN192" s="1">
        <v>0</v>
      </c>
      <c r="BR192" s="1">
        <v>0</v>
      </c>
      <c r="BV192" s="1">
        <v>0</v>
      </c>
      <c r="BZ192" s="1">
        <v>0</v>
      </c>
      <c r="CD192" s="1">
        <v>0</v>
      </c>
      <c r="CH192" s="1">
        <v>0</v>
      </c>
      <c r="CL192" s="1">
        <v>0</v>
      </c>
      <c r="CM192" s="1"/>
    </row>
    <row r="193" spans="1:91" ht="15.75" hidden="1" customHeight="1" x14ac:dyDescent="0.2">
      <c r="A193" s="1">
        <v>486</v>
      </c>
      <c r="B193" s="1" t="e">
        <f>VLOOKUP(A193,'MONT-E'!B:C,2,0)</f>
        <v>#N/A</v>
      </c>
      <c r="F193" s="1">
        <v>0</v>
      </c>
      <c r="J193" s="1">
        <v>0</v>
      </c>
      <c r="N193" s="1">
        <v>0</v>
      </c>
      <c r="R193" s="1">
        <v>0</v>
      </c>
      <c r="V193" s="1">
        <v>0</v>
      </c>
      <c r="Z193" s="1">
        <v>0</v>
      </c>
      <c r="AD193" s="1">
        <v>0</v>
      </c>
      <c r="AH193" s="1">
        <v>0</v>
      </c>
      <c r="AL193" s="1">
        <v>0</v>
      </c>
      <c r="AP193" s="1">
        <v>0</v>
      </c>
      <c r="AT193" s="1">
        <v>0</v>
      </c>
      <c r="AX193" s="1">
        <v>0</v>
      </c>
      <c r="BB193" s="1">
        <v>0</v>
      </c>
      <c r="BF193" s="1">
        <v>0</v>
      </c>
      <c r="BJ193" s="1">
        <v>0</v>
      </c>
      <c r="BN193" s="1">
        <v>0</v>
      </c>
      <c r="BR193" s="1">
        <v>0</v>
      </c>
      <c r="BV193" s="1">
        <v>0</v>
      </c>
      <c r="BZ193" s="1">
        <v>0</v>
      </c>
      <c r="CD193" s="1">
        <v>0</v>
      </c>
      <c r="CH193" s="1">
        <v>0</v>
      </c>
      <c r="CL193" s="1">
        <v>0</v>
      </c>
      <c r="CM193" s="1"/>
    </row>
    <row r="194" spans="1:91" ht="15.75" hidden="1" customHeight="1" x14ac:dyDescent="0.2">
      <c r="A194" s="1">
        <v>487</v>
      </c>
      <c r="B194" s="1" t="e">
        <f>VLOOKUP(A194,'MONT-E'!B:C,2,0)</f>
        <v>#N/A</v>
      </c>
      <c r="C194" s="162"/>
      <c r="D194" s="162"/>
      <c r="E194" s="286"/>
      <c r="F194" s="1">
        <v>0</v>
      </c>
      <c r="G194" s="162"/>
      <c r="H194" s="162"/>
      <c r="I194" s="162"/>
      <c r="J194" s="1">
        <v>0</v>
      </c>
      <c r="K194" s="162"/>
      <c r="L194" s="162"/>
      <c r="M194" s="162"/>
      <c r="N194" s="1">
        <v>0</v>
      </c>
      <c r="O194" s="162"/>
      <c r="P194" s="162"/>
      <c r="Q194" s="162"/>
      <c r="R194" s="1">
        <v>0</v>
      </c>
      <c r="S194" s="162"/>
      <c r="T194" s="162"/>
      <c r="U194" s="286"/>
      <c r="V194" s="1">
        <v>0</v>
      </c>
      <c r="Z194" s="1">
        <v>0</v>
      </c>
      <c r="AA194" s="162"/>
      <c r="AB194" s="162"/>
      <c r="AC194" s="286"/>
      <c r="AD194" s="1">
        <v>0</v>
      </c>
      <c r="AH194" s="1">
        <v>0</v>
      </c>
      <c r="AL194" s="1">
        <v>0</v>
      </c>
      <c r="AP194" s="1">
        <v>0</v>
      </c>
      <c r="AT194" s="1">
        <v>0</v>
      </c>
      <c r="AX194" s="1">
        <v>0</v>
      </c>
      <c r="BB194" s="1">
        <v>0</v>
      </c>
      <c r="BF194" s="1">
        <v>0</v>
      </c>
      <c r="BJ194" s="1">
        <v>0</v>
      </c>
      <c r="BN194" s="1">
        <v>0</v>
      </c>
      <c r="BR194" s="1">
        <v>0</v>
      </c>
      <c r="BV194" s="1">
        <v>0</v>
      </c>
      <c r="BZ194" s="1">
        <v>0</v>
      </c>
      <c r="CD194" s="1">
        <v>0</v>
      </c>
      <c r="CH194" s="1">
        <v>0</v>
      </c>
      <c r="CI194" s="162"/>
      <c r="CJ194" s="162"/>
      <c r="CK194" s="162"/>
      <c r="CL194" s="1">
        <v>0</v>
      </c>
      <c r="CM194" s="1"/>
    </row>
    <row r="195" spans="1:91" ht="15.75" hidden="1" customHeight="1" x14ac:dyDescent="0.2">
      <c r="A195" s="1">
        <v>488</v>
      </c>
      <c r="B195" s="1" t="e">
        <f>VLOOKUP(A195,'MONT-E'!B:C,2,0)</f>
        <v>#N/A</v>
      </c>
      <c r="C195" s="162">
        <v>0.40694444444444444</v>
      </c>
      <c r="D195" s="162">
        <v>0.40694444444444444</v>
      </c>
      <c r="E195" s="286">
        <v>0.17708333333333334</v>
      </c>
      <c r="F195" s="1">
        <v>4.3</v>
      </c>
      <c r="G195" s="162">
        <v>0.49236111111111114</v>
      </c>
      <c r="H195" s="162">
        <v>0.6958333333333333</v>
      </c>
      <c r="I195" s="162">
        <v>0.14097222222222222</v>
      </c>
      <c r="J195" s="1">
        <v>3.4</v>
      </c>
      <c r="K195" s="162">
        <v>0.41249999999999998</v>
      </c>
      <c r="L195" s="162">
        <v>0.67708333333333337</v>
      </c>
      <c r="M195" s="162">
        <v>0.20208333333333334</v>
      </c>
      <c r="N195" s="1">
        <v>4.9000000000000004</v>
      </c>
      <c r="O195" s="162">
        <v>0.45277777777777778</v>
      </c>
      <c r="P195" s="162">
        <v>0.74444444444444446</v>
      </c>
      <c r="Q195" s="162">
        <v>0.22916666666666666</v>
      </c>
      <c r="R195" s="1">
        <v>5.5</v>
      </c>
      <c r="S195" s="162">
        <v>0.65902777777777777</v>
      </c>
      <c r="T195" s="162">
        <v>0.65902777777777777</v>
      </c>
      <c r="U195" s="286">
        <v>0.17708333333333334</v>
      </c>
      <c r="V195" s="1">
        <v>4.3</v>
      </c>
      <c r="Z195" s="1">
        <v>0</v>
      </c>
      <c r="AA195" s="162">
        <v>0.46736111111111112</v>
      </c>
      <c r="AB195" s="162">
        <v>0.46736111111111112</v>
      </c>
      <c r="AC195" s="286">
        <v>0.17708333333333334</v>
      </c>
      <c r="AD195" s="1">
        <v>4.3</v>
      </c>
      <c r="AH195" s="1">
        <v>0</v>
      </c>
      <c r="AL195" s="1">
        <v>0</v>
      </c>
      <c r="AP195" s="1">
        <v>0</v>
      </c>
      <c r="AT195" s="1">
        <v>0</v>
      </c>
      <c r="AX195" s="1">
        <v>0</v>
      </c>
      <c r="BB195" s="1">
        <v>0</v>
      </c>
      <c r="BF195" s="1">
        <v>0</v>
      </c>
      <c r="BJ195" s="1">
        <v>0</v>
      </c>
      <c r="BN195" s="1">
        <v>0</v>
      </c>
      <c r="BR195" s="1">
        <v>0</v>
      </c>
      <c r="BV195" s="1">
        <v>0</v>
      </c>
      <c r="BZ195" s="1">
        <v>0</v>
      </c>
      <c r="CD195" s="1">
        <v>0</v>
      </c>
      <c r="CH195" s="1">
        <v>0</v>
      </c>
      <c r="CI195" s="162">
        <v>0.39652777777777776</v>
      </c>
      <c r="CJ195" s="162">
        <v>0.61736111111111114</v>
      </c>
      <c r="CK195" s="162">
        <v>0.15833333333333333</v>
      </c>
      <c r="CL195" s="1">
        <v>3.8</v>
      </c>
      <c r="CM195" s="1"/>
    </row>
    <row r="196" spans="1:91" ht="15.75" hidden="1" customHeight="1" x14ac:dyDescent="0.2">
      <c r="A196" s="1">
        <v>491</v>
      </c>
      <c r="B196" s="1" t="e">
        <f>VLOOKUP(A196,'MONT-E'!B:C,2,0)</f>
        <v>#N/A</v>
      </c>
      <c r="F196" s="1">
        <v>0</v>
      </c>
      <c r="J196" s="1">
        <v>0</v>
      </c>
      <c r="N196" s="1">
        <v>0</v>
      </c>
      <c r="R196" s="1">
        <v>0</v>
      </c>
      <c r="V196" s="1">
        <v>0</v>
      </c>
      <c r="Z196" s="1">
        <v>0</v>
      </c>
      <c r="AD196" s="1">
        <v>0</v>
      </c>
      <c r="AH196" s="1">
        <v>0</v>
      </c>
      <c r="AL196" s="1">
        <v>0</v>
      </c>
      <c r="AP196" s="1">
        <v>0</v>
      </c>
      <c r="AT196" s="1">
        <v>0</v>
      </c>
      <c r="AX196" s="1">
        <v>0</v>
      </c>
      <c r="BB196" s="1">
        <v>0</v>
      </c>
      <c r="BF196" s="1">
        <v>0</v>
      </c>
      <c r="BJ196" s="1">
        <v>0</v>
      </c>
      <c r="BN196" s="1">
        <v>0</v>
      </c>
      <c r="BR196" s="1">
        <v>0</v>
      </c>
      <c r="BV196" s="1">
        <v>0</v>
      </c>
      <c r="BZ196" s="1">
        <v>0</v>
      </c>
      <c r="CD196" s="1">
        <v>0</v>
      </c>
      <c r="CH196" s="1">
        <v>0</v>
      </c>
      <c r="CL196" s="1">
        <v>0</v>
      </c>
      <c r="CM196" s="1"/>
    </row>
    <row r="197" spans="1:91" ht="15.75" hidden="1" customHeight="1" x14ac:dyDescent="0.2">
      <c r="A197" s="1">
        <v>492</v>
      </c>
      <c r="B197" s="1" t="e">
        <f>VLOOKUP(A197,'MONT-E'!B:C,2,0)</f>
        <v>#N/A</v>
      </c>
      <c r="F197" s="1">
        <v>0</v>
      </c>
      <c r="J197" s="1">
        <v>0</v>
      </c>
      <c r="N197" s="1">
        <v>0</v>
      </c>
      <c r="R197" s="1">
        <v>0</v>
      </c>
      <c r="V197" s="1">
        <v>0</v>
      </c>
      <c r="Z197" s="1">
        <v>0</v>
      </c>
      <c r="AD197" s="1">
        <v>0</v>
      </c>
      <c r="AH197" s="1">
        <v>0</v>
      </c>
      <c r="AI197" s="162"/>
      <c r="AJ197" s="162"/>
      <c r="AK197" s="286"/>
      <c r="AL197" s="1">
        <v>0</v>
      </c>
      <c r="AP197" s="1">
        <v>0</v>
      </c>
      <c r="AT197" s="1">
        <v>0</v>
      </c>
      <c r="AX197" s="1">
        <v>0</v>
      </c>
      <c r="BB197" s="1">
        <v>0</v>
      </c>
      <c r="BF197" s="1">
        <v>0</v>
      </c>
      <c r="BJ197" s="1">
        <v>0</v>
      </c>
      <c r="BN197" s="1">
        <v>0</v>
      </c>
      <c r="BR197" s="1">
        <v>0</v>
      </c>
      <c r="BV197" s="1">
        <v>0</v>
      </c>
      <c r="BZ197" s="1">
        <v>0</v>
      </c>
      <c r="CD197" s="1">
        <v>0</v>
      </c>
      <c r="CH197" s="1">
        <v>0</v>
      </c>
      <c r="CI197" s="162"/>
      <c r="CJ197" s="162"/>
      <c r="CK197" s="162"/>
      <c r="CL197" s="1">
        <v>0</v>
      </c>
      <c r="CM197" s="1"/>
    </row>
    <row r="198" spans="1:91" ht="15.75" hidden="1" customHeight="1" x14ac:dyDescent="0.2">
      <c r="A198" s="1">
        <v>495</v>
      </c>
      <c r="B198" s="1" t="e">
        <f>VLOOKUP(A198,'MONT-E'!B:C,2,0)</f>
        <v>#N/A</v>
      </c>
      <c r="F198" s="1">
        <v>0</v>
      </c>
      <c r="J198" s="1">
        <v>0</v>
      </c>
      <c r="N198" s="1">
        <v>0</v>
      </c>
      <c r="R198" s="1">
        <v>0</v>
      </c>
      <c r="V198" s="1">
        <v>0</v>
      </c>
      <c r="Z198" s="1">
        <v>0</v>
      </c>
      <c r="AD198" s="1">
        <v>0</v>
      </c>
      <c r="AH198" s="1">
        <v>0</v>
      </c>
      <c r="AI198" s="162">
        <v>0.53749999999999998</v>
      </c>
      <c r="AJ198" s="162">
        <v>0.53749999999999998</v>
      </c>
      <c r="AK198" s="286">
        <v>0.17708333333333334</v>
      </c>
      <c r="AL198" s="1">
        <v>4.3</v>
      </c>
      <c r="AP198" s="1">
        <v>0</v>
      </c>
      <c r="AT198" s="1">
        <v>0</v>
      </c>
      <c r="AX198" s="1">
        <v>0</v>
      </c>
      <c r="BB198" s="1">
        <v>0</v>
      </c>
      <c r="BF198" s="1">
        <v>0</v>
      </c>
      <c r="BJ198" s="1">
        <v>0</v>
      </c>
      <c r="BN198" s="1">
        <v>0</v>
      </c>
      <c r="BR198" s="1">
        <v>0</v>
      </c>
      <c r="BV198" s="1">
        <v>0</v>
      </c>
      <c r="BZ198" s="1">
        <v>0</v>
      </c>
      <c r="CD198" s="1">
        <v>0</v>
      </c>
      <c r="CH198" s="1">
        <v>0</v>
      </c>
      <c r="CI198" s="162">
        <v>0.40347222222222223</v>
      </c>
      <c r="CJ198" s="162">
        <v>0.7368055555555556</v>
      </c>
      <c r="CK198" s="162">
        <v>0.27083333333333331</v>
      </c>
      <c r="CL198" s="1">
        <v>6.5</v>
      </c>
      <c r="CM198" s="1"/>
    </row>
    <row r="199" spans="1:91" ht="15.75" hidden="1" customHeight="1" x14ac:dyDescent="0.2">
      <c r="A199" s="1">
        <v>496</v>
      </c>
      <c r="B199" s="1" t="e">
        <f>VLOOKUP(A199,'MONT-E'!B:C,2,0)</f>
        <v>#N/A</v>
      </c>
      <c r="F199" s="1">
        <v>0</v>
      </c>
      <c r="J199" s="1">
        <v>0</v>
      </c>
      <c r="N199" s="1">
        <v>0</v>
      </c>
      <c r="R199" s="1">
        <v>0</v>
      </c>
      <c r="V199" s="1">
        <v>0</v>
      </c>
      <c r="Z199" s="1">
        <v>0</v>
      </c>
      <c r="AD199" s="1">
        <v>0</v>
      </c>
      <c r="AH199" s="1">
        <v>0</v>
      </c>
      <c r="AL199" s="1">
        <v>0</v>
      </c>
      <c r="AP199" s="1">
        <v>0</v>
      </c>
      <c r="AT199" s="1">
        <v>0</v>
      </c>
      <c r="AX199" s="1">
        <v>0</v>
      </c>
      <c r="BB199" s="1">
        <v>0</v>
      </c>
      <c r="BF199" s="1">
        <v>0</v>
      </c>
      <c r="BJ199" s="1">
        <v>0</v>
      </c>
      <c r="BN199" s="1">
        <v>0</v>
      </c>
      <c r="BR199" s="1">
        <v>0</v>
      </c>
      <c r="BV199" s="1">
        <v>0</v>
      </c>
      <c r="BZ199" s="1">
        <v>0</v>
      </c>
      <c r="CD199" s="1">
        <v>0</v>
      </c>
      <c r="CH199" s="1">
        <v>0</v>
      </c>
      <c r="CL199" s="1">
        <v>0</v>
      </c>
      <c r="CM199" s="1"/>
    </row>
    <row r="200" spans="1:91" ht="15.75" hidden="1" customHeight="1" x14ac:dyDescent="0.2">
      <c r="A200" s="1">
        <v>497</v>
      </c>
      <c r="B200" s="1" t="e">
        <f>VLOOKUP(A200,'MONT-E'!B:C,2,0)</f>
        <v>#N/A</v>
      </c>
      <c r="F200" s="1">
        <v>0</v>
      </c>
      <c r="J200" s="1">
        <v>0</v>
      </c>
      <c r="N200" s="1">
        <v>0</v>
      </c>
      <c r="R200" s="1">
        <v>0</v>
      </c>
      <c r="V200" s="1">
        <v>0</v>
      </c>
      <c r="Z200" s="1">
        <v>0</v>
      </c>
      <c r="AD200" s="1">
        <v>0</v>
      </c>
      <c r="AH200" s="1">
        <v>0</v>
      </c>
      <c r="AL200" s="1">
        <v>0</v>
      </c>
      <c r="AP200" s="1">
        <v>0</v>
      </c>
      <c r="AT200" s="1">
        <v>0</v>
      </c>
      <c r="AX200" s="1">
        <v>0</v>
      </c>
      <c r="BB200" s="1">
        <v>0</v>
      </c>
      <c r="BF200" s="1">
        <v>0</v>
      </c>
      <c r="BJ200" s="1">
        <v>0</v>
      </c>
      <c r="BN200" s="1">
        <v>0</v>
      </c>
      <c r="BR200" s="1">
        <v>0</v>
      </c>
      <c r="BV200" s="1">
        <v>0</v>
      </c>
      <c r="BZ200" s="1">
        <v>0</v>
      </c>
      <c r="CD200" s="1">
        <v>0</v>
      </c>
      <c r="CH200" s="1">
        <v>0</v>
      </c>
      <c r="CL200" s="1">
        <v>0</v>
      </c>
      <c r="CM200" s="1"/>
    </row>
    <row r="201" spans="1:91" ht="15.75" hidden="1" customHeight="1" x14ac:dyDescent="0.2">
      <c r="A201" s="1">
        <v>505</v>
      </c>
      <c r="B201" s="1" t="e">
        <f>VLOOKUP(A201,'MONT-E'!B:C,2,0)</f>
        <v>#N/A</v>
      </c>
      <c r="F201" s="1">
        <v>0</v>
      </c>
      <c r="J201" s="1">
        <v>0</v>
      </c>
      <c r="N201" s="1">
        <v>0</v>
      </c>
      <c r="R201" s="1">
        <v>0</v>
      </c>
      <c r="V201" s="1">
        <v>0</v>
      </c>
      <c r="Z201" s="1">
        <v>0</v>
      </c>
      <c r="AD201" s="1">
        <v>0</v>
      </c>
      <c r="AH201" s="1">
        <v>0</v>
      </c>
      <c r="AL201" s="1">
        <v>0</v>
      </c>
      <c r="AP201" s="1">
        <v>0</v>
      </c>
      <c r="AT201" s="1">
        <v>0</v>
      </c>
      <c r="AX201" s="1">
        <v>0</v>
      </c>
      <c r="BB201" s="1">
        <v>0</v>
      </c>
      <c r="BF201" s="1">
        <v>0</v>
      </c>
      <c r="BJ201" s="1">
        <v>0</v>
      </c>
      <c r="BN201" s="1">
        <v>0</v>
      </c>
      <c r="BR201" s="1">
        <v>0</v>
      </c>
      <c r="BV201" s="1">
        <v>0</v>
      </c>
      <c r="BZ201" s="1">
        <v>0</v>
      </c>
      <c r="CD201" s="1">
        <v>0</v>
      </c>
      <c r="CH201" s="1">
        <v>0</v>
      </c>
      <c r="CL201" s="1">
        <v>0</v>
      </c>
      <c r="CM201" s="1"/>
    </row>
    <row r="202" spans="1:91" ht="15.75" hidden="1" customHeight="1" x14ac:dyDescent="0.2">
      <c r="A202" s="1">
        <v>506</v>
      </c>
      <c r="B202" s="1" t="e">
        <f>VLOOKUP(A202,'MONT-E'!B:C,2,0)</f>
        <v>#N/A</v>
      </c>
      <c r="F202" s="1">
        <v>0</v>
      </c>
      <c r="J202" s="1">
        <v>0</v>
      </c>
      <c r="N202" s="1">
        <v>0</v>
      </c>
      <c r="R202" s="1">
        <v>0</v>
      </c>
      <c r="V202" s="1">
        <v>0</v>
      </c>
      <c r="Z202" s="1">
        <v>0</v>
      </c>
      <c r="AD202" s="1">
        <v>0</v>
      </c>
      <c r="AH202" s="1">
        <v>0</v>
      </c>
      <c r="AL202" s="1">
        <v>0</v>
      </c>
      <c r="AP202" s="1">
        <v>0</v>
      </c>
      <c r="AT202" s="1">
        <v>0</v>
      </c>
      <c r="AX202" s="1">
        <v>0</v>
      </c>
      <c r="BB202" s="1">
        <v>0</v>
      </c>
      <c r="BF202" s="1">
        <v>0</v>
      </c>
      <c r="BJ202" s="1">
        <v>0</v>
      </c>
      <c r="BN202" s="1">
        <v>0</v>
      </c>
      <c r="BR202" s="1">
        <v>0</v>
      </c>
      <c r="BV202" s="1">
        <v>0</v>
      </c>
      <c r="BZ202" s="1">
        <v>0</v>
      </c>
      <c r="CD202" s="1">
        <v>0</v>
      </c>
      <c r="CH202" s="1">
        <v>0</v>
      </c>
      <c r="CL202" s="1">
        <v>0</v>
      </c>
      <c r="CM202" s="1"/>
    </row>
    <row r="203" spans="1:91" ht="15.75" hidden="1" customHeight="1" x14ac:dyDescent="0.2">
      <c r="A203" s="1">
        <v>512</v>
      </c>
      <c r="B203" s="1" t="e">
        <f>VLOOKUP(A203,'MONT-E'!B:C,2,0)</f>
        <v>#N/A</v>
      </c>
      <c r="F203" s="1">
        <v>0</v>
      </c>
      <c r="J203" s="1">
        <v>0</v>
      </c>
      <c r="N203" s="1">
        <v>0</v>
      </c>
      <c r="R203" s="1">
        <v>0</v>
      </c>
      <c r="V203" s="1">
        <v>0</v>
      </c>
      <c r="Z203" s="1">
        <v>0</v>
      </c>
      <c r="AD203" s="1">
        <v>0</v>
      </c>
      <c r="AH203" s="1">
        <v>0</v>
      </c>
      <c r="AL203" s="1">
        <v>0</v>
      </c>
      <c r="AP203" s="1">
        <v>0</v>
      </c>
      <c r="AT203" s="1">
        <v>0</v>
      </c>
      <c r="AX203" s="1">
        <v>0</v>
      </c>
      <c r="BB203" s="1">
        <v>0</v>
      </c>
      <c r="BF203" s="1">
        <v>0</v>
      </c>
      <c r="BJ203" s="1">
        <v>0</v>
      </c>
      <c r="BN203" s="1">
        <v>0</v>
      </c>
      <c r="BR203" s="1">
        <v>0</v>
      </c>
      <c r="BV203" s="1">
        <v>0</v>
      </c>
      <c r="BZ203" s="1">
        <v>0</v>
      </c>
      <c r="CD203" s="1">
        <v>0</v>
      </c>
      <c r="CH203" s="1">
        <v>0</v>
      </c>
      <c r="CL203" s="1">
        <v>0</v>
      </c>
      <c r="CM203" s="1"/>
    </row>
    <row r="204" spans="1:91" ht="15.75" hidden="1" customHeight="1" x14ac:dyDescent="0.2">
      <c r="A204" s="1">
        <v>517</v>
      </c>
      <c r="B204" s="1" t="e">
        <f>VLOOKUP(A204,'MONT-E'!B:C,2,0)</f>
        <v>#N/A</v>
      </c>
      <c r="F204" s="1">
        <v>0</v>
      </c>
      <c r="J204" s="1">
        <v>0</v>
      </c>
      <c r="N204" s="1">
        <v>0</v>
      </c>
      <c r="R204" s="1">
        <v>0</v>
      </c>
      <c r="V204" s="1">
        <v>0</v>
      </c>
      <c r="Z204" s="1">
        <v>0</v>
      </c>
      <c r="AD204" s="1">
        <v>0</v>
      </c>
      <c r="AH204" s="1">
        <v>0</v>
      </c>
      <c r="AL204" s="1">
        <v>0</v>
      </c>
      <c r="AP204" s="1">
        <v>0</v>
      </c>
      <c r="AT204" s="1">
        <v>0</v>
      </c>
      <c r="AX204" s="1">
        <v>0</v>
      </c>
      <c r="BB204" s="1">
        <v>0</v>
      </c>
      <c r="BF204" s="1">
        <v>0</v>
      </c>
      <c r="BJ204" s="1">
        <v>0</v>
      </c>
      <c r="BN204" s="1">
        <v>0</v>
      </c>
      <c r="BR204" s="1">
        <v>0</v>
      </c>
      <c r="BV204" s="1">
        <v>0</v>
      </c>
      <c r="BZ204" s="1">
        <v>0</v>
      </c>
      <c r="CD204" s="1">
        <v>0</v>
      </c>
      <c r="CH204" s="1">
        <v>0</v>
      </c>
      <c r="CL204" s="1">
        <v>0</v>
      </c>
      <c r="CM204" s="1"/>
    </row>
    <row r="205" spans="1:91" ht="15.75" hidden="1" customHeight="1" x14ac:dyDescent="0.2">
      <c r="A205" s="1">
        <v>520</v>
      </c>
      <c r="B205" s="1" t="e">
        <f>VLOOKUP(A205,'MONT-E'!B:C,2,0)</f>
        <v>#N/A</v>
      </c>
      <c r="F205" s="1">
        <v>0</v>
      </c>
      <c r="J205" s="1">
        <v>0</v>
      </c>
      <c r="N205" s="1">
        <v>0</v>
      </c>
      <c r="R205" s="1">
        <v>0</v>
      </c>
      <c r="V205" s="1">
        <v>0</v>
      </c>
      <c r="Z205" s="1">
        <v>0</v>
      </c>
      <c r="AD205" s="1">
        <v>0</v>
      </c>
      <c r="AH205" s="1">
        <v>0</v>
      </c>
      <c r="AL205" s="1">
        <v>0</v>
      </c>
      <c r="AP205" s="1">
        <v>0</v>
      </c>
      <c r="AT205" s="1">
        <v>0</v>
      </c>
      <c r="AX205" s="1">
        <v>0</v>
      </c>
      <c r="BB205" s="1">
        <v>0</v>
      </c>
      <c r="BF205" s="1">
        <v>0</v>
      </c>
      <c r="BJ205" s="1">
        <v>0</v>
      </c>
      <c r="BN205" s="1">
        <v>0</v>
      </c>
      <c r="BR205" s="1">
        <v>0</v>
      </c>
      <c r="BV205" s="1">
        <v>0</v>
      </c>
      <c r="BZ205" s="1">
        <v>0</v>
      </c>
      <c r="CD205" s="1">
        <v>0</v>
      </c>
      <c r="CH205" s="1">
        <v>0</v>
      </c>
      <c r="CL205" s="1">
        <v>0</v>
      </c>
      <c r="CM205" s="1"/>
    </row>
    <row r="206" spans="1:91" ht="15.75" hidden="1" customHeight="1" x14ac:dyDescent="0.2">
      <c r="A206" s="1">
        <v>522</v>
      </c>
      <c r="B206" s="1" t="e">
        <f>VLOOKUP(A206,'MONT-E'!B:C,2,0)</f>
        <v>#N/A</v>
      </c>
      <c r="F206" s="1">
        <v>0</v>
      </c>
      <c r="J206" s="1">
        <v>0</v>
      </c>
      <c r="N206" s="1">
        <v>0</v>
      </c>
      <c r="R206" s="1">
        <v>0</v>
      </c>
      <c r="V206" s="1">
        <v>0</v>
      </c>
      <c r="Z206" s="1">
        <v>0</v>
      </c>
      <c r="AD206" s="1">
        <v>0</v>
      </c>
      <c r="AH206" s="1">
        <v>0</v>
      </c>
      <c r="AL206" s="1">
        <v>0</v>
      </c>
      <c r="AP206" s="1">
        <v>0</v>
      </c>
      <c r="AT206" s="1">
        <v>0</v>
      </c>
      <c r="AX206" s="1">
        <v>0</v>
      </c>
      <c r="BB206" s="1">
        <v>0</v>
      </c>
      <c r="BF206" s="1">
        <v>0</v>
      </c>
      <c r="BJ206" s="1">
        <v>0</v>
      </c>
      <c r="BN206" s="1">
        <v>0</v>
      </c>
      <c r="BR206" s="1">
        <v>0</v>
      </c>
      <c r="BV206" s="1">
        <v>0</v>
      </c>
      <c r="BZ206" s="1">
        <v>0</v>
      </c>
      <c r="CD206" s="1">
        <v>0</v>
      </c>
      <c r="CH206" s="1">
        <v>0</v>
      </c>
      <c r="CL206" s="1">
        <v>0</v>
      </c>
      <c r="CM206" s="1"/>
    </row>
    <row r="207" spans="1:91" ht="15.75" hidden="1" customHeight="1" x14ac:dyDescent="0.2">
      <c r="A207" s="1">
        <v>526</v>
      </c>
      <c r="B207" s="1" t="e">
        <f>VLOOKUP(A207,'MONT-E'!B:C,2,0)</f>
        <v>#N/A</v>
      </c>
      <c r="F207" s="1">
        <v>0</v>
      </c>
      <c r="J207" s="1">
        <v>0</v>
      </c>
      <c r="N207" s="1">
        <v>0</v>
      </c>
      <c r="R207" s="1">
        <v>0</v>
      </c>
      <c r="V207" s="1">
        <v>0</v>
      </c>
      <c r="Z207" s="1">
        <v>0</v>
      </c>
      <c r="AD207" s="1">
        <v>0</v>
      </c>
      <c r="AH207" s="1">
        <v>0</v>
      </c>
      <c r="AL207" s="1">
        <v>0</v>
      </c>
      <c r="AP207" s="1">
        <v>0</v>
      </c>
      <c r="AT207" s="1">
        <v>0</v>
      </c>
      <c r="AX207" s="1">
        <v>0</v>
      </c>
      <c r="BB207" s="1">
        <v>0</v>
      </c>
      <c r="BF207" s="1">
        <v>0</v>
      </c>
      <c r="BJ207" s="1">
        <v>0</v>
      </c>
      <c r="BN207" s="1">
        <v>0</v>
      </c>
      <c r="BR207" s="1">
        <v>0</v>
      </c>
      <c r="BV207" s="1">
        <v>0</v>
      </c>
      <c r="BZ207" s="1">
        <v>0</v>
      </c>
      <c r="CD207" s="1">
        <v>0</v>
      </c>
      <c r="CH207" s="1">
        <v>0</v>
      </c>
      <c r="CL207" s="1">
        <v>0</v>
      </c>
      <c r="CM207" s="1"/>
    </row>
    <row r="208" spans="1:91" ht="15.75" hidden="1" customHeight="1" x14ac:dyDescent="0.2">
      <c r="A208" s="1">
        <v>528</v>
      </c>
      <c r="B208" s="1" t="e">
        <f>VLOOKUP(A208,'MONT-E'!B:C,2,0)</f>
        <v>#N/A</v>
      </c>
      <c r="F208" s="1">
        <v>0</v>
      </c>
      <c r="J208" s="1">
        <v>0</v>
      </c>
      <c r="N208" s="1">
        <v>0</v>
      </c>
      <c r="R208" s="1">
        <v>0</v>
      </c>
      <c r="V208" s="1">
        <v>0</v>
      </c>
      <c r="Z208" s="1">
        <v>0</v>
      </c>
      <c r="AD208" s="1">
        <v>0</v>
      </c>
      <c r="AH208" s="1">
        <v>0</v>
      </c>
      <c r="AL208" s="1">
        <v>0</v>
      </c>
      <c r="AP208" s="1">
        <v>0</v>
      </c>
      <c r="AT208" s="1">
        <v>0</v>
      </c>
      <c r="AX208" s="1">
        <v>0</v>
      </c>
      <c r="BB208" s="1">
        <v>0</v>
      </c>
      <c r="BF208" s="1">
        <v>0</v>
      </c>
      <c r="BJ208" s="1">
        <v>0</v>
      </c>
      <c r="BN208" s="1">
        <v>0</v>
      </c>
      <c r="BR208" s="1">
        <v>0</v>
      </c>
      <c r="BV208" s="1">
        <v>0</v>
      </c>
      <c r="BZ208" s="1">
        <v>0</v>
      </c>
      <c r="CD208" s="1">
        <v>0</v>
      </c>
      <c r="CH208" s="1">
        <v>0</v>
      </c>
      <c r="CL208" s="1">
        <v>0</v>
      </c>
      <c r="CM208" s="1"/>
    </row>
    <row r="209" spans="1:91" ht="15.75" hidden="1" customHeight="1" x14ac:dyDescent="0.2">
      <c r="A209" s="1">
        <v>531</v>
      </c>
      <c r="B209" s="1" t="e">
        <f>VLOOKUP(A209,'MONT-E'!B:C,2,0)</f>
        <v>#N/A</v>
      </c>
      <c r="F209" s="1">
        <v>0</v>
      </c>
      <c r="J209" s="1">
        <v>0</v>
      </c>
      <c r="N209" s="1">
        <v>0</v>
      </c>
      <c r="R209" s="1">
        <v>0</v>
      </c>
      <c r="V209" s="1">
        <v>0</v>
      </c>
      <c r="Z209" s="1">
        <v>0</v>
      </c>
      <c r="AD209" s="1">
        <v>0</v>
      </c>
      <c r="AH209" s="1">
        <v>0</v>
      </c>
      <c r="AL209" s="1">
        <v>0</v>
      </c>
      <c r="AP209" s="1">
        <v>0</v>
      </c>
      <c r="AT209" s="1">
        <v>0</v>
      </c>
      <c r="AX209" s="1">
        <v>0</v>
      </c>
      <c r="BB209" s="1">
        <v>0</v>
      </c>
      <c r="BF209" s="1">
        <v>0</v>
      </c>
      <c r="BJ209" s="1">
        <v>0</v>
      </c>
      <c r="BN209" s="1">
        <v>0</v>
      </c>
      <c r="BR209" s="1">
        <v>0</v>
      </c>
      <c r="BV209" s="1">
        <v>0</v>
      </c>
      <c r="BZ209" s="1">
        <v>0</v>
      </c>
      <c r="CD209" s="1">
        <v>0</v>
      </c>
      <c r="CH209" s="1">
        <v>0</v>
      </c>
      <c r="CL209" s="1">
        <v>0</v>
      </c>
      <c r="CM209" s="1"/>
    </row>
    <row r="210" spans="1:91" ht="15.75" hidden="1" customHeight="1" x14ac:dyDescent="0.2">
      <c r="A210" s="1">
        <v>533</v>
      </c>
      <c r="B210" s="1" t="e">
        <f>VLOOKUP(A210,'MONT-E'!B:C,2,0)</f>
        <v>#N/A</v>
      </c>
      <c r="F210" s="1">
        <v>0</v>
      </c>
      <c r="J210" s="1">
        <v>0</v>
      </c>
      <c r="N210" s="1">
        <v>0</v>
      </c>
      <c r="R210" s="1">
        <v>0</v>
      </c>
      <c r="V210" s="1">
        <v>0</v>
      </c>
      <c r="Z210" s="1">
        <v>0</v>
      </c>
      <c r="AD210" s="1">
        <v>0</v>
      </c>
      <c r="AH210" s="1">
        <v>0</v>
      </c>
      <c r="AL210" s="1">
        <v>0</v>
      </c>
      <c r="AP210" s="1">
        <v>0</v>
      </c>
      <c r="AT210" s="1">
        <v>0</v>
      </c>
      <c r="AX210" s="1">
        <v>0</v>
      </c>
      <c r="BB210" s="1">
        <v>0</v>
      </c>
      <c r="BF210" s="1">
        <v>0</v>
      </c>
      <c r="BJ210" s="1">
        <v>0</v>
      </c>
      <c r="BN210" s="1">
        <v>0</v>
      </c>
      <c r="BR210" s="1">
        <v>0</v>
      </c>
      <c r="BV210" s="1">
        <v>0</v>
      </c>
      <c r="BZ210" s="1">
        <v>0</v>
      </c>
      <c r="CD210" s="1">
        <v>0</v>
      </c>
      <c r="CH210" s="1">
        <v>0</v>
      </c>
      <c r="CL210" s="1">
        <v>0</v>
      </c>
      <c r="CM210" s="1"/>
    </row>
    <row r="211" spans="1:91" ht="15.75" hidden="1" customHeight="1" x14ac:dyDescent="0.2">
      <c r="A211" s="1">
        <v>538</v>
      </c>
      <c r="B211" s="1" t="e">
        <f>VLOOKUP(A211,'MONT-E'!B:C,2,0)</f>
        <v>#N/A</v>
      </c>
      <c r="F211" s="1">
        <v>0</v>
      </c>
      <c r="J211" s="1">
        <v>0</v>
      </c>
      <c r="N211" s="1">
        <v>0</v>
      </c>
      <c r="R211" s="1">
        <v>0</v>
      </c>
      <c r="V211" s="1">
        <v>0</v>
      </c>
      <c r="Z211" s="1">
        <v>0</v>
      </c>
      <c r="AD211" s="1">
        <v>0</v>
      </c>
      <c r="AH211" s="1">
        <v>0</v>
      </c>
      <c r="AL211" s="1">
        <v>0</v>
      </c>
      <c r="AP211" s="1">
        <v>0</v>
      </c>
      <c r="AT211" s="1">
        <v>0</v>
      </c>
      <c r="AX211" s="1">
        <v>0</v>
      </c>
      <c r="BB211" s="1">
        <v>0</v>
      </c>
      <c r="BF211" s="1">
        <v>0</v>
      </c>
      <c r="BJ211" s="1">
        <v>0</v>
      </c>
      <c r="BN211" s="1">
        <v>0</v>
      </c>
      <c r="BR211" s="1">
        <v>0</v>
      </c>
      <c r="BV211" s="1">
        <v>0</v>
      </c>
      <c r="BZ211" s="1">
        <v>0</v>
      </c>
      <c r="CD211" s="1">
        <v>0</v>
      </c>
      <c r="CH211" s="1">
        <v>0</v>
      </c>
      <c r="CL211" s="1">
        <v>0</v>
      </c>
      <c r="CM211" s="1"/>
    </row>
    <row r="212" spans="1:91" ht="15.75" hidden="1" customHeight="1" x14ac:dyDescent="0.2">
      <c r="A212" s="1">
        <v>539</v>
      </c>
      <c r="B212" s="1" t="e">
        <f>VLOOKUP(A212,'MONT-E'!B:C,2,0)</f>
        <v>#N/A</v>
      </c>
      <c r="F212" s="1">
        <v>0</v>
      </c>
      <c r="J212" s="1">
        <v>0</v>
      </c>
      <c r="N212" s="1">
        <v>0</v>
      </c>
      <c r="R212" s="1">
        <v>0</v>
      </c>
      <c r="V212" s="1">
        <v>0</v>
      </c>
      <c r="Z212" s="1">
        <v>0</v>
      </c>
      <c r="AD212" s="1">
        <v>0</v>
      </c>
      <c r="AH212" s="1">
        <v>0</v>
      </c>
      <c r="AL212" s="1">
        <v>0</v>
      </c>
      <c r="AP212" s="1">
        <v>0</v>
      </c>
      <c r="AT212" s="1">
        <v>0</v>
      </c>
      <c r="AX212" s="1">
        <v>0</v>
      </c>
      <c r="BB212" s="1">
        <v>0</v>
      </c>
      <c r="BF212" s="1">
        <v>0</v>
      </c>
      <c r="BJ212" s="1">
        <v>0</v>
      </c>
      <c r="BN212" s="1">
        <v>0</v>
      </c>
      <c r="BR212" s="1">
        <v>0</v>
      </c>
      <c r="BV212" s="1">
        <v>0</v>
      </c>
      <c r="BZ212" s="1">
        <v>0</v>
      </c>
      <c r="CD212" s="1">
        <v>0</v>
      </c>
      <c r="CH212" s="1">
        <v>0</v>
      </c>
      <c r="CL212" s="1">
        <v>0</v>
      </c>
      <c r="CM212" s="1"/>
    </row>
    <row r="213" spans="1:91" ht="15.75" hidden="1" customHeight="1" x14ac:dyDescent="0.2">
      <c r="A213" s="1">
        <v>542</v>
      </c>
      <c r="B213" s="1" t="e">
        <f>VLOOKUP(A213,'MONT-E'!B:C,2,0)</f>
        <v>#N/A</v>
      </c>
      <c r="F213" s="1">
        <v>0</v>
      </c>
      <c r="J213" s="1">
        <v>0</v>
      </c>
      <c r="N213" s="1">
        <v>0</v>
      </c>
      <c r="R213" s="1">
        <v>0</v>
      </c>
      <c r="V213" s="1">
        <v>0</v>
      </c>
      <c r="Z213" s="1">
        <v>0</v>
      </c>
      <c r="AD213" s="1">
        <v>0</v>
      </c>
      <c r="AH213" s="1">
        <v>0</v>
      </c>
      <c r="AL213" s="1">
        <v>0</v>
      </c>
      <c r="AP213" s="1">
        <v>0</v>
      </c>
      <c r="AT213" s="1">
        <v>0</v>
      </c>
      <c r="AX213" s="1">
        <v>0</v>
      </c>
      <c r="BB213" s="1">
        <v>0</v>
      </c>
      <c r="BF213" s="1">
        <v>0</v>
      </c>
      <c r="BJ213" s="1">
        <v>0</v>
      </c>
      <c r="BN213" s="1">
        <v>0</v>
      </c>
      <c r="BR213" s="1">
        <v>0</v>
      </c>
      <c r="BV213" s="1">
        <v>0</v>
      </c>
      <c r="BZ213" s="1">
        <v>0</v>
      </c>
      <c r="CD213" s="1">
        <v>0</v>
      </c>
      <c r="CH213" s="1">
        <v>0</v>
      </c>
      <c r="CL213" s="1">
        <v>0</v>
      </c>
      <c r="CM213" s="1"/>
    </row>
    <row r="214" spans="1:91" ht="15.75" hidden="1" customHeight="1" x14ac:dyDescent="0.2">
      <c r="A214" s="1">
        <v>554</v>
      </c>
      <c r="B214" s="1" t="e">
        <f>VLOOKUP(A214,'MONT-E'!B:C,2,0)</f>
        <v>#N/A</v>
      </c>
      <c r="F214" s="1">
        <v>0</v>
      </c>
      <c r="J214" s="1">
        <v>0</v>
      </c>
      <c r="N214" s="1">
        <v>0</v>
      </c>
      <c r="R214" s="1">
        <v>0</v>
      </c>
      <c r="V214" s="1">
        <v>0</v>
      </c>
      <c r="Z214" s="1">
        <v>0</v>
      </c>
      <c r="AD214" s="1">
        <v>0</v>
      </c>
      <c r="AH214" s="1">
        <v>0</v>
      </c>
      <c r="AL214" s="1">
        <v>0</v>
      </c>
      <c r="AP214" s="1">
        <v>0</v>
      </c>
      <c r="AT214" s="1">
        <v>0</v>
      </c>
      <c r="AX214" s="1">
        <v>0</v>
      </c>
      <c r="BB214" s="1">
        <v>0</v>
      </c>
      <c r="BF214" s="1">
        <v>0</v>
      </c>
      <c r="BJ214" s="1">
        <v>0</v>
      </c>
      <c r="BN214" s="1">
        <v>0</v>
      </c>
      <c r="BR214" s="1">
        <v>0</v>
      </c>
      <c r="BV214" s="1">
        <v>0</v>
      </c>
      <c r="BZ214" s="1">
        <v>0</v>
      </c>
      <c r="CD214" s="1">
        <v>0</v>
      </c>
      <c r="CH214" s="1">
        <v>0</v>
      </c>
      <c r="CL214" s="1">
        <v>0</v>
      </c>
      <c r="CM214" s="1"/>
    </row>
    <row r="215" spans="1:91" ht="15.75" hidden="1" customHeight="1" x14ac:dyDescent="0.2">
      <c r="A215" s="1">
        <v>558</v>
      </c>
      <c r="B215" s="1" t="e">
        <f>VLOOKUP(A215,'MONT-E'!B:C,2,0)</f>
        <v>#N/A</v>
      </c>
      <c r="F215" s="1">
        <v>0</v>
      </c>
      <c r="J215" s="1">
        <v>0</v>
      </c>
      <c r="N215" s="1">
        <v>0</v>
      </c>
      <c r="R215" s="1">
        <v>0</v>
      </c>
      <c r="V215" s="1">
        <v>0</v>
      </c>
      <c r="Z215" s="1">
        <v>0</v>
      </c>
      <c r="AD215" s="1">
        <v>0</v>
      </c>
      <c r="AH215" s="1">
        <v>0</v>
      </c>
      <c r="AL215" s="1">
        <v>0</v>
      </c>
      <c r="AP215" s="1">
        <v>0</v>
      </c>
      <c r="AT215" s="1">
        <v>0</v>
      </c>
      <c r="AX215" s="1">
        <v>0</v>
      </c>
      <c r="BB215" s="1">
        <v>0</v>
      </c>
      <c r="BF215" s="1">
        <v>0</v>
      </c>
      <c r="BJ215" s="1">
        <v>0</v>
      </c>
      <c r="BN215" s="1">
        <v>0</v>
      </c>
      <c r="BR215" s="1">
        <v>0</v>
      </c>
      <c r="BV215" s="1">
        <v>0</v>
      </c>
      <c r="BZ215" s="1">
        <v>0</v>
      </c>
      <c r="CD215" s="1">
        <v>0</v>
      </c>
      <c r="CH215" s="1">
        <v>0</v>
      </c>
      <c r="CL215" s="1">
        <v>0</v>
      </c>
      <c r="CM215" s="1"/>
    </row>
    <row r="216" spans="1:91" ht="15.75" hidden="1" customHeight="1" x14ac:dyDescent="0.2">
      <c r="A216" s="1">
        <v>570</v>
      </c>
      <c r="B216" s="1" t="e">
        <f>VLOOKUP(A216,'MONT-E'!B:C,2,0)</f>
        <v>#N/A</v>
      </c>
      <c r="F216" s="1">
        <v>0</v>
      </c>
      <c r="J216" s="1">
        <v>0</v>
      </c>
      <c r="N216" s="1">
        <v>0</v>
      </c>
      <c r="R216" s="1">
        <v>0</v>
      </c>
      <c r="V216" s="1">
        <v>0</v>
      </c>
      <c r="Z216" s="1">
        <v>0</v>
      </c>
      <c r="AD216" s="1">
        <v>0</v>
      </c>
      <c r="AH216" s="1">
        <v>0</v>
      </c>
      <c r="AL216" s="1">
        <v>0</v>
      </c>
      <c r="AP216" s="1">
        <v>0</v>
      </c>
      <c r="AT216" s="1">
        <v>0</v>
      </c>
      <c r="AX216" s="1">
        <v>0</v>
      </c>
      <c r="BB216" s="1">
        <v>0</v>
      </c>
      <c r="BF216" s="1">
        <v>0</v>
      </c>
      <c r="BJ216" s="1">
        <v>0</v>
      </c>
      <c r="BN216" s="1">
        <v>0</v>
      </c>
      <c r="BR216" s="1">
        <v>0</v>
      </c>
      <c r="BV216" s="1">
        <v>0</v>
      </c>
      <c r="BZ216" s="1">
        <v>0</v>
      </c>
      <c r="CD216" s="1">
        <v>0</v>
      </c>
      <c r="CH216" s="1">
        <v>0</v>
      </c>
      <c r="CL216" s="1">
        <v>0</v>
      </c>
      <c r="CM216" s="1"/>
    </row>
    <row r="217" spans="1:91" ht="15.75" hidden="1" customHeight="1" x14ac:dyDescent="0.2">
      <c r="A217" s="1">
        <v>573</v>
      </c>
      <c r="B217" s="1" t="e">
        <f>VLOOKUP(A217,'MONT-E'!B:C,2,0)</f>
        <v>#N/A</v>
      </c>
      <c r="F217" s="1">
        <v>0</v>
      </c>
      <c r="J217" s="1">
        <v>0</v>
      </c>
      <c r="N217" s="1">
        <v>0</v>
      </c>
      <c r="R217" s="1">
        <v>0</v>
      </c>
      <c r="V217" s="1">
        <v>0</v>
      </c>
      <c r="Z217" s="1">
        <v>0</v>
      </c>
      <c r="AD217" s="1">
        <v>0</v>
      </c>
      <c r="AH217" s="1">
        <v>0</v>
      </c>
      <c r="AL217" s="1">
        <v>0</v>
      </c>
      <c r="AP217" s="1">
        <v>0</v>
      </c>
      <c r="AT217" s="1">
        <v>0</v>
      </c>
      <c r="AX217" s="1">
        <v>0</v>
      </c>
      <c r="BB217" s="1">
        <v>0</v>
      </c>
      <c r="BF217" s="1">
        <v>0</v>
      </c>
      <c r="BJ217" s="1">
        <v>0</v>
      </c>
      <c r="BN217" s="1">
        <v>0</v>
      </c>
      <c r="BR217" s="1">
        <v>0</v>
      </c>
      <c r="BV217" s="1">
        <v>0</v>
      </c>
      <c r="BZ217" s="1">
        <v>0</v>
      </c>
      <c r="CD217" s="1">
        <v>0</v>
      </c>
      <c r="CH217" s="1">
        <v>0</v>
      </c>
      <c r="CL217" s="1">
        <v>0</v>
      </c>
      <c r="CM217" s="1"/>
    </row>
    <row r="218" spans="1:91" ht="15.75" hidden="1" customHeight="1" x14ac:dyDescent="0.2">
      <c r="A218" s="1">
        <v>590</v>
      </c>
      <c r="B218" s="1" t="e">
        <f>VLOOKUP(A218,'MONT-E'!B:C,2,0)</f>
        <v>#N/A</v>
      </c>
      <c r="C218" s="162"/>
      <c r="D218" s="162"/>
      <c r="E218" s="162"/>
      <c r="F218" s="1">
        <v>0</v>
      </c>
      <c r="G218" s="162"/>
      <c r="H218" s="162"/>
      <c r="I218" s="286"/>
      <c r="J218" s="1">
        <v>0</v>
      </c>
      <c r="K218" s="162"/>
      <c r="L218" s="162"/>
      <c r="M218" s="286"/>
      <c r="N218" s="1">
        <v>0</v>
      </c>
      <c r="O218" s="162"/>
      <c r="P218" s="162"/>
      <c r="Q218" s="286"/>
      <c r="R218" s="1">
        <v>0</v>
      </c>
      <c r="S218" s="162"/>
      <c r="T218" s="162"/>
      <c r="U218" s="286"/>
      <c r="V218" s="1">
        <v>0</v>
      </c>
      <c r="W218" s="162"/>
      <c r="X218" s="162"/>
      <c r="Y218" s="162"/>
      <c r="Z218" s="1">
        <v>0</v>
      </c>
      <c r="AD218" s="1">
        <v>0</v>
      </c>
      <c r="AH218" s="1">
        <v>0</v>
      </c>
      <c r="AI218" s="162"/>
      <c r="AJ218" s="162"/>
      <c r="AK218" s="162"/>
      <c r="AL218" s="1">
        <v>0</v>
      </c>
      <c r="AM218" s="162"/>
      <c r="AN218" s="162"/>
      <c r="AO218" s="286"/>
      <c r="AP218" s="1">
        <v>0</v>
      </c>
      <c r="AQ218" s="162"/>
      <c r="AR218" s="162"/>
      <c r="AS218" s="286"/>
      <c r="AT218" s="1">
        <v>0</v>
      </c>
      <c r="AU218" s="162"/>
      <c r="AV218" s="162"/>
      <c r="AW218" s="286"/>
      <c r="AX218" s="1">
        <v>0</v>
      </c>
      <c r="BB218" s="1">
        <v>0</v>
      </c>
      <c r="BF218" s="1">
        <v>0</v>
      </c>
      <c r="BG218" s="162"/>
      <c r="BH218" s="162"/>
      <c r="BI218" s="286"/>
      <c r="BJ218" s="1">
        <v>0</v>
      </c>
      <c r="BK218" s="162"/>
      <c r="BL218" s="162"/>
      <c r="BM218" s="286"/>
      <c r="BN218" s="1">
        <v>0</v>
      </c>
      <c r="BO218" s="162"/>
      <c r="BP218" s="162"/>
      <c r="BQ218" s="286"/>
      <c r="BR218" s="1">
        <v>0</v>
      </c>
      <c r="BS218" s="162"/>
      <c r="BT218" s="162"/>
      <c r="BU218" s="286"/>
      <c r="BV218" s="1">
        <v>0</v>
      </c>
      <c r="BZ218" s="1">
        <v>0</v>
      </c>
      <c r="CD218" s="1">
        <v>0</v>
      </c>
      <c r="CH218" s="1">
        <v>0</v>
      </c>
      <c r="CL218" s="1">
        <v>0</v>
      </c>
      <c r="CM218" s="1"/>
    </row>
    <row r="219" spans="1:91" ht="15.75" hidden="1" customHeight="1" x14ac:dyDescent="0.2">
      <c r="A219" s="1">
        <v>591</v>
      </c>
      <c r="B219" s="1" t="e">
        <f>VLOOKUP(A219,'MONT-E'!B:C,2,0)</f>
        <v>#N/A</v>
      </c>
      <c r="C219" s="162">
        <v>0.39583333333333331</v>
      </c>
      <c r="D219" s="162">
        <v>0.73333333333333328</v>
      </c>
      <c r="E219" s="162">
        <v>0.27500000000000002</v>
      </c>
      <c r="F219" s="1">
        <v>6.6</v>
      </c>
      <c r="G219" s="162">
        <v>0.55972222222222223</v>
      </c>
      <c r="H219" s="162">
        <v>0.55972222222222223</v>
      </c>
      <c r="I219" s="286">
        <v>0.17708333333333334</v>
      </c>
      <c r="J219" s="1">
        <v>4.3</v>
      </c>
      <c r="K219" s="162">
        <v>0.38194444444444442</v>
      </c>
      <c r="L219" s="162">
        <v>0.38194444444444442</v>
      </c>
      <c r="M219" s="286">
        <v>0.17708333333333334</v>
      </c>
      <c r="N219" s="1">
        <v>4.3</v>
      </c>
      <c r="O219" s="162">
        <v>0.50902777777777775</v>
      </c>
      <c r="P219" s="162">
        <v>0.75694444444444442</v>
      </c>
      <c r="Q219" s="286">
        <v>0.1875</v>
      </c>
      <c r="R219" s="1">
        <v>4.5</v>
      </c>
      <c r="S219" s="162">
        <v>0.38958333333333334</v>
      </c>
      <c r="T219" s="162">
        <v>0.38958333333333334</v>
      </c>
      <c r="U219" s="286">
        <v>0.17708333333333334</v>
      </c>
      <c r="V219" s="1">
        <v>4.3</v>
      </c>
      <c r="W219" s="162">
        <v>0.4548611111111111</v>
      </c>
      <c r="X219" s="162">
        <v>0.67569444444444449</v>
      </c>
      <c r="Y219" s="162">
        <v>0.15833333333333333</v>
      </c>
      <c r="Z219" s="1">
        <v>3.8</v>
      </c>
      <c r="AD219" s="1">
        <v>0</v>
      </c>
      <c r="AH219" s="1">
        <v>0</v>
      </c>
      <c r="AI219" s="162">
        <v>0.38194444444444442</v>
      </c>
      <c r="AJ219" s="162">
        <v>0.73333333333333328</v>
      </c>
      <c r="AK219" s="162">
        <v>0.28888888888888886</v>
      </c>
      <c r="AL219" s="1">
        <v>6.9</v>
      </c>
      <c r="AM219" s="162">
        <v>0.39027777777777778</v>
      </c>
      <c r="AN219" s="162">
        <v>0.81597222222222221</v>
      </c>
      <c r="AO219" s="286">
        <v>0.29722222222222222</v>
      </c>
      <c r="AP219" s="1">
        <v>7.1</v>
      </c>
      <c r="AQ219" s="162">
        <v>0.3840277777777778</v>
      </c>
      <c r="AR219" s="162">
        <v>0.84722222222222221</v>
      </c>
      <c r="AS219" s="286">
        <v>0.3034722222222222</v>
      </c>
      <c r="AT219" s="1">
        <v>7.3</v>
      </c>
      <c r="AU219" s="162">
        <v>0.51944444444444449</v>
      </c>
      <c r="AV219" s="162">
        <v>0.92291666666666672</v>
      </c>
      <c r="AW219" s="286">
        <v>0.1875</v>
      </c>
      <c r="AX219" s="1">
        <v>4.5</v>
      </c>
      <c r="BB219" s="1">
        <v>0</v>
      </c>
      <c r="BF219" s="1">
        <v>0</v>
      </c>
      <c r="BG219" s="162">
        <v>0.79583333333333328</v>
      </c>
      <c r="BH219" s="162">
        <v>0.79583333333333328</v>
      </c>
      <c r="BI219" s="286">
        <v>0.17708333333333334</v>
      </c>
      <c r="BJ219" s="1">
        <v>4.3</v>
      </c>
      <c r="BK219" s="162">
        <v>0.38472222222222224</v>
      </c>
      <c r="BL219" s="162">
        <v>0.82222222222222219</v>
      </c>
      <c r="BM219" s="286">
        <v>0.30277777777777776</v>
      </c>
      <c r="BN219" s="1">
        <v>7.3</v>
      </c>
      <c r="BO219" s="162">
        <v>0.38472222222222224</v>
      </c>
      <c r="BP219" s="162">
        <v>0.76875000000000004</v>
      </c>
      <c r="BQ219" s="286">
        <v>0.30277777777777776</v>
      </c>
      <c r="BR219" s="1">
        <v>7.3</v>
      </c>
      <c r="BS219" s="162">
        <v>0.39166666666666666</v>
      </c>
      <c r="BT219" s="162">
        <v>0.78055555555555556</v>
      </c>
      <c r="BU219" s="286">
        <v>0.29583333333333334</v>
      </c>
      <c r="BV219" s="1">
        <v>7.1</v>
      </c>
      <c r="BZ219" s="1">
        <v>0</v>
      </c>
      <c r="CD219" s="1">
        <v>0</v>
      </c>
      <c r="CH219" s="1">
        <v>0</v>
      </c>
      <c r="CL219" s="1">
        <v>0</v>
      </c>
      <c r="CM219" s="1"/>
    </row>
    <row r="220" spans="1:91" ht="15.75" hidden="1" customHeight="1" x14ac:dyDescent="0.2">
      <c r="A220" s="1">
        <v>592</v>
      </c>
      <c r="B220" s="1" t="e">
        <f>VLOOKUP(A220,'MONT-E'!B:C,2,0)</f>
        <v>#N/A</v>
      </c>
      <c r="F220" s="1">
        <v>0</v>
      </c>
      <c r="J220" s="1">
        <v>0</v>
      </c>
      <c r="N220" s="1">
        <v>0</v>
      </c>
      <c r="R220" s="1">
        <v>0</v>
      </c>
      <c r="V220" s="1">
        <v>0</v>
      </c>
      <c r="Z220" s="1">
        <v>0</v>
      </c>
      <c r="AD220" s="1">
        <v>0</v>
      </c>
      <c r="AH220" s="1">
        <v>0</v>
      </c>
      <c r="AL220" s="1">
        <v>0</v>
      </c>
      <c r="AP220" s="1">
        <v>0</v>
      </c>
      <c r="AT220" s="1">
        <v>0</v>
      </c>
      <c r="AX220" s="1">
        <v>0</v>
      </c>
      <c r="BB220" s="1">
        <v>0</v>
      </c>
      <c r="BF220" s="1">
        <v>0</v>
      </c>
      <c r="BJ220" s="1">
        <v>0</v>
      </c>
      <c r="BN220" s="1">
        <v>0</v>
      </c>
      <c r="BR220" s="1">
        <v>0</v>
      </c>
      <c r="BV220" s="1">
        <v>0</v>
      </c>
      <c r="BZ220" s="1">
        <v>0</v>
      </c>
      <c r="CD220" s="1">
        <v>0</v>
      </c>
      <c r="CH220" s="1">
        <v>0</v>
      </c>
      <c r="CL220" s="1">
        <v>0</v>
      </c>
      <c r="CM220" s="1"/>
    </row>
    <row r="221" spans="1:91" ht="15.75" hidden="1" customHeight="1" x14ac:dyDescent="0.2">
      <c r="A221" s="1">
        <v>593</v>
      </c>
      <c r="B221" s="1" t="e">
        <f>VLOOKUP(A221,'MONT-E'!B:C,2,0)</f>
        <v>#N/A</v>
      </c>
      <c r="F221" s="1">
        <v>0</v>
      </c>
      <c r="J221" s="1">
        <v>0</v>
      </c>
      <c r="N221" s="1">
        <v>0</v>
      </c>
      <c r="R221" s="1">
        <v>0</v>
      </c>
      <c r="V221" s="1">
        <v>0</v>
      </c>
      <c r="Z221" s="1">
        <v>0</v>
      </c>
      <c r="AD221" s="1">
        <v>0</v>
      </c>
      <c r="AH221" s="1">
        <v>0</v>
      </c>
      <c r="AL221" s="1">
        <v>0</v>
      </c>
      <c r="AP221" s="1">
        <v>0</v>
      </c>
      <c r="AT221" s="1">
        <v>0</v>
      </c>
      <c r="AX221" s="1">
        <v>0</v>
      </c>
      <c r="BB221" s="1">
        <v>0</v>
      </c>
      <c r="BF221" s="1">
        <v>0</v>
      </c>
      <c r="BJ221" s="1">
        <v>0</v>
      </c>
      <c r="BN221" s="1">
        <v>0</v>
      </c>
      <c r="BR221" s="1">
        <v>0</v>
      </c>
      <c r="BV221" s="1">
        <v>0</v>
      </c>
      <c r="BZ221" s="1">
        <v>0</v>
      </c>
      <c r="CD221" s="1">
        <v>0</v>
      </c>
      <c r="CH221" s="1">
        <v>0</v>
      </c>
      <c r="CL221" s="1">
        <v>0</v>
      </c>
      <c r="CM221" s="1"/>
    </row>
    <row r="222" spans="1:91" ht="15.75" hidden="1" customHeight="1" x14ac:dyDescent="0.2">
      <c r="A222" s="1">
        <v>594</v>
      </c>
      <c r="B222" s="1" t="e">
        <f>VLOOKUP(A222,'MONT-E'!B:C,2,0)</f>
        <v>#N/A</v>
      </c>
      <c r="F222" s="1">
        <v>0</v>
      </c>
      <c r="J222" s="1">
        <v>0</v>
      </c>
      <c r="N222" s="1">
        <v>0</v>
      </c>
      <c r="R222" s="1">
        <v>0</v>
      </c>
      <c r="V222" s="1">
        <v>0</v>
      </c>
      <c r="Z222" s="1">
        <v>0</v>
      </c>
      <c r="AD222" s="1">
        <v>0</v>
      </c>
      <c r="AH222" s="1">
        <v>0</v>
      </c>
      <c r="AL222" s="1">
        <v>0</v>
      </c>
      <c r="AP222" s="1">
        <v>0</v>
      </c>
      <c r="AT222" s="1">
        <v>0</v>
      </c>
      <c r="AX222" s="1">
        <v>0</v>
      </c>
      <c r="BB222" s="1">
        <v>0</v>
      </c>
      <c r="BF222" s="1">
        <v>0</v>
      </c>
      <c r="BJ222" s="1">
        <v>0</v>
      </c>
      <c r="BN222" s="1">
        <v>0</v>
      </c>
      <c r="BR222" s="1">
        <v>0</v>
      </c>
      <c r="BV222" s="1">
        <v>0</v>
      </c>
      <c r="BZ222" s="1">
        <v>0</v>
      </c>
      <c r="CD222" s="1">
        <v>0</v>
      </c>
      <c r="CH222" s="1">
        <v>0</v>
      </c>
      <c r="CL222" s="1">
        <v>0</v>
      </c>
      <c r="CM222" s="1"/>
    </row>
    <row r="223" spans="1:91" ht="15.75" hidden="1" customHeight="1" x14ac:dyDescent="0.2">
      <c r="A223" s="1">
        <v>595</v>
      </c>
      <c r="B223" s="1" t="e">
        <f>VLOOKUP(A223,'MONT-E'!B:C,2,0)</f>
        <v>#N/A</v>
      </c>
      <c r="F223" s="1">
        <v>0</v>
      </c>
      <c r="J223" s="1">
        <v>0</v>
      </c>
      <c r="N223" s="1">
        <v>0</v>
      </c>
      <c r="R223" s="1">
        <v>0</v>
      </c>
      <c r="V223" s="1">
        <v>0</v>
      </c>
      <c r="Z223" s="1">
        <v>0</v>
      </c>
      <c r="AD223" s="1">
        <v>0</v>
      </c>
      <c r="AH223" s="1">
        <v>0</v>
      </c>
      <c r="AL223" s="1">
        <v>0</v>
      </c>
      <c r="AP223" s="1">
        <v>0</v>
      </c>
      <c r="AT223" s="1">
        <v>0</v>
      </c>
      <c r="AX223" s="1">
        <v>0</v>
      </c>
      <c r="BB223" s="1">
        <v>0</v>
      </c>
      <c r="BF223" s="1">
        <v>0</v>
      </c>
      <c r="BJ223" s="1">
        <v>0</v>
      </c>
      <c r="BN223" s="1">
        <v>0</v>
      </c>
      <c r="BR223" s="1">
        <v>0</v>
      </c>
      <c r="BV223" s="1">
        <v>0</v>
      </c>
      <c r="BZ223" s="1">
        <v>0</v>
      </c>
      <c r="CD223" s="1">
        <v>0</v>
      </c>
      <c r="CH223" s="1">
        <v>0</v>
      </c>
      <c r="CL223" s="1">
        <v>0</v>
      </c>
      <c r="CM223" s="1"/>
    </row>
    <row r="224" spans="1:91" ht="15.75" hidden="1" customHeight="1" x14ac:dyDescent="0.2">
      <c r="A224" s="1">
        <v>596</v>
      </c>
      <c r="B224" s="1" t="e">
        <f>VLOOKUP(A224,'MONT-E'!B:C,2,0)</f>
        <v>#N/A</v>
      </c>
      <c r="F224" s="1">
        <v>0</v>
      </c>
      <c r="J224" s="1">
        <v>0</v>
      </c>
      <c r="N224" s="1">
        <v>0</v>
      </c>
      <c r="R224" s="1">
        <v>0</v>
      </c>
      <c r="V224" s="1">
        <v>0</v>
      </c>
      <c r="Z224" s="1">
        <v>0</v>
      </c>
      <c r="AD224" s="1">
        <v>0</v>
      </c>
      <c r="AH224" s="1">
        <v>0</v>
      </c>
      <c r="AL224" s="1">
        <v>0</v>
      </c>
      <c r="AP224" s="1">
        <v>0</v>
      </c>
      <c r="AT224" s="1">
        <v>0</v>
      </c>
      <c r="AX224" s="1">
        <v>0</v>
      </c>
      <c r="BB224" s="1">
        <v>0</v>
      </c>
      <c r="BF224" s="1">
        <v>0</v>
      </c>
      <c r="BJ224" s="1">
        <v>0</v>
      </c>
      <c r="BN224" s="1">
        <v>0</v>
      </c>
      <c r="BR224" s="1">
        <v>0</v>
      </c>
      <c r="BV224" s="1">
        <v>0</v>
      </c>
      <c r="BZ224" s="1">
        <v>0</v>
      </c>
      <c r="CD224" s="1">
        <v>0</v>
      </c>
      <c r="CH224" s="1">
        <v>0</v>
      </c>
      <c r="CL224" s="1">
        <v>0</v>
      </c>
      <c r="CM224" s="1"/>
    </row>
    <row r="225" spans="1:91" ht="15.75" hidden="1" customHeight="1" x14ac:dyDescent="0.2">
      <c r="A225" s="1">
        <v>598</v>
      </c>
      <c r="B225" s="1" t="e">
        <f>VLOOKUP(A225,'MONT-E'!B:C,2,0)</f>
        <v>#N/A</v>
      </c>
      <c r="F225" s="1">
        <v>0</v>
      </c>
      <c r="J225" s="1">
        <v>0</v>
      </c>
      <c r="N225" s="1">
        <v>0</v>
      </c>
      <c r="R225" s="1">
        <v>0</v>
      </c>
      <c r="V225" s="1">
        <v>0</v>
      </c>
      <c r="Z225" s="1">
        <v>0</v>
      </c>
      <c r="AD225" s="1">
        <v>0</v>
      </c>
      <c r="AH225" s="1">
        <v>0</v>
      </c>
      <c r="AL225" s="1">
        <v>0</v>
      </c>
      <c r="AP225" s="1">
        <v>0</v>
      </c>
      <c r="AT225" s="1">
        <v>0</v>
      </c>
      <c r="AX225" s="1">
        <v>0</v>
      </c>
      <c r="BB225" s="1">
        <v>0</v>
      </c>
      <c r="BF225" s="1">
        <v>0</v>
      </c>
      <c r="BJ225" s="1">
        <v>0</v>
      </c>
      <c r="BN225" s="1">
        <v>0</v>
      </c>
      <c r="BR225" s="1">
        <v>0</v>
      </c>
      <c r="BV225" s="1">
        <v>0</v>
      </c>
      <c r="BZ225" s="1">
        <v>0</v>
      </c>
      <c r="CD225" s="1">
        <v>0</v>
      </c>
      <c r="CH225" s="1">
        <v>0</v>
      </c>
      <c r="CL225" s="1">
        <v>0</v>
      </c>
      <c r="CM225" s="1"/>
    </row>
    <row r="226" spans="1:91" ht="15.75" hidden="1" customHeight="1" x14ac:dyDescent="0.2">
      <c r="A226" s="1">
        <v>602</v>
      </c>
      <c r="B226" s="1" t="e">
        <f>VLOOKUP(A226,'MONT-E'!B:C,2,0)</f>
        <v>#N/A</v>
      </c>
      <c r="C226" s="162"/>
      <c r="D226" s="162"/>
      <c r="E226" s="286"/>
      <c r="F226" s="1">
        <v>0</v>
      </c>
      <c r="G226" s="162"/>
      <c r="H226" s="162"/>
      <c r="I226" s="286"/>
      <c r="J226" s="1">
        <v>0</v>
      </c>
      <c r="N226" s="1">
        <v>0</v>
      </c>
      <c r="R226" s="1">
        <v>0</v>
      </c>
      <c r="V226" s="1">
        <v>0</v>
      </c>
      <c r="Z226" s="1">
        <v>0</v>
      </c>
      <c r="AD226" s="1">
        <v>0</v>
      </c>
      <c r="AE226" s="162"/>
      <c r="AF226" s="162"/>
      <c r="AG226" s="286"/>
      <c r="AH226" s="1">
        <v>0</v>
      </c>
      <c r="AL226" s="1">
        <v>0</v>
      </c>
      <c r="AM226" s="162"/>
      <c r="AN226" s="162"/>
      <c r="AO226" s="286"/>
      <c r="AP226" s="1">
        <v>0</v>
      </c>
      <c r="AT226" s="1">
        <v>0</v>
      </c>
      <c r="AX226" s="1">
        <v>0</v>
      </c>
      <c r="BB226" s="1">
        <v>0</v>
      </c>
      <c r="BF226" s="1">
        <v>0</v>
      </c>
      <c r="BJ226" s="1">
        <v>0</v>
      </c>
      <c r="BN226" s="1">
        <v>0</v>
      </c>
      <c r="BR226" s="1">
        <v>0</v>
      </c>
      <c r="BV226" s="1">
        <v>0</v>
      </c>
      <c r="BZ226" s="1">
        <v>0</v>
      </c>
      <c r="CD226" s="1">
        <v>0</v>
      </c>
      <c r="CH226" s="1">
        <v>0</v>
      </c>
      <c r="CI226" s="162"/>
      <c r="CJ226" s="162"/>
      <c r="CK226" s="286"/>
      <c r="CL226" s="1">
        <v>0</v>
      </c>
      <c r="CM226" s="1"/>
    </row>
    <row r="227" spans="1:91" ht="15.75" hidden="1" customHeight="1" x14ac:dyDescent="0.2">
      <c r="A227" s="1">
        <v>603</v>
      </c>
      <c r="B227" s="1" t="e">
        <f>VLOOKUP(A227,'MONT-E'!B:C,2,0)</f>
        <v>#N/A</v>
      </c>
      <c r="C227" s="162">
        <v>0.49722222222222223</v>
      </c>
      <c r="D227" s="162">
        <v>0.49722222222222223</v>
      </c>
      <c r="E227" s="286">
        <v>0.17708333333333334</v>
      </c>
      <c r="F227" s="1">
        <v>4.3</v>
      </c>
      <c r="G227" s="162">
        <v>0.46736111111111112</v>
      </c>
      <c r="H227" s="162">
        <v>0.76875000000000004</v>
      </c>
      <c r="I227" s="286">
        <v>0.22013888888888888</v>
      </c>
      <c r="J227" s="1">
        <v>5.3</v>
      </c>
      <c r="N227" s="1">
        <v>0</v>
      </c>
      <c r="R227" s="1">
        <v>0</v>
      </c>
      <c r="V227" s="1">
        <v>0</v>
      </c>
      <c r="Z227" s="1">
        <v>0</v>
      </c>
      <c r="AD227" s="1">
        <v>0</v>
      </c>
      <c r="AE227" s="162">
        <v>0.7729166666666667</v>
      </c>
      <c r="AF227" s="162">
        <v>0.7729166666666667</v>
      </c>
      <c r="AG227" s="286">
        <v>0.17708333333333334</v>
      </c>
      <c r="AH227" s="1">
        <v>4.3</v>
      </c>
      <c r="AL227" s="1">
        <v>0</v>
      </c>
      <c r="AM227" s="162">
        <v>0.7006944444444444</v>
      </c>
      <c r="AN227" s="162">
        <v>0.7006944444444444</v>
      </c>
      <c r="AO227" s="286">
        <v>0.17708333333333334</v>
      </c>
      <c r="AP227" s="1">
        <v>4.3</v>
      </c>
      <c r="AT227" s="1">
        <v>0</v>
      </c>
      <c r="AX227" s="1">
        <v>0</v>
      </c>
      <c r="BB227" s="1">
        <v>0</v>
      </c>
      <c r="BF227" s="1">
        <v>0</v>
      </c>
      <c r="BJ227" s="1">
        <v>0</v>
      </c>
      <c r="BN227" s="1">
        <v>0</v>
      </c>
      <c r="BR227" s="1">
        <v>0</v>
      </c>
      <c r="BV227" s="1">
        <v>0</v>
      </c>
      <c r="BZ227" s="1">
        <v>0</v>
      </c>
      <c r="CD227" s="1">
        <v>0</v>
      </c>
      <c r="CH227" s="1">
        <v>0</v>
      </c>
      <c r="CI227" s="162">
        <v>0.71527777777777779</v>
      </c>
      <c r="CJ227" s="162">
        <v>0.71527777777777779</v>
      </c>
      <c r="CK227" s="286">
        <v>0.17708333333333334</v>
      </c>
      <c r="CL227" s="1">
        <v>4.3</v>
      </c>
      <c r="CM227" s="1"/>
    </row>
    <row r="228" spans="1:91" ht="15.75" hidden="1" customHeight="1" x14ac:dyDescent="0.2">
      <c r="A228" s="1">
        <v>604</v>
      </c>
      <c r="B228" s="1" t="e">
        <f>VLOOKUP(A228,'MONT-E'!B:C,2,0)</f>
        <v>#N/A</v>
      </c>
      <c r="F228" s="1">
        <v>0</v>
      </c>
      <c r="J228" s="1">
        <v>0</v>
      </c>
      <c r="N228" s="1">
        <v>0</v>
      </c>
      <c r="R228" s="1">
        <v>0</v>
      </c>
      <c r="V228" s="1">
        <v>0</v>
      </c>
      <c r="Z228" s="1">
        <v>0</v>
      </c>
      <c r="AD228" s="1">
        <v>0</v>
      </c>
      <c r="AH228" s="1">
        <v>0</v>
      </c>
      <c r="AL228" s="1">
        <v>0</v>
      </c>
      <c r="AP228" s="1">
        <v>0</v>
      </c>
      <c r="AT228" s="1">
        <v>0</v>
      </c>
      <c r="AX228" s="1">
        <v>0</v>
      </c>
      <c r="BB228" s="1">
        <v>0</v>
      </c>
      <c r="BF228" s="1">
        <v>0</v>
      </c>
      <c r="BJ228" s="1">
        <v>0</v>
      </c>
      <c r="BN228" s="1">
        <v>0</v>
      </c>
      <c r="BR228" s="1">
        <v>0</v>
      </c>
      <c r="BV228" s="1">
        <v>0</v>
      </c>
      <c r="BZ228" s="1">
        <v>0</v>
      </c>
      <c r="CD228" s="1">
        <v>0</v>
      </c>
      <c r="CH228" s="1">
        <v>0</v>
      </c>
      <c r="CL228" s="1">
        <v>0</v>
      </c>
      <c r="CM228" s="1"/>
    </row>
    <row r="229" spans="1:91" ht="15.75" hidden="1" customHeight="1" x14ac:dyDescent="0.2">
      <c r="A229" s="1">
        <v>605</v>
      </c>
      <c r="B229" s="1" t="e">
        <f>VLOOKUP(A229,'MONT-E'!B:C,2,0)</f>
        <v>#N/A</v>
      </c>
      <c r="F229" s="1">
        <v>0</v>
      </c>
      <c r="J229" s="1">
        <v>0</v>
      </c>
      <c r="N229" s="1">
        <v>0</v>
      </c>
      <c r="R229" s="1">
        <v>0</v>
      </c>
      <c r="V229" s="1">
        <v>0</v>
      </c>
      <c r="Z229" s="1">
        <v>0</v>
      </c>
      <c r="AD229" s="1">
        <v>0</v>
      </c>
      <c r="AH229" s="1">
        <v>0</v>
      </c>
      <c r="AL229" s="1">
        <v>0</v>
      </c>
      <c r="AP229" s="1">
        <v>0</v>
      </c>
      <c r="AT229" s="1">
        <v>0</v>
      </c>
      <c r="AX229" s="1">
        <v>0</v>
      </c>
      <c r="BB229" s="1">
        <v>0</v>
      </c>
      <c r="BF229" s="1">
        <v>0</v>
      </c>
      <c r="BJ229" s="1">
        <v>0</v>
      </c>
      <c r="BN229" s="1">
        <v>0</v>
      </c>
      <c r="BR229" s="1">
        <v>0</v>
      </c>
      <c r="BV229" s="1">
        <v>0</v>
      </c>
      <c r="BZ229" s="1">
        <v>0</v>
      </c>
      <c r="CD229" s="1">
        <v>0</v>
      </c>
      <c r="CH229" s="1">
        <v>0</v>
      </c>
      <c r="CL229" s="1">
        <v>0</v>
      </c>
      <c r="CM229" s="1"/>
    </row>
    <row r="230" spans="1:91" ht="15.75" hidden="1" customHeight="1" x14ac:dyDescent="0.2">
      <c r="A230" s="1">
        <v>606</v>
      </c>
      <c r="B230" s="1" t="e">
        <f>VLOOKUP(A230,'MONT-E'!B:C,2,0)</f>
        <v>#N/A</v>
      </c>
      <c r="F230" s="1">
        <v>0</v>
      </c>
      <c r="J230" s="1">
        <v>0</v>
      </c>
      <c r="N230" s="1">
        <v>0</v>
      </c>
      <c r="R230" s="1">
        <v>0</v>
      </c>
      <c r="V230" s="1">
        <v>0</v>
      </c>
      <c r="Z230" s="1">
        <v>0</v>
      </c>
      <c r="AD230" s="1">
        <v>0</v>
      </c>
      <c r="AH230" s="1">
        <v>0</v>
      </c>
      <c r="AL230" s="1">
        <v>0</v>
      </c>
      <c r="AP230" s="1">
        <v>0</v>
      </c>
      <c r="AT230" s="1">
        <v>0</v>
      </c>
      <c r="AX230" s="1">
        <v>0</v>
      </c>
      <c r="BB230" s="1">
        <v>0</v>
      </c>
      <c r="BF230" s="1">
        <v>0</v>
      </c>
      <c r="BJ230" s="1">
        <v>0</v>
      </c>
      <c r="BN230" s="1">
        <v>0</v>
      </c>
      <c r="BR230" s="1">
        <v>0</v>
      </c>
      <c r="BV230" s="1">
        <v>0</v>
      </c>
      <c r="BZ230" s="1">
        <v>0</v>
      </c>
      <c r="CD230" s="1">
        <v>0</v>
      </c>
      <c r="CH230" s="1">
        <v>0</v>
      </c>
      <c r="CL230" s="1">
        <v>0</v>
      </c>
      <c r="CM230" s="1"/>
    </row>
    <row r="231" spans="1:91" ht="15.75" hidden="1" customHeight="1" x14ac:dyDescent="0.2">
      <c r="A231" s="1">
        <v>607</v>
      </c>
      <c r="B231" s="1" t="e">
        <f>VLOOKUP(A231,'MONT-E'!B:C,2,0)</f>
        <v>#N/A</v>
      </c>
      <c r="F231" s="1">
        <v>0</v>
      </c>
      <c r="J231" s="1">
        <v>0</v>
      </c>
      <c r="K231" s="162"/>
      <c r="L231" s="162"/>
      <c r="M231" s="286"/>
      <c r="N231" s="1">
        <v>0</v>
      </c>
      <c r="O231" s="162"/>
      <c r="P231" s="162"/>
      <c r="Q231" s="162"/>
      <c r="R231" s="1">
        <v>0</v>
      </c>
      <c r="S231" s="162"/>
      <c r="T231" s="162"/>
      <c r="U231" s="286"/>
      <c r="V231" s="1">
        <v>0</v>
      </c>
      <c r="Z231" s="1">
        <v>0</v>
      </c>
      <c r="AD231" s="1">
        <v>0</v>
      </c>
      <c r="AH231" s="1">
        <v>0</v>
      </c>
      <c r="AI231" s="162"/>
      <c r="AJ231" s="162"/>
      <c r="AK231" s="286"/>
      <c r="AL231" s="1">
        <v>0</v>
      </c>
      <c r="AP231" s="1">
        <v>0</v>
      </c>
      <c r="AQ231" s="162"/>
      <c r="AR231" s="162"/>
      <c r="AS231" s="286"/>
      <c r="AT231" s="1">
        <v>0</v>
      </c>
      <c r="AU231" s="162"/>
      <c r="AV231" s="162"/>
      <c r="AW231" s="286"/>
      <c r="AX231" s="1">
        <v>0</v>
      </c>
      <c r="BB231" s="1">
        <v>0</v>
      </c>
      <c r="BF231" s="1">
        <v>0</v>
      </c>
      <c r="BG231" s="162"/>
      <c r="BH231" s="162"/>
      <c r="BI231" s="286"/>
      <c r="BJ231" s="1">
        <v>0</v>
      </c>
      <c r="BK231" s="162"/>
      <c r="BL231" s="162"/>
      <c r="BM231" s="286"/>
      <c r="BN231" s="1">
        <v>0</v>
      </c>
      <c r="BO231" s="162"/>
      <c r="BP231" s="162"/>
      <c r="BQ231" s="286"/>
      <c r="BR231" s="1">
        <v>0</v>
      </c>
      <c r="BS231" s="162"/>
      <c r="BT231" s="162"/>
      <c r="BU231" s="286"/>
      <c r="BV231" s="1">
        <v>0</v>
      </c>
      <c r="BW231" s="162"/>
      <c r="BX231" s="162"/>
      <c r="BY231" s="286"/>
      <c r="BZ231" s="1">
        <v>0</v>
      </c>
      <c r="CD231" s="1">
        <v>0</v>
      </c>
      <c r="CE231" s="162"/>
      <c r="CF231" s="162"/>
      <c r="CG231" s="286"/>
      <c r="CH231" s="1">
        <v>0</v>
      </c>
      <c r="CL231" s="1">
        <v>0</v>
      </c>
      <c r="CM231" s="1"/>
    </row>
    <row r="232" spans="1:91" ht="15.75" hidden="1" customHeight="1" x14ac:dyDescent="0.2">
      <c r="A232" s="1">
        <v>608</v>
      </c>
      <c r="B232" s="1" t="e">
        <f>VLOOKUP(A232,'MONT-E'!B:C,2,0)</f>
        <v>#N/A</v>
      </c>
      <c r="F232" s="1">
        <v>0</v>
      </c>
      <c r="J232" s="1">
        <v>0</v>
      </c>
      <c r="K232" s="162">
        <v>0.5229166666666667</v>
      </c>
      <c r="L232" s="162">
        <v>0.54097222222222219</v>
      </c>
      <c r="M232" s="286">
        <v>0</v>
      </c>
      <c r="N232" s="1">
        <v>0</v>
      </c>
      <c r="O232" s="162">
        <v>0.48958333333333331</v>
      </c>
      <c r="P232" s="162">
        <v>0.71666666666666667</v>
      </c>
      <c r="Q232" s="162">
        <v>0.16458333333333333</v>
      </c>
      <c r="R232" s="1">
        <v>4</v>
      </c>
      <c r="S232" s="162">
        <v>0.56041666666666667</v>
      </c>
      <c r="T232" s="162">
        <v>0.56041666666666667</v>
      </c>
      <c r="U232" s="286">
        <v>0.17708333333333334</v>
      </c>
      <c r="V232" s="1">
        <v>4.3</v>
      </c>
      <c r="Z232" s="1">
        <v>0</v>
      </c>
      <c r="AD232" s="1">
        <v>0</v>
      </c>
      <c r="AH232" s="1">
        <v>0</v>
      </c>
      <c r="AI232" s="162">
        <v>0.72291666666666665</v>
      </c>
      <c r="AJ232" s="162">
        <v>0.72291666666666665</v>
      </c>
      <c r="AK232" s="286">
        <v>0.17708333333333334</v>
      </c>
      <c r="AL232" s="1">
        <v>4.3</v>
      </c>
      <c r="AP232" s="1">
        <v>0</v>
      </c>
      <c r="AQ232" s="162">
        <v>0.50347222222222221</v>
      </c>
      <c r="AR232" s="162">
        <v>0.8125</v>
      </c>
      <c r="AS232" s="286">
        <v>0.1875</v>
      </c>
      <c r="AT232" s="1">
        <v>4.5</v>
      </c>
      <c r="AU232" s="162">
        <v>0.7993055555555556</v>
      </c>
      <c r="AV232" s="162">
        <v>0.7993055555555556</v>
      </c>
      <c r="AW232" s="286">
        <v>0.17708333333333334</v>
      </c>
      <c r="AX232" s="1">
        <v>4.3</v>
      </c>
      <c r="BB232" s="1">
        <v>0</v>
      </c>
      <c r="BF232" s="1">
        <v>0</v>
      </c>
      <c r="BG232" s="162">
        <v>0.80069444444444449</v>
      </c>
      <c r="BH232" s="162">
        <v>0.80069444444444449</v>
      </c>
      <c r="BI232" s="286">
        <v>0.17708333333333334</v>
      </c>
      <c r="BJ232" s="1">
        <v>4.3</v>
      </c>
      <c r="BK232" s="162">
        <v>0.49583333333333335</v>
      </c>
      <c r="BL232" s="162">
        <v>0.81527777777777777</v>
      </c>
      <c r="BM232" s="286">
        <v>0.19166666666666668</v>
      </c>
      <c r="BN232" s="1">
        <v>4.5999999999999996</v>
      </c>
      <c r="BO232" s="162">
        <v>0.47708333333333336</v>
      </c>
      <c r="BP232" s="162">
        <v>0.47708333333333336</v>
      </c>
      <c r="BQ232" s="286">
        <v>0.17708333333333334</v>
      </c>
      <c r="BR232" s="1">
        <v>4.3</v>
      </c>
      <c r="BS232" s="162">
        <v>0.50763888888888886</v>
      </c>
      <c r="BT232" s="162">
        <v>0.81319444444444444</v>
      </c>
      <c r="BU232" s="286">
        <v>0.1875</v>
      </c>
      <c r="BV232" s="1">
        <v>4.5</v>
      </c>
      <c r="BW232" s="162">
        <v>0.38263888888888886</v>
      </c>
      <c r="BX232" s="162">
        <v>0.8208333333333333</v>
      </c>
      <c r="BY232" s="286">
        <v>0.30486111111111114</v>
      </c>
      <c r="BZ232" s="1">
        <v>7.3</v>
      </c>
      <c r="CD232" s="1">
        <v>0</v>
      </c>
      <c r="CE232" s="162">
        <v>0.72777777777777775</v>
      </c>
      <c r="CF232" s="162">
        <v>0.72777777777777775</v>
      </c>
      <c r="CG232" s="286">
        <v>0.17708333333333334</v>
      </c>
      <c r="CH232" s="1">
        <v>4.3</v>
      </c>
      <c r="CL232" s="1">
        <v>0</v>
      </c>
      <c r="CM232" s="1"/>
    </row>
    <row r="233" spans="1:91" ht="15.75" hidden="1" customHeight="1" x14ac:dyDescent="0.2">
      <c r="A233" s="1">
        <v>618</v>
      </c>
      <c r="B233" s="1" t="e">
        <f>VLOOKUP(A233,'MONT-E'!B:C,2,0)</f>
        <v>#N/A</v>
      </c>
      <c r="F233" s="1">
        <v>0</v>
      </c>
      <c r="J233" s="1">
        <v>0</v>
      </c>
      <c r="N233" s="1">
        <v>0</v>
      </c>
      <c r="R233" s="1">
        <v>0</v>
      </c>
      <c r="V233" s="1">
        <v>0</v>
      </c>
      <c r="Z233" s="1">
        <v>0</v>
      </c>
      <c r="AD233" s="1">
        <v>0</v>
      </c>
      <c r="AH233" s="1">
        <v>0</v>
      </c>
      <c r="AL233" s="1">
        <v>0</v>
      </c>
      <c r="AP233" s="1">
        <v>0</v>
      </c>
      <c r="AT233" s="1">
        <v>0</v>
      </c>
      <c r="AX233" s="1">
        <v>0</v>
      </c>
      <c r="BB233" s="1">
        <v>0</v>
      </c>
      <c r="BF233" s="1">
        <v>0</v>
      </c>
      <c r="BJ233" s="1">
        <v>0</v>
      </c>
      <c r="BN233" s="1">
        <v>0</v>
      </c>
      <c r="BR233" s="1">
        <v>0</v>
      </c>
      <c r="BV233" s="1">
        <v>0</v>
      </c>
      <c r="BZ233" s="1">
        <v>0</v>
      </c>
      <c r="CD233" s="1">
        <v>0</v>
      </c>
      <c r="CH233" s="1">
        <v>0</v>
      </c>
      <c r="CL233" s="1">
        <v>0</v>
      </c>
      <c r="CM233" s="1"/>
    </row>
    <row r="234" spans="1:91" ht="15.75" hidden="1" customHeight="1" x14ac:dyDescent="0.2">
      <c r="A234" s="1">
        <v>619</v>
      </c>
      <c r="B234" s="1" t="e">
        <f>VLOOKUP(A234,'MONT-E'!B:C,2,0)</f>
        <v>#N/A</v>
      </c>
      <c r="C234" s="162"/>
      <c r="D234" s="162"/>
      <c r="E234" s="162"/>
      <c r="F234" s="1">
        <v>0</v>
      </c>
      <c r="G234" s="162"/>
      <c r="H234" s="162"/>
      <c r="I234" s="286"/>
      <c r="J234" s="1">
        <v>0</v>
      </c>
      <c r="K234" s="162"/>
      <c r="L234" s="162"/>
      <c r="M234" s="286"/>
      <c r="N234" s="1">
        <v>0</v>
      </c>
      <c r="O234" s="162"/>
      <c r="P234" s="162"/>
      <c r="Q234" s="162"/>
      <c r="R234" s="1">
        <v>0</v>
      </c>
      <c r="S234" s="162"/>
      <c r="T234" s="162"/>
      <c r="U234" s="286"/>
      <c r="V234" s="1">
        <v>0</v>
      </c>
      <c r="Z234" s="1">
        <v>0</v>
      </c>
      <c r="AD234" s="1">
        <v>0</v>
      </c>
      <c r="AH234" s="1">
        <v>0</v>
      </c>
      <c r="AI234" s="162"/>
      <c r="AJ234" s="162"/>
      <c r="AK234" s="286"/>
      <c r="AL234" s="1">
        <v>0</v>
      </c>
      <c r="AM234" s="162"/>
      <c r="AN234" s="162"/>
      <c r="AO234" s="286"/>
      <c r="AP234" s="1">
        <v>0</v>
      </c>
      <c r="AQ234" s="162"/>
      <c r="AR234" s="162"/>
      <c r="AS234" s="286"/>
      <c r="AT234" s="1">
        <v>0</v>
      </c>
      <c r="AU234" s="162"/>
      <c r="AV234" s="162"/>
      <c r="AW234" s="286"/>
      <c r="AX234" s="1">
        <v>0</v>
      </c>
      <c r="BB234" s="1">
        <v>0</v>
      </c>
      <c r="BF234" s="1">
        <v>0</v>
      </c>
      <c r="BG234" s="162"/>
      <c r="BH234" s="162"/>
      <c r="BI234" s="286"/>
      <c r="BJ234" s="1">
        <v>0</v>
      </c>
      <c r="BN234" s="1">
        <v>0</v>
      </c>
      <c r="BO234" s="162"/>
      <c r="BP234" s="162"/>
      <c r="BQ234" s="286"/>
      <c r="BR234" s="1">
        <v>0</v>
      </c>
      <c r="BS234" s="162"/>
      <c r="BT234" s="162"/>
      <c r="BU234" s="286"/>
      <c r="BV234" s="1">
        <v>0</v>
      </c>
      <c r="BW234" s="162"/>
      <c r="BX234" s="162"/>
      <c r="BY234" s="162"/>
      <c r="BZ234" s="1">
        <v>0</v>
      </c>
      <c r="CD234" s="1">
        <v>0</v>
      </c>
      <c r="CH234" s="1">
        <v>0</v>
      </c>
      <c r="CL234" s="1">
        <v>0</v>
      </c>
      <c r="CM234" s="1"/>
    </row>
    <row r="235" spans="1:91" ht="15.75" hidden="1" customHeight="1" x14ac:dyDescent="0.2">
      <c r="A235" s="1">
        <v>620</v>
      </c>
      <c r="B235" s="1" t="e">
        <f>VLOOKUP(A235,'MONT-E'!B:C,2,0)</f>
        <v>#N/A</v>
      </c>
      <c r="C235" s="162">
        <v>0.38611111111111113</v>
      </c>
      <c r="D235" s="162">
        <v>0.64930555555555558</v>
      </c>
      <c r="E235" s="162">
        <v>0.20069444444444445</v>
      </c>
      <c r="F235" s="1">
        <v>4.8</v>
      </c>
      <c r="G235" s="162">
        <v>0.73750000000000004</v>
      </c>
      <c r="H235" s="162">
        <v>0.73750000000000004</v>
      </c>
      <c r="I235" s="286">
        <v>0.17708333333333334</v>
      </c>
      <c r="J235" s="1">
        <v>4.3</v>
      </c>
      <c r="K235" s="162">
        <v>0.70833333333333337</v>
      </c>
      <c r="L235" s="162">
        <v>0.70833333333333337</v>
      </c>
      <c r="M235" s="286">
        <v>0.17708333333333334</v>
      </c>
      <c r="N235" s="1">
        <v>4.3</v>
      </c>
      <c r="O235" s="162">
        <v>0.40972222222222221</v>
      </c>
      <c r="P235" s="162">
        <v>0.70694444444444449</v>
      </c>
      <c r="Q235" s="162">
        <v>0.23472222222222222</v>
      </c>
      <c r="R235" s="1">
        <v>5.6</v>
      </c>
      <c r="S235" s="162">
        <v>0.57291666666666663</v>
      </c>
      <c r="T235" s="162">
        <v>0.57291666666666663</v>
      </c>
      <c r="U235" s="286">
        <v>0.17708333333333334</v>
      </c>
      <c r="V235" s="1">
        <v>4.3</v>
      </c>
      <c r="Z235" s="1">
        <v>0</v>
      </c>
      <c r="AD235" s="1">
        <v>0</v>
      </c>
      <c r="AH235" s="1">
        <v>0</v>
      </c>
      <c r="AI235" s="162">
        <v>0.375</v>
      </c>
      <c r="AJ235" s="162">
        <v>0.77013888888888893</v>
      </c>
      <c r="AK235" s="286">
        <v>0.3125</v>
      </c>
      <c r="AL235" s="1">
        <v>7.5</v>
      </c>
      <c r="AM235" s="162">
        <v>0.37430555555555556</v>
      </c>
      <c r="AN235" s="162">
        <v>0.77152777777777781</v>
      </c>
      <c r="AO235" s="286">
        <v>0.31319444444444444</v>
      </c>
      <c r="AP235" s="1">
        <v>7.5</v>
      </c>
      <c r="AQ235" s="162">
        <v>0.37291666666666667</v>
      </c>
      <c r="AR235" s="162">
        <v>0.76944444444444449</v>
      </c>
      <c r="AS235" s="286">
        <v>0.31458333333333333</v>
      </c>
      <c r="AT235" s="1">
        <v>7.6</v>
      </c>
      <c r="AU235" s="162">
        <v>0.37569444444444444</v>
      </c>
      <c r="AV235" s="162">
        <v>0.37569444444444444</v>
      </c>
      <c r="AW235" s="286">
        <v>0.17708333333333334</v>
      </c>
      <c r="AX235" s="1">
        <v>4.3</v>
      </c>
      <c r="BB235" s="1">
        <v>0</v>
      </c>
      <c r="BF235" s="1">
        <v>0</v>
      </c>
      <c r="BG235" s="162">
        <v>0.37291666666666667</v>
      </c>
      <c r="BH235" s="162">
        <v>0.7680555555555556</v>
      </c>
      <c r="BI235" s="286">
        <v>0.31458333333333333</v>
      </c>
      <c r="BJ235" s="1">
        <v>7.6</v>
      </c>
      <c r="BN235" s="1">
        <v>0</v>
      </c>
      <c r="BO235" s="162">
        <v>0.37361111111111112</v>
      </c>
      <c r="BP235" s="162">
        <v>0.77083333333333337</v>
      </c>
      <c r="BQ235" s="286">
        <v>0.31388888888888888</v>
      </c>
      <c r="BR235" s="1">
        <v>7.5</v>
      </c>
      <c r="BS235" s="162">
        <v>0.37361111111111112</v>
      </c>
      <c r="BT235" s="162">
        <v>0.77430555555555558</v>
      </c>
      <c r="BU235" s="286">
        <v>0.31388888888888888</v>
      </c>
      <c r="BV235" s="1">
        <v>7.5</v>
      </c>
      <c r="BW235" s="162">
        <v>0.36388888888888887</v>
      </c>
      <c r="BX235" s="162">
        <v>0.57708333333333328</v>
      </c>
      <c r="BY235" s="162">
        <v>0.15069444444444444</v>
      </c>
      <c r="BZ235" s="1">
        <v>3.6</v>
      </c>
      <c r="CD235" s="1">
        <v>0</v>
      </c>
      <c r="CH235" s="1">
        <v>0</v>
      </c>
      <c r="CL235" s="1">
        <v>0</v>
      </c>
      <c r="CM235" s="1"/>
    </row>
    <row r="236" spans="1:91" ht="15.75" hidden="1" customHeight="1" x14ac:dyDescent="0.2">
      <c r="A236" s="1">
        <v>621</v>
      </c>
      <c r="B236" s="1" t="e">
        <f>VLOOKUP(A236,'MONT-E'!B:C,2,0)</f>
        <v>#N/A</v>
      </c>
      <c r="C236" s="162"/>
      <c r="D236" s="162"/>
      <c r="E236" s="162"/>
      <c r="F236" s="1">
        <v>0</v>
      </c>
      <c r="G236" s="162"/>
      <c r="H236" s="162"/>
      <c r="I236" s="162"/>
      <c r="J236" s="1">
        <v>0</v>
      </c>
      <c r="K236" s="162"/>
      <c r="L236" s="162"/>
      <c r="M236" s="286"/>
      <c r="N236" s="1">
        <v>0</v>
      </c>
      <c r="O236" s="162"/>
      <c r="P236" s="162"/>
      <c r="Q236" s="162"/>
      <c r="R236" s="1">
        <v>0</v>
      </c>
      <c r="V236" s="1">
        <v>0</v>
      </c>
      <c r="Z236" s="1">
        <v>0</v>
      </c>
      <c r="AD236" s="1">
        <v>0</v>
      </c>
      <c r="AH236" s="1">
        <v>0</v>
      </c>
      <c r="AI236" s="162"/>
      <c r="AJ236" s="162"/>
      <c r="AK236" s="286"/>
      <c r="AL236" s="1">
        <v>0</v>
      </c>
      <c r="AM236" s="162"/>
      <c r="AN236" s="162"/>
      <c r="AO236" s="162"/>
      <c r="AP236" s="1">
        <v>0</v>
      </c>
      <c r="AQ236" s="162"/>
      <c r="AR236" s="162"/>
      <c r="AS236" s="286"/>
      <c r="AT236" s="1">
        <v>0</v>
      </c>
      <c r="AU236" s="162"/>
      <c r="AV236" s="162"/>
      <c r="AW236" s="286"/>
      <c r="AX236" s="1">
        <v>0</v>
      </c>
      <c r="AY236" s="162"/>
      <c r="AZ236" s="162"/>
      <c r="BA236" s="286"/>
      <c r="BB236" s="1">
        <v>0</v>
      </c>
      <c r="BF236" s="1">
        <v>0</v>
      </c>
      <c r="BG236" s="162"/>
      <c r="BH236" s="162"/>
      <c r="BI236" s="162"/>
      <c r="BJ236" s="1">
        <v>0</v>
      </c>
      <c r="BK236" s="162"/>
      <c r="BL236" s="162"/>
      <c r="BM236" s="286"/>
      <c r="BN236" s="1">
        <v>0</v>
      </c>
      <c r="BO236" s="162"/>
      <c r="BP236" s="162"/>
      <c r="BQ236" s="286"/>
      <c r="BR236" s="1">
        <v>0</v>
      </c>
      <c r="BS236" s="162"/>
      <c r="BT236" s="162"/>
      <c r="BU236" s="286"/>
      <c r="BV236" s="1">
        <v>0</v>
      </c>
      <c r="BZ236" s="1">
        <v>0</v>
      </c>
      <c r="CD236" s="1">
        <v>0</v>
      </c>
      <c r="CH236" s="1">
        <v>0</v>
      </c>
      <c r="CL236" s="1">
        <v>0</v>
      </c>
      <c r="CM236" s="1"/>
    </row>
    <row r="237" spans="1:91" ht="15.75" hidden="1" customHeight="1" x14ac:dyDescent="0.2">
      <c r="A237" s="1">
        <v>622</v>
      </c>
      <c r="B237" s="1" t="e">
        <f>VLOOKUP(A237,'MONT-E'!B:C,2,0)</f>
        <v>#N/A</v>
      </c>
      <c r="C237" s="162">
        <v>0.42499999999999999</v>
      </c>
      <c r="D237" s="162">
        <v>0.72152777777777777</v>
      </c>
      <c r="E237" s="162">
        <v>0.23402777777777778</v>
      </c>
      <c r="F237" s="1">
        <v>5.6</v>
      </c>
      <c r="G237" s="162">
        <v>0.40208333333333335</v>
      </c>
      <c r="H237" s="162">
        <v>0.64930555555555558</v>
      </c>
      <c r="I237" s="162">
        <v>0.18472222222222223</v>
      </c>
      <c r="J237" s="1">
        <v>4.4000000000000004</v>
      </c>
      <c r="K237" s="162">
        <v>0.3923611111111111</v>
      </c>
      <c r="L237" s="162">
        <v>0.3923611111111111</v>
      </c>
      <c r="M237" s="286">
        <v>0.17708333333333334</v>
      </c>
      <c r="N237" s="1">
        <v>4.3</v>
      </c>
      <c r="O237" s="162">
        <v>0.38819444444444445</v>
      </c>
      <c r="P237" s="162">
        <v>0.72013888888888888</v>
      </c>
      <c r="Q237" s="162">
        <v>0.26944444444444443</v>
      </c>
      <c r="R237" s="1">
        <v>6.5</v>
      </c>
      <c r="V237" s="1">
        <v>0</v>
      </c>
      <c r="Z237" s="1">
        <v>0</v>
      </c>
      <c r="AD237" s="1">
        <v>0</v>
      </c>
      <c r="AH237" s="1">
        <v>0</v>
      </c>
      <c r="AI237" s="162">
        <v>0.40416666666666667</v>
      </c>
      <c r="AJ237" s="162">
        <v>0.77430555555555558</v>
      </c>
      <c r="AK237" s="286">
        <v>0.28333333333333333</v>
      </c>
      <c r="AL237" s="1">
        <v>6.8</v>
      </c>
      <c r="AM237" s="162">
        <v>0.39444444444444443</v>
      </c>
      <c r="AN237" s="162">
        <v>0.73333333333333328</v>
      </c>
      <c r="AO237" s="162">
        <v>0.27638888888888891</v>
      </c>
      <c r="AP237" s="1">
        <v>6.6</v>
      </c>
      <c r="AQ237" s="162">
        <v>0.40763888888888888</v>
      </c>
      <c r="AR237" s="162">
        <v>0.77013888888888893</v>
      </c>
      <c r="AS237" s="286">
        <v>0.27986111111111112</v>
      </c>
      <c r="AT237" s="1">
        <v>6.7</v>
      </c>
      <c r="AU237" s="162">
        <v>0.39444444444444443</v>
      </c>
      <c r="AV237" s="162">
        <v>0.39444444444444443</v>
      </c>
      <c r="AW237" s="286">
        <v>0.17708333333333334</v>
      </c>
      <c r="AX237" s="1">
        <v>4.3</v>
      </c>
      <c r="AY237" s="162">
        <v>0.63263888888888886</v>
      </c>
      <c r="AZ237" s="162">
        <v>0.63263888888888886</v>
      </c>
      <c r="BA237" s="286">
        <v>0.17708333333333334</v>
      </c>
      <c r="BB237" s="1">
        <v>4.3</v>
      </c>
      <c r="BF237" s="1">
        <v>0</v>
      </c>
      <c r="BG237" s="162">
        <v>0.35486111111111113</v>
      </c>
      <c r="BH237" s="162">
        <v>0.72152777777777777</v>
      </c>
      <c r="BI237" s="162">
        <v>0.30416666666666664</v>
      </c>
      <c r="BJ237" s="1">
        <v>7.3</v>
      </c>
      <c r="BK237" s="162">
        <v>0.36249999999999999</v>
      </c>
      <c r="BL237" s="162">
        <v>0.76527777777777772</v>
      </c>
      <c r="BM237" s="286">
        <v>0.32500000000000001</v>
      </c>
      <c r="BN237" s="1">
        <v>7.8</v>
      </c>
      <c r="BO237" s="162">
        <v>0.36458333333333331</v>
      </c>
      <c r="BP237" s="162">
        <v>0.7680555555555556</v>
      </c>
      <c r="BQ237" s="286">
        <v>0.32291666666666669</v>
      </c>
      <c r="BR237" s="1">
        <v>7.8</v>
      </c>
      <c r="BS237" s="162">
        <v>0.37361111111111112</v>
      </c>
      <c r="BT237" s="162">
        <v>0.77430555555555558</v>
      </c>
      <c r="BU237" s="286">
        <v>0.31388888888888888</v>
      </c>
      <c r="BV237" s="1">
        <v>7.5</v>
      </c>
      <c r="BZ237" s="1">
        <v>0</v>
      </c>
      <c r="CD237" s="1">
        <v>0</v>
      </c>
      <c r="CH237" s="1">
        <v>0</v>
      </c>
      <c r="CL237" s="1">
        <v>0</v>
      </c>
      <c r="CM237" s="1"/>
    </row>
    <row r="238" spans="1:91" ht="15.75" hidden="1" customHeight="1" x14ac:dyDescent="0.2">
      <c r="A238" s="1">
        <v>623</v>
      </c>
      <c r="B238" s="1" t="e">
        <f>VLOOKUP(A238,'MONT-E'!B:C,2,0)</f>
        <v>#N/A</v>
      </c>
      <c r="F238" s="1">
        <v>0</v>
      </c>
      <c r="J238" s="1">
        <v>0</v>
      </c>
      <c r="N238" s="1">
        <v>0</v>
      </c>
      <c r="R238" s="1">
        <v>0</v>
      </c>
      <c r="V238" s="1">
        <v>0</v>
      </c>
      <c r="Z238" s="1">
        <v>0</v>
      </c>
      <c r="AD238" s="1">
        <v>0</v>
      </c>
      <c r="AH238" s="1">
        <v>0</v>
      </c>
      <c r="AL238" s="1">
        <v>0</v>
      </c>
      <c r="AP238" s="1">
        <v>0</v>
      </c>
      <c r="AT238" s="1">
        <v>0</v>
      </c>
      <c r="AX238" s="1">
        <v>0</v>
      </c>
      <c r="BB238" s="1">
        <v>0</v>
      </c>
      <c r="BF238" s="1">
        <v>0</v>
      </c>
      <c r="BJ238" s="1">
        <v>0</v>
      </c>
      <c r="BN238" s="1">
        <v>0</v>
      </c>
      <c r="BR238" s="1">
        <v>0</v>
      </c>
      <c r="BV238" s="1">
        <v>0</v>
      </c>
      <c r="BZ238" s="1">
        <v>0</v>
      </c>
      <c r="CD238" s="1">
        <v>0</v>
      </c>
      <c r="CH238" s="1">
        <v>0</v>
      </c>
      <c r="CL238" s="1">
        <v>0</v>
      </c>
      <c r="CM238" s="1"/>
    </row>
    <row r="239" spans="1:91" ht="15.75" hidden="1" customHeight="1" x14ac:dyDescent="0.2">
      <c r="A239" s="1">
        <v>624</v>
      </c>
      <c r="B239" s="1" t="e">
        <f>VLOOKUP(A239,'MONT-E'!B:C,2,0)</f>
        <v>#N/A</v>
      </c>
      <c r="F239" s="1">
        <v>0</v>
      </c>
      <c r="J239" s="1">
        <v>0</v>
      </c>
      <c r="N239" s="1">
        <v>0</v>
      </c>
      <c r="R239" s="1">
        <v>0</v>
      </c>
      <c r="V239" s="1">
        <v>0</v>
      </c>
      <c r="Z239" s="1">
        <v>0</v>
      </c>
      <c r="AD239" s="1">
        <v>0</v>
      </c>
      <c r="AH239" s="1">
        <v>0</v>
      </c>
      <c r="AL239" s="1">
        <v>0</v>
      </c>
      <c r="AP239" s="1">
        <v>0</v>
      </c>
      <c r="AT239" s="1">
        <v>0</v>
      </c>
      <c r="AX239" s="1">
        <v>0</v>
      </c>
      <c r="BB239" s="1">
        <v>0</v>
      </c>
      <c r="BF239" s="1">
        <v>0</v>
      </c>
      <c r="BJ239" s="1">
        <v>0</v>
      </c>
      <c r="BN239" s="1">
        <v>0</v>
      </c>
      <c r="BR239" s="1">
        <v>0</v>
      </c>
      <c r="BV239" s="1">
        <v>0</v>
      </c>
      <c r="BZ239" s="1">
        <v>0</v>
      </c>
      <c r="CD239" s="1">
        <v>0</v>
      </c>
      <c r="CH239" s="1">
        <v>0</v>
      </c>
      <c r="CL239" s="1">
        <v>0</v>
      </c>
      <c r="CM239" s="1"/>
    </row>
    <row r="240" spans="1:91" ht="15.75" hidden="1" customHeight="1" x14ac:dyDescent="0.2">
      <c r="A240" s="1">
        <v>625</v>
      </c>
      <c r="B240" s="1" t="e">
        <f>VLOOKUP(A240,'MONT-E'!B:C,2,0)</f>
        <v>#N/A</v>
      </c>
      <c r="F240" s="1">
        <v>0</v>
      </c>
      <c r="J240" s="1">
        <v>0</v>
      </c>
      <c r="N240" s="1">
        <v>0</v>
      </c>
      <c r="R240" s="1">
        <v>0</v>
      </c>
      <c r="V240" s="1">
        <v>0</v>
      </c>
      <c r="Z240" s="1">
        <v>0</v>
      </c>
      <c r="AD240" s="1">
        <v>0</v>
      </c>
      <c r="AH240" s="1">
        <v>0</v>
      </c>
      <c r="AL240" s="1">
        <v>0</v>
      </c>
      <c r="AP240" s="1">
        <v>0</v>
      </c>
      <c r="AT240" s="1">
        <v>0</v>
      </c>
      <c r="AX240" s="1">
        <v>0</v>
      </c>
      <c r="BB240" s="1">
        <v>0</v>
      </c>
      <c r="BF240" s="1">
        <v>0</v>
      </c>
      <c r="BJ240" s="1">
        <v>0</v>
      </c>
      <c r="BN240" s="1">
        <v>0</v>
      </c>
      <c r="BR240" s="1">
        <v>0</v>
      </c>
      <c r="BV240" s="1">
        <v>0</v>
      </c>
      <c r="BZ240" s="1">
        <v>0</v>
      </c>
      <c r="CD240" s="1">
        <v>0</v>
      </c>
      <c r="CH240" s="1">
        <v>0</v>
      </c>
      <c r="CL240" s="1">
        <v>0</v>
      </c>
      <c r="CM240" s="1"/>
    </row>
    <row r="241" spans="1:91" ht="15.75" hidden="1" customHeight="1" x14ac:dyDescent="0.2">
      <c r="A241" s="1">
        <v>626</v>
      </c>
      <c r="B241" s="1" t="e">
        <f>VLOOKUP(A241,'MONT-E'!B:C,2,0)</f>
        <v>#N/A</v>
      </c>
      <c r="C241" s="162"/>
      <c r="D241" s="162"/>
      <c r="E241" s="286"/>
      <c r="F241" s="1">
        <v>0</v>
      </c>
      <c r="G241" s="162"/>
      <c r="H241" s="162"/>
      <c r="I241" s="286"/>
      <c r="J241" s="1">
        <v>0</v>
      </c>
      <c r="N241" s="1">
        <v>0</v>
      </c>
      <c r="O241" s="162"/>
      <c r="P241" s="162"/>
      <c r="Q241" s="286"/>
      <c r="R241" s="1">
        <v>0</v>
      </c>
      <c r="V241" s="1">
        <v>0</v>
      </c>
      <c r="Z241" s="1">
        <v>0</v>
      </c>
      <c r="AD241" s="1">
        <v>0</v>
      </c>
      <c r="AH241" s="1">
        <v>0</v>
      </c>
      <c r="AL241" s="1">
        <v>0</v>
      </c>
      <c r="AP241" s="1">
        <v>0</v>
      </c>
      <c r="AT241" s="1">
        <v>0</v>
      </c>
      <c r="AX241" s="1">
        <v>0</v>
      </c>
      <c r="BB241" s="1">
        <v>0</v>
      </c>
      <c r="BF241" s="1">
        <v>0</v>
      </c>
      <c r="BJ241" s="1">
        <v>0</v>
      </c>
      <c r="BN241" s="1">
        <v>0</v>
      </c>
      <c r="BR241" s="1">
        <v>0</v>
      </c>
      <c r="BS241" s="162"/>
      <c r="BT241" s="162"/>
      <c r="BU241" s="286"/>
      <c r="BV241" s="1">
        <v>0</v>
      </c>
      <c r="BW241" s="162"/>
      <c r="BX241" s="162"/>
      <c r="BY241" s="286"/>
      <c r="BZ241" s="1">
        <v>0</v>
      </c>
      <c r="CD241" s="1">
        <v>0</v>
      </c>
      <c r="CH241" s="1">
        <v>0</v>
      </c>
      <c r="CL241" s="1">
        <v>0</v>
      </c>
      <c r="CM241" s="1"/>
    </row>
    <row r="242" spans="1:91" ht="15.75" hidden="1" customHeight="1" x14ac:dyDescent="0.2">
      <c r="A242" s="1">
        <v>627</v>
      </c>
      <c r="B242" s="1" t="e">
        <f>VLOOKUP(A242,'MONT-E'!B:C,2,0)</f>
        <v>#N/A</v>
      </c>
      <c r="C242" s="162">
        <v>0.59930555555555554</v>
      </c>
      <c r="D242" s="162">
        <v>0.59930555555555554</v>
      </c>
      <c r="E242" s="286">
        <v>0.17708333333333334</v>
      </c>
      <c r="F242" s="1">
        <v>4.3</v>
      </c>
      <c r="G242" s="162">
        <v>0.46458333333333335</v>
      </c>
      <c r="H242" s="162">
        <v>0.46458333333333335</v>
      </c>
      <c r="I242" s="286">
        <v>0.17708333333333334</v>
      </c>
      <c r="J242" s="1">
        <v>4.3</v>
      </c>
      <c r="N242" s="1">
        <v>0</v>
      </c>
      <c r="O242" s="162">
        <v>0.73888888888888893</v>
      </c>
      <c r="P242" s="162">
        <v>0.73888888888888893</v>
      </c>
      <c r="Q242" s="286">
        <v>0.17708333333333334</v>
      </c>
      <c r="R242" s="1">
        <v>4.3</v>
      </c>
      <c r="V242" s="1">
        <v>0</v>
      </c>
      <c r="Z242" s="1">
        <v>0</v>
      </c>
      <c r="AD242" s="1">
        <v>0</v>
      </c>
      <c r="AH242" s="1">
        <v>0</v>
      </c>
      <c r="AL242" s="1">
        <v>0</v>
      </c>
      <c r="AP242" s="1">
        <v>0</v>
      </c>
      <c r="AT242" s="1">
        <v>0</v>
      </c>
      <c r="AX242" s="1">
        <v>0</v>
      </c>
      <c r="BB242" s="1">
        <v>0</v>
      </c>
      <c r="BF242" s="1">
        <v>0</v>
      </c>
      <c r="BJ242" s="1">
        <v>0</v>
      </c>
      <c r="BN242" s="1">
        <v>0</v>
      </c>
      <c r="BR242" s="1">
        <v>0</v>
      </c>
      <c r="BS242" s="162">
        <v>0.39652777777777776</v>
      </c>
      <c r="BT242" s="162">
        <v>0.39652777777777776</v>
      </c>
      <c r="BU242" s="286">
        <v>0.17708333333333334</v>
      </c>
      <c r="BV242" s="1">
        <v>4.3</v>
      </c>
      <c r="BW242" s="162">
        <v>0.49583333333333335</v>
      </c>
      <c r="BX242" s="162">
        <v>0.49583333333333335</v>
      </c>
      <c r="BY242" s="286">
        <v>0.17708333333333334</v>
      </c>
      <c r="BZ242" s="1">
        <v>4.3</v>
      </c>
      <c r="CD242" s="1">
        <v>0</v>
      </c>
      <c r="CH242" s="1">
        <v>0</v>
      </c>
      <c r="CL242" s="1">
        <v>0</v>
      </c>
      <c r="CM242" s="1"/>
    </row>
    <row r="243" spans="1:91" ht="15.75" hidden="1" customHeight="1" x14ac:dyDescent="0.2">
      <c r="A243" s="1">
        <v>628</v>
      </c>
      <c r="B243" s="1" t="e">
        <f>VLOOKUP(A243,'MONT-E'!B:C,2,0)</f>
        <v>#N/A</v>
      </c>
      <c r="F243" s="1">
        <v>0</v>
      </c>
      <c r="J243" s="1">
        <v>0</v>
      </c>
      <c r="N243" s="1">
        <v>0</v>
      </c>
      <c r="R243" s="1">
        <v>0</v>
      </c>
      <c r="V243" s="1">
        <v>0</v>
      </c>
      <c r="Z243" s="1">
        <v>0</v>
      </c>
      <c r="AD243" s="1">
        <v>0</v>
      </c>
      <c r="AH243" s="1">
        <v>0</v>
      </c>
      <c r="AL243" s="1">
        <v>0</v>
      </c>
      <c r="AP243" s="1">
        <v>0</v>
      </c>
      <c r="AT243" s="1">
        <v>0</v>
      </c>
      <c r="AX243" s="1">
        <v>0</v>
      </c>
      <c r="BB243" s="1">
        <v>0</v>
      </c>
      <c r="BF243" s="1">
        <v>0</v>
      </c>
      <c r="BJ243" s="1">
        <v>0</v>
      </c>
      <c r="BN243" s="1">
        <v>0</v>
      </c>
      <c r="BO243" s="162"/>
      <c r="BP243" s="162"/>
      <c r="BQ243" s="162"/>
      <c r="BR243" s="1">
        <v>0</v>
      </c>
      <c r="BV243" s="1">
        <v>0</v>
      </c>
      <c r="BZ243" s="1">
        <v>0</v>
      </c>
      <c r="CD243" s="1">
        <v>0</v>
      </c>
      <c r="CH243" s="1">
        <v>0</v>
      </c>
      <c r="CI243" s="162"/>
      <c r="CJ243" s="162"/>
      <c r="CK243" s="286"/>
      <c r="CL243" s="1">
        <v>0</v>
      </c>
      <c r="CM243" s="1"/>
    </row>
    <row r="244" spans="1:91" ht="15.75" hidden="1" customHeight="1" x14ac:dyDescent="0.2">
      <c r="A244" s="1">
        <v>629</v>
      </c>
      <c r="B244" s="1" t="e">
        <f>VLOOKUP(A244,'MONT-E'!B:C,2,0)</f>
        <v>#N/A</v>
      </c>
      <c r="F244" s="1">
        <v>0</v>
      </c>
      <c r="J244" s="1">
        <v>0</v>
      </c>
      <c r="N244" s="1">
        <v>0</v>
      </c>
      <c r="R244" s="1">
        <v>0</v>
      </c>
      <c r="V244" s="1">
        <v>0</v>
      </c>
      <c r="Z244" s="1">
        <v>0</v>
      </c>
      <c r="AD244" s="1">
        <v>0</v>
      </c>
      <c r="AH244" s="1">
        <v>0</v>
      </c>
      <c r="AL244" s="1">
        <v>0</v>
      </c>
      <c r="AP244" s="1">
        <v>0</v>
      </c>
      <c r="AT244" s="1">
        <v>0</v>
      </c>
      <c r="AX244" s="1">
        <v>0</v>
      </c>
      <c r="BB244" s="1">
        <v>0</v>
      </c>
      <c r="BF244" s="1">
        <v>0</v>
      </c>
      <c r="BJ244" s="1">
        <v>0</v>
      </c>
      <c r="BN244" s="1">
        <v>0</v>
      </c>
      <c r="BO244" s="162">
        <v>0.41111111111111109</v>
      </c>
      <c r="BP244" s="162">
        <v>0.61597222222222225</v>
      </c>
      <c r="BQ244" s="162">
        <v>0.1423611111111111</v>
      </c>
      <c r="BR244" s="1">
        <v>3.4</v>
      </c>
      <c r="BV244" s="1">
        <v>0</v>
      </c>
      <c r="BZ244" s="1">
        <v>0</v>
      </c>
      <c r="CD244" s="1">
        <v>0</v>
      </c>
      <c r="CH244" s="1">
        <v>0</v>
      </c>
      <c r="CI244" s="162">
        <v>0.39652777777777776</v>
      </c>
      <c r="CJ244" s="162">
        <v>0.39652777777777776</v>
      </c>
      <c r="CK244" s="286">
        <v>0.17708333333333334</v>
      </c>
      <c r="CL244" s="1">
        <v>4.3</v>
      </c>
      <c r="CM244" s="1"/>
    </row>
    <row r="245" spans="1:91" ht="15.75" hidden="1" customHeight="1" x14ac:dyDescent="0.2">
      <c r="A245" s="1">
        <v>638</v>
      </c>
      <c r="B245" s="1" t="e">
        <f>VLOOKUP(A245,'MONT-E'!B:C,2,0)</f>
        <v>#N/A</v>
      </c>
      <c r="F245" s="1">
        <v>0</v>
      </c>
      <c r="J245" s="1">
        <v>0</v>
      </c>
      <c r="N245" s="1">
        <v>0</v>
      </c>
      <c r="R245" s="1">
        <v>0</v>
      </c>
      <c r="V245" s="1">
        <v>0</v>
      </c>
      <c r="Z245" s="1">
        <v>0</v>
      </c>
      <c r="AD245" s="1">
        <v>0</v>
      </c>
      <c r="AH245" s="1">
        <v>0</v>
      </c>
      <c r="AL245" s="1">
        <v>0</v>
      </c>
      <c r="AP245" s="1">
        <v>0</v>
      </c>
      <c r="AT245" s="1">
        <v>0</v>
      </c>
      <c r="AX245" s="1">
        <v>0</v>
      </c>
      <c r="BB245" s="1">
        <v>0</v>
      </c>
      <c r="BF245" s="1">
        <v>0</v>
      </c>
      <c r="BJ245" s="1">
        <v>0</v>
      </c>
      <c r="BN245" s="1">
        <v>0</v>
      </c>
      <c r="BR245" s="1">
        <v>0</v>
      </c>
      <c r="BV245" s="1">
        <v>0</v>
      </c>
      <c r="BZ245" s="1">
        <v>0</v>
      </c>
      <c r="CD245" s="1">
        <v>0</v>
      </c>
      <c r="CH245" s="1">
        <v>0</v>
      </c>
      <c r="CL245" s="1">
        <v>0</v>
      </c>
      <c r="CM245" s="1"/>
    </row>
    <row r="246" spans="1:91" ht="15.75" hidden="1" customHeight="1" x14ac:dyDescent="0.2">
      <c r="A246" s="1">
        <v>655</v>
      </c>
      <c r="B246" s="1" t="e">
        <f>VLOOKUP(A246,'MONT-E'!B:C,2,0)</f>
        <v>#N/A</v>
      </c>
      <c r="C246" s="162"/>
      <c r="D246" s="162"/>
      <c r="E246" s="286"/>
      <c r="F246" s="1">
        <v>0</v>
      </c>
      <c r="G246" s="162"/>
      <c r="H246" s="162"/>
      <c r="I246" s="286"/>
      <c r="J246" s="1">
        <v>0</v>
      </c>
      <c r="N246" s="1">
        <v>0</v>
      </c>
      <c r="O246" s="162"/>
      <c r="P246" s="162"/>
      <c r="Q246" s="162"/>
      <c r="R246" s="1">
        <v>0</v>
      </c>
      <c r="V246" s="1">
        <v>0</v>
      </c>
      <c r="Z246" s="1">
        <v>0</v>
      </c>
      <c r="AD246" s="1">
        <v>0</v>
      </c>
      <c r="AE246" s="162"/>
      <c r="AF246" s="162"/>
      <c r="AG246" s="286"/>
      <c r="AH246" s="1">
        <v>0</v>
      </c>
      <c r="AL246" s="1">
        <v>0</v>
      </c>
      <c r="AP246" s="1">
        <v>0</v>
      </c>
      <c r="AT246" s="1">
        <v>0</v>
      </c>
      <c r="AX246" s="1">
        <v>0</v>
      </c>
      <c r="BB246" s="1">
        <v>0</v>
      </c>
      <c r="BF246" s="1">
        <v>0</v>
      </c>
      <c r="BJ246" s="1">
        <v>0</v>
      </c>
      <c r="BN246" s="1">
        <v>0</v>
      </c>
      <c r="BR246" s="1">
        <v>0</v>
      </c>
      <c r="BV246" s="1">
        <v>0</v>
      </c>
      <c r="BZ246" s="1">
        <v>0</v>
      </c>
      <c r="CD246" s="1">
        <v>0</v>
      </c>
      <c r="CH246" s="1">
        <v>0</v>
      </c>
      <c r="CI246" s="162"/>
      <c r="CJ246" s="162"/>
      <c r="CK246" s="286"/>
      <c r="CL246" s="1">
        <v>0</v>
      </c>
      <c r="CM246" s="1"/>
    </row>
    <row r="247" spans="1:91" ht="15.75" hidden="1" customHeight="1" x14ac:dyDescent="0.2">
      <c r="A247" s="1">
        <v>656</v>
      </c>
      <c r="B247" s="1" t="e">
        <f>VLOOKUP(A247,'MONT-E'!B:C,2,0)</f>
        <v>#N/A</v>
      </c>
      <c r="C247" s="162">
        <v>0.53819444444444442</v>
      </c>
      <c r="D247" s="162">
        <v>0.53819444444444442</v>
      </c>
      <c r="E247" s="286">
        <v>0.17708333333333334</v>
      </c>
      <c r="F247" s="1">
        <v>4.3</v>
      </c>
      <c r="G247" s="162">
        <v>0.50763888888888886</v>
      </c>
      <c r="H247" s="162">
        <v>0.50763888888888886</v>
      </c>
      <c r="I247" s="286">
        <v>0.17708333333333334</v>
      </c>
      <c r="J247" s="1">
        <v>4.3</v>
      </c>
      <c r="N247" s="1">
        <v>0</v>
      </c>
      <c r="O247" s="162">
        <v>0.35902777777777778</v>
      </c>
      <c r="P247" s="162">
        <v>0.60277777777777775</v>
      </c>
      <c r="Q247" s="162">
        <v>0.18124999999999999</v>
      </c>
      <c r="R247" s="1">
        <v>4.4000000000000004</v>
      </c>
      <c r="V247" s="1">
        <v>0</v>
      </c>
      <c r="Z247" s="1">
        <v>0</v>
      </c>
      <c r="AD247" s="1">
        <v>0</v>
      </c>
      <c r="AE247" s="162">
        <v>0.56388888888888888</v>
      </c>
      <c r="AF247" s="162">
        <v>0.56388888888888888</v>
      </c>
      <c r="AG247" s="286">
        <v>0.17708333333333334</v>
      </c>
      <c r="AH247" s="1">
        <v>4.3</v>
      </c>
      <c r="AL247" s="1">
        <v>0</v>
      </c>
      <c r="AP247" s="1">
        <v>0</v>
      </c>
      <c r="AT247" s="1">
        <v>0</v>
      </c>
      <c r="AX247" s="1">
        <v>0</v>
      </c>
      <c r="BB247" s="1">
        <v>0</v>
      </c>
      <c r="BF247" s="1">
        <v>0</v>
      </c>
      <c r="BJ247" s="1">
        <v>0</v>
      </c>
      <c r="BN247" s="1">
        <v>0</v>
      </c>
      <c r="BR247" s="1">
        <v>0</v>
      </c>
      <c r="BV247" s="1">
        <v>0</v>
      </c>
      <c r="BZ247" s="1">
        <v>0</v>
      </c>
      <c r="CD247" s="1">
        <v>0</v>
      </c>
      <c r="CH247" s="1">
        <v>0</v>
      </c>
      <c r="CI247" s="162">
        <v>0.35833333333333334</v>
      </c>
      <c r="CJ247" s="162">
        <v>0.35833333333333334</v>
      </c>
      <c r="CK247" s="286">
        <v>0.17708333333333334</v>
      </c>
      <c r="CL247" s="1">
        <v>4.3</v>
      </c>
      <c r="CM247" s="1"/>
    </row>
    <row r="248" spans="1:91" ht="15.75" hidden="1" customHeight="1" x14ac:dyDescent="0.2">
      <c r="A248" s="1">
        <v>657</v>
      </c>
      <c r="B248" s="1" t="e">
        <f>VLOOKUP(A248,'MONT-E'!B:C,2,0)</f>
        <v>#N/A</v>
      </c>
      <c r="F248" s="1">
        <v>0</v>
      </c>
      <c r="J248" s="1">
        <v>0</v>
      </c>
      <c r="N248" s="1">
        <v>0</v>
      </c>
      <c r="R248" s="1">
        <v>0</v>
      </c>
      <c r="V248" s="1">
        <v>0</v>
      </c>
      <c r="Z248" s="1">
        <v>0</v>
      </c>
      <c r="AD248" s="1">
        <v>0</v>
      </c>
      <c r="AH248" s="1">
        <v>0</v>
      </c>
      <c r="AL248" s="1">
        <v>0</v>
      </c>
      <c r="AP248" s="1">
        <v>0</v>
      </c>
      <c r="AT248" s="1">
        <v>0</v>
      </c>
      <c r="AX248" s="1">
        <v>0</v>
      </c>
      <c r="BB248" s="1">
        <v>0</v>
      </c>
      <c r="BF248" s="1">
        <v>0</v>
      </c>
      <c r="BJ248" s="1">
        <v>0</v>
      </c>
      <c r="BN248" s="1">
        <v>0</v>
      </c>
      <c r="BR248" s="1">
        <v>0</v>
      </c>
      <c r="BV248" s="1">
        <v>0</v>
      </c>
      <c r="BZ248" s="1">
        <v>0</v>
      </c>
      <c r="CD248" s="1">
        <v>0</v>
      </c>
      <c r="CH248" s="1">
        <v>0</v>
      </c>
      <c r="CL248" s="1">
        <v>0</v>
      </c>
      <c r="CM248" s="1"/>
    </row>
    <row r="249" spans="1:91" ht="15.75" hidden="1" customHeight="1" x14ac:dyDescent="0.2">
      <c r="A249" s="1">
        <v>659</v>
      </c>
      <c r="B249" s="1" t="e">
        <f>VLOOKUP(A249,'MONT-E'!B:C,2,0)</f>
        <v>#N/A</v>
      </c>
      <c r="F249" s="1">
        <v>0</v>
      </c>
      <c r="J249" s="1">
        <v>0</v>
      </c>
      <c r="N249" s="1">
        <v>0</v>
      </c>
      <c r="R249" s="1">
        <v>0</v>
      </c>
      <c r="V249" s="1">
        <v>0</v>
      </c>
      <c r="Z249" s="1">
        <v>0</v>
      </c>
      <c r="AD249" s="1">
        <v>0</v>
      </c>
      <c r="AH249" s="1">
        <v>0</v>
      </c>
      <c r="AL249" s="1">
        <v>0</v>
      </c>
      <c r="AP249" s="1">
        <v>0</v>
      </c>
      <c r="AT249" s="1">
        <v>0</v>
      </c>
      <c r="AX249" s="1">
        <v>0</v>
      </c>
      <c r="BB249" s="1">
        <v>0</v>
      </c>
      <c r="BF249" s="1">
        <v>0</v>
      </c>
      <c r="BJ249" s="1">
        <v>0</v>
      </c>
      <c r="BN249" s="1">
        <v>0</v>
      </c>
      <c r="BR249" s="1">
        <v>0</v>
      </c>
      <c r="BV249" s="1">
        <v>0</v>
      </c>
      <c r="BZ249" s="1">
        <v>0</v>
      </c>
      <c r="CD249" s="1">
        <v>0</v>
      </c>
      <c r="CH249" s="1">
        <v>0</v>
      </c>
      <c r="CL249" s="1">
        <v>0</v>
      </c>
      <c r="CM249" s="1"/>
    </row>
    <row r="250" spans="1:91" ht="15.75" hidden="1" customHeight="1" x14ac:dyDescent="0.2">
      <c r="A250" s="1">
        <v>660</v>
      </c>
      <c r="B250" s="1" t="e">
        <f>VLOOKUP(A250,'MONT-E'!B:C,2,0)</f>
        <v>#N/A</v>
      </c>
      <c r="F250" s="1">
        <v>0</v>
      </c>
      <c r="J250" s="1">
        <v>0</v>
      </c>
      <c r="N250" s="1">
        <v>0</v>
      </c>
      <c r="R250" s="1">
        <v>0</v>
      </c>
      <c r="V250" s="1">
        <v>0</v>
      </c>
      <c r="Z250" s="1">
        <v>0</v>
      </c>
      <c r="AD250" s="1">
        <v>0</v>
      </c>
      <c r="AH250" s="1">
        <v>0</v>
      </c>
      <c r="AL250" s="1">
        <v>0</v>
      </c>
      <c r="AP250" s="1">
        <v>0</v>
      </c>
      <c r="AT250" s="1">
        <v>0</v>
      </c>
      <c r="AX250" s="1">
        <v>0</v>
      </c>
      <c r="BB250" s="1">
        <v>0</v>
      </c>
      <c r="BF250" s="1">
        <v>0</v>
      </c>
      <c r="BJ250" s="1">
        <v>0</v>
      </c>
      <c r="BN250" s="1">
        <v>0</v>
      </c>
      <c r="BR250" s="1">
        <v>0</v>
      </c>
      <c r="BV250" s="1">
        <v>0</v>
      </c>
      <c r="BZ250" s="1">
        <v>0</v>
      </c>
      <c r="CD250" s="1">
        <v>0</v>
      </c>
      <c r="CH250" s="1">
        <v>0</v>
      </c>
      <c r="CL250" s="1">
        <v>0</v>
      </c>
      <c r="CM250" s="1"/>
    </row>
    <row r="251" spans="1:91" ht="15.75" hidden="1" customHeight="1" x14ac:dyDescent="0.2">
      <c r="A251" s="1">
        <v>661</v>
      </c>
      <c r="B251" s="1" t="e">
        <f>VLOOKUP(A251,'MONT-E'!B:C,2,0)</f>
        <v>#N/A</v>
      </c>
      <c r="F251" s="1">
        <v>0</v>
      </c>
      <c r="G251" s="162"/>
      <c r="H251" s="162"/>
      <c r="I251" s="286"/>
      <c r="J251" s="1">
        <v>0</v>
      </c>
      <c r="K251" s="162"/>
      <c r="L251" s="162"/>
      <c r="M251" s="286"/>
      <c r="N251" s="1">
        <v>0</v>
      </c>
      <c r="O251" s="162"/>
      <c r="P251" s="162"/>
      <c r="Q251" s="286"/>
      <c r="R251" s="1">
        <v>0</v>
      </c>
      <c r="S251" s="162"/>
      <c r="T251" s="162"/>
      <c r="U251" s="286"/>
      <c r="V251" s="1">
        <v>0</v>
      </c>
      <c r="Z251" s="1">
        <v>0</v>
      </c>
      <c r="AD251" s="1">
        <v>0</v>
      </c>
      <c r="AE251" s="162"/>
      <c r="AF251" s="162"/>
      <c r="AG251" s="286"/>
      <c r="AH251" s="1">
        <v>0</v>
      </c>
      <c r="AI251" s="162"/>
      <c r="AJ251" s="162"/>
      <c r="AK251" s="162"/>
      <c r="AL251" s="1">
        <v>0</v>
      </c>
      <c r="AP251" s="1">
        <v>0</v>
      </c>
      <c r="AT251" s="1">
        <v>0</v>
      </c>
      <c r="AU251" s="162"/>
      <c r="AV251" s="162"/>
      <c r="AW251" s="286"/>
      <c r="AX251" s="1">
        <v>0</v>
      </c>
      <c r="BB251" s="1">
        <v>0</v>
      </c>
      <c r="BF251" s="1">
        <v>0</v>
      </c>
      <c r="BG251" s="162"/>
      <c r="BH251" s="162"/>
      <c r="BI251" s="286"/>
      <c r="BJ251" s="1">
        <v>0</v>
      </c>
      <c r="BK251" s="162"/>
      <c r="BL251" s="162"/>
      <c r="BM251" s="162"/>
      <c r="BN251" s="1">
        <v>0</v>
      </c>
      <c r="BO251" s="162"/>
      <c r="BP251" s="162"/>
      <c r="BQ251" s="162"/>
      <c r="BR251" s="1">
        <v>0</v>
      </c>
      <c r="BV251" s="1">
        <v>0</v>
      </c>
      <c r="BZ251" s="1">
        <v>0</v>
      </c>
      <c r="CD251" s="1">
        <v>0</v>
      </c>
      <c r="CH251" s="1">
        <v>0</v>
      </c>
      <c r="CL251" s="1">
        <v>0</v>
      </c>
      <c r="CM251" s="1"/>
    </row>
    <row r="252" spans="1:91" ht="15.75" hidden="1" customHeight="1" x14ac:dyDescent="0.2">
      <c r="A252" s="1">
        <v>662</v>
      </c>
      <c r="B252" s="1" t="e">
        <f>VLOOKUP(A252,'MONT-E'!B:C,2,0)</f>
        <v>#N/A</v>
      </c>
      <c r="F252" s="1">
        <v>0</v>
      </c>
      <c r="G252" s="162">
        <v>0.40555555555555556</v>
      </c>
      <c r="H252" s="162">
        <v>0.78125</v>
      </c>
      <c r="I252" s="286">
        <v>0.28194444444444444</v>
      </c>
      <c r="J252" s="1">
        <v>6.8</v>
      </c>
      <c r="K252" s="162">
        <v>0.37638888888888888</v>
      </c>
      <c r="L252" s="162">
        <v>0.37638888888888888</v>
      </c>
      <c r="M252" s="286">
        <v>0.17708333333333334</v>
      </c>
      <c r="N252" s="1">
        <v>4.3</v>
      </c>
      <c r="O252" s="162">
        <v>0.39444444444444443</v>
      </c>
      <c r="P252" s="162">
        <v>0.54513888888888884</v>
      </c>
      <c r="Q252" s="286">
        <v>0.10555555555555556</v>
      </c>
      <c r="R252" s="1">
        <v>2.5</v>
      </c>
      <c r="S252" s="162">
        <v>0.52500000000000002</v>
      </c>
      <c r="T252" s="162">
        <v>0.78888888888888886</v>
      </c>
      <c r="U252" s="286">
        <v>0.1875</v>
      </c>
      <c r="V252" s="1">
        <v>4.5</v>
      </c>
      <c r="Z252" s="1">
        <v>0</v>
      </c>
      <c r="AD252" s="1">
        <v>0</v>
      </c>
      <c r="AE252" s="162">
        <v>0.55902777777777779</v>
      </c>
      <c r="AF252" s="162">
        <v>0.55902777777777779</v>
      </c>
      <c r="AG252" s="286">
        <v>0.17708333333333334</v>
      </c>
      <c r="AH252" s="1">
        <v>4.3</v>
      </c>
      <c r="AI252" s="162">
        <v>0.38472222222222224</v>
      </c>
      <c r="AJ252" s="162">
        <v>0.66736111111111107</v>
      </c>
      <c r="AK252" s="162">
        <v>0.22013888888888888</v>
      </c>
      <c r="AL252" s="1">
        <v>5.3</v>
      </c>
      <c r="AP252" s="1">
        <v>0</v>
      </c>
      <c r="AT252" s="1">
        <v>0</v>
      </c>
      <c r="AU252" s="162">
        <v>0.50138888888888888</v>
      </c>
      <c r="AV252" s="162">
        <v>0.50138888888888888</v>
      </c>
      <c r="AW252" s="286">
        <v>0.17708333333333334</v>
      </c>
      <c r="AX252" s="1">
        <v>4.3</v>
      </c>
      <c r="BB252" s="1">
        <v>0</v>
      </c>
      <c r="BF252" s="1">
        <v>0</v>
      </c>
      <c r="BG252" s="162">
        <v>0.56458333333333333</v>
      </c>
      <c r="BH252" s="162">
        <v>0.56458333333333333</v>
      </c>
      <c r="BI252" s="286">
        <v>0.17708333333333334</v>
      </c>
      <c r="BJ252" s="1">
        <v>4.3</v>
      </c>
      <c r="BK252" s="162">
        <v>0.39652777777777776</v>
      </c>
      <c r="BL252" s="162">
        <v>0.67152777777777772</v>
      </c>
      <c r="BM252" s="162">
        <v>0.21249999999999999</v>
      </c>
      <c r="BN252" s="1">
        <v>5.0999999999999996</v>
      </c>
      <c r="BO252" s="162">
        <v>0.37986111111111109</v>
      </c>
      <c r="BP252" s="162">
        <v>0.58194444444444449</v>
      </c>
      <c r="BQ252" s="162">
        <v>0.13958333333333334</v>
      </c>
      <c r="BR252" s="1">
        <v>3.4</v>
      </c>
      <c r="BV252" s="1">
        <v>0</v>
      </c>
      <c r="BZ252" s="1">
        <v>0</v>
      </c>
      <c r="CD252" s="1">
        <v>0</v>
      </c>
      <c r="CH252" s="1">
        <v>0</v>
      </c>
      <c r="CL252" s="1">
        <v>0</v>
      </c>
      <c r="CM252" s="1"/>
    </row>
    <row r="253" spans="1:91" ht="15.75" hidden="1" customHeight="1" x14ac:dyDescent="0.2">
      <c r="A253" s="1">
        <v>663</v>
      </c>
      <c r="B253" s="1" t="e">
        <f>VLOOKUP(A253,'MONT-E'!B:C,2,0)</f>
        <v>#N/A</v>
      </c>
      <c r="F253" s="1">
        <v>0</v>
      </c>
      <c r="J253" s="1">
        <v>0</v>
      </c>
      <c r="N253" s="1">
        <v>0</v>
      </c>
      <c r="R253" s="1">
        <v>0</v>
      </c>
      <c r="V253" s="1">
        <v>0</v>
      </c>
      <c r="Z253" s="1">
        <v>0</v>
      </c>
      <c r="AD253" s="1">
        <v>0</v>
      </c>
      <c r="AH253" s="1">
        <v>0</v>
      </c>
      <c r="AL253" s="1">
        <v>0</v>
      </c>
      <c r="AP253" s="1">
        <v>0</v>
      </c>
      <c r="AT253" s="1">
        <v>0</v>
      </c>
      <c r="AX253" s="1">
        <v>0</v>
      </c>
      <c r="BB253" s="1">
        <v>0</v>
      </c>
      <c r="BF253" s="1">
        <v>0</v>
      </c>
      <c r="BJ253" s="1">
        <v>0</v>
      </c>
      <c r="BN253" s="1">
        <v>0</v>
      </c>
      <c r="BR253" s="1">
        <v>0</v>
      </c>
      <c r="BV253" s="1">
        <v>0</v>
      </c>
      <c r="BZ253" s="1">
        <v>0</v>
      </c>
      <c r="CD253" s="1">
        <v>0</v>
      </c>
      <c r="CH253" s="1">
        <v>0</v>
      </c>
      <c r="CL253" s="1">
        <v>0</v>
      </c>
      <c r="CM253" s="1"/>
    </row>
    <row r="254" spans="1:91" ht="15.75" hidden="1" customHeight="1" x14ac:dyDescent="0.2">
      <c r="A254" s="1">
        <v>664</v>
      </c>
      <c r="B254" s="1" t="e">
        <f>VLOOKUP(A254,'MONT-E'!B:C,2,0)</f>
        <v>#N/A</v>
      </c>
      <c r="F254" s="1">
        <v>0</v>
      </c>
      <c r="G254" s="162"/>
      <c r="H254" s="162"/>
      <c r="I254" s="286"/>
      <c r="J254" s="1">
        <v>0</v>
      </c>
      <c r="K254" s="162"/>
      <c r="L254" s="162"/>
      <c r="M254" s="286"/>
      <c r="N254" s="1">
        <v>0</v>
      </c>
      <c r="O254" s="162"/>
      <c r="P254" s="162"/>
      <c r="Q254" s="286"/>
      <c r="R254" s="1">
        <v>0</v>
      </c>
      <c r="S254" s="162"/>
      <c r="T254" s="162"/>
      <c r="U254" s="286"/>
      <c r="V254" s="1">
        <v>0</v>
      </c>
      <c r="Z254" s="1">
        <v>0</v>
      </c>
      <c r="AD254" s="1">
        <v>0</v>
      </c>
      <c r="AE254" s="162"/>
      <c r="AF254" s="162"/>
      <c r="AG254" s="286"/>
      <c r="AH254" s="1">
        <v>0</v>
      </c>
      <c r="AI254" s="162"/>
      <c r="AJ254" s="162"/>
      <c r="AK254" s="286"/>
      <c r="AL254" s="1">
        <v>0</v>
      </c>
      <c r="AM254" s="162"/>
      <c r="AN254" s="162"/>
      <c r="AO254" s="286"/>
      <c r="AP254" s="1">
        <v>0</v>
      </c>
      <c r="AQ254" s="162"/>
      <c r="AR254" s="162"/>
      <c r="AS254" s="286"/>
      <c r="AT254" s="1">
        <v>0</v>
      </c>
      <c r="AU254" s="162"/>
      <c r="AV254" s="162"/>
      <c r="AW254" s="286"/>
      <c r="AX254" s="1">
        <v>0</v>
      </c>
      <c r="BB254" s="1">
        <v>0</v>
      </c>
      <c r="BF254" s="1">
        <v>0</v>
      </c>
      <c r="BG254" s="162"/>
      <c r="BH254" s="162"/>
      <c r="BI254" s="286"/>
      <c r="BJ254" s="1">
        <v>0</v>
      </c>
      <c r="BK254" s="162"/>
      <c r="BL254" s="162"/>
      <c r="BM254" s="286"/>
      <c r="BN254" s="1">
        <v>0</v>
      </c>
      <c r="BO254" s="162"/>
      <c r="BP254" s="162"/>
      <c r="BQ254" s="286"/>
      <c r="BR254" s="1">
        <v>0</v>
      </c>
      <c r="BS254" s="162"/>
      <c r="BT254" s="162"/>
      <c r="BU254" s="286"/>
      <c r="BV254" s="1">
        <v>0</v>
      </c>
      <c r="BW254" s="162"/>
      <c r="BX254" s="162"/>
      <c r="BY254" s="286"/>
      <c r="BZ254" s="1">
        <v>0</v>
      </c>
      <c r="CD254" s="1">
        <v>0</v>
      </c>
      <c r="CH254" s="1">
        <v>0</v>
      </c>
      <c r="CI254" s="162"/>
      <c r="CJ254" s="162"/>
      <c r="CK254" s="286"/>
      <c r="CL254" s="1">
        <v>0</v>
      </c>
      <c r="CM254" s="1"/>
    </row>
    <row r="255" spans="1:91" ht="15.75" hidden="1" customHeight="1" x14ac:dyDescent="0.2">
      <c r="A255" s="1">
        <v>665</v>
      </c>
      <c r="B255" s="1" t="e">
        <f>VLOOKUP(A255,'MONT-E'!B:C,2,0)</f>
        <v>#N/A</v>
      </c>
      <c r="F255" s="1">
        <v>0</v>
      </c>
      <c r="G255" s="162">
        <v>0.53055555555555556</v>
      </c>
      <c r="H255" s="162">
        <v>0.75277777777777777</v>
      </c>
      <c r="I255" s="286">
        <v>0.1875</v>
      </c>
      <c r="J255" s="1">
        <v>4.5</v>
      </c>
      <c r="K255" s="162">
        <v>0.71666666666666667</v>
      </c>
      <c r="L255" s="162">
        <v>0.71666666666666667</v>
      </c>
      <c r="M255" s="286">
        <v>0.17708333333333334</v>
      </c>
      <c r="N255" s="1">
        <v>4.3</v>
      </c>
      <c r="O255" s="162">
        <v>0.70486111111111116</v>
      </c>
      <c r="P255" s="162">
        <v>0.70486111111111116</v>
      </c>
      <c r="Q255" s="162">
        <v>0.17708333333333334</v>
      </c>
      <c r="R255" s="1">
        <v>4.3</v>
      </c>
      <c r="S255" s="162">
        <v>0.57013888888888886</v>
      </c>
      <c r="T255" s="162">
        <v>0.57013888888888886</v>
      </c>
      <c r="U255" s="286">
        <v>0.17708333333333334</v>
      </c>
      <c r="V255" s="1">
        <v>4.3</v>
      </c>
      <c r="Z255" s="1">
        <v>0</v>
      </c>
      <c r="AD255" s="1">
        <v>0</v>
      </c>
      <c r="AE255" s="162">
        <v>0.77083333333333337</v>
      </c>
      <c r="AF255" s="162">
        <v>0.77083333333333337</v>
      </c>
      <c r="AG255" s="286">
        <v>0.17708333333333334</v>
      </c>
      <c r="AH255" s="1">
        <v>4.3</v>
      </c>
      <c r="AI255" s="162">
        <v>0.36736111111111114</v>
      </c>
      <c r="AJ255" s="162">
        <v>0.77013888888888893</v>
      </c>
      <c r="AK255" s="286">
        <v>0.32013888888888886</v>
      </c>
      <c r="AL255" s="1">
        <v>7.7</v>
      </c>
      <c r="AM255" s="162">
        <v>0.37013888888888891</v>
      </c>
      <c r="AN255" s="162">
        <v>0.77847222222222223</v>
      </c>
      <c r="AO255" s="286">
        <v>0.31736111111111109</v>
      </c>
      <c r="AP255" s="1">
        <v>7.6</v>
      </c>
      <c r="AQ255" s="162">
        <v>0.37083333333333335</v>
      </c>
      <c r="AR255" s="162">
        <v>0.77430555555555558</v>
      </c>
      <c r="AS255" s="286">
        <v>0.31666666666666665</v>
      </c>
      <c r="AT255" s="1">
        <v>7.6</v>
      </c>
      <c r="AU255" s="162">
        <v>0.37708333333333333</v>
      </c>
      <c r="AV255" s="162">
        <v>0.37708333333333333</v>
      </c>
      <c r="AW255" s="286">
        <v>0.17708333333333334</v>
      </c>
      <c r="AX255" s="1">
        <v>4.3</v>
      </c>
      <c r="BB255" s="1">
        <v>0</v>
      </c>
      <c r="BF255" s="1">
        <v>0</v>
      </c>
      <c r="BG255" s="162">
        <v>0.375</v>
      </c>
      <c r="BH255" s="162">
        <v>0.55208333333333337</v>
      </c>
      <c r="BI255" s="162">
        <v>0.125</v>
      </c>
      <c r="BJ255" s="1">
        <v>3</v>
      </c>
      <c r="BK255" s="162">
        <v>0.37083333333333335</v>
      </c>
      <c r="BL255" s="162">
        <v>0.77361111111111114</v>
      </c>
      <c r="BM255" s="286">
        <v>0.31666666666666665</v>
      </c>
      <c r="BN255" s="1">
        <v>7.6</v>
      </c>
      <c r="BO255" s="162">
        <v>0.37152777777777779</v>
      </c>
      <c r="BP255" s="162">
        <v>0.7729166666666667</v>
      </c>
      <c r="BQ255" s="286">
        <v>0.31597222222222221</v>
      </c>
      <c r="BR255" s="1">
        <v>7.6</v>
      </c>
      <c r="BS255" s="162">
        <v>0.37152777777777779</v>
      </c>
      <c r="BT255" s="162">
        <v>0.77638888888888891</v>
      </c>
      <c r="BU255" s="286">
        <v>0.31597222222222221</v>
      </c>
      <c r="BV255" s="1">
        <v>7.6</v>
      </c>
      <c r="BW255" s="162">
        <v>0.36736111111111114</v>
      </c>
      <c r="BX255" s="162">
        <v>0.77152777777777781</v>
      </c>
      <c r="BY255" s="286">
        <v>0.32013888888888886</v>
      </c>
      <c r="BZ255" s="1">
        <v>7.7</v>
      </c>
      <c r="CD255" s="1">
        <v>0</v>
      </c>
      <c r="CH255" s="1">
        <v>0</v>
      </c>
      <c r="CI255" s="162">
        <v>0.36944444444444446</v>
      </c>
      <c r="CJ255" s="162">
        <v>0.36944444444444446</v>
      </c>
      <c r="CK255" s="286">
        <v>0.17708333333333334</v>
      </c>
      <c r="CL255" s="1">
        <v>4.3</v>
      </c>
      <c r="CM255" s="1"/>
    </row>
    <row r="256" spans="1:91" ht="15.75" hidden="1" customHeight="1" x14ac:dyDescent="0.2">
      <c r="A256" s="1">
        <v>666</v>
      </c>
      <c r="B256" s="1" t="e">
        <f>VLOOKUP(A256,'MONT-E'!B:C,2,0)</f>
        <v>#N/A</v>
      </c>
      <c r="F256" s="1">
        <v>0</v>
      </c>
      <c r="G256" s="162">
        <v>0.37430555555555556</v>
      </c>
      <c r="H256" s="162">
        <v>0.37430555555555556</v>
      </c>
      <c r="I256" s="286">
        <v>0.17708333333333334</v>
      </c>
      <c r="J256" s="1">
        <v>4.3</v>
      </c>
      <c r="N256" s="1">
        <v>0</v>
      </c>
      <c r="O256" s="162">
        <v>0.37777777777777777</v>
      </c>
      <c r="P256" s="162">
        <v>0.62916666666666665</v>
      </c>
      <c r="Q256" s="162">
        <v>0.18888888888888888</v>
      </c>
      <c r="R256" s="1">
        <v>4.5</v>
      </c>
      <c r="V256" s="1">
        <v>0</v>
      </c>
      <c r="Z256" s="1">
        <v>0</v>
      </c>
      <c r="AD256" s="1">
        <v>0</v>
      </c>
      <c r="AE256" s="162">
        <v>0.55972222222222223</v>
      </c>
      <c r="AF256" s="162">
        <v>0.55972222222222223</v>
      </c>
      <c r="AG256" s="286">
        <v>0.17708333333333334</v>
      </c>
      <c r="AH256" s="1">
        <v>4.3</v>
      </c>
      <c r="AL256" s="1">
        <v>0</v>
      </c>
      <c r="AP256" s="1">
        <v>0</v>
      </c>
      <c r="AT256" s="1">
        <v>0</v>
      </c>
      <c r="AX256" s="1">
        <v>0</v>
      </c>
      <c r="BB256" s="1">
        <v>0</v>
      </c>
      <c r="BF256" s="1">
        <v>0</v>
      </c>
      <c r="BG256" s="162">
        <v>0.39652777777777776</v>
      </c>
      <c r="BH256" s="162">
        <v>0.61805555555555558</v>
      </c>
      <c r="BI256" s="162">
        <v>0.15902777777777777</v>
      </c>
      <c r="BJ256" s="1">
        <v>3.8</v>
      </c>
      <c r="BK256" s="162">
        <v>0.37986111111111109</v>
      </c>
      <c r="BL256" s="162">
        <v>0.37986111111111109</v>
      </c>
      <c r="BM256" s="286">
        <v>0.17708333333333334</v>
      </c>
      <c r="BN256" s="1">
        <v>4.3</v>
      </c>
      <c r="BO256" s="162">
        <v>0.38055555555555554</v>
      </c>
      <c r="BP256" s="162">
        <v>0.38055555555555554</v>
      </c>
      <c r="BQ256" s="286">
        <v>0.17708333333333334</v>
      </c>
      <c r="BR256" s="1">
        <v>4.3</v>
      </c>
      <c r="BV256" s="1">
        <v>0</v>
      </c>
      <c r="BW256" s="162">
        <v>0.38611111111111113</v>
      </c>
      <c r="BX256" s="162">
        <v>0.38611111111111113</v>
      </c>
      <c r="BY256" s="286">
        <v>0.17708333333333334</v>
      </c>
      <c r="BZ256" s="1">
        <v>4.3</v>
      </c>
      <c r="CD256" s="1">
        <v>0</v>
      </c>
      <c r="CH256" s="1">
        <v>0</v>
      </c>
      <c r="CL256" s="1">
        <v>0</v>
      </c>
      <c r="CM256" s="1"/>
    </row>
    <row r="257" spans="1:91" ht="15.75" hidden="1" customHeight="1" x14ac:dyDescent="0.2">
      <c r="A257" s="1">
        <v>667</v>
      </c>
      <c r="B257" s="1" t="e">
        <f>VLOOKUP(A257,'MONT-E'!B:C,2,0)</f>
        <v>#N/A</v>
      </c>
      <c r="F257" s="1">
        <v>0</v>
      </c>
      <c r="J257" s="1">
        <v>0</v>
      </c>
      <c r="N257" s="1">
        <v>0</v>
      </c>
      <c r="R257" s="1">
        <v>0</v>
      </c>
      <c r="V257" s="1">
        <v>0</v>
      </c>
      <c r="Z257" s="1">
        <v>0</v>
      </c>
      <c r="AD257" s="1">
        <v>0</v>
      </c>
      <c r="AH257" s="1">
        <v>0</v>
      </c>
      <c r="AL257" s="1">
        <v>0</v>
      </c>
      <c r="AP257" s="1">
        <v>0</v>
      </c>
      <c r="AT257" s="1">
        <v>0</v>
      </c>
      <c r="AX257" s="1">
        <v>0</v>
      </c>
      <c r="BB257" s="1">
        <v>0</v>
      </c>
      <c r="BF257" s="1">
        <v>0</v>
      </c>
      <c r="BJ257" s="1">
        <v>0</v>
      </c>
      <c r="BN257" s="1">
        <v>0</v>
      </c>
      <c r="BR257" s="1">
        <v>0</v>
      </c>
      <c r="BV257" s="1">
        <v>0</v>
      </c>
      <c r="BZ257" s="1">
        <v>0</v>
      </c>
      <c r="CD257" s="1">
        <v>0</v>
      </c>
      <c r="CH257" s="1">
        <v>0</v>
      </c>
      <c r="CL257" s="1">
        <v>0</v>
      </c>
      <c r="CM257" s="1"/>
    </row>
    <row r="258" spans="1:91" ht="15.75" hidden="1" customHeight="1" x14ac:dyDescent="0.2">
      <c r="A258" s="1">
        <v>668</v>
      </c>
      <c r="B258" s="1" t="e">
        <f>VLOOKUP(A258,'MONT-E'!B:C,2,0)</f>
        <v>#N/A</v>
      </c>
      <c r="F258" s="1">
        <v>0</v>
      </c>
      <c r="J258" s="1">
        <v>0</v>
      </c>
      <c r="N258" s="1">
        <v>0</v>
      </c>
      <c r="R258" s="1">
        <v>0</v>
      </c>
      <c r="V258" s="1">
        <v>0</v>
      </c>
      <c r="Z258" s="1">
        <v>0</v>
      </c>
      <c r="AD258" s="1">
        <v>0</v>
      </c>
      <c r="AH258" s="1">
        <v>0</v>
      </c>
      <c r="AL258" s="1">
        <v>0</v>
      </c>
      <c r="AP258" s="1">
        <v>0</v>
      </c>
      <c r="AT258" s="1">
        <v>0</v>
      </c>
      <c r="AX258" s="1">
        <v>0</v>
      </c>
      <c r="BB258" s="1">
        <v>0</v>
      </c>
      <c r="BF258" s="1">
        <v>0</v>
      </c>
      <c r="BJ258" s="1">
        <v>0</v>
      </c>
      <c r="BN258" s="1">
        <v>0</v>
      </c>
      <c r="BR258" s="1">
        <v>0</v>
      </c>
      <c r="BV258" s="1">
        <v>0</v>
      </c>
      <c r="BZ258" s="1">
        <v>0</v>
      </c>
      <c r="CD258" s="1">
        <v>0</v>
      </c>
      <c r="CH258" s="1">
        <v>0</v>
      </c>
      <c r="CL258" s="1">
        <v>0</v>
      </c>
      <c r="CM258" s="1"/>
    </row>
    <row r="259" spans="1:91" ht="15.75" hidden="1" customHeight="1" x14ac:dyDescent="0.2">
      <c r="A259" s="1">
        <v>669</v>
      </c>
      <c r="B259" s="1" t="e">
        <f>VLOOKUP(A259,'MONT-E'!B:C,2,0)</f>
        <v>#N/A</v>
      </c>
      <c r="F259" s="1">
        <v>0</v>
      </c>
      <c r="J259" s="1">
        <v>0</v>
      </c>
      <c r="N259" s="1">
        <v>0</v>
      </c>
      <c r="R259" s="1">
        <v>0</v>
      </c>
      <c r="V259" s="1">
        <v>0</v>
      </c>
      <c r="Z259" s="1">
        <v>0</v>
      </c>
      <c r="AD259" s="1">
        <v>0</v>
      </c>
      <c r="AH259" s="1">
        <v>0</v>
      </c>
      <c r="AL259" s="1">
        <v>0</v>
      </c>
      <c r="AP259" s="1">
        <v>0</v>
      </c>
      <c r="AT259" s="1">
        <v>0</v>
      </c>
      <c r="AX259" s="1">
        <v>0</v>
      </c>
      <c r="BB259" s="1">
        <v>0</v>
      </c>
      <c r="BF259" s="1">
        <v>0</v>
      </c>
      <c r="BJ259" s="1">
        <v>0</v>
      </c>
      <c r="BN259" s="1">
        <v>0</v>
      </c>
      <c r="BR259" s="1">
        <v>0</v>
      </c>
      <c r="BV259" s="1">
        <v>0</v>
      </c>
      <c r="BZ259" s="1">
        <v>0</v>
      </c>
      <c r="CD259" s="1">
        <v>0</v>
      </c>
      <c r="CH259" s="1">
        <v>0</v>
      </c>
      <c r="CL259" s="1">
        <v>0</v>
      </c>
      <c r="CM259" s="1"/>
    </row>
    <row r="260" spans="1:91" ht="15.75" hidden="1" customHeight="1" x14ac:dyDescent="0.2">
      <c r="A260" s="1">
        <v>670</v>
      </c>
      <c r="B260" s="1" t="e">
        <f>VLOOKUP(A260,'MONT-E'!B:C,2,0)</f>
        <v>#N/A</v>
      </c>
      <c r="F260" s="1">
        <v>0</v>
      </c>
      <c r="J260" s="1">
        <v>0</v>
      </c>
      <c r="N260" s="1">
        <v>0</v>
      </c>
      <c r="R260" s="1">
        <v>0</v>
      </c>
      <c r="V260" s="1">
        <v>0</v>
      </c>
      <c r="Z260" s="1">
        <v>0</v>
      </c>
      <c r="AD260" s="1">
        <v>0</v>
      </c>
      <c r="AH260" s="1">
        <v>0</v>
      </c>
      <c r="AL260" s="1">
        <v>0</v>
      </c>
      <c r="AP260" s="1">
        <v>0</v>
      </c>
      <c r="AT260" s="1">
        <v>0</v>
      </c>
      <c r="AX260" s="1">
        <v>0</v>
      </c>
      <c r="BB260" s="1">
        <v>0</v>
      </c>
      <c r="BF260" s="1">
        <v>0</v>
      </c>
      <c r="BJ260" s="1">
        <v>0</v>
      </c>
      <c r="BN260" s="1">
        <v>0</v>
      </c>
      <c r="BR260" s="1">
        <v>0</v>
      </c>
      <c r="BV260" s="1">
        <v>0</v>
      </c>
      <c r="BZ260" s="1">
        <v>0</v>
      </c>
      <c r="CD260" s="1">
        <v>0</v>
      </c>
      <c r="CH260" s="1">
        <v>0</v>
      </c>
      <c r="CL260" s="1">
        <v>0</v>
      </c>
      <c r="CM260" s="1"/>
    </row>
    <row r="261" spans="1:91" ht="15.75" hidden="1" customHeight="1" x14ac:dyDescent="0.2">
      <c r="A261" s="1">
        <v>671</v>
      </c>
      <c r="B261" s="1" t="e">
        <f>VLOOKUP(A261,'MONT-E'!B:C,2,0)</f>
        <v>#N/A</v>
      </c>
      <c r="F261" s="1">
        <v>0</v>
      </c>
      <c r="J261" s="1">
        <v>0</v>
      </c>
      <c r="N261" s="1">
        <v>0</v>
      </c>
      <c r="R261" s="1">
        <v>0</v>
      </c>
      <c r="V261" s="1">
        <v>0</v>
      </c>
      <c r="Z261" s="1">
        <v>0</v>
      </c>
      <c r="AD261" s="1">
        <v>0</v>
      </c>
      <c r="AH261" s="1">
        <v>0</v>
      </c>
      <c r="AL261" s="1">
        <v>0</v>
      </c>
      <c r="AP261" s="1">
        <v>0</v>
      </c>
      <c r="AT261" s="1">
        <v>0</v>
      </c>
      <c r="AX261" s="1">
        <v>0</v>
      </c>
      <c r="BB261" s="1">
        <v>0</v>
      </c>
      <c r="BF261" s="1">
        <v>0</v>
      </c>
      <c r="BJ261" s="1">
        <v>0</v>
      </c>
      <c r="BN261" s="1">
        <v>0</v>
      </c>
      <c r="BR261" s="1">
        <v>0</v>
      </c>
      <c r="BV261" s="1">
        <v>0</v>
      </c>
      <c r="BZ261" s="1">
        <v>0</v>
      </c>
      <c r="CD261" s="1">
        <v>0</v>
      </c>
      <c r="CH261" s="1">
        <v>0</v>
      </c>
      <c r="CL261" s="1">
        <v>0</v>
      </c>
      <c r="CM261" s="1"/>
    </row>
    <row r="262" spans="1:91" ht="15.75" hidden="1" customHeight="1" x14ac:dyDescent="0.2">
      <c r="A262" s="1">
        <v>672</v>
      </c>
      <c r="B262" s="1" t="e">
        <f>VLOOKUP(A262,'MONT-E'!B:C,2,0)</f>
        <v>#N/A</v>
      </c>
      <c r="F262" s="1">
        <v>0</v>
      </c>
      <c r="J262" s="1">
        <v>0</v>
      </c>
      <c r="N262" s="1">
        <v>0</v>
      </c>
      <c r="R262" s="1">
        <v>0</v>
      </c>
      <c r="V262" s="1">
        <v>0</v>
      </c>
      <c r="Z262" s="1">
        <v>0</v>
      </c>
      <c r="AD262" s="1">
        <v>0</v>
      </c>
      <c r="AH262" s="1">
        <v>0</v>
      </c>
      <c r="AL262" s="1">
        <v>0</v>
      </c>
      <c r="AP262" s="1">
        <v>0</v>
      </c>
      <c r="AT262" s="1">
        <v>0</v>
      </c>
      <c r="AX262" s="1">
        <v>0</v>
      </c>
      <c r="BB262" s="1">
        <v>0</v>
      </c>
      <c r="BF262" s="1">
        <v>0</v>
      </c>
      <c r="BJ262" s="1">
        <v>0</v>
      </c>
      <c r="BN262" s="1">
        <v>0</v>
      </c>
      <c r="BR262" s="1">
        <v>0</v>
      </c>
      <c r="BV262" s="1">
        <v>0</v>
      </c>
      <c r="BZ262" s="1">
        <v>0</v>
      </c>
      <c r="CD262" s="1">
        <v>0</v>
      </c>
      <c r="CH262" s="1">
        <v>0</v>
      </c>
      <c r="CL262" s="1">
        <v>0</v>
      </c>
      <c r="CM262" s="1"/>
    </row>
    <row r="263" spans="1:91" ht="15.75" hidden="1" customHeight="1" x14ac:dyDescent="0.2">
      <c r="A263" s="1">
        <v>673</v>
      </c>
      <c r="B263" s="1" t="e">
        <f>VLOOKUP(A263,'MONT-E'!B:C,2,0)</f>
        <v>#N/A</v>
      </c>
      <c r="F263" s="1">
        <v>0</v>
      </c>
      <c r="J263" s="1">
        <v>0</v>
      </c>
      <c r="N263" s="1">
        <v>0</v>
      </c>
      <c r="R263" s="1">
        <v>0</v>
      </c>
      <c r="V263" s="1">
        <v>0</v>
      </c>
      <c r="Z263" s="1">
        <v>0</v>
      </c>
      <c r="AD263" s="1">
        <v>0</v>
      </c>
      <c r="AH263" s="1">
        <v>0</v>
      </c>
      <c r="AL263" s="1">
        <v>0</v>
      </c>
      <c r="AP263" s="1">
        <v>0</v>
      </c>
      <c r="AT263" s="1">
        <v>0</v>
      </c>
      <c r="AX263" s="1">
        <v>0</v>
      </c>
      <c r="BB263" s="1">
        <v>0</v>
      </c>
      <c r="BF263" s="1">
        <v>0</v>
      </c>
      <c r="BJ263" s="1">
        <v>0</v>
      </c>
      <c r="BN263" s="1">
        <v>0</v>
      </c>
      <c r="BR263" s="1">
        <v>0</v>
      </c>
      <c r="BV263" s="1">
        <v>0</v>
      </c>
      <c r="BZ263" s="1">
        <v>0</v>
      </c>
      <c r="CD263" s="1">
        <v>0</v>
      </c>
      <c r="CH263" s="1">
        <v>0</v>
      </c>
      <c r="CL263" s="1">
        <v>0</v>
      </c>
      <c r="CM263" s="1"/>
    </row>
    <row r="264" spans="1:91" ht="15.75" hidden="1" customHeight="1" x14ac:dyDescent="0.2">
      <c r="A264" s="1">
        <v>674</v>
      </c>
      <c r="B264" s="1" t="e">
        <f>VLOOKUP(A264,'MONT-E'!B:C,2,0)</f>
        <v>#N/A</v>
      </c>
      <c r="F264" s="1">
        <v>0</v>
      </c>
      <c r="J264" s="1">
        <v>0</v>
      </c>
      <c r="N264" s="1">
        <v>0</v>
      </c>
      <c r="R264" s="1">
        <v>0</v>
      </c>
      <c r="V264" s="1">
        <v>0</v>
      </c>
      <c r="Z264" s="1">
        <v>0</v>
      </c>
      <c r="AD264" s="1">
        <v>0</v>
      </c>
      <c r="AH264" s="1">
        <v>0</v>
      </c>
      <c r="AL264" s="1">
        <v>0</v>
      </c>
      <c r="AP264" s="1">
        <v>0</v>
      </c>
      <c r="AT264" s="1">
        <v>0</v>
      </c>
      <c r="AX264" s="1">
        <v>0</v>
      </c>
      <c r="BB264" s="1">
        <v>0</v>
      </c>
      <c r="BF264" s="1">
        <v>0</v>
      </c>
      <c r="BJ264" s="1">
        <v>0</v>
      </c>
      <c r="BN264" s="1">
        <v>0</v>
      </c>
      <c r="BR264" s="1">
        <v>0</v>
      </c>
      <c r="BV264" s="1">
        <v>0</v>
      </c>
      <c r="BZ264" s="1">
        <v>0</v>
      </c>
      <c r="CD264" s="1">
        <v>0</v>
      </c>
      <c r="CH264" s="1">
        <v>0</v>
      </c>
      <c r="CL264" s="1">
        <v>0</v>
      </c>
      <c r="CM264" s="1"/>
    </row>
    <row r="265" spans="1:91" ht="15.75" hidden="1" customHeight="1" x14ac:dyDescent="0.2">
      <c r="A265" s="1">
        <v>675</v>
      </c>
      <c r="B265" s="1" t="e">
        <f>VLOOKUP(A265,'MONT-E'!B:C,2,0)</f>
        <v>#N/A</v>
      </c>
      <c r="F265" s="1">
        <v>0</v>
      </c>
      <c r="J265" s="1">
        <v>0</v>
      </c>
      <c r="N265" s="1">
        <v>0</v>
      </c>
      <c r="R265" s="1">
        <v>0</v>
      </c>
      <c r="V265" s="1">
        <v>0</v>
      </c>
      <c r="Z265" s="1">
        <v>0</v>
      </c>
      <c r="AD265" s="1">
        <v>0</v>
      </c>
      <c r="AH265" s="1">
        <v>0</v>
      </c>
      <c r="AL265" s="1">
        <v>0</v>
      </c>
      <c r="AP265" s="1">
        <v>0</v>
      </c>
      <c r="AT265" s="1">
        <v>0</v>
      </c>
      <c r="AX265" s="1">
        <v>0</v>
      </c>
      <c r="BB265" s="1">
        <v>0</v>
      </c>
      <c r="BF265" s="1">
        <v>0</v>
      </c>
      <c r="BJ265" s="1">
        <v>0</v>
      </c>
      <c r="BN265" s="1">
        <v>0</v>
      </c>
      <c r="BR265" s="1">
        <v>0</v>
      </c>
      <c r="BV265" s="1">
        <v>0</v>
      </c>
      <c r="BZ265" s="1">
        <v>0</v>
      </c>
      <c r="CD265" s="1">
        <v>0</v>
      </c>
      <c r="CH265" s="1">
        <v>0</v>
      </c>
      <c r="CL265" s="1">
        <v>0</v>
      </c>
      <c r="CM265" s="1"/>
    </row>
    <row r="266" spans="1:91" ht="15.75" hidden="1" customHeight="1" x14ac:dyDescent="0.2">
      <c r="A266" s="1">
        <v>676</v>
      </c>
      <c r="B266" s="1" t="e">
        <f>VLOOKUP(A266,'MONT-E'!B:C,2,0)</f>
        <v>#N/A</v>
      </c>
      <c r="F266" s="1">
        <v>0</v>
      </c>
      <c r="J266" s="1">
        <v>0</v>
      </c>
      <c r="N266" s="1">
        <v>0</v>
      </c>
      <c r="R266" s="1">
        <v>0</v>
      </c>
      <c r="V266" s="1">
        <v>0</v>
      </c>
      <c r="Z266" s="1">
        <v>0</v>
      </c>
      <c r="AD266" s="1">
        <v>0</v>
      </c>
      <c r="AH266" s="1">
        <v>0</v>
      </c>
      <c r="AL266" s="1">
        <v>0</v>
      </c>
      <c r="AP266" s="1">
        <v>0</v>
      </c>
      <c r="AT266" s="1">
        <v>0</v>
      </c>
      <c r="AX266" s="1">
        <v>0</v>
      </c>
      <c r="BB266" s="1">
        <v>0</v>
      </c>
      <c r="BF266" s="1">
        <v>0</v>
      </c>
      <c r="BJ266" s="1">
        <v>0</v>
      </c>
      <c r="BN266" s="1">
        <v>0</v>
      </c>
      <c r="BR266" s="1">
        <v>0</v>
      </c>
      <c r="BV266" s="1">
        <v>0</v>
      </c>
      <c r="BZ266" s="1">
        <v>0</v>
      </c>
      <c r="CD266" s="1">
        <v>0</v>
      </c>
      <c r="CH266" s="1">
        <v>0</v>
      </c>
      <c r="CL266" s="1">
        <v>0</v>
      </c>
      <c r="CM266" s="1"/>
    </row>
    <row r="267" spans="1:91" ht="15.75" hidden="1" customHeight="1" x14ac:dyDescent="0.2">
      <c r="A267" s="1">
        <v>677</v>
      </c>
      <c r="B267" s="1" t="e">
        <f>VLOOKUP(A267,'MONT-E'!B:C,2,0)</f>
        <v>#N/A</v>
      </c>
      <c r="F267" s="1">
        <v>0</v>
      </c>
      <c r="J267" s="1">
        <v>0</v>
      </c>
      <c r="N267" s="1">
        <v>0</v>
      </c>
      <c r="R267" s="1">
        <v>0</v>
      </c>
      <c r="V267" s="1">
        <v>0</v>
      </c>
      <c r="Z267" s="1">
        <v>0</v>
      </c>
      <c r="AD267" s="1">
        <v>0</v>
      </c>
      <c r="AH267" s="1">
        <v>0</v>
      </c>
      <c r="AL267" s="1">
        <v>0</v>
      </c>
      <c r="AP267" s="1">
        <v>0</v>
      </c>
      <c r="AT267" s="1">
        <v>0</v>
      </c>
      <c r="AX267" s="1">
        <v>0</v>
      </c>
      <c r="BB267" s="1">
        <v>0</v>
      </c>
      <c r="BF267" s="1">
        <v>0</v>
      </c>
      <c r="BJ267" s="1">
        <v>0</v>
      </c>
      <c r="BN267" s="1">
        <v>0</v>
      </c>
      <c r="BR267" s="1">
        <v>0</v>
      </c>
      <c r="BV267" s="1">
        <v>0</v>
      </c>
      <c r="BZ267" s="1">
        <v>0</v>
      </c>
      <c r="CD267" s="1">
        <v>0</v>
      </c>
      <c r="CH267" s="1">
        <v>0</v>
      </c>
      <c r="CL267" s="1">
        <v>0</v>
      </c>
      <c r="CM267" s="1"/>
    </row>
    <row r="268" spans="1:91" ht="15.75" hidden="1" customHeight="1" x14ac:dyDescent="0.2">
      <c r="A268" s="1">
        <v>678</v>
      </c>
      <c r="B268" s="1" t="e">
        <f>VLOOKUP(A268,'MONT-E'!B:C,2,0)</f>
        <v>#N/A</v>
      </c>
      <c r="F268" s="1">
        <v>0</v>
      </c>
      <c r="G268" s="162"/>
      <c r="H268" s="162"/>
      <c r="I268" s="286"/>
      <c r="J268" s="1">
        <v>0</v>
      </c>
      <c r="K268" s="162"/>
      <c r="L268" s="162"/>
      <c r="M268" s="286"/>
      <c r="N268" s="1">
        <v>0</v>
      </c>
      <c r="O268" s="162"/>
      <c r="P268" s="162"/>
      <c r="Q268" s="286"/>
      <c r="R268" s="1">
        <v>0</v>
      </c>
      <c r="S268" s="162"/>
      <c r="T268" s="162"/>
      <c r="U268" s="286"/>
      <c r="V268" s="1">
        <v>0</v>
      </c>
      <c r="Z268" s="1">
        <v>0</v>
      </c>
      <c r="AD268" s="1">
        <v>0</v>
      </c>
      <c r="AH268" s="1">
        <v>0</v>
      </c>
      <c r="AL268" s="1">
        <v>0</v>
      </c>
      <c r="AM268" s="162"/>
      <c r="AN268" s="162"/>
      <c r="AO268" s="286"/>
      <c r="AP268" s="1">
        <v>0</v>
      </c>
      <c r="AT268" s="1">
        <v>0</v>
      </c>
      <c r="AU268" s="162"/>
      <c r="AV268" s="162"/>
      <c r="AW268" s="286"/>
      <c r="AX268" s="1">
        <v>0</v>
      </c>
      <c r="BB268" s="1">
        <v>0</v>
      </c>
      <c r="BF268" s="1">
        <v>0</v>
      </c>
      <c r="BJ268" s="1">
        <v>0</v>
      </c>
      <c r="BN268" s="1">
        <v>0</v>
      </c>
      <c r="BR268" s="1">
        <v>0</v>
      </c>
      <c r="BV268" s="1">
        <v>0</v>
      </c>
      <c r="BZ268" s="1">
        <v>0</v>
      </c>
      <c r="CD268" s="1">
        <v>0</v>
      </c>
      <c r="CH268" s="1">
        <v>0</v>
      </c>
      <c r="CL268" s="1">
        <v>0</v>
      </c>
      <c r="CM268" s="1"/>
    </row>
    <row r="269" spans="1:91" ht="15.75" hidden="1" customHeight="1" x14ac:dyDescent="0.2">
      <c r="A269" s="1">
        <v>679</v>
      </c>
      <c r="B269" s="1" t="e">
        <f>VLOOKUP(A269,'MONT-E'!B:C,2,0)</f>
        <v>#N/A</v>
      </c>
      <c r="F269" s="1">
        <v>0</v>
      </c>
      <c r="G269" s="162">
        <v>0.82013888888888886</v>
      </c>
      <c r="H269" s="162">
        <v>0.82013888888888886</v>
      </c>
      <c r="I269" s="286">
        <v>0.17708333333333334</v>
      </c>
      <c r="J269" s="1">
        <v>4.3</v>
      </c>
      <c r="K269" s="162">
        <v>0.50416666666666665</v>
      </c>
      <c r="L269" s="162">
        <v>0.80972222222222223</v>
      </c>
      <c r="M269" s="286">
        <v>0.1875</v>
      </c>
      <c r="N269" s="1">
        <v>4.5</v>
      </c>
      <c r="O269" s="162">
        <v>0.50347222222222221</v>
      </c>
      <c r="P269" s="162">
        <v>0.81319444444444444</v>
      </c>
      <c r="Q269" s="286">
        <v>0.1875</v>
      </c>
      <c r="R269" s="1">
        <v>4.5</v>
      </c>
      <c r="S269" s="162">
        <v>0.50069444444444444</v>
      </c>
      <c r="T269" s="162">
        <v>0.50069444444444444</v>
      </c>
      <c r="U269" s="286">
        <v>0.17708333333333334</v>
      </c>
      <c r="V269" s="1">
        <v>4.3</v>
      </c>
      <c r="Z269" s="1">
        <v>0</v>
      </c>
      <c r="AD269" s="1">
        <v>0</v>
      </c>
      <c r="AH269" s="1">
        <v>0</v>
      </c>
      <c r="AL269" s="1">
        <v>0</v>
      </c>
      <c r="AM269" s="162">
        <v>0.82916666666666672</v>
      </c>
      <c r="AN269" s="162">
        <v>0.82916666666666672</v>
      </c>
      <c r="AO269" s="286">
        <v>0.17708333333333334</v>
      </c>
      <c r="AP269" s="1">
        <v>4.3</v>
      </c>
      <c r="AT269" s="1">
        <v>0</v>
      </c>
      <c r="AU269" s="162">
        <v>0.78125</v>
      </c>
      <c r="AV269" s="162">
        <v>0.78125</v>
      </c>
      <c r="AW269" s="286">
        <v>0.17708333333333334</v>
      </c>
      <c r="AX269" s="1">
        <v>4.3</v>
      </c>
      <c r="BB269" s="1">
        <v>0</v>
      </c>
      <c r="BF269" s="1">
        <v>0</v>
      </c>
      <c r="BJ269" s="1">
        <v>0</v>
      </c>
      <c r="BN269" s="1">
        <v>0</v>
      </c>
      <c r="BR269" s="1">
        <v>0</v>
      </c>
      <c r="BV269" s="1">
        <v>0</v>
      </c>
      <c r="BZ269" s="1">
        <v>0</v>
      </c>
      <c r="CD269" s="1">
        <v>0</v>
      </c>
      <c r="CH269" s="1">
        <v>0</v>
      </c>
      <c r="CL269" s="1">
        <v>0</v>
      </c>
      <c r="CM269" s="1"/>
    </row>
    <row r="270" spans="1:91" ht="15.75" hidden="1" customHeight="1" x14ac:dyDescent="0.2">
      <c r="A270" s="1">
        <v>680</v>
      </c>
      <c r="B270" s="1" t="e">
        <f>VLOOKUP(A270,'MONT-E'!B:C,2,0)</f>
        <v>#N/A</v>
      </c>
      <c r="F270" s="1">
        <v>0</v>
      </c>
      <c r="J270" s="1">
        <v>0</v>
      </c>
      <c r="N270" s="1">
        <v>0</v>
      </c>
      <c r="R270" s="1">
        <v>0</v>
      </c>
      <c r="V270" s="1">
        <v>0</v>
      </c>
      <c r="Z270" s="1">
        <v>0</v>
      </c>
      <c r="AD270" s="1">
        <v>0</v>
      </c>
      <c r="AH270" s="1">
        <v>0</v>
      </c>
      <c r="AL270" s="1">
        <v>0</v>
      </c>
      <c r="AP270" s="1">
        <v>0</v>
      </c>
      <c r="AT270" s="1">
        <v>0</v>
      </c>
      <c r="AX270" s="1">
        <v>0</v>
      </c>
      <c r="BB270" s="1">
        <v>0</v>
      </c>
      <c r="BF270" s="1">
        <v>0</v>
      </c>
      <c r="BJ270" s="1">
        <v>0</v>
      </c>
      <c r="BN270" s="1">
        <v>0</v>
      </c>
      <c r="BR270" s="1">
        <v>0</v>
      </c>
      <c r="BV270" s="1">
        <v>0</v>
      </c>
      <c r="BZ270" s="1">
        <v>0</v>
      </c>
      <c r="CD270" s="1">
        <v>0</v>
      </c>
      <c r="CH270" s="1">
        <v>0</v>
      </c>
      <c r="CL270" s="1">
        <v>0</v>
      </c>
      <c r="CM270" s="1"/>
    </row>
    <row r="271" spans="1:91" ht="15.75" hidden="1" customHeight="1" x14ac:dyDescent="0.2">
      <c r="A271" s="1">
        <v>681</v>
      </c>
      <c r="B271" s="1" t="e">
        <f>VLOOKUP(A271,'MONT-E'!B:C,2,0)</f>
        <v>#N/A</v>
      </c>
      <c r="F271" s="1">
        <v>0</v>
      </c>
      <c r="J271" s="1">
        <v>0</v>
      </c>
      <c r="N271" s="1">
        <v>0</v>
      </c>
      <c r="R271" s="1">
        <v>0</v>
      </c>
      <c r="V271" s="1">
        <v>0</v>
      </c>
      <c r="Z271" s="1">
        <v>0</v>
      </c>
      <c r="AD271" s="1">
        <v>0</v>
      </c>
      <c r="AH271" s="1">
        <v>0</v>
      </c>
      <c r="AL271" s="1">
        <v>0</v>
      </c>
      <c r="AP271" s="1">
        <v>0</v>
      </c>
      <c r="AT271" s="1">
        <v>0</v>
      </c>
      <c r="AX271" s="1">
        <v>0</v>
      </c>
      <c r="BB271" s="1">
        <v>0</v>
      </c>
      <c r="BF271" s="1">
        <v>0</v>
      </c>
      <c r="BJ271" s="1">
        <v>0</v>
      </c>
      <c r="BN271" s="1">
        <v>0</v>
      </c>
      <c r="BR271" s="1">
        <v>0</v>
      </c>
      <c r="BV271" s="1">
        <v>0</v>
      </c>
      <c r="BZ271" s="1">
        <v>0</v>
      </c>
      <c r="CD271" s="1">
        <v>0</v>
      </c>
      <c r="CH271" s="1">
        <v>0</v>
      </c>
      <c r="CL271" s="1">
        <v>0</v>
      </c>
      <c r="CM271" s="1"/>
    </row>
    <row r="272" spans="1:91" ht="15.75" hidden="1" customHeight="1" x14ac:dyDescent="0.2">
      <c r="A272" s="1">
        <v>682</v>
      </c>
      <c r="B272" s="1" t="e">
        <f>VLOOKUP(A272,'MONT-E'!B:C,2,0)</f>
        <v>#N/A</v>
      </c>
      <c r="F272" s="1">
        <v>0</v>
      </c>
      <c r="G272" s="162"/>
      <c r="H272" s="162"/>
      <c r="I272" s="286"/>
      <c r="J272" s="1">
        <v>0</v>
      </c>
      <c r="N272" s="1">
        <v>0</v>
      </c>
      <c r="O272" s="162"/>
      <c r="P272" s="162"/>
      <c r="Q272" s="286"/>
      <c r="R272" s="1">
        <v>0</v>
      </c>
      <c r="V272" s="1">
        <v>0</v>
      </c>
      <c r="Z272" s="1">
        <v>0</v>
      </c>
      <c r="AD272" s="1">
        <v>0</v>
      </c>
      <c r="AE272" s="162"/>
      <c r="AF272" s="162"/>
      <c r="AG272" s="286"/>
      <c r="AH272" s="1">
        <v>0</v>
      </c>
      <c r="AI272" s="162"/>
      <c r="AJ272" s="162"/>
      <c r="AK272" s="286"/>
      <c r="AL272" s="1">
        <v>0</v>
      </c>
      <c r="AM272" s="162"/>
      <c r="AN272" s="162"/>
      <c r="AO272" s="286"/>
      <c r="AP272" s="1">
        <v>0</v>
      </c>
      <c r="AQ272" s="162"/>
      <c r="AR272" s="162"/>
      <c r="AS272" s="286"/>
      <c r="AT272" s="1">
        <v>0</v>
      </c>
      <c r="AU272" s="162"/>
      <c r="AV272" s="162"/>
      <c r="AW272" s="286"/>
      <c r="AX272" s="1">
        <v>0</v>
      </c>
      <c r="BB272" s="1">
        <v>0</v>
      </c>
      <c r="BF272" s="1">
        <v>0</v>
      </c>
      <c r="BG272" s="162"/>
      <c r="BH272" s="162"/>
      <c r="BI272" s="286"/>
      <c r="BJ272" s="1">
        <v>0</v>
      </c>
      <c r="BK272" s="162"/>
      <c r="BL272" s="162"/>
      <c r="BM272" s="286"/>
      <c r="BN272" s="1">
        <v>0</v>
      </c>
      <c r="BO272" s="162"/>
      <c r="BP272" s="162"/>
      <c r="BQ272" s="286"/>
      <c r="BR272" s="1">
        <v>0</v>
      </c>
      <c r="BV272" s="1">
        <v>0</v>
      </c>
      <c r="BW272" s="162"/>
      <c r="BX272" s="162"/>
      <c r="BY272" s="286"/>
      <c r="BZ272" s="1">
        <v>0</v>
      </c>
      <c r="CD272" s="1">
        <v>0</v>
      </c>
      <c r="CH272" s="1">
        <v>0</v>
      </c>
      <c r="CL272" s="1">
        <v>0</v>
      </c>
      <c r="CM272" s="1"/>
    </row>
    <row r="273" spans="1:91" ht="15.75" hidden="1" customHeight="1" x14ac:dyDescent="0.2">
      <c r="A273" s="1">
        <v>683</v>
      </c>
      <c r="B273" s="1" t="e">
        <f>VLOOKUP(A273,'MONT-E'!B:C,2,0)</f>
        <v>#N/A</v>
      </c>
      <c r="F273" s="1">
        <v>0</v>
      </c>
      <c r="G273" s="162">
        <v>0.34722222222222221</v>
      </c>
      <c r="H273" s="162">
        <v>0.34722222222222221</v>
      </c>
      <c r="I273" s="286">
        <v>0.17708333333333334</v>
      </c>
      <c r="J273" s="1">
        <v>4.3</v>
      </c>
      <c r="N273" s="1">
        <v>0</v>
      </c>
      <c r="O273" s="162">
        <v>0.74513888888888891</v>
      </c>
      <c r="P273" s="162">
        <v>0.74513888888888891</v>
      </c>
      <c r="Q273" s="286">
        <v>0.17708333333333334</v>
      </c>
      <c r="R273" s="1">
        <v>4.3</v>
      </c>
      <c r="S273" s="162"/>
      <c r="T273" s="162"/>
      <c r="U273" s="286"/>
      <c r="V273" s="1">
        <v>0</v>
      </c>
      <c r="Z273" s="1">
        <v>0</v>
      </c>
      <c r="AD273" s="1">
        <v>0</v>
      </c>
      <c r="AE273" s="162">
        <v>0.74722222222222223</v>
      </c>
      <c r="AF273" s="162">
        <v>0.74722222222222223</v>
      </c>
      <c r="AG273" s="286">
        <v>0.17708333333333334</v>
      </c>
      <c r="AH273" s="1">
        <v>4.3</v>
      </c>
      <c r="AI273" s="162">
        <v>0.34583333333333333</v>
      </c>
      <c r="AJ273" s="162">
        <v>0.76388888888888884</v>
      </c>
      <c r="AK273" s="286">
        <v>0.34166666666666667</v>
      </c>
      <c r="AL273" s="1">
        <v>8.1999999999999993</v>
      </c>
      <c r="AM273" s="162">
        <v>0.35208333333333336</v>
      </c>
      <c r="AN273" s="162">
        <v>0.77083333333333337</v>
      </c>
      <c r="AO273" s="286">
        <v>0.33541666666666664</v>
      </c>
      <c r="AP273" s="1">
        <v>8.1</v>
      </c>
      <c r="AQ273" s="162">
        <v>0.35486111111111113</v>
      </c>
      <c r="AR273" s="162">
        <v>0.75555555555555554</v>
      </c>
      <c r="AS273" s="286">
        <v>0.33263888888888887</v>
      </c>
      <c r="AT273" s="1">
        <v>8</v>
      </c>
      <c r="AU273" s="162">
        <v>0.35972222222222222</v>
      </c>
      <c r="AV273" s="162">
        <v>0.35972222222222222</v>
      </c>
      <c r="AW273" s="286">
        <v>0.17708333333333334</v>
      </c>
      <c r="AX273" s="1">
        <v>4.3</v>
      </c>
      <c r="BB273" s="1">
        <v>0</v>
      </c>
      <c r="BF273" s="1">
        <v>0</v>
      </c>
      <c r="BG273" s="162">
        <v>0.34930555555555554</v>
      </c>
      <c r="BH273" s="162">
        <v>0.75972222222222219</v>
      </c>
      <c r="BI273" s="286">
        <v>0.33819444444444446</v>
      </c>
      <c r="BJ273" s="1">
        <v>8.1</v>
      </c>
      <c r="BK273" s="162">
        <v>0.35486111111111113</v>
      </c>
      <c r="BL273" s="162">
        <v>0.76180555555555551</v>
      </c>
      <c r="BM273" s="286">
        <v>0.33263888888888887</v>
      </c>
      <c r="BN273" s="1">
        <v>8</v>
      </c>
      <c r="BO273" s="162">
        <v>0.35069444444444442</v>
      </c>
      <c r="BP273" s="162">
        <v>0.76111111111111107</v>
      </c>
      <c r="BQ273" s="286">
        <v>0.33680555555555558</v>
      </c>
      <c r="BR273" s="1">
        <v>8.1</v>
      </c>
      <c r="BV273" s="1">
        <v>0</v>
      </c>
      <c r="BW273" s="162">
        <v>0.76041666666666663</v>
      </c>
      <c r="BX273" s="162">
        <v>0.76041666666666663</v>
      </c>
      <c r="BY273" s="286">
        <v>0.17708333333333334</v>
      </c>
      <c r="BZ273" s="1">
        <v>4.3</v>
      </c>
      <c r="CD273" s="1">
        <v>0</v>
      </c>
      <c r="CH273" s="1">
        <v>0</v>
      </c>
      <c r="CL273" s="1">
        <v>0</v>
      </c>
      <c r="CM273" s="1"/>
    </row>
    <row r="274" spans="1:91" ht="15.75" hidden="1" customHeight="1" x14ac:dyDescent="0.2">
      <c r="A274" s="1">
        <v>684</v>
      </c>
      <c r="B274" s="1" t="e">
        <f>VLOOKUP(A274,'MONT-E'!B:C,2,0)</f>
        <v>#N/A</v>
      </c>
      <c r="F274" s="1">
        <v>0</v>
      </c>
      <c r="J274" s="1">
        <v>0</v>
      </c>
      <c r="N274" s="1">
        <v>0</v>
      </c>
      <c r="R274" s="1">
        <v>0</v>
      </c>
      <c r="S274" s="162">
        <v>0.57430555555555551</v>
      </c>
      <c r="T274" s="162">
        <v>0.57430555555555551</v>
      </c>
      <c r="U274" s="286">
        <v>0.17708333333333334</v>
      </c>
      <c r="V274" s="1">
        <v>4.3</v>
      </c>
      <c r="Z274" s="1">
        <v>0</v>
      </c>
      <c r="AD274" s="1">
        <v>0</v>
      </c>
      <c r="AH274" s="1">
        <v>0</v>
      </c>
      <c r="AL274" s="1">
        <v>0</v>
      </c>
      <c r="AM274" s="162">
        <v>0.5625</v>
      </c>
      <c r="AN274" s="162">
        <v>0.5625</v>
      </c>
      <c r="AO274" s="286">
        <v>0.17708333333333334</v>
      </c>
      <c r="AP274" s="1">
        <v>4.3</v>
      </c>
      <c r="AQ274" s="162">
        <v>0.56527777777777777</v>
      </c>
      <c r="AR274" s="162">
        <v>0.56527777777777777</v>
      </c>
      <c r="AS274" s="286">
        <v>0.17708333333333334</v>
      </c>
      <c r="AT274" s="1">
        <v>4.3</v>
      </c>
      <c r="AX274" s="1">
        <v>0</v>
      </c>
      <c r="BB274" s="1">
        <v>0</v>
      </c>
      <c r="BF274" s="1">
        <v>0</v>
      </c>
      <c r="BJ274" s="1">
        <v>0</v>
      </c>
      <c r="BN274" s="1">
        <v>0</v>
      </c>
      <c r="BR274" s="1">
        <v>0</v>
      </c>
      <c r="BV274" s="1">
        <v>0</v>
      </c>
      <c r="BZ274" s="1">
        <v>0</v>
      </c>
      <c r="CD274" s="1">
        <v>0</v>
      </c>
      <c r="CH274" s="1">
        <v>0</v>
      </c>
      <c r="CL274" s="1">
        <v>0</v>
      </c>
      <c r="CM274" s="1"/>
    </row>
    <row r="275" spans="1:91" ht="15.75" hidden="1" customHeight="1" x14ac:dyDescent="0.2">
      <c r="A275" s="1">
        <v>685</v>
      </c>
      <c r="B275" s="1" t="e">
        <f>VLOOKUP(A275,'MONT-E'!B:C,2,0)</f>
        <v>#N/A</v>
      </c>
      <c r="F275" s="1">
        <v>0</v>
      </c>
      <c r="J275" s="1">
        <v>0</v>
      </c>
      <c r="N275" s="1">
        <v>0</v>
      </c>
      <c r="R275" s="1">
        <v>0</v>
      </c>
      <c r="V275" s="1">
        <v>0</v>
      </c>
      <c r="Z275" s="1">
        <v>0</v>
      </c>
      <c r="AD275" s="1">
        <v>0</v>
      </c>
      <c r="AH275" s="1">
        <v>0</v>
      </c>
      <c r="AL275" s="1">
        <v>0</v>
      </c>
      <c r="AP275" s="1">
        <v>0</v>
      </c>
      <c r="AT275" s="1">
        <v>0</v>
      </c>
      <c r="AX275" s="1">
        <v>0</v>
      </c>
      <c r="BB275" s="1">
        <v>0</v>
      </c>
      <c r="BF275" s="1">
        <v>0</v>
      </c>
      <c r="BJ275" s="1">
        <v>0</v>
      </c>
      <c r="BN275" s="1">
        <v>0</v>
      </c>
      <c r="BR275" s="1">
        <v>0</v>
      </c>
      <c r="BV275" s="1">
        <v>0</v>
      </c>
      <c r="BZ275" s="1">
        <v>0</v>
      </c>
      <c r="CD275" s="1">
        <v>0</v>
      </c>
      <c r="CH275" s="1">
        <v>0</v>
      </c>
      <c r="CL275" s="1">
        <v>0</v>
      </c>
      <c r="CM275" s="1"/>
    </row>
    <row r="276" spans="1:91" ht="15.75" hidden="1" customHeight="1" x14ac:dyDescent="0.2">
      <c r="A276" s="1">
        <v>686</v>
      </c>
      <c r="B276" s="1" t="e">
        <f>VLOOKUP(A276,'MONT-E'!B:C,2,0)</f>
        <v>#N/A</v>
      </c>
      <c r="F276" s="1">
        <v>0</v>
      </c>
      <c r="J276" s="1">
        <v>0</v>
      </c>
      <c r="N276" s="1">
        <v>0</v>
      </c>
      <c r="R276" s="1">
        <v>0</v>
      </c>
      <c r="V276" s="1">
        <v>0</v>
      </c>
      <c r="Z276" s="1">
        <v>0</v>
      </c>
      <c r="AD276" s="1">
        <v>0</v>
      </c>
      <c r="AH276" s="1">
        <v>0</v>
      </c>
      <c r="AL276" s="1">
        <v>0</v>
      </c>
      <c r="AP276" s="1">
        <v>0</v>
      </c>
      <c r="AT276" s="1">
        <v>0</v>
      </c>
      <c r="AX276" s="1">
        <v>0</v>
      </c>
      <c r="BB276" s="1">
        <v>0</v>
      </c>
      <c r="BF276" s="1">
        <v>0</v>
      </c>
      <c r="BJ276" s="1">
        <v>0</v>
      </c>
      <c r="BN276" s="1">
        <v>0</v>
      </c>
      <c r="BR276" s="1">
        <v>0</v>
      </c>
      <c r="BV276" s="1">
        <v>0</v>
      </c>
      <c r="BZ276" s="1">
        <v>0</v>
      </c>
      <c r="CD276" s="1">
        <v>0</v>
      </c>
      <c r="CH276" s="1">
        <v>0</v>
      </c>
      <c r="CL276" s="1">
        <v>0</v>
      </c>
      <c r="CM276" s="1"/>
    </row>
    <row r="277" spans="1:91" ht="15.75" hidden="1" customHeight="1" x14ac:dyDescent="0.2">
      <c r="A277" s="1">
        <v>687</v>
      </c>
      <c r="B277" s="1" t="e">
        <f>VLOOKUP(A277,'MONT-E'!B:C,2,0)</f>
        <v>#N/A</v>
      </c>
      <c r="F277" s="1">
        <v>0</v>
      </c>
      <c r="J277" s="1">
        <v>0</v>
      </c>
      <c r="N277" s="1">
        <v>0</v>
      </c>
      <c r="R277" s="1">
        <v>0</v>
      </c>
      <c r="V277" s="1">
        <v>0</v>
      </c>
      <c r="Z277" s="1">
        <v>0</v>
      </c>
      <c r="AD277" s="1">
        <v>0</v>
      </c>
      <c r="AH277" s="1">
        <v>0</v>
      </c>
      <c r="AL277" s="1">
        <v>0</v>
      </c>
      <c r="AP277" s="1">
        <v>0</v>
      </c>
      <c r="AT277" s="1">
        <v>0</v>
      </c>
      <c r="AX277" s="1">
        <v>0</v>
      </c>
      <c r="BB277" s="1">
        <v>0</v>
      </c>
      <c r="BF277" s="1">
        <v>0</v>
      </c>
      <c r="BJ277" s="1">
        <v>0</v>
      </c>
      <c r="BN277" s="1">
        <v>0</v>
      </c>
      <c r="BR277" s="1">
        <v>0</v>
      </c>
      <c r="BV277" s="1">
        <v>0</v>
      </c>
      <c r="BZ277" s="1">
        <v>0</v>
      </c>
      <c r="CD277" s="1">
        <v>0</v>
      </c>
      <c r="CH277" s="1">
        <v>0</v>
      </c>
      <c r="CL277" s="1">
        <v>0</v>
      </c>
      <c r="CM277" s="1"/>
    </row>
    <row r="278" spans="1:91" ht="15.75" hidden="1" customHeight="1" x14ac:dyDescent="0.2">
      <c r="A278" s="1">
        <v>688</v>
      </c>
      <c r="B278" s="1" t="e">
        <f>VLOOKUP(A278,'MONT-E'!B:C,2,0)</f>
        <v>#N/A</v>
      </c>
      <c r="F278" s="1">
        <v>0</v>
      </c>
      <c r="J278" s="1">
        <v>0</v>
      </c>
      <c r="N278" s="1">
        <v>0</v>
      </c>
      <c r="R278" s="1">
        <v>0</v>
      </c>
      <c r="V278" s="1">
        <v>0</v>
      </c>
      <c r="Z278" s="1">
        <v>0</v>
      </c>
      <c r="AD278" s="1">
        <v>0</v>
      </c>
      <c r="AH278" s="1">
        <v>0</v>
      </c>
      <c r="AL278" s="1">
        <v>0</v>
      </c>
      <c r="AP278" s="1">
        <v>0</v>
      </c>
      <c r="AT278" s="1">
        <v>0</v>
      </c>
      <c r="AX278" s="1">
        <v>0</v>
      </c>
      <c r="BB278" s="1">
        <v>0</v>
      </c>
      <c r="BF278" s="1">
        <v>0</v>
      </c>
      <c r="BJ278" s="1">
        <v>0</v>
      </c>
      <c r="BN278" s="1">
        <v>0</v>
      </c>
      <c r="BR278" s="1">
        <v>0</v>
      </c>
      <c r="BV278" s="1">
        <v>0</v>
      </c>
      <c r="BZ278" s="1">
        <v>0</v>
      </c>
      <c r="CD278" s="1">
        <v>0</v>
      </c>
      <c r="CH278" s="1">
        <v>0</v>
      </c>
      <c r="CL278" s="1">
        <v>0</v>
      </c>
      <c r="CM278" s="1"/>
    </row>
    <row r="279" spans="1:91" ht="15.75" hidden="1" customHeight="1" x14ac:dyDescent="0.2">
      <c r="A279" s="1">
        <v>689</v>
      </c>
      <c r="B279" s="1" t="e">
        <f>VLOOKUP(A279,'MONT-E'!B:C,2,0)</f>
        <v>#N/A</v>
      </c>
      <c r="F279" s="1">
        <v>0</v>
      </c>
      <c r="J279" s="1">
        <v>0</v>
      </c>
      <c r="N279" s="1">
        <v>0</v>
      </c>
      <c r="R279" s="1">
        <v>0</v>
      </c>
      <c r="V279" s="1">
        <v>0</v>
      </c>
      <c r="Z279" s="1">
        <v>0</v>
      </c>
      <c r="AD279" s="1">
        <v>0</v>
      </c>
      <c r="AH279" s="1">
        <v>0</v>
      </c>
      <c r="AL279" s="1">
        <v>0</v>
      </c>
      <c r="AP279" s="1">
        <v>0</v>
      </c>
      <c r="AT279" s="1">
        <v>0</v>
      </c>
      <c r="AX279" s="1">
        <v>0</v>
      </c>
      <c r="BB279" s="1">
        <v>0</v>
      </c>
      <c r="BF279" s="1">
        <v>0</v>
      </c>
      <c r="BJ279" s="1">
        <v>0</v>
      </c>
      <c r="BN279" s="1">
        <v>0</v>
      </c>
      <c r="BR279" s="1">
        <v>0</v>
      </c>
      <c r="BV279" s="1">
        <v>0</v>
      </c>
      <c r="BZ279" s="1">
        <v>0</v>
      </c>
      <c r="CD279" s="1">
        <v>0</v>
      </c>
      <c r="CH279" s="1">
        <v>0</v>
      </c>
      <c r="CL279" s="1">
        <v>0</v>
      </c>
      <c r="CM279" s="1"/>
    </row>
    <row r="280" spans="1:91" ht="15.75" hidden="1" customHeight="1" x14ac:dyDescent="0.2">
      <c r="A280" s="1">
        <v>690</v>
      </c>
      <c r="B280" s="1" t="e">
        <f>VLOOKUP(A280,'MONT-E'!B:C,2,0)</f>
        <v>#N/A</v>
      </c>
      <c r="F280" s="1">
        <v>0</v>
      </c>
      <c r="J280" s="1">
        <v>0</v>
      </c>
      <c r="N280" s="1">
        <v>0</v>
      </c>
      <c r="R280" s="1">
        <v>0</v>
      </c>
      <c r="V280" s="1">
        <v>0</v>
      </c>
      <c r="Z280" s="1">
        <v>0</v>
      </c>
      <c r="AD280" s="1">
        <v>0</v>
      </c>
      <c r="AH280" s="1">
        <v>0</v>
      </c>
      <c r="AL280" s="1">
        <v>0</v>
      </c>
      <c r="AP280" s="1">
        <v>0</v>
      </c>
      <c r="AT280" s="1">
        <v>0</v>
      </c>
      <c r="AX280" s="1">
        <v>0</v>
      </c>
      <c r="BB280" s="1">
        <v>0</v>
      </c>
      <c r="BF280" s="1">
        <v>0</v>
      </c>
      <c r="BJ280" s="1">
        <v>0</v>
      </c>
      <c r="BN280" s="1">
        <v>0</v>
      </c>
      <c r="BR280" s="1">
        <v>0</v>
      </c>
      <c r="BV280" s="1">
        <v>0</v>
      </c>
      <c r="BZ280" s="1">
        <v>0</v>
      </c>
      <c r="CD280" s="1">
        <v>0</v>
      </c>
      <c r="CH280" s="1">
        <v>0</v>
      </c>
      <c r="CL280" s="1">
        <v>0</v>
      </c>
      <c r="CM280" s="1"/>
    </row>
    <row r="281" spans="1:91" ht="15.75" hidden="1" customHeight="1" x14ac:dyDescent="0.2">
      <c r="A281" s="1">
        <v>691</v>
      </c>
      <c r="B281" s="1" t="e">
        <f>VLOOKUP(A281,'MONT-E'!B:C,2,0)</f>
        <v>#N/A</v>
      </c>
      <c r="F281" s="1">
        <v>0</v>
      </c>
      <c r="J281" s="1">
        <v>0</v>
      </c>
      <c r="N281" s="1">
        <v>0</v>
      </c>
      <c r="R281" s="1">
        <v>0</v>
      </c>
      <c r="V281" s="1">
        <v>0</v>
      </c>
      <c r="Z281" s="1">
        <v>0</v>
      </c>
      <c r="AD281" s="1">
        <v>0</v>
      </c>
      <c r="AH281" s="1">
        <v>0</v>
      </c>
      <c r="AL281" s="1">
        <v>0</v>
      </c>
      <c r="AP281" s="1">
        <v>0</v>
      </c>
      <c r="AT281" s="1">
        <v>0</v>
      </c>
      <c r="AX281" s="1">
        <v>0</v>
      </c>
      <c r="BB281" s="1">
        <v>0</v>
      </c>
      <c r="BF281" s="1">
        <v>0</v>
      </c>
      <c r="BJ281" s="1">
        <v>0</v>
      </c>
      <c r="BN281" s="1">
        <v>0</v>
      </c>
      <c r="BR281" s="1">
        <v>0</v>
      </c>
      <c r="BV281" s="1">
        <v>0</v>
      </c>
      <c r="BZ281" s="1">
        <v>0</v>
      </c>
      <c r="CD281" s="1">
        <v>0</v>
      </c>
      <c r="CH281" s="1">
        <v>0</v>
      </c>
      <c r="CL281" s="1">
        <v>0</v>
      </c>
      <c r="CM281" s="1"/>
    </row>
    <row r="282" spans="1:91" ht="15.75" hidden="1" customHeight="1" x14ac:dyDescent="0.2">
      <c r="A282" s="1">
        <v>692</v>
      </c>
      <c r="B282" s="1" t="e">
        <f>VLOOKUP(A282,'MONT-E'!B:C,2,0)</f>
        <v>#N/A</v>
      </c>
      <c r="F282" s="1">
        <v>0</v>
      </c>
      <c r="J282" s="1">
        <v>0</v>
      </c>
      <c r="N282" s="1">
        <v>0</v>
      </c>
      <c r="R282" s="1">
        <v>0</v>
      </c>
      <c r="V282" s="1">
        <v>0</v>
      </c>
      <c r="Z282" s="1">
        <v>0</v>
      </c>
      <c r="AD282" s="1">
        <v>0</v>
      </c>
      <c r="AH282" s="1">
        <v>0</v>
      </c>
      <c r="AL282" s="1">
        <v>0</v>
      </c>
      <c r="AP282" s="1">
        <v>0</v>
      </c>
      <c r="AT282" s="1">
        <v>0</v>
      </c>
      <c r="AX282" s="1">
        <v>0</v>
      </c>
      <c r="BB282" s="1">
        <v>0</v>
      </c>
      <c r="BF282" s="1">
        <v>0</v>
      </c>
      <c r="BJ282" s="1">
        <v>0</v>
      </c>
      <c r="BN282" s="1">
        <v>0</v>
      </c>
      <c r="BR282" s="1">
        <v>0</v>
      </c>
      <c r="BV282" s="1">
        <v>0</v>
      </c>
      <c r="BZ282" s="1">
        <v>0</v>
      </c>
      <c r="CD282" s="1">
        <v>0</v>
      </c>
      <c r="CH282" s="1">
        <v>0</v>
      </c>
      <c r="CL282" s="1">
        <v>0</v>
      </c>
      <c r="CM282" s="1"/>
    </row>
    <row r="283" spans="1:91" ht="15.75" hidden="1" customHeight="1" x14ac:dyDescent="0.2">
      <c r="A283" s="1">
        <v>693</v>
      </c>
      <c r="B283" s="1" t="e">
        <f>VLOOKUP(A283,'MONT-E'!B:C,2,0)</f>
        <v>#N/A</v>
      </c>
      <c r="F283" s="1">
        <v>0</v>
      </c>
      <c r="J283" s="1">
        <v>0</v>
      </c>
      <c r="N283" s="1">
        <v>0</v>
      </c>
      <c r="R283" s="1">
        <v>0</v>
      </c>
      <c r="V283" s="1">
        <v>0</v>
      </c>
      <c r="Z283" s="1">
        <v>0</v>
      </c>
      <c r="AD283" s="1">
        <v>0</v>
      </c>
      <c r="AH283" s="1">
        <v>0</v>
      </c>
      <c r="AL283" s="1">
        <v>0</v>
      </c>
      <c r="AP283" s="1">
        <v>0</v>
      </c>
      <c r="AT283" s="1">
        <v>0</v>
      </c>
      <c r="AX283" s="1">
        <v>0</v>
      </c>
      <c r="BB283" s="1">
        <v>0</v>
      </c>
      <c r="BF283" s="1">
        <v>0</v>
      </c>
      <c r="BJ283" s="1">
        <v>0</v>
      </c>
      <c r="BN283" s="1">
        <v>0</v>
      </c>
      <c r="BR283" s="1">
        <v>0</v>
      </c>
      <c r="BV283" s="1">
        <v>0</v>
      </c>
      <c r="BZ283" s="1">
        <v>0</v>
      </c>
      <c r="CD283" s="1">
        <v>0</v>
      </c>
      <c r="CH283" s="1">
        <v>0</v>
      </c>
      <c r="CL283" s="1">
        <v>0</v>
      </c>
      <c r="CM283" s="1"/>
    </row>
    <row r="284" spans="1:91" ht="15.75" hidden="1" customHeight="1" x14ac:dyDescent="0.2">
      <c r="A284" s="1">
        <v>694</v>
      </c>
      <c r="B284" s="1" t="e">
        <f>VLOOKUP(A284,'MONT-E'!B:C,2,0)</f>
        <v>#N/A</v>
      </c>
      <c r="C284" s="162"/>
      <c r="D284" s="162"/>
      <c r="E284" s="162"/>
      <c r="F284" s="1">
        <v>0</v>
      </c>
      <c r="G284" s="162"/>
      <c r="H284" s="162"/>
      <c r="I284" s="162"/>
      <c r="J284" s="1">
        <v>0</v>
      </c>
      <c r="K284" s="162"/>
      <c r="L284" s="162"/>
      <c r="M284" s="162"/>
      <c r="N284" s="1">
        <v>0</v>
      </c>
      <c r="O284" s="162"/>
      <c r="P284" s="162"/>
      <c r="Q284" s="162"/>
      <c r="R284" s="1">
        <v>0</v>
      </c>
      <c r="S284" s="162"/>
      <c r="T284" s="162"/>
      <c r="U284" s="286"/>
      <c r="V284" s="1">
        <v>0</v>
      </c>
      <c r="Z284" s="1">
        <v>0</v>
      </c>
      <c r="AD284" s="1">
        <v>0</v>
      </c>
      <c r="AE284" s="162"/>
      <c r="AF284" s="162"/>
      <c r="AG284" s="286"/>
      <c r="AH284" s="1">
        <v>0</v>
      </c>
      <c r="AI284" s="162"/>
      <c r="AJ284" s="162"/>
      <c r="AK284" s="286"/>
      <c r="AL284" s="1">
        <v>0</v>
      </c>
      <c r="AM284" s="162"/>
      <c r="AN284" s="162"/>
      <c r="AO284" s="286"/>
      <c r="AP284" s="1">
        <v>0</v>
      </c>
      <c r="AQ284" s="162"/>
      <c r="AR284" s="162"/>
      <c r="AS284" s="162"/>
      <c r="AT284" s="1">
        <v>0</v>
      </c>
      <c r="AU284" s="162"/>
      <c r="AV284" s="162"/>
      <c r="AW284" s="286"/>
      <c r="AX284" s="1">
        <v>0</v>
      </c>
      <c r="AY284" s="162"/>
      <c r="AZ284" s="162"/>
      <c r="BA284" s="286"/>
      <c r="BB284" s="1">
        <v>0</v>
      </c>
      <c r="BF284" s="1">
        <v>0</v>
      </c>
      <c r="BG284" s="162"/>
      <c r="BH284" s="162"/>
      <c r="BI284" s="286"/>
      <c r="BJ284" s="1">
        <v>0</v>
      </c>
      <c r="BK284" s="162"/>
      <c r="BL284" s="162"/>
      <c r="BM284" s="286"/>
      <c r="BN284" s="1">
        <v>0</v>
      </c>
      <c r="BO284" s="162"/>
      <c r="BP284" s="162"/>
      <c r="BQ284" s="162"/>
      <c r="BR284" s="1">
        <v>0</v>
      </c>
      <c r="BS284" s="162"/>
      <c r="BT284" s="162"/>
      <c r="BU284" s="286"/>
      <c r="BV284" s="1">
        <v>0</v>
      </c>
      <c r="BW284" s="162"/>
      <c r="BX284" s="162"/>
      <c r="BY284" s="286"/>
      <c r="BZ284" s="1">
        <v>0</v>
      </c>
      <c r="CD284" s="1">
        <v>0</v>
      </c>
      <c r="CH284" s="1">
        <v>0</v>
      </c>
      <c r="CI284" s="162"/>
      <c r="CJ284" s="162"/>
      <c r="CK284" s="286"/>
      <c r="CL284" s="1">
        <v>0</v>
      </c>
      <c r="CM284" s="1"/>
    </row>
    <row r="285" spans="1:91" ht="15.75" hidden="1" customHeight="1" x14ac:dyDescent="0.2">
      <c r="A285" s="1">
        <v>695</v>
      </c>
      <c r="B285" s="1" t="e">
        <f>VLOOKUP(A285,'MONT-E'!B:C,2,0)</f>
        <v>#N/A</v>
      </c>
      <c r="C285" s="162">
        <v>0.38055555555555554</v>
      </c>
      <c r="D285" s="162">
        <v>0.63263888888888886</v>
      </c>
      <c r="E285" s="162">
        <v>0.18958333333333333</v>
      </c>
      <c r="F285" s="1">
        <v>4.5999999999999996</v>
      </c>
      <c r="G285" s="162">
        <v>0.39097222222222222</v>
      </c>
      <c r="H285" s="162">
        <v>0.75</v>
      </c>
      <c r="I285" s="162">
        <v>0.29652777777777778</v>
      </c>
      <c r="J285" s="1">
        <v>7.1</v>
      </c>
      <c r="K285" s="162">
        <v>0.38124999999999998</v>
      </c>
      <c r="L285" s="162">
        <v>0.61458333333333337</v>
      </c>
      <c r="M285" s="162">
        <v>0.17083333333333334</v>
      </c>
      <c r="N285" s="1">
        <v>4.0999999999999996</v>
      </c>
      <c r="O285" s="162">
        <v>0.3840277777777778</v>
      </c>
      <c r="P285" s="162">
        <v>0.72499999999999998</v>
      </c>
      <c r="Q285" s="162">
        <v>0.27847222222222223</v>
      </c>
      <c r="R285" s="1">
        <v>6.7</v>
      </c>
      <c r="S285" s="162">
        <v>0.38194444444444442</v>
      </c>
      <c r="T285" s="162">
        <v>0.91249999999999998</v>
      </c>
      <c r="U285" s="286">
        <v>0.30555555555555558</v>
      </c>
      <c r="V285" s="1">
        <v>7.3</v>
      </c>
      <c r="Z285" s="1">
        <v>0</v>
      </c>
      <c r="AD285" s="1">
        <v>0</v>
      </c>
      <c r="AE285" s="162">
        <v>0.76666666666666672</v>
      </c>
      <c r="AF285" s="162">
        <v>0.76666666666666672</v>
      </c>
      <c r="AG285" s="286">
        <v>0.17708333333333334</v>
      </c>
      <c r="AH285" s="1">
        <v>4.3</v>
      </c>
      <c r="AI285" s="162">
        <v>0.36666666666666664</v>
      </c>
      <c r="AJ285" s="162">
        <v>0.77569444444444446</v>
      </c>
      <c r="AK285" s="286">
        <v>0.32083333333333336</v>
      </c>
      <c r="AL285" s="1">
        <v>7.7</v>
      </c>
      <c r="AM285" s="162">
        <v>0.37291666666666667</v>
      </c>
      <c r="AN285" s="162">
        <v>0.77361111111111114</v>
      </c>
      <c r="AO285" s="286">
        <v>0.31458333333333333</v>
      </c>
      <c r="AP285" s="1">
        <v>7.6</v>
      </c>
      <c r="AQ285" s="162">
        <v>0.37291666666666667</v>
      </c>
      <c r="AR285" s="162">
        <v>0.70833333333333337</v>
      </c>
      <c r="AS285" s="162">
        <v>0.27291666666666664</v>
      </c>
      <c r="AT285" s="1">
        <v>6.6</v>
      </c>
      <c r="AU285" s="162">
        <v>0.36736111111111114</v>
      </c>
      <c r="AV285" s="162">
        <v>0.36736111111111114</v>
      </c>
      <c r="AW285" s="286">
        <v>0.17708333333333334</v>
      </c>
      <c r="AX285" s="1">
        <v>4.3</v>
      </c>
      <c r="AY285" s="162">
        <v>0.63194444444444442</v>
      </c>
      <c r="AZ285" s="162">
        <v>0.63194444444444442</v>
      </c>
      <c r="BA285" s="286">
        <v>0.17708333333333334</v>
      </c>
      <c r="BB285" s="1">
        <v>4.3</v>
      </c>
      <c r="BF285" s="1">
        <v>0</v>
      </c>
      <c r="BG285" s="162">
        <v>0.37083333333333335</v>
      </c>
      <c r="BH285" s="162">
        <v>0.77708333333333335</v>
      </c>
      <c r="BI285" s="286">
        <v>0.31666666666666665</v>
      </c>
      <c r="BJ285" s="1">
        <v>7.6</v>
      </c>
      <c r="BK285" s="162">
        <v>0.37291666666666667</v>
      </c>
      <c r="BL285" s="162">
        <v>0.77430555555555558</v>
      </c>
      <c r="BM285" s="286">
        <v>0.31458333333333333</v>
      </c>
      <c r="BN285" s="1">
        <v>7.6</v>
      </c>
      <c r="BO285" s="162">
        <v>0.37430555555555556</v>
      </c>
      <c r="BP285" s="162">
        <v>0.65347222222222223</v>
      </c>
      <c r="BQ285" s="162">
        <v>0.21666666666666667</v>
      </c>
      <c r="BR285" s="1">
        <v>5.2</v>
      </c>
      <c r="BS285" s="162">
        <v>0.52152777777777781</v>
      </c>
      <c r="BT285" s="162">
        <v>0.52152777777777781</v>
      </c>
      <c r="BU285" s="286">
        <v>0.17708333333333334</v>
      </c>
      <c r="BV285" s="1">
        <v>4.3</v>
      </c>
      <c r="BW285" s="162">
        <v>0.38958333333333334</v>
      </c>
      <c r="BX285" s="162">
        <v>0.77500000000000002</v>
      </c>
      <c r="BY285" s="286">
        <v>0.29791666666666666</v>
      </c>
      <c r="BZ285" s="1">
        <v>7.2</v>
      </c>
      <c r="CD285" s="1">
        <v>0</v>
      </c>
      <c r="CH285" s="1">
        <v>0</v>
      </c>
      <c r="CI285" s="162">
        <v>0.76736111111111116</v>
      </c>
      <c r="CJ285" s="162">
        <v>0.76736111111111116</v>
      </c>
      <c r="CK285" s="286">
        <v>0.17708333333333334</v>
      </c>
      <c r="CL285" s="1">
        <v>4.3</v>
      </c>
      <c r="CM285" s="1"/>
    </row>
    <row r="286" spans="1:91" ht="15.75" hidden="1" customHeight="1" x14ac:dyDescent="0.2">
      <c r="A286" s="1">
        <v>696</v>
      </c>
      <c r="B286" s="1" t="e">
        <f>VLOOKUP(A286,'MONT-E'!B:C,2,0)</f>
        <v>#N/A</v>
      </c>
      <c r="F286" s="1">
        <v>0</v>
      </c>
      <c r="J286" s="1">
        <v>0</v>
      </c>
      <c r="N286" s="1">
        <v>0</v>
      </c>
      <c r="R286" s="1">
        <v>0</v>
      </c>
      <c r="V286" s="1">
        <v>0</v>
      </c>
      <c r="Z286" s="1">
        <v>0</v>
      </c>
      <c r="AD286" s="1">
        <v>0</v>
      </c>
      <c r="AH286" s="1">
        <v>0</v>
      </c>
      <c r="AL286" s="1">
        <v>0</v>
      </c>
      <c r="AP286" s="1">
        <v>0</v>
      </c>
      <c r="AT286" s="1">
        <v>0</v>
      </c>
      <c r="AX286" s="1">
        <v>0</v>
      </c>
      <c r="BB286" s="1">
        <v>0</v>
      </c>
      <c r="BF286" s="1">
        <v>0</v>
      </c>
      <c r="BJ286" s="1">
        <v>0</v>
      </c>
      <c r="BN286" s="1">
        <v>0</v>
      </c>
      <c r="BR286" s="1">
        <v>0</v>
      </c>
      <c r="BV286" s="1">
        <v>0</v>
      </c>
      <c r="BZ286" s="1">
        <v>0</v>
      </c>
      <c r="CD286" s="1">
        <v>0</v>
      </c>
      <c r="CH286" s="1">
        <v>0</v>
      </c>
      <c r="CL286" s="1">
        <v>0</v>
      </c>
      <c r="CM286" s="1"/>
    </row>
    <row r="287" spans="1:91" ht="15.75" hidden="1" customHeight="1" x14ac:dyDescent="0.2">
      <c r="A287" s="1">
        <v>697</v>
      </c>
      <c r="B287" s="1" t="e">
        <f>VLOOKUP(A287,'MONT-E'!B:C,2,0)</f>
        <v>#N/A</v>
      </c>
      <c r="F287" s="1">
        <v>0</v>
      </c>
      <c r="J287" s="1">
        <v>0</v>
      </c>
      <c r="N287" s="1">
        <v>0</v>
      </c>
      <c r="R287" s="1">
        <v>0</v>
      </c>
      <c r="V287" s="1">
        <v>0</v>
      </c>
      <c r="Z287" s="1">
        <v>0</v>
      </c>
      <c r="AD287" s="1">
        <v>0</v>
      </c>
      <c r="AH287" s="1">
        <v>0</v>
      </c>
      <c r="AL287" s="1">
        <v>0</v>
      </c>
      <c r="AP287" s="1">
        <v>0</v>
      </c>
      <c r="AT287" s="1">
        <v>0</v>
      </c>
      <c r="AX287" s="1">
        <v>0</v>
      </c>
      <c r="BB287" s="1">
        <v>0</v>
      </c>
      <c r="BF287" s="1">
        <v>0</v>
      </c>
      <c r="BJ287" s="1">
        <v>0</v>
      </c>
      <c r="BN287" s="1">
        <v>0</v>
      </c>
      <c r="BR287" s="1">
        <v>0</v>
      </c>
      <c r="BV287" s="1">
        <v>0</v>
      </c>
      <c r="BZ287" s="1">
        <v>0</v>
      </c>
      <c r="CD287" s="1">
        <v>0</v>
      </c>
      <c r="CH287" s="1">
        <v>0</v>
      </c>
      <c r="CL287" s="1">
        <v>0</v>
      </c>
      <c r="CM287" s="1"/>
    </row>
    <row r="288" spans="1:91" ht="15.75" hidden="1" customHeight="1" x14ac:dyDescent="0.2">
      <c r="A288" s="1">
        <v>698</v>
      </c>
      <c r="B288" s="1" t="e">
        <f>VLOOKUP(A288,'MONT-E'!B:C,2,0)</f>
        <v>#N/A</v>
      </c>
      <c r="F288" s="1">
        <v>0</v>
      </c>
      <c r="J288" s="1">
        <v>0</v>
      </c>
      <c r="N288" s="1">
        <v>0</v>
      </c>
      <c r="R288" s="1">
        <v>0</v>
      </c>
      <c r="V288" s="1">
        <v>0</v>
      </c>
      <c r="Z288" s="1">
        <v>0</v>
      </c>
      <c r="AD288" s="1">
        <v>0</v>
      </c>
      <c r="AH288" s="1">
        <v>0</v>
      </c>
      <c r="AL288" s="1">
        <v>0</v>
      </c>
      <c r="AP288" s="1">
        <v>0</v>
      </c>
      <c r="AT288" s="1">
        <v>0</v>
      </c>
      <c r="AX288" s="1">
        <v>0</v>
      </c>
      <c r="BB288" s="1">
        <v>0</v>
      </c>
      <c r="BF288" s="1">
        <v>0</v>
      </c>
      <c r="BJ288" s="1">
        <v>0</v>
      </c>
      <c r="BN288" s="1">
        <v>0</v>
      </c>
      <c r="BR288" s="1">
        <v>0</v>
      </c>
      <c r="BV288" s="1">
        <v>0</v>
      </c>
      <c r="BZ288" s="1">
        <v>0</v>
      </c>
      <c r="CD288" s="1">
        <v>0</v>
      </c>
      <c r="CH288" s="1">
        <v>0</v>
      </c>
      <c r="CL288" s="1">
        <v>0</v>
      </c>
      <c r="CM288" s="1"/>
    </row>
    <row r="289" spans="1:91" ht="15.75" hidden="1" customHeight="1" x14ac:dyDescent="0.2">
      <c r="A289" s="1">
        <v>699</v>
      </c>
      <c r="B289" s="1" t="e">
        <f>VLOOKUP(A289,'MONT-E'!B:C,2,0)</f>
        <v>#N/A</v>
      </c>
      <c r="F289" s="1">
        <v>0</v>
      </c>
      <c r="J289" s="1">
        <v>0</v>
      </c>
      <c r="N289" s="1">
        <v>0</v>
      </c>
      <c r="R289" s="1">
        <v>0</v>
      </c>
      <c r="V289" s="1">
        <v>0</v>
      </c>
      <c r="Z289" s="1">
        <v>0</v>
      </c>
      <c r="AD289" s="1">
        <v>0</v>
      </c>
      <c r="AH289" s="1">
        <v>0</v>
      </c>
      <c r="AL289" s="1">
        <v>0</v>
      </c>
      <c r="AP289" s="1">
        <v>0</v>
      </c>
      <c r="AT289" s="1">
        <v>0</v>
      </c>
      <c r="AX289" s="1">
        <v>0</v>
      </c>
      <c r="BB289" s="1">
        <v>0</v>
      </c>
      <c r="BF289" s="1">
        <v>0</v>
      </c>
      <c r="BJ289" s="1">
        <v>0</v>
      </c>
      <c r="BN289" s="1">
        <v>0</v>
      </c>
      <c r="BR289" s="1">
        <v>0</v>
      </c>
      <c r="BV289" s="1">
        <v>0</v>
      </c>
      <c r="BZ289" s="1">
        <v>0</v>
      </c>
      <c r="CD289" s="1">
        <v>0</v>
      </c>
      <c r="CH289" s="1">
        <v>0</v>
      </c>
      <c r="CL289" s="1">
        <v>0</v>
      </c>
      <c r="CM289" s="1"/>
    </row>
    <row r="290" spans="1:91" ht="15.75" hidden="1" customHeight="1" x14ac:dyDescent="0.2">
      <c r="A290" s="1">
        <v>700</v>
      </c>
      <c r="B290" s="1" t="e">
        <f>VLOOKUP(A290,'MONT-E'!B:C,2,0)</f>
        <v>#N/A</v>
      </c>
      <c r="F290" s="1">
        <v>0</v>
      </c>
      <c r="J290" s="1">
        <v>0</v>
      </c>
      <c r="N290" s="1">
        <v>0</v>
      </c>
      <c r="R290" s="1">
        <v>0</v>
      </c>
      <c r="V290" s="1">
        <v>0</v>
      </c>
      <c r="Z290" s="1">
        <v>0</v>
      </c>
      <c r="AD290" s="1">
        <v>0</v>
      </c>
      <c r="AH290" s="1">
        <v>0</v>
      </c>
      <c r="AL290" s="1">
        <v>0</v>
      </c>
      <c r="AP290" s="1">
        <v>0</v>
      </c>
      <c r="AT290" s="1">
        <v>0</v>
      </c>
      <c r="AX290" s="1">
        <v>0</v>
      </c>
      <c r="BB290" s="1">
        <v>0</v>
      </c>
      <c r="BF290" s="1">
        <v>0</v>
      </c>
      <c r="BJ290" s="1">
        <v>0</v>
      </c>
      <c r="BN290" s="1">
        <v>0</v>
      </c>
      <c r="BR290" s="1">
        <v>0</v>
      </c>
      <c r="BV290" s="1">
        <v>0</v>
      </c>
      <c r="BZ290" s="1">
        <v>0</v>
      </c>
      <c r="CD290" s="1">
        <v>0</v>
      </c>
      <c r="CH290" s="1">
        <v>0</v>
      </c>
      <c r="CL290" s="1">
        <v>0</v>
      </c>
      <c r="CM290" s="1"/>
    </row>
    <row r="291" spans="1:91" ht="15.75" hidden="1" customHeight="1" x14ac:dyDescent="0.2">
      <c r="A291" s="1">
        <v>701</v>
      </c>
      <c r="B291" s="1" t="e">
        <f>VLOOKUP(A291,'MONT-E'!B:C,2,0)</f>
        <v>#N/A</v>
      </c>
      <c r="F291" s="1">
        <v>0</v>
      </c>
      <c r="J291" s="1">
        <v>0</v>
      </c>
      <c r="N291" s="1">
        <v>0</v>
      </c>
      <c r="R291" s="1">
        <v>0</v>
      </c>
      <c r="V291" s="1">
        <v>0</v>
      </c>
      <c r="Z291" s="1">
        <v>0</v>
      </c>
      <c r="AD291" s="1">
        <v>0</v>
      </c>
      <c r="AH291" s="1">
        <v>0</v>
      </c>
      <c r="AL291" s="1">
        <v>0</v>
      </c>
      <c r="AP291" s="1">
        <v>0</v>
      </c>
      <c r="AT291" s="1">
        <v>0</v>
      </c>
      <c r="AX291" s="1">
        <v>0</v>
      </c>
      <c r="BB291" s="1">
        <v>0</v>
      </c>
      <c r="BF291" s="1">
        <v>0</v>
      </c>
      <c r="BJ291" s="1">
        <v>0</v>
      </c>
      <c r="BN291" s="1">
        <v>0</v>
      </c>
      <c r="BR291" s="1">
        <v>0</v>
      </c>
      <c r="BV291" s="1">
        <v>0</v>
      </c>
      <c r="BZ291" s="1">
        <v>0</v>
      </c>
      <c r="CD291" s="1">
        <v>0</v>
      </c>
      <c r="CH291" s="1">
        <v>0</v>
      </c>
      <c r="CL291" s="1">
        <v>0</v>
      </c>
      <c r="CM291" s="1"/>
    </row>
    <row r="292" spans="1:91" ht="15.75" hidden="1" customHeight="1" x14ac:dyDescent="0.2">
      <c r="A292" s="1">
        <v>702</v>
      </c>
      <c r="B292" s="1" t="e">
        <f>VLOOKUP(A292,'MONT-E'!B:C,2,0)</f>
        <v>#N/A</v>
      </c>
      <c r="F292" s="1">
        <v>0</v>
      </c>
      <c r="J292" s="1">
        <v>0</v>
      </c>
      <c r="N292" s="1">
        <v>0</v>
      </c>
      <c r="R292" s="1">
        <v>0</v>
      </c>
      <c r="V292" s="1">
        <v>0</v>
      </c>
      <c r="Z292" s="1">
        <v>0</v>
      </c>
      <c r="AD292" s="1">
        <v>0</v>
      </c>
      <c r="AH292" s="1">
        <v>0</v>
      </c>
      <c r="AI292" s="162"/>
      <c r="AJ292" s="162"/>
      <c r="AK292" s="286"/>
      <c r="AL292" s="1">
        <v>0</v>
      </c>
      <c r="AP292" s="1">
        <v>0</v>
      </c>
      <c r="AT292" s="1">
        <v>0</v>
      </c>
      <c r="AX292" s="1">
        <v>0</v>
      </c>
      <c r="BB292" s="1">
        <v>0</v>
      </c>
      <c r="BF292" s="1">
        <v>0</v>
      </c>
      <c r="BJ292" s="1">
        <v>0</v>
      </c>
      <c r="BN292" s="1">
        <v>0</v>
      </c>
      <c r="BR292" s="1">
        <v>0</v>
      </c>
      <c r="BV292" s="1">
        <v>0</v>
      </c>
      <c r="BZ292" s="1">
        <v>0</v>
      </c>
      <c r="CD292" s="1">
        <v>0</v>
      </c>
      <c r="CH292" s="1">
        <v>0</v>
      </c>
      <c r="CL292" s="1">
        <v>0</v>
      </c>
      <c r="CM292" s="1"/>
    </row>
    <row r="293" spans="1:91" ht="15.75" hidden="1" customHeight="1" x14ac:dyDescent="0.2">
      <c r="A293" s="1">
        <v>703</v>
      </c>
      <c r="B293" s="1" t="e">
        <f>VLOOKUP(A293,'MONT-E'!B:C,2,0)</f>
        <v>#N/A</v>
      </c>
      <c r="F293" s="1">
        <v>0</v>
      </c>
      <c r="J293" s="1">
        <v>0</v>
      </c>
      <c r="N293" s="1">
        <v>0</v>
      </c>
      <c r="R293" s="1">
        <v>0</v>
      </c>
      <c r="V293" s="1">
        <v>0</v>
      </c>
      <c r="Z293" s="1">
        <v>0</v>
      </c>
      <c r="AD293" s="1">
        <v>0</v>
      </c>
      <c r="AH293" s="1">
        <v>0</v>
      </c>
      <c r="AI293" s="162">
        <v>0.54374999999999996</v>
      </c>
      <c r="AJ293" s="162">
        <v>0.54374999999999996</v>
      </c>
      <c r="AK293" s="286">
        <v>0.17708333333333334</v>
      </c>
      <c r="AL293" s="1">
        <v>4.3</v>
      </c>
      <c r="AP293" s="1">
        <v>0</v>
      </c>
      <c r="AT293" s="1">
        <v>0</v>
      </c>
      <c r="AX293" s="1">
        <v>0</v>
      </c>
      <c r="BB293" s="1">
        <v>0</v>
      </c>
      <c r="BF293" s="1">
        <v>0</v>
      </c>
      <c r="BJ293" s="1">
        <v>0</v>
      </c>
      <c r="BN293" s="1">
        <v>0</v>
      </c>
      <c r="BR293" s="1">
        <v>0</v>
      </c>
      <c r="BV293" s="1">
        <v>0</v>
      </c>
      <c r="BZ293" s="1">
        <v>0</v>
      </c>
      <c r="CD293" s="1">
        <v>0</v>
      </c>
      <c r="CH293" s="1">
        <v>0</v>
      </c>
      <c r="CL293" s="1">
        <v>0</v>
      </c>
      <c r="CM293" s="1"/>
    </row>
    <row r="294" spans="1:91" ht="15.75" hidden="1" customHeight="1" x14ac:dyDescent="0.2">
      <c r="A294" s="1">
        <v>704</v>
      </c>
      <c r="B294" s="1" t="e">
        <f>VLOOKUP(A294,'MONT-E'!B:C,2,0)</f>
        <v>#N/A</v>
      </c>
      <c r="F294" s="1">
        <v>0</v>
      </c>
      <c r="J294" s="1">
        <v>0</v>
      </c>
      <c r="N294" s="1">
        <v>0</v>
      </c>
      <c r="R294" s="1">
        <v>0</v>
      </c>
      <c r="V294" s="1">
        <v>0</v>
      </c>
      <c r="Z294" s="1">
        <v>0</v>
      </c>
      <c r="AD294" s="1">
        <v>0</v>
      </c>
      <c r="AH294" s="1">
        <v>0</v>
      </c>
      <c r="AL294" s="1">
        <v>0</v>
      </c>
      <c r="AP294" s="1">
        <v>0</v>
      </c>
      <c r="AT294" s="1">
        <v>0</v>
      </c>
      <c r="AX294" s="1">
        <v>0</v>
      </c>
      <c r="BB294" s="1">
        <v>0</v>
      </c>
      <c r="BF294" s="1">
        <v>0</v>
      </c>
      <c r="BJ294" s="1">
        <v>0</v>
      </c>
      <c r="BN294" s="1">
        <v>0</v>
      </c>
      <c r="BR294" s="1">
        <v>0</v>
      </c>
      <c r="BV294" s="1">
        <v>0</v>
      </c>
      <c r="BZ294" s="1">
        <v>0</v>
      </c>
      <c r="CD294" s="1">
        <v>0</v>
      </c>
      <c r="CH294" s="1">
        <v>0</v>
      </c>
      <c r="CL294" s="1">
        <v>0</v>
      </c>
      <c r="CM294" s="1"/>
    </row>
    <row r="295" spans="1:91" ht="15.75" hidden="1" customHeight="1" x14ac:dyDescent="0.2">
      <c r="A295" s="1">
        <v>705</v>
      </c>
      <c r="B295" s="1" t="e">
        <f>VLOOKUP(A295,'MONT-E'!B:C,2,0)</f>
        <v>#N/A</v>
      </c>
      <c r="F295" s="1">
        <v>0</v>
      </c>
      <c r="J295" s="1">
        <v>0</v>
      </c>
      <c r="N295" s="1">
        <v>0</v>
      </c>
      <c r="R295" s="1">
        <v>0</v>
      </c>
      <c r="V295" s="1">
        <v>0</v>
      </c>
      <c r="Z295" s="1">
        <v>0</v>
      </c>
      <c r="AD295" s="1">
        <v>0</v>
      </c>
      <c r="AH295" s="1">
        <v>0</v>
      </c>
      <c r="AL295" s="1">
        <v>0</v>
      </c>
      <c r="AP295" s="1">
        <v>0</v>
      </c>
      <c r="AT295" s="1">
        <v>0</v>
      </c>
      <c r="AX295" s="1">
        <v>0</v>
      </c>
      <c r="BB295" s="1">
        <v>0</v>
      </c>
      <c r="BF295" s="1">
        <v>0</v>
      </c>
      <c r="BJ295" s="1">
        <v>0</v>
      </c>
      <c r="BN295" s="1">
        <v>0</v>
      </c>
      <c r="BR295" s="1">
        <v>0</v>
      </c>
      <c r="BV295" s="1">
        <v>0</v>
      </c>
      <c r="BZ295" s="1">
        <v>0</v>
      </c>
      <c r="CD295" s="1">
        <v>0</v>
      </c>
      <c r="CH295" s="1">
        <v>0</v>
      </c>
      <c r="CL295" s="1">
        <v>0</v>
      </c>
      <c r="CM295" s="1"/>
    </row>
    <row r="296" spans="1:91" ht="15.75" hidden="1" customHeight="1" x14ac:dyDescent="0.2">
      <c r="A296" s="1">
        <v>706</v>
      </c>
      <c r="B296" s="1" t="e">
        <f>VLOOKUP(A296,'MONT-E'!B:C,2,0)</f>
        <v>#N/A</v>
      </c>
      <c r="F296" s="1">
        <v>0</v>
      </c>
      <c r="J296" s="1">
        <v>0</v>
      </c>
      <c r="N296" s="1">
        <v>0</v>
      </c>
      <c r="R296" s="1">
        <v>0</v>
      </c>
      <c r="V296" s="1">
        <v>0</v>
      </c>
      <c r="Z296" s="1">
        <v>0</v>
      </c>
      <c r="AD296" s="1">
        <v>0</v>
      </c>
      <c r="AH296" s="1">
        <v>0</v>
      </c>
      <c r="AL296" s="1">
        <v>0</v>
      </c>
      <c r="AP296" s="1">
        <v>0</v>
      </c>
      <c r="AT296" s="1">
        <v>0</v>
      </c>
      <c r="AX296" s="1">
        <v>0</v>
      </c>
      <c r="BB296" s="1">
        <v>0</v>
      </c>
      <c r="BF296" s="1">
        <v>0</v>
      </c>
      <c r="BJ296" s="1">
        <v>0</v>
      </c>
      <c r="BN296" s="1">
        <v>0</v>
      </c>
      <c r="BR296" s="1">
        <v>0</v>
      </c>
      <c r="BV296" s="1">
        <v>0</v>
      </c>
      <c r="BZ296" s="1">
        <v>0</v>
      </c>
      <c r="CD296" s="1">
        <v>0</v>
      </c>
      <c r="CH296" s="1">
        <v>0</v>
      </c>
      <c r="CL296" s="1">
        <v>0</v>
      </c>
      <c r="CM296" s="1"/>
    </row>
    <row r="297" spans="1:91" ht="15.75" hidden="1" customHeight="1" x14ac:dyDescent="0.2">
      <c r="A297" s="1">
        <v>707</v>
      </c>
      <c r="B297" s="1" t="e">
        <f>VLOOKUP(A297,'MONT-E'!B:C,2,0)</f>
        <v>#N/A</v>
      </c>
      <c r="F297" s="1">
        <v>0</v>
      </c>
      <c r="J297" s="1">
        <v>0</v>
      </c>
      <c r="N297" s="1">
        <v>0</v>
      </c>
      <c r="R297" s="1">
        <v>0</v>
      </c>
      <c r="V297" s="1">
        <v>0</v>
      </c>
      <c r="Z297" s="1">
        <v>0</v>
      </c>
      <c r="AD297" s="1">
        <v>0</v>
      </c>
      <c r="AH297" s="1">
        <v>0</v>
      </c>
      <c r="AL297" s="1">
        <v>0</v>
      </c>
      <c r="AP297" s="1">
        <v>0</v>
      </c>
      <c r="AT297" s="1">
        <v>0</v>
      </c>
      <c r="AX297" s="1">
        <v>0</v>
      </c>
      <c r="BB297" s="1">
        <v>0</v>
      </c>
      <c r="BF297" s="1">
        <v>0</v>
      </c>
      <c r="BJ297" s="1">
        <v>0</v>
      </c>
      <c r="BN297" s="1">
        <v>0</v>
      </c>
      <c r="BR297" s="1">
        <v>0</v>
      </c>
      <c r="BV297" s="1">
        <v>0</v>
      </c>
      <c r="BZ297" s="1">
        <v>0</v>
      </c>
      <c r="CD297" s="1">
        <v>0</v>
      </c>
      <c r="CH297" s="1">
        <v>0</v>
      </c>
      <c r="CL297" s="1">
        <v>0</v>
      </c>
      <c r="CM297" s="1"/>
    </row>
    <row r="298" spans="1:91" ht="15.75" hidden="1" customHeight="1" x14ac:dyDescent="0.2">
      <c r="A298" s="1">
        <v>708</v>
      </c>
      <c r="B298" s="1" t="e">
        <f>VLOOKUP(A298,'MONT-E'!B:C,2,0)</f>
        <v>#N/A</v>
      </c>
      <c r="F298" s="1">
        <v>0</v>
      </c>
      <c r="J298" s="1">
        <v>0</v>
      </c>
      <c r="N298" s="1">
        <v>0</v>
      </c>
      <c r="R298" s="1">
        <v>0</v>
      </c>
      <c r="V298" s="1">
        <v>0</v>
      </c>
      <c r="Z298" s="1">
        <v>0</v>
      </c>
      <c r="AD298" s="1">
        <v>0</v>
      </c>
      <c r="AH298" s="1">
        <v>0</v>
      </c>
      <c r="AL298" s="1">
        <v>0</v>
      </c>
      <c r="AP298" s="1">
        <v>0</v>
      </c>
      <c r="AT298" s="1">
        <v>0</v>
      </c>
      <c r="AX298" s="1">
        <v>0</v>
      </c>
      <c r="BB298" s="1">
        <v>0</v>
      </c>
      <c r="BF298" s="1">
        <v>0</v>
      </c>
      <c r="BJ298" s="1">
        <v>0</v>
      </c>
      <c r="BN298" s="1">
        <v>0</v>
      </c>
      <c r="BR298" s="1">
        <v>0</v>
      </c>
      <c r="BV298" s="1">
        <v>0</v>
      </c>
      <c r="BZ298" s="1">
        <v>0</v>
      </c>
      <c r="CD298" s="1">
        <v>0</v>
      </c>
      <c r="CH298" s="1">
        <v>0</v>
      </c>
      <c r="CL298" s="1">
        <v>0</v>
      </c>
      <c r="CM298" s="1"/>
    </row>
    <row r="299" spans="1:91" ht="15.75" hidden="1" customHeight="1" x14ac:dyDescent="0.2">
      <c r="A299" s="1">
        <v>710</v>
      </c>
      <c r="B299" s="1" t="e">
        <f>VLOOKUP(A299,'MONT-E'!B:C,2,0)</f>
        <v>#N/A</v>
      </c>
      <c r="F299" s="1">
        <v>0</v>
      </c>
      <c r="J299" s="1">
        <v>0</v>
      </c>
      <c r="N299" s="1">
        <v>0</v>
      </c>
      <c r="R299" s="1">
        <v>0</v>
      </c>
      <c r="V299" s="1">
        <v>0</v>
      </c>
      <c r="Z299" s="1">
        <v>0</v>
      </c>
      <c r="AD299" s="1">
        <v>0</v>
      </c>
      <c r="AH299" s="1">
        <v>0</v>
      </c>
      <c r="AL299" s="1">
        <v>0</v>
      </c>
      <c r="AP299" s="1">
        <v>0</v>
      </c>
      <c r="AT299" s="1">
        <v>0</v>
      </c>
      <c r="AX299" s="1">
        <v>0</v>
      </c>
      <c r="BB299" s="1">
        <v>0</v>
      </c>
      <c r="BF299" s="1">
        <v>0</v>
      </c>
      <c r="BJ299" s="1">
        <v>0</v>
      </c>
      <c r="BN299" s="1">
        <v>0</v>
      </c>
      <c r="BR299" s="1">
        <v>0</v>
      </c>
      <c r="BV299" s="1">
        <v>0</v>
      </c>
      <c r="BZ299" s="1">
        <v>0</v>
      </c>
      <c r="CD299" s="1">
        <v>0</v>
      </c>
      <c r="CH299" s="1">
        <v>0</v>
      </c>
      <c r="CL299" s="1">
        <v>0</v>
      </c>
      <c r="CM299" s="1"/>
    </row>
    <row r="300" spans="1:91" ht="15.75" hidden="1" customHeight="1" x14ac:dyDescent="0.2">
      <c r="A300" s="1">
        <v>711</v>
      </c>
      <c r="B300" s="1" t="e">
        <f>VLOOKUP(A300,'MONT-E'!B:C,2,0)</f>
        <v>#N/A</v>
      </c>
      <c r="F300" s="1">
        <v>0</v>
      </c>
      <c r="J300" s="1">
        <v>0</v>
      </c>
      <c r="N300" s="1">
        <v>0</v>
      </c>
      <c r="R300" s="1">
        <v>0</v>
      </c>
      <c r="V300" s="1">
        <v>0</v>
      </c>
      <c r="Z300" s="1">
        <v>0</v>
      </c>
      <c r="AD300" s="1">
        <v>0</v>
      </c>
      <c r="AH300" s="1">
        <v>0</v>
      </c>
      <c r="AL300" s="1">
        <v>0</v>
      </c>
      <c r="AP300" s="1">
        <v>0</v>
      </c>
      <c r="AT300" s="1">
        <v>0</v>
      </c>
      <c r="AX300" s="1">
        <v>0</v>
      </c>
      <c r="BB300" s="1">
        <v>0</v>
      </c>
      <c r="BF300" s="1">
        <v>0</v>
      </c>
      <c r="BJ300" s="1">
        <v>0</v>
      </c>
      <c r="BN300" s="1">
        <v>0</v>
      </c>
      <c r="BR300" s="1">
        <v>0</v>
      </c>
      <c r="BV300" s="1">
        <v>0</v>
      </c>
      <c r="BZ300" s="1">
        <v>0</v>
      </c>
      <c r="CD300" s="1">
        <v>0</v>
      </c>
      <c r="CH300" s="1">
        <v>0</v>
      </c>
      <c r="CL300" s="1">
        <v>0</v>
      </c>
      <c r="CM300" s="1"/>
    </row>
    <row r="301" spans="1:91" ht="15.75" hidden="1" customHeight="1" x14ac:dyDescent="0.2">
      <c r="A301" s="1">
        <v>712</v>
      </c>
      <c r="B301" s="1" t="e">
        <f>VLOOKUP(A301,'MONT-E'!B:C,2,0)</f>
        <v>#N/A</v>
      </c>
      <c r="F301" s="1">
        <v>0</v>
      </c>
      <c r="J301" s="1">
        <v>0</v>
      </c>
      <c r="N301" s="1">
        <v>0</v>
      </c>
      <c r="R301" s="1">
        <v>0</v>
      </c>
      <c r="V301" s="1">
        <v>0</v>
      </c>
      <c r="Z301" s="1">
        <v>0</v>
      </c>
      <c r="AD301" s="1">
        <v>0</v>
      </c>
      <c r="AH301" s="1">
        <v>0</v>
      </c>
      <c r="AL301" s="1">
        <v>0</v>
      </c>
      <c r="AP301" s="1">
        <v>0</v>
      </c>
      <c r="AT301" s="1">
        <v>0</v>
      </c>
      <c r="AX301" s="1">
        <v>0</v>
      </c>
      <c r="BB301" s="1">
        <v>0</v>
      </c>
      <c r="BF301" s="1">
        <v>0</v>
      </c>
      <c r="BJ301" s="1">
        <v>0</v>
      </c>
      <c r="BN301" s="1">
        <v>0</v>
      </c>
      <c r="BR301" s="1">
        <v>0</v>
      </c>
      <c r="BV301" s="1">
        <v>0</v>
      </c>
      <c r="BZ301" s="1">
        <v>0</v>
      </c>
      <c r="CD301" s="1">
        <v>0</v>
      </c>
      <c r="CH301" s="1">
        <v>0</v>
      </c>
      <c r="CL301" s="1">
        <v>0</v>
      </c>
      <c r="CM301" s="1"/>
    </row>
    <row r="302" spans="1:91" ht="15.75" hidden="1" customHeight="1" x14ac:dyDescent="0.2">
      <c r="A302" s="1">
        <v>713</v>
      </c>
      <c r="B302" s="1" t="e">
        <f>VLOOKUP(A302,'MONT-E'!B:C,2,0)</f>
        <v>#N/A</v>
      </c>
      <c r="F302" s="1">
        <v>0</v>
      </c>
      <c r="J302" s="1">
        <v>0</v>
      </c>
      <c r="N302" s="1">
        <v>0</v>
      </c>
      <c r="R302" s="1">
        <v>0</v>
      </c>
      <c r="V302" s="1">
        <v>0</v>
      </c>
      <c r="Z302" s="1">
        <v>0</v>
      </c>
      <c r="AD302" s="1">
        <v>0</v>
      </c>
      <c r="AH302" s="1">
        <v>0</v>
      </c>
      <c r="AL302" s="1">
        <v>0</v>
      </c>
      <c r="AP302" s="1">
        <v>0</v>
      </c>
      <c r="AT302" s="1">
        <v>0</v>
      </c>
      <c r="AX302" s="1">
        <v>0</v>
      </c>
      <c r="BB302" s="1">
        <v>0</v>
      </c>
      <c r="BF302" s="1">
        <v>0</v>
      </c>
      <c r="BJ302" s="1">
        <v>0</v>
      </c>
      <c r="BN302" s="1">
        <v>0</v>
      </c>
      <c r="BR302" s="1">
        <v>0</v>
      </c>
      <c r="BV302" s="1">
        <v>0</v>
      </c>
      <c r="BZ302" s="1">
        <v>0</v>
      </c>
      <c r="CD302" s="1">
        <v>0</v>
      </c>
      <c r="CH302" s="1">
        <v>0</v>
      </c>
      <c r="CL302" s="1">
        <v>0</v>
      </c>
      <c r="CM302" s="1"/>
    </row>
    <row r="303" spans="1:91" ht="15.75" hidden="1" customHeight="1" x14ac:dyDescent="0.2">
      <c r="A303" s="1">
        <v>714</v>
      </c>
      <c r="B303" s="1" t="e">
        <f>VLOOKUP(A303,'MONT-E'!B:C,2,0)</f>
        <v>#N/A</v>
      </c>
      <c r="F303" s="1">
        <v>0</v>
      </c>
      <c r="J303" s="1">
        <v>0</v>
      </c>
      <c r="N303" s="1">
        <v>0</v>
      </c>
      <c r="R303" s="1">
        <v>0</v>
      </c>
      <c r="V303" s="1">
        <v>0</v>
      </c>
      <c r="Z303" s="1">
        <v>0</v>
      </c>
      <c r="AD303" s="1">
        <v>0</v>
      </c>
      <c r="AH303" s="1">
        <v>0</v>
      </c>
      <c r="AL303" s="1">
        <v>0</v>
      </c>
      <c r="AP303" s="1">
        <v>0</v>
      </c>
      <c r="AT303" s="1">
        <v>0</v>
      </c>
      <c r="AX303" s="1">
        <v>0</v>
      </c>
      <c r="BB303" s="1">
        <v>0</v>
      </c>
      <c r="BF303" s="1">
        <v>0</v>
      </c>
      <c r="BJ303" s="1">
        <v>0</v>
      </c>
      <c r="BN303" s="1">
        <v>0</v>
      </c>
      <c r="BR303" s="1">
        <v>0</v>
      </c>
      <c r="BV303" s="1">
        <v>0</v>
      </c>
      <c r="BZ303" s="1">
        <v>0</v>
      </c>
      <c r="CD303" s="1">
        <v>0</v>
      </c>
      <c r="CH303" s="1">
        <v>0</v>
      </c>
      <c r="CL303" s="1">
        <v>0</v>
      </c>
      <c r="CM303" s="1"/>
    </row>
    <row r="304" spans="1:91" ht="15.75" hidden="1" customHeight="1" x14ac:dyDescent="0.2">
      <c r="A304" s="1">
        <v>715</v>
      </c>
      <c r="B304" s="1" t="e">
        <f>VLOOKUP(A304,'MONT-E'!B:C,2,0)</f>
        <v>#N/A</v>
      </c>
      <c r="F304" s="1">
        <v>0</v>
      </c>
      <c r="J304" s="1">
        <v>0</v>
      </c>
      <c r="N304" s="1">
        <v>0</v>
      </c>
      <c r="R304" s="1">
        <v>0</v>
      </c>
      <c r="V304" s="1">
        <v>0</v>
      </c>
      <c r="Z304" s="1">
        <v>0</v>
      </c>
      <c r="AD304" s="1">
        <v>0</v>
      </c>
      <c r="AH304" s="1">
        <v>0</v>
      </c>
      <c r="AL304" s="1">
        <v>0</v>
      </c>
      <c r="AP304" s="1">
        <v>0</v>
      </c>
      <c r="AT304" s="1">
        <v>0</v>
      </c>
      <c r="AX304" s="1">
        <v>0</v>
      </c>
      <c r="BB304" s="1">
        <v>0</v>
      </c>
      <c r="BF304" s="1">
        <v>0</v>
      </c>
      <c r="BJ304" s="1">
        <v>0</v>
      </c>
      <c r="BN304" s="1">
        <v>0</v>
      </c>
      <c r="BR304" s="1">
        <v>0</v>
      </c>
      <c r="BV304" s="1">
        <v>0</v>
      </c>
      <c r="BZ304" s="1">
        <v>0</v>
      </c>
      <c r="CD304" s="1">
        <v>0</v>
      </c>
      <c r="CH304" s="1">
        <v>0</v>
      </c>
      <c r="CL304" s="1">
        <v>0</v>
      </c>
      <c r="CM304" s="1"/>
    </row>
    <row r="305" spans="1:91" ht="15.75" hidden="1" customHeight="1" x14ac:dyDescent="0.2">
      <c r="A305" s="1">
        <v>716</v>
      </c>
      <c r="B305" s="1" t="e">
        <f>VLOOKUP(A305,'MONT-E'!B:C,2,0)</f>
        <v>#N/A</v>
      </c>
      <c r="C305" s="162"/>
      <c r="D305" s="162"/>
      <c r="E305" s="162"/>
      <c r="F305" s="1">
        <v>0</v>
      </c>
      <c r="J305" s="1">
        <v>0</v>
      </c>
      <c r="K305" s="162"/>
      <c r="L305" s="162"/>
      <c r="M305" s="286"/>
      <c r="N305" s="1">
        <v>0</v>
      </c>
      <c r="R305" s="1">
        <v>0</v>
      </c>
      <c r="S305" s="162"/>
      <c r="T305" s="162"/>
      <c r="U305" s="286"/>
      <c r="V305" s="1">
        <v>0</v>
      </c>
      <c r="Z305" s="1">
        <v>0</v>
      </c>
      <c r="AD305" s="1">
        <v>0</v>
      </c>
      <c r="AH305" s="1">
        <v>0</v>
      </c>
      <c r="AL305" s="1">
        <v>0</v>
      </c>
      <c r="AP305" s="1">
        <v>0</v>
      </c>
      <c r="AT305" s="1">
        <v>0</v>
      </c>
      <c r="AU305" s="162"/>
      <c r="AV305" s="162"/>
      <c r="AW305" s="286"/>
      <c r="AX305" s="1">
        <v>0</v>
      </c>
      <c r="BB305" s="1">
        <v>0</v>
      </c>
      <c r="BF305" s="1">
        <v>0</v>
      </c>
      <c r="BG305" s="162"/>
      <c r="BH305" s="162"/>
      <c r="BI305" s="286"/>
      <c r="BJ305" s="1">
        <v>0</v>
      </c>
      <c r="BN305" s="1">
        <v>0</v>
      </c>
      <c r="BR305" s="1">
        <v>0</v>
      </c>
      <c r="BV305" s="1">
        <v>0</v>
      </c>
      <c r="BZ305" s="1">
        <v>0</v>
      </c>
      <c r="CD305" s="1">
        <v>0</v>
      </c>
      <c r="CH305" s="1">
        <v>0</v>
      </c>
      <c r="CI305" s="162"/>
      <c r="CJ305" s="162"/>
      <c r="CK305" s="286"/>
      <c r="CL305" s="1">
        <v>0</v>
      </c>
      <c r="CM305" s="1"/>
    </row>
    <row r="306" spans="1:91" ht="15.75" hidden="1" customHeight="1" x14ac:dyDescent="0.2">
      <c r="A306" s="1">
        <v>717</v>
      </c>
      <c r="B306" s="1" t="e">
        <f>VLOOKUP(A306,'MONT-E'!B:C,2,0)</f>
        <v>#N/A</v>
      </c>
      <c r="C306" s="162">
        <v>0.52013888888888893</v>
      </c>
      <c r="D306" s="162">
        <v>0.70138888888888884</v>
      </c>
      <c r="E306" s="162">
        <v>0.1388888888888889</v>
      </c>
      <c r="F306" s="1">
        <v>3.3</v>
      </c>
      <c r="J306" s="1">
        <v>0</v>
      </c>
      <c r="K306" s="162">
        <v>0.77430555555555558</v>
      </c>
      <c r="L306" s="162">
        <v>0.77430555555555558</v>
      </c>
      <c r="M306" s="286">
        <v>0.17708333333333334</v>
      </c>
      <c r="N306" s="1">
        <v>4.3</v>
      </c>
      <c r="R306" s="1">
        <v>0</v>
      </c>
      <c r="S306" s="162">
        <v>0.85</v>
      </c>
      <c r="T306" s="162">
        <v>0.85</v>
      </c>
      <c r="U306" s="286">
        <v>0.17708333333333334</v>
      </c>
      <c r="V306" s="1">
        <v>4.3</v>
      </c>
      <c r="Z306" s="1">
        <v>0</v>
      </c>
      <c r="AD306" s="1">
        <v>0</v>
      </c>
      <c r="AH306" s="1">
        <v>0</v>
      </c>
      <c r="AL306" s="1">
        <v>0</v>
      </c>
      <c r="AP306" s="1">
        <v>0</v>
      </c>
      <c r="AT306" s="1">
        <v>0</v>
      </c>
      <c r="AU306" s="162">
        <v>0.42291666666666666</v>
      </c>
      <c r="AV306" s="162">
        <v>0.42291666666666666</v>
      </c>
      <c r="AW306" s="286">
        <v>0.17708333333333334</v>
      </c>
      <c r="AX306" s="1">
        <v>4.3</v>
      </c>
      <c r="BB306" s="1">
        <v>0</v>
      </c>
      <c r="BF306" s="1">
        <v>0</v>
      </c>
      <c r="BG306" s="162">
        <v>0.56527777777777777</v>
      </c>
      <c r="BH306" s="162">
        <v>0.56527777777777777</v>
      </c>
      <c r="BI306" s="286">
        <v>0.17708333333333334</v>
      </c>
      <c r="BJ306" s="1">
        <v>4.3</v>
      </c>
      <c r="BN306" s="1">
        <v>0</v>
      </c>
      <c r="BR306" s="1">
        <v>0</v>
      </c>
      <c r="BV306" s="1">
        <v>0</v>
      </c>
      <c r="BZ306" s="1">
        <v>0</v>
      </c>
      <c r="CD306" s="1">
        <v>0</v>
      </c>
      <c r="CH306" s="1">
        <v>0</v>
      </c>
      <c r="CI306" s="162">
        <v>0.71597222222222223</v>
      </c>
      <c r="CJ306" s="162">
        <v>0.71597222222222223</v>
      </c>
      <c r="CK306" s="286">
        <v>0.17708333333333334</v>
      </c>
      <c r="CL306" s="1">
        <v>4.3</v>
      </c>
      <c r="CM306" s="1"/>
    </row>
    <row r="307" spans="1:91" ht="15.75" hidden="1" customHeight="1" x14ac:dyDescent="0.2">
      <c r="A307" s="1">
        <v>718</v>
      </c>
      <c r="B307" s="1" t="e">
        <f>VLOOKUP(A307,'MONT-E'!B:C,2,0)</f>
        <v>#N/A</v>
      </c>
      <c r="F307" s="1">
        <v>0</v>
      </c>
      <c r="J307" s="1">
        <v>0</v>
      </c>
      <c r="N307" s="1">
        <v>0</v>
      </c>
      <c r="R307" s="1">
        <v>0</v>
      </c>
      <c r="V307" s="1">
        <v>0</v>
      </c>
      <c r="Z307" s="1">
        <v>0</v>
      </c>
      <c r="AD307" s="1">
        <v>0</v>
      </c>
      <c r="AH307" s="1">
        <v>0</v>
      </c>
      <c r="AL307" s="1">
        <v>0</v>
      </c>
      <c r="AP307" s="1">
        <v>0</v>
      </c>
      <c r="AT307" s="1">
        <v>0</v>
      </c>
      <c r="AX307" s="1">
        <v>0</v>
      </c>
      <c r="BB307" s="1">
        <v>0</v>
      </c>
      <c r="BF307" s="1">
        <v>0</v>
      </c>
      <c r="BJ307" s="1">
        <v>0</v>
      </c>
      <c r="BN307" s="1">
        <v>0</v>
      </c>
      <c r="BR307" s="1">
        <v>0</v>
      </c>
      <c r="BV307" s="1">
        <v>0</v>
      </c>
      <c r="BZ307" s="1">
        <v>0</v>
      </c>
      <c r="CD307" s="1">
        <v>0</v>
      </c>
      <c r="CH307" s="1">
        <v>0</v>
      </c>
      <c r="CL307" s="1">
        <v>0</v>
      </c>
      <c r="CM307" s="1"/>
    </row>
    <row r="308" spans="1:91" ht="15.75" hidden="1" customHeight="1" x14ac:dyDescent="0.2">
      <c r="A308" s="1">
        <v>719</v>
      </c>
      <c r="B308" s="1" t="e">
        <f>VLOOKUP(A308,'MONT-E'!B:C,2,0)</f>
        <v>#N/A</v>
      </c>
      <c r="F308" s="1">
        <v>0</v>
      </c>
      <c r="J308" s="1">
        <v>0</v>
      </c>
      <c r="N308" s="1">
        <v>0</v>
      </c>
      <c r="R308" s="1">
        <v>0</v>
      </c>
      <c r="V308" s="1">
        <v>0</v>
      </c>
      <c r="Z308" s="1">
        <v>0</v>
      </c>
      <c r="AD308" s="1">
        <v>0</v>
      </c>
      <c r="AH308" s="1">
        <v>0</v>
      </c>
      <c r="AL308" s="1">
        <v>0</v>
      </c>
      <c r="AP308" s="1">
        <v>0</v>
      </c>
      <c r="AT308" s="1">
        <v>0</v>
      </c>
      <c r="AX308" s="1">
        <v>0</v>
      </c>
      <c r="BB308" s="1">
        <v>0</v>
      </c>
      <c r="BF308" s="1">
        <v>0</v>
      </c>
      <c r="BJ308" s="1">
        <v>0</v>
      </c>
      <c r="BN308" s="1">
        <v>0</v>
      </c>
      <c r="BR308" s="1">
        <v>0</v>
      </c>
      <c r="BV308" s="1">
        <v>0</v>
      </c>
      <c r="BZ308" s="1">
        <v>0</v>
      </c>
      <c r="CD308" s="1">
        <v>0</v>
      </c>
      <c r="CH308" s="1">
        <v>0</v>
      </c>
      <c r="CL308" s="1">
        <v>0</v>
      </c>
      <c r="CM308" s="1"/>
    </row>
    <row r="309" spans="1:91" ht="15.75" hidden="1" customHeight="1" x14ac:dyDescent="0.2">
      <c r="A309" s="1">
        <v>721</v>
      </c>
      <c r="B309" s="1" t="e">
        <f>VLOOKUP(A309,'MONT-E'!B:C,2,0)</f>
        <v>#N/A</v>
      </c>
      <c r="F309" s="1">
        <v>0</v>
      </c>
      <c r="J309" s="1">
        <v>0</v>
      </c>
      <c r="N309" s="1">
        <v>0</v>
      </c>
      <c r="R309" s="1">
        <v>0</v>
      </c>
      <c r="V309" s="1">
        <v>0</v>
      </c>
      <c r="Z309" s="1">
        <v>0</v>
      </c>
      <c r="AD309" s="1">
        <v>0</v>
      </c>
      <c r="AH309" s="1">
        <v>0</v>
      </c>
      <c r="AL309" s="1">
        <v>0</v>
      </c>
      <c r="AP309" s="1">
        <v>0</v>
      </c>
      <c r="AT309" s="1">
        <v>0</v>
      </c>
      <c r="AX309" s="1">
        <v>0</v>
      </c>
      <c r="BB309" s="1">
        <v>0</v>
      </c>
      <c r="BF309" s="1">
        <v>0</v>
      </c>
      <c r="BJ309" s="1">
        <v>0</v>
      </c>
      <c r="BN309" s="1">
        <v>0</v>
      </c>
      <c r="BR309" s="1">
        <v>0</v>
      </c>
      <c r="BV309" s="1">
        <v>0</v>
      </c>
      <c r="BZ309" s="1">
        <v>0</v>
      </c>
      <c r="CD309" s="1">
        <v>0</v>
      </c>
      <c r="CH309" s="1">
        <v>0</v>
      </c>
      <c r="CL309" s="1">
        <v>0</v>
      </c>
      <c r="CM309" s="1"/>
    </row>
    <row r="310" spans="1:91" ht="15.75" hidden="1" customHeight="1" x14ac:dyDescent="0.2">
      <c r="A310" s="1">
        <v>722</v>
      </c>
      <c r="B310" s="1" t="e">
        <f>VLOOKUP(A310,'MONT-E'!B:C,2,0)</f>
        <v>#N/A</v>
      </c>
      <c r="F310" s="1">
        <v>0</v>
      </c>
      <c r="J310" s="1">
        <v>0</v>
      </c>
      <c r="N310" s="1">
        <v>0</v>
      </c>
      <c r="R310" s="1">
        <v>0</v>
      </c>
      <c r="V310" s="1">
        <v>0</v>
      </c>
      <c r="Z310" s="1">
        <v>0</v>
      </c>
      <c r="AD310" s="1">
        <v>0</v>
      </c>
      <c r="AH310" s="1">
        <v>0</v>
      </c>
      <c r="AL310" s="1">
        <v>0</v>
      </c>
      <c r="AP310" s="1">
        <v>0</v>
      </c>
      <c r="AT310" s="1">
        <v>0</v>
      </c>
      <c r="AX310" s="1">
        <v>0</v>
      </c>
      <c r="BB310" s="1">
        <v>0</v>
      </c>
      <c r="BF310" s="1">
        <v>0</v>
      </c>
      <c r="BJ310" s="1">
        <v>0</v>
      </c>
      <c r="BN310" s="1">
        <v>0</v>
      </c>
      <c r="BR310" s="1">
        <v>0</v>
      </c>
      <c r="BV310" s="1">
        <v>0</v>
      </c>
      <c r="BZ310" s="1">
        <v>0</v>
      </c>
      <c r="CD310" s="1">
        <v>0</v>
      </c>
      <c r="CH310" s="1">
        <v>0</v>
      </c>
      <c r="CL310" s="1">
        <v>0</v>
      </c>
      <c r="CM310" s="1"/>
    </row>
    <row r="311" spans="1:91" ht="15.75" hidden="1" customHeight="1" x14ac:dyDescent="0.2">
      <c r="A311" s="1">
        <v>723</v>
      </c>
      <c r="B311" s="1" t="e">
        <f>VLOOKUP(A311,'MONT-E'!B:C,2,0)</f>
        <v>#N/A</v>
      </c>
      <c r="F311" s="1">
        <v>0</v>
      </c>
      <c r="J311" s="1">
        <v>0</v>
      </c>
      <c r="N311" s="1">
        <v>0</v>
      </c>
      <c r="R311" s="1">
        <v>0</v>
      </c>
      <c r="V311" s="1">
        <v>0</v>
      </c>
      <c r="Z311" s="1">
        <v>0</v>
      </c>
      <c r="AD311" s="1">
        <v>0</v>
      </c>
      <c r="AH311" s="1">
        <v>0</v>
      </c>
      <c r="AL311" s="1">
        <v>0</v>
      </c>
      <c r="AP311" s="1">
        <v>0</v>
      </c>
      <c r="AT311" s="1">
        <v>0</v>
      </c>
      <c r="AX311" s="1">
        <v>0</v>
      </c>
      <c r="BB311" s="1">
        <v>0</v>
      </c>
      <c r="BF311" s="1">
        <v>0</v>
      </c>
      <c r="BJ311" s="1">
        <v>0</v>
      </c>
      <c r="BN311" s="1">
        <v>0</v>
      </c>
      <c r="BR311" s="1">
        <v>0</v>
      </c>
      <c r="BV311" s="1">
        <v>0</v>
      </c>
      <c r="BZ311" s="1">
        <v>0</v>
      </c>
      <c r="CD311" s="1">
        <v>0</v>
      </c>
      <c r="CH311" s="1">
        <v>0</v>
      </c>
      <c r="CL311" s="1">
        <v>0</v>
      </c>
      <c r="CM311" s="1"/>
    </row>
    <row r="312" spans="1:91" ht="15.75" hidden="1" customHeight="1" x14ac:dyDescent="0.2">
      <c r="A312" s="1">
        <v>724</v>
      </c>
      <c r="B312" s="1" t="e">
        <f>VLOOKUP(A312,'MONT-E'!B:C,2,0)</f>
        <v>#N/A</v>
      </c>
      <c r="F312" s="1">
        <v>0</v>
      </c>
      <c r="J312" s="1">
        <v>0</v>
      </c>
      <c r="N312" s="1">
        <v>0</v>
      </c>
      <c r="R312" s="1">
        <v>0</v>
      </c>
      <c r="V312" s="1">
        <v>0</v>
      </c>
      <c r="Z312" s="1">
        <v>0</v>
      </c>
      <c r="AD312" s="1">
        <v>0</v>
      </c>
      <c r="AH312" s="1">
        <v>0</v>
      </c>
      <c r="AL312" s="1">
        <v>0</v>
      </c>
      <c r="AP312" s="1">
        <v>0</v>
      </c>
      <c r="AT312" s="1">
        <v>0</v>
      </c>
      <c r="AX312" s="1">
        <v>0</v>
      </c>
      <c r="BB312" s="1">
        <v>0</v>
      </c>
      <c r="BF312" s="1">
        <v>0</v>
      </c>
      <c r="BJ312" s="1">
        <v>0</v>
      </c>
      <c r="BN312" s="1">
        <v>0</v>
      </c>
      <c r="BR312" s="1">
        <v>0</v>
      </c>
      <c r="BV312" s="1">
        <v>0</v>
      </c>
      <c r="BZ312" s="1">
        <v>0</v>
      </c>
      <c r="CD312" s="1">
        <v>0</v>
      </c>
      <c r="CH312" s="1">
        <v>0</v>
      </c>
      <c r="CL312" s="1">
        <v>0</v>
      </c>
      <c r="CM312" s="1"/>
    </row>
    <row r="313" spans="1:91" ht="15.75" hidden="1" customHeight="1" x14ac:dyDescent="0.2">
      <c r="A313" s="1">
        <v>725</v>
      </c>
      <c r="B313" s="1" t="e">
        <f>VLOOKUP(A313,'MONT-E'!B:C,2,0)</f>
        <v>#N/A</v>
      </c>
      <c r="F313" s="1">
        <v>0</v>
      </c>
      <c r="J313" s="1">
        <v>0</v>
      </c>
      <c r="N313" s="1">
        <v>0</v>
      </c>
      <c r="R313" s="1">
        <v>0</v>
      </c>
      <c r="V313" s="1">
        <v>0</v>
      </c>
      <c r="Z313" s="1">
        <v>0</v>
      </c>
      <c r="AD313" s="1">
        <v>0</v>
      </c>
      <c r="AH313" s="1">
        <v>0</v>
      </c>
      <c r="AL313" s="1">
        <v>0</v>
      </c>
      <c r="AP313" s="1">
        <v>0</v>
      </c>
      <c r="AT313" s="1">
        <v>0</v>
      </c>
      <c r="AX313" s="1">
        <v>0</v>
      </c>
      <c r="BB313" s="1">
        <v>0</v>
      </c>
      <c r="BF313" s="1">
        <v>0</v>
      </c>
      <c r="BJ313" s="1">
        <v>0</v>
      </c>
      <c r="BN313" s="1">
        <v>0</v>
      </c>
      <c r="BR313" s="1">
        <v>0</v>
      </c>
      <c r="BV313" s="1">
        <v>0</v>
      </c>
      <c r="BZ313" s="1">
        <v>0</v>
      </c>
      <c r="CD313" s="1">
        <v>0</v>
      </c>
      <c r="CH313" s="1">
        <v>0</v>
      </c>
      <c r="CL313" s="1">
        <v>0</v>
      </c>
      <c r="CM313" s="1"/>
    </row>
    <row r="314" spans="1:91" ht="15.75" hidden="1" customHeight="1" x14ac:dyDescent="0.2">
      <c r="A314" s="1">
        <v>726</v>
      </c>
      <c r="B314" s="1" t="e">
        <f>VLOOKUP(A314,'MONT-E'!B:C,2,0)</f>
        <v>#N/A</v>
      </c>
      <c r="F314" s="1">
        <v>0</v>
      </c>
      <c r="G314" s="162"/>
      <c r="H314" s="162"/>
      <c r="I314" s="286"/>
      <c r="J314" s="1">
        <v>0</v>
      </c>
      <c r="K314" s="162"/>
      <c r="L314" s="162"/>
      <c r="M314" s="162"/>
      <c r="N314" s="1">
        <v>0</v>
      </c>
      <c r="O314" s="162"/>
      <c r="P314" s="162"/>
      <c r="Q314" s="162"/>
      <c r="R314" s="1">
        <v>0</v>
      </c>
      <c r="S314" s="162"/>
      <c r="T314" s="162"/>
      <c r="U314" s="286"/>
      <c r="V314" s="1">
        <v>0</v>
      </c>
      <c r="Z314" s="1">
        <v>0</v>
      </c>
      <c r="AD314" s="1">
        <v>0</v>
      </c>
      <c r="AH314" s="1">
        <v>0</v>
      </c>
      <c r="AI314" s="162"/>
      <c r="AJ314" s="162"/>
      <c r="AK314" s="286"/>
      <c r="AL314" s="1">
        <v>0</v>
      </c>
      <c r="AM314" s="162"/>
      <c r="AN314" s="162"/>
      <c r="AO314" s="286"/>
      <c r="AP314" s="1">
        <v>0</v>
      </c>
      <c r="AQ314" s="162"/>
      <c r="AR314" s="162"/>
      <c r="AS314" s="286"/>
      <c r="AT314" s="1">
        <v>0</v>
      </c>
      <c r="AX314" s="1">
        <v>0</v>
      </c>
      <c r="BB314" s="1">
        <v>0</v>
      </c>
      <c r="BF314" s="1">
        <v>0</v>
      </c>
      <c r="BG314" s="162"/>
      <c r="BH314" s="162"/>
      <c r="BI314" s="162"/>
      <c r="BJ314" s="1">
        <v>0</v>
      </c>
      <c r="BN314" s="1">
        <v>0</v>
      </c>
      <c r="BO314" s="162"/>
      <c r="BP314" s="162"/>
      <c r="BQ314" s="286"/>
      <c r="BR314" s="1">
        <v>0</v>
      </c>
      <c r="BV314" s="1">
        <v>0</v>
      </c>
      <c r="BZ314" s="1">
        <v>0</v>
      </c>
      <c r="CD314" s="1">
        <v>0</v>
      </c>
      <c r="CH314" s="1">
        <v>0</v>
      </c>
      <c r="CL314" s="1">
        <v>0</v>
      </c>
      <c r="CM314" s="1"/>
    </row>
    <row r="315" spans="1:91" ht="15.75" hidden="1" customHeight="1" x14ac:dyDescent="0.2">
      <c r="A315" s="1">
        <v>727</v>
      </c>
      <c r="B315" s="1" t="e">
        <f>VLOOKUP(A315,'MONT-E'!B:C,2,0)</f>
        <v>#N/A</v>
      </c>
      <c r="C315" s="162"/>
      <c r="D315" s="162"/>
      <c r="E315" s="286"/>
      <c r="F315" s="1">
        <v>0</v>
      </c>
      <c r="G315" s="162">
        <v>0.63472222222222219</v>
      </c>
      <c r="H315" s="162">
        <v>0.63472222222222219</v>
      </c>
      <c r="I315" s="286">
        <v>0.17708333333333334</v>
      </c>
      <c r="J315" s="1">
        <v>4.3</v>
      </c>
      <c r="K315" s="162">
        <v>0.50972222222222219</v>
      </c>
      <c r="L315" s="162">
        <v>0.70625000000000004</v>
      </c>
      <c r="M315" s="286">
        <v>0.14374999999999999</v>
      </c>
      <c r="N315" s="1">
        <v>3.5</v>
      </c>
      <c r="O315" s="162">
        <v>0.35902777777777778</v>
      </c>
      <c r="P315" s="162">
        <v>0.66041666666666665</v>
      </c>
      <c r="Q315" s="286">
        <v>0.2388888888888889</v>
      </c>
      <c r="R315" s="1">
        <v>5.7</v>
      </c>
      <c r="S315" s="162">
        <v>0.41736111111111113</v>
      </c>
      <c r="T315" s="162">
        <v>0.41736111111111113</v>
      </c>
      <c r="U315" s="286">
        <v>0.17708333333333334</v>
      </c>
      <c r="V315" s="1">
        <v>4.3</v>
      </c>
      <c r="Z315" s="1">
        <v>0</v>
      </c>
      <c r="AD315" s="1">
        <v>0</v>
      </c>
      <c r="AE315" s="162"/>
      <c r="AF315" s="162"/>
      <c r="AG315" s="286"/>
      <c r="AH315" s="1">
        <v>0</v>
      </c>
      <c r="AI315" s="162">
        <v>0.35347222222222224</v>
      </c>
      <c r="AJ315" s="162">
        <v>0.75486111111111109</v>
      </c>
      <c r="AK315" s="286">
        <v>0.33402777777777776</v>
      </c>
      <c r="AL315" s="1">
        <v>8</v>
      </c>
      <c r="AM315" s="162">
        <v>0.35347222222222224</v>
      </c>
      <c r="AN315" s="162">
        <v>0.75069444444444444</v>
      </c>
      <c r="AO315" s="286">
        <v>0.33402777777777776</v>
      </c>
      <c r="AP315" s="1">
        <v>8</v>
      </c>
      <c r="AQ315" s="162">
        <v>0.34930555555555554</v>
      </c>
      <c r="AR315" s="162">
        <v>0.75694444444444442</v>
      </c>
      <c r="AS315" s="286">
        <v>0.33819444444444446</v>
      </c>
      <c r="AT315" s="1">
        <v>8.1</v>
      </c>
      <c r="AU315" s="162"/>
      <c r="AV315" s="162"/>
      <c r="AW315" s="286"/>
      <c r="AX315" s="1">
        <v>0</v>
      </c>
      <c r="AY315" s="162"/>
      <c r="AZ315" s="162"/>
      <c r="BA315" s="286"/>
      <c r="BB315" s="1">
        <v>0</v>
      </c>
      <c r="BC315" s="162"/>
      <c r="BD315" s="162"/>
      <c r="BE315" s="286"/>
      <c r="BF315" s="1">
        <v>0</v>
      </c>
      <c r="BG315" s="162">
        <v>0.35416666666666669</v>
      </c>
      <c r="BH315" s="162">
        <v>0.61388888888888893</v>
      </c>
      <c r="BI315" s="286">
        <v>0.19722222222222222</v>
      </c>
      <c r="BJ315" s="1">
        <v>4.7</v>
      </c>
      <c r="BK315" s="162"/>
      <c r="BL315" s="162"/>
      <c r="BM315" s="162"/>
      <c r="BN315" s="1">
        <v>0</v>
      </c>
      <c r="BO315" s="162">
        <v>0.35833333333333334</v>
      </c>
      <c r="BP315" s="162">
        <v>0.76041666666666663</v>
      </c>
      <c r="BQ315" s="286">
        <v>0.32916666666666666</v>
      </c>
      <c r="BR315" s="1">
        <v>7.9</v>
      </c>
      <c r="BS315" s="162"/>
      <c r="BT315" s="162"/>
      <c r="BU315" s="286"/>
      <c r="BV315" s="1">
        <v>0</v>
      </c>
      <c r="BW315" s="162"/>
      <c r="BX315" s="162"/>
      <c r="BY315" s="162"/>
      <c r="BZ315" s="1">
        <v>0</v>
      </c>
      <c r="CD315" s="1">
        <v>0</v>
      </c>
      <c r="CH315" s="1">
        <v>0</v>
      </c>
      <c r="CI315" s="162"/>
      <c r="CJ315" s="162"/>
      <c r="CK315" s="162"/>
      <c r="CL315" s="1">
        <v>0</v>
      </c>
      <c r="CM315" s="1"/>
    </row>
    <row r="316" spans="1:91" ht="15.75" hidden="1" customHeight="1" x14ac:dyDescent="0.2">
      <c r="A316" s="1">
        <v>728</v>
      </c>
      <c r="B316" s="1" t="e">
        <f>VLOOKUP(A316,'MONT-E'!B:C,2,0)</f>
        <v>#N/A</v>
      </c>
      <c r="C316" s="162">
        <v>0.53819444444444442</v>
      </c>
      <c r="D316" s="162">
        <v>0.53819444444444442</v>
      </c>
      <c r="E316" s="286">
        <v>0.17708333333333334</v>
      </c>
      <c r="F316" s="1">
        <v>4.3</v>
      </c>
      <c r="G316" s="162">
        <v>0.39374999999999999</v>
      </c>
      <c r="H316" s="162">
        <v>0.86041666666666672</v>
      </c>
      <c r="I316" s="286">
        <v>0.29375000000000001</v>
      </c>
      <c r="J316" s="1">
        <v>7.1</v>
      </c>
      <c r="K316" s="162">
        <v>0.7270833333333333</v>
      </c>
      <c r="L316" s="162">
        <v>0.7270833333333333</v>
      </c>
      <c r="M316" s="286">
        <v>0.17708333333333334</v>
      </c>
      <c r="N316" s="1">
        <v>4.3</v>
      </c>
      <c r="O316" s="162">
        <v>0.37916666666666665</v>
      </c>
      <c r="P316" s="162">
        <v>0.79583333333333328</v>
      </c>
      <c r="Q316" s="286">
        <v>0.30833333333333335</v>
      </c>
      <c r="R316" s="1">
        <v>7.4</v>
      </c>
      <c r="S316" s="162">
        <v>0.70486111111111116</v>
      </c>
      <c r="T316" s="162">
        <v>0.70486111111111116</v>
      </c>
      <c r="U316" s="286">
        <v>0.17708333333333334</v>
      </c>
      <c r="V316" s="1">
        <v>4.3</v>
      </c>
      <c r="Z316" s="1">
        <v>0</v>
      </c>
      <c r="AD316" s="1">
        <v>0</v>
      </c>
      <c r="AE316" s="162">
        <v>0.75902777777777775</v>
      </c>
      <c r="AF316" s="162">
        <v>0.75902777777777775</v>
      </c>
      <c r="AG316" s="286">
        <v>0.17708333333333334</v>
      </c>
      <c r="AH316" s="1">
        <v>4.3</v>
      </c>
      <c r="AI316" s="162">
        <v>0.59791666666666665</v>
      </c>
      <c r="AJ316" s="162">
        <v>0.59791666666666665</v>
      </c>
      <c r="AK316" s="286">
        <v>0.17708333333333334</v>
      </c>
      <c r="AL316" s="1">
        <v>4.3</v>
      </c>
      <c r="AM316" s="162">
        <v>0.41458333333333336</v>
      </c>
      <c r="AN316" s="162">
        <v>0.41458333333333336</v>
      </c>
      <c r="AO316" s="286">
        <v>0.17708333333333334</v>
      </c>
      <c r="AP316" s="1">
        <v>4.3</v>
      </c>
      <c r="AQ316" s="162">
        <v>0.38819444444444445</v>
      </c>
      <c r="AR316" s="162">
        <v>0.81388888888888888</v>
      </c>
      <c r="AS316" s="286">
        <v>0.29930555555555555</v>
      </c>
      <c r="AT316" s="1">
        <v>7.2</v>
      </c>
      <c r="AU316" s="162">
        <v>0.3972222222222222</v>
      </c>
      <c r="AV316" s="162">
        <v>0.80694444444444446</v>
      </c>
      <c r="AW316" s="286">
        <v>0.2902777777777778</v>
      </c>
      <c r="AX316" s="1">
        <v>7</v>
      </c>
      <c r="AY316" s="162">
        <v>0.34027777777777779</v>
      </c>
      <c r="AZ316" s="162">
        <v>0.34027777777777779</v>
      </c>
      <c r="BA316" s="286">
        <v>0.17708333333333334</v>
      </c>
      <c r="BB316" s="1">
        <v>4.3</v>
      </c>
      <c r="BC316" s="162">
        <v>0.8618055555555556</v>
      </c>
      <c r="BD316" s="162">
        <v>0.8618055555555556</v>
      </c>
      <c r="BE316" s="286">
        <v>0.17708333333333334</v>
      </c>
      <c r="BF316" s="1">
        <v>4.3</v>
      </c>
      <c r="BG316" s="162">
        <v>0.38680555555555557</v>
      </c>
      <c r="BH316" s="162">
        <v>0.81180555555555556</v>
      </c>
      <c r="BI316" s="286">
        <v>0.30069444444444443</v>
      </c>
      <c r="BJ316" s="1">
        <v>7.2</v>
      </c>
      <c r="BK316" s="162">
        <v>0.3888888888888889</v>
      </c>
      <c r="BL316" s="162">
        <v>0.57361111111111107</v>
      </c>
      <c r="BM316" s="162">
        <v>0.12222222222222222</v>
      </c>
      <c r="BN316" s="1">
        <v>2.9</v>
      </c>
      <c r="BO316" s="162">
        <v>0.38263888888888886</v>
      </c>
      <c r="BP316" s="162">
        <v>0.83888888888888891</v>
      </c>
      <c r="BQ316" s="286">
        <v>0.30486111111111114</v>
      </c>
      <c r="BR316" s="1">
        <v>7.3</v>
      </c>
      <c r="BS316" s="162">
        <v>0.37986111111111109</v>
      </c>
      <c r="BT316" s="162">
        <v>0.80486111111111114</v>
      </c>
      <c r="BU316" s="286">
        <v>0.30763888888888891</v>
      </c>
      <c r="BV316" s="1">
        <v>7.4</v>
      </c>
      <c r="BW316" s="162">
        <v>0.37013888888888891</v>
      </c>
      <c r="BX316" s="162">
        <v>0.59652777777777777</v>
      </c>
      <c r="BY316" s="162">
        <v>0.16388888888888889</v>
      </c>
      <c r="BZ316" s="1">
        <v>3.9</v>
      </c>
      <c r="CD316" s="1">
        <v>0</v>
      </c>
      <c r="CH316" s="1">
        <v>0</v>
      </c>
      <c r="CI316" s="162">
        <v>0.39027777777777778</v>
      </c>
      <c r="CJ316" s="162">
        <v>0.72986111111111107</v>
      </c>
      <c r="CK316" s="162">
        <v>0.27708333333333335</v>
      </c>
      <c r="CL316" s="1">
        <v>6.7</v>
      </c>
      <c r="CM316" s="1"/>
    </row>
    <row r="317" spans="1:91" ht="15.75" hidden="1" customHeight="1" x14ac:dyDescent="0.2">
      <c r="A317" s="1">
        <v>729</v>
      </c>
      <c r="B317" s="1" t="e">
        <f>VLOOKUP(A317,'MONT-E'!B:C,2,0)</f>
        <v>#N/A</v>
      </c>
      <c r="C317" s="162"/>
      <c r="D317" s="162"/>
      <c r="E317" s="162"/>
      <c r="F317" s="1">
        <v>0</v>
      </c>
      <c r="G317" s="162"/>
      <c r="H317" s="162"/>
      <c r="I317" s="286"/>
      <c r="J317" s="1">
        <v>0</v>
      </c>
      <c r="K317" s="162"/>
      <c r="L317" s="162"/>
      <c r="M317" s="286"/>
      <c r="N317" s="1">
        <v>0</v>
      </c>
      <c r="O317" s="162"/>
      <c r="P317" s="162"/>
      <c r="Q317" s="162"/>
      <c r="R317" s="1">
        <v>0</v>
      </c>
      <c r="S317" s="162"/>
      <c r="T317" s="162"/>
      <c r="U317" s="286"/>
      <c r="V317" s="1">
        <v>0</v>
      </c>
      <c r="Z317" s="1">
        <v>0</v>
      </c>
      <c r="AD317" s="1">
        <v>0</v>
      </c>
      <c r="AE317" s="162"/>
      <c r="AF317" s="162"/>
      <c r="AG317" s="286"/>
      <c r="AH317" s="1">
        <v>0</v>
      </c>
      <c r="AL317" s="1">
        <v>0</v>
      </c>
      <c r="AP317" s="1">
        <v>0</v>
      </c>
      <c r="AT317" s="1">
        <v>0</v>
      </c>
      <c r="AX317" s="1">
        <v>0</v>
      </c>
      <c r="BB317" s="1">
        <v>0</v>
      </c>
      <c r="BF317" s="1">
        <v>0</v>
      </c>
      <c r="BJ317" s="1">
        <v>0</v>
      </c>
      <c r="BN317" s="1">
        <v>0</v>
      </c>
      <c r="BR317" s="1">
        <v>0</v>
      </c>
      <c r="BV317" s="1">
        <v>0</v>
      </c>
      <c r="BW317" s="162"/>
      <c r="BX317" s="162"/>
      <c r="BY317" s="162"/>
      <c r="BZ317" s="1">
        <v>0</v>
      </c>
      <c r="CD317" s="1">
        <v>0</v>
      </c>
      <c r="CH317" s="1">
        <v>0</v>
      </c>
      <c r="CI317" s="162"/>
      <c r="CJ317" s="162"/>
      <c r="CK317" s="162"/>
      <c r="CL317" s="1">
        <v>0</v>
      </c>
      <c r="CM317" s="1"/>
    </row>
    <row r="318" spans="1:91" ht="15.75" hidden="1" customHeight="1" x14ac:dyDescent="0.2">
      <c r="A318" s="1">
        <v>731</v>
      </c>
      <c r="B318" s="1" t="e">
        <f>VLOOKUP(A318,'MONT-E'!B:C,2,0)</f>
        <v>#N/A</v>
      </c>
      <c r="C318" s="162">
        <v>0.31805555555555554</v>
      </c>
      <c r="D318" s="162">
        <v>0.71805555555555556</v>
      </c>
      <c r="E318" s="162">
        <v>0.32222222222222224</v>
      </c>
      <c r="F318" s="1">
        <v>7.7</v>
      </c>
      <c r="G318" s="162">
        <v>0.37916666666666665</v>
      </c>
      <c r="H318" s="162">
        <v>0.76736111111111116</v>
      </c>
      <c r="I318" s="286">
        <v>0.30833333333333335</v>
      </c>
      <c r="J318" s="1">
        <v>7.4</v>
      </c>
      <c r="K318" s="162">
        <v>0.68958333333333333</v>
      </c>
      <c r="L318" s="162">
        <v>0.68958333333333333</v>
      </c>
      <c r="M318" s="286">
        <v>0.17708333333333334</v>
      </c>
      <c r="N318" s="1">
        <v>4.3</v>
      </c>
      <c r="O318" s="162">
        <v>0.38680555555555557</v>
      </c>
      <c r="P318" s="162">
        <v>0.6069444444444444</v>
      </c>
      <c r="Q318" s="162">
        <v>0.15763888888888888</v>
      </c>
      <c r="R318" s="1">
        <v>3.8</v>
      </c>
      <c r="S318" s="162">
        <v>0.40902777777777777</v>
      </c>
      <c r="T318" s="162">
        <v>0.77569444444444446</v>
      </c>
      <c r="U318" s="286">
        <v>0.27847222222222223</v>
      </c>
      <c r="V318" s="1">
        <v>6.7</v>
      </c>
      <c r="Z318" s="1">
        <v>0</v>
      </c>
      <c r="AD318" s="1">
        <v>0</v>
      </c>
      <c r="AE318" s="162">
        <v>0.69305555555555554</v>
      </c>
      <c r="AF318" s="162">
        <v>0.69305555555555554</v>
      </c>
      <c r="AG318" s="286">
        <v>0.17708333333333334</v>
      </c>
      <c r="AH318" s="1">
        <v>4.3</v>
      </c>
      <c r="AL318" s="1">
        <v>0</v>
      </c>
      <c r="AP318" s="1">
        <v>0</v>
      </c>
      <c r="AT318" s="1">
        <v>0</v>
      </c>
      <c r="AX318" s="1">
        <v>0</v>
      </c>
      <c r="BB318" s="1">
        <v>0</v>
      </c>
      <c r="BF318" s="1">
        <v>0</v>
      </c>
      <c r="BJ318" s="1">
        <v>0</v>
      </c>
      <c r="BN318" s="1">
        <v>0</v>
      </c>
      <c r="BR318" s="1">
        <v>0</v>
      </c>
      <c r="BV318" s="1">
        <v>0</v>
      </c>
      <c r="BW318" s="162">
        <v>0.38194444444444442</v>
      </c>
      <c r="BX318" s="162">
        <v>0.62986111111111109</v>
      </c>
      <c r="BY318" s="162">
        <v>0.18541666666666667</v>
      </c>
      <c r="BZ318" s="1">
        <v>4.5</v>
      </c>
      <c r="CD318" s="1">
        <v>0</v>
      </c>
      <c r="CH318" s="1">
        <v>0</v>
      </c>
      <c r="CI318" s="162">
        <v>0.37777777777777777</v>
      </c>
      <c r="CJ318" s="162">
        <v>0.71736111111111112</v>
      </c>
      <c r="CK318" s="162">
        <v>0.27708333333333335</v>
      </c>
      <c r="CL318" s="1">
        <v>6.7</v>
      </c>
      <c r="CM318" s="1"/>
    </row>
    <row r="319" spans="1:91" ht="15.75" hidden="1" customHeight="1" x14ac:dyDescent="0.2">
      <c r="A319" s="1">
        <v>732</v>
      </c>
      <c r="B319" s="1" t="e">
        <f>VLOOKUP(A319,'MONT-E'!B:C,2,0)</f>
        <v>#N/A</v>
      </c>
      <c r="F319" s="1">
        <v>0</v>
      </c>
      <c r="J319" s="1">
        <v>0</v>
      </c>
      <c r="N319" s="1">
        <v>0</v>
      </c>
      <c r="R319" s="1">
        <v>0</v>
      </c>
      <c r="V319" s="1">
        <v>0</v>
      </c>
      <c r="Z319" s="1">
        <v>0</v>
      </c>
      <c r="AD319" s="1">
        <v>0</v>
      </c>
      <c r="AH319" s="1">
        <v>0</v>
      </c>
      <c r="AL319" s="1">
        <v>0</v>
      </c>
      <c r="AP319" s="1">
        <v>0</v>
      </c>
      <c r="AT319" s="1">
        <v>0</v>
      </c>
      <c r="AX319" s="1">
        <v>0</v>
      </c>
      <c r="BB319" s="1">
        <v>0</v>
      </c>
      <c r="BF319" s="1">
        <v>0</v>
      </c>
      <c r="BJ319" s="1">
        <v>0</v>
      </c>
      <c r="BN319" s="1">
        <v>0</v>
      </c>
      <c r="BR319" s="1">
        <v>0</v>
      </c>
      <c r="BV319" s="1">
        <v>0</v>
      </c>
      <c r="BZ319" s="1">
        <v>0</v>
      </c>
      <c r="CD319" s="1">
        <v>0</v>
      </c>
      <c r="CH319" s="1">
        <v>0</v>
      </c>
      <c r="CL319" s="1">
        <v>0</v>
      </c>
      <c r="CM319" s="1"/>
    </row>
    <row r="320" spans="1:91" ht="15.75" hidden="1" customHeight="1" x14ac:dyDescent="0.2">
      <c r="A320" s="1">
        <v>733</v>
      </c>
      <c r="B320" s="1" t="e">
        <f>VLOOKUP(A320,'MONT-E'!B:C,2,0)</f>
        <v>#N/A</v>
      </c>
      <c r="F320" s="1">
        <v>0</v>
      </c>
      <c r="J320" s="1">
        <v>0</v>
      </c>
      <c r="N320" s="1">
        <v>0</v>
      </c>
      <c r="R320" s="1">
        <v>0</v>
      </c>
      <c r="V320" s="1">
        <v>0</v>
      </c>
      <c r="Z320" s="1">
        <v>0</v>
      </c>
      <c r="AD320" s="1">
        <v>0</v>
      </c>
      <c r="AH320" s="1">
        <v>0</v>
      </c>
      <c r="AL320" s="1">
        <v>0</v>
      </c>
      <c r="AP320" s="1">
        <v>0</v>
      </c>
      <c r="AT320" s="1">
        <v>0</v>
      </c>
      <c r="AX320" s="1">
        <v>0</v>
      </c>
      <c r="BB320" s="1">
        <v>0</v>
      </c>
      <c r="BF320" s="1">
        <v>0</v>
      </c>
      <c r="BJ320" s="1">
        <v>0</v>
      </c>
      <c r="BN320" s="1">
        <v>0</v>
      </c>
      <c r="BR320" s="1">
        <v>0</v>
      </c>
      <c r="BV320" s="1">
        <v>0</v>
      </c>
      <c r="BZ320" s="1">
        <v>0</v>
      </c>
      <c r="CD320" s="1">
        <v>0</v>
      </c>
      <c r="CH320" s="1">
        <v>0</v>
      </c>
      <c r="CL320" s="1">
        <v>0</v>
      </c>
      <c r="CM320" s="1"/>
    </row>
    <row r="321" spans="1:91" ht="15.75" hidden="1" customHeight="1" x14ac:dyDescent="0.2">
      <c r="A321" s="1">
        <v>734</v>
      </c>
      <c r="B321" s="1" t="e">
        <f>VLOOKUP(A321,'MONT-E'!B:C,2,0)</f>
        <v>#N/A</v>
      </c>
      <c r="F321" s="1">
        <v>0</v>
      </c>
      <c r="J321" s="1">
        <v>0</v>
      </c>
      <c r="N321" s="1">
        <v>0</v>
      </c>
      <c r="R321" s="1">
        <v>0</v>
      </c>
      <c r="V321" s="1">
        <v>0</v>
      </c>
      <c r="Z321" s="1">
        <v>0</v>
      </c>
      <c r="AD321" s="1">
        <v>0</v>
      </c>
      <c r="AH321" s="1">
        <v>0</v>
      </c>
      <c r="AL321" s="1">
        <v>0</v>
      </c>
      <c r="AP321" s="1">
        <v>0</v>
      </c>
      <c r="AT321" s="1">
        <v>0</v>
      </c>
      <c r="AX321" s="1">
        <v>0</v>
      </c>
      <c r="BB321" s="1">
        <v>0</v>
      </c>
      <c r="BF321" s="1">
        <v>0</v>
      </c>
      <c r="BJ321" s="1">
        <v>0</v>
      </c>
      <c r="BN321" s="1">
        <v>0</v>
      </c>
      <c r="BR321" s="1">
        <v>0</v>
      </c>
      <c r="BV321" s="1">
        <v>0</v>
      </c>
      <c r="BZ321" s="1">
        <v>0</v>
      </c>
      <c r="CD321" s="1">
        <v>0</v>
      </c>
      <c r="CH321" s="1">
        <v>0</v>
      </c>
      <c r="CL321" s="1">
        <v>0</v>
      </c>
      <c r="CM321" s="1"/>
    </row>
    <row r="322" spans="1:91" ht="15.75" hidden="1" customHeight="1" x14ac:dyDescent="0.2">
      <c r="A322" s="1">
        <v>735</v>
      </c>
      <c r="B322" s="1" t="e">
        <f>VLOOKUP(A322,'MONT-E'!B:C,2,0)</f>
        <v>#N/A</v>
      </c>
      <c r="F322" s="1">
        <v>0</v>
      </c>
      <c r="J322" s="1">
        <v>0</v>
      </c>
      <c r="N322" s="1">
        <v>0</v>
      </c>
      <c r="R322" s="1">
        <v>0</v>
      </c>
      <c r="V322" s="1">
        <v>0</v>
      </c>
      <c r="Z322" s="1">
        <v>0</v>
      </c>
      <c r="AD322" s="1">
        <v>0</v>
      </c>
      <c r="AH322" s="1">
        <v>0</v>
      </c>
      <c r="AL322" s="1">
        <v>0</v>
      </c>
      <c r="AP322" s="1">
        <v>0</v>
      </c>
      <c r="AT322" s="1">
        <v>0</v>
      </c>
      <c r="AX322" s="1">
        <v>0</v>
      </c>
      <c r="BB322" s="1">
        <v>0</v>
      </c>
      <c r="BF322" s="1">
        <v>0</v>
      </c>
      <c r="BJ322" s="1">
        <v>0</v>
      </c>
      <c r="BN322" s="1">
        <v>0</v>
      </c>
      <c r="BR322" s="1">
        <v>0</v>
      </c>
      <c r="BV322" s="1">
        <v>0</v>
      </c>
      <c r="BZ322" s="1">
        <v>0</v>
      </c>
      <c r="CD322" s="1">
        <v>0</v>
      </c>
      <c r="CH322" s="1">
        <v>0</v>
      </c>
      <c r="CL322" s="1">
        <v>0</v>
      </c>
      <c r="CM322" s="1"/>
    </row>
    <row r="323" spans="1:91" ht="15.75" hidden="1" customHeight="1" x14ac:dyDescent="0.2">
      <c r="A323" s="1">
        <v>736</v>
      </c>
      <c r="B323" s="1" t="e">
        <f>VLOOKUP(A323,'MONT-E'!B:C,2,0)</f>
        <v>#N/A</v>
      </c>
      <c r="F323" s="1">
        <v>0</v>
      </c>
      <c r="J323" s="1">
        <v>0</v>
      </c>
      <c r="N323" s="1">
        <v>0</v>
      </c>
      <c r="R323" s="1">
        <v>0</v>
      </c>
      <c r="V323" s="1">
        <v>0</v>
      </c>
      <c r="Z323" s="1">
        <v>0</v>
      </c>
      <c r="AD323" s="1">
        <v>0</v>
      </c>
      <c r="AH323" s="1">
        <v>0</v>
      </c>
      <c r="AL323" s="1">
        <v>0</v>
      </c>
      <c r="AP323" s="1">
        <v>0</v>
      </c>
      <c r="AT323" s="1">
        <v>0</v>
      </c>
      <c r="AX323" s="1">
        <v>0</v>
      </c>
      <c r="BB323" s="1">
        <v>0</v>
      </c>
      <c r="BF323" s="1">
        <v>0</v>
      </c>
      <c r="BJ323" s="1">
        <v>0</v>
      </c>
      <c r="BN323" s="1">
        <v>0</v>
      </c>
      <c r="BR323" s="1">
        <v>0</v>
      </c>
      <c r="BV323" s="1">
        <v>0</v>
      </c>
      <c r="BZ323" s="1">
        <v>0</v>
      </c>
      <c r="CD323" s="1">
        <v>0</v>
      </c>
      <c r="CH323" s="1">
        <v>0</v>
      </c>
      <c r="CL323" s="1">
        <v>0</v>
      </c>
      <c r="CM323" s="1"/>
    </row>
    <row r="324" spans="1:91" ht="15.75" hidden="1" customHeight="1" x14ac:dyDescent="0.2">
      <c r="A324" s="1">
        <v>737</v>
      </c>
      <c r="B324" s="1" t="e">
        <f>VLOOKUP(A324,'MONT-E'!B:C,2,0)</f>
        <v>#N/A</v>
      </c>
      <c r="F324" s="1">
        <v>0</v>
      </c>
      <c r="J324" s="1">
        <v>0</v>
      </c>
      <c r="N324" s="1">
        <v>0</v>
      </c>
      <c r="R324" s="1">
        <v>0</v>
      </c>
      <c r="V324" s="1">
        <v>0</v>
      </c>
      <c r="Z324" s="1">
        <v>0</v>
      </c>
      <c r="AD324" s="1">
        <v>0</v>
      </c>
      <c r="AH324" s="1">
        <v>0</v>
      </c>
      <c r="AL324" s="1">
        <v>0</v>
      </c>
      <c r="AP324" s="1">
        <v>0</v>
      </c>
      <c r="AT324" s="1">
        <v>0</v>
      </c>
      <c r="AX324" s="1">
        <v>0</v>
      </c>
      <c r="BB324" s="1">
        <v>0</v>
      </c>
      <c r="BF324" s="1">
        <v>0</v>
      </c>
      <c r="BJ324" s="1">
        <v>0</v>
      </c>
      <c r="BN324" s="1">
        <v>0</v>
      </c>
      <c r="BR324" s="1">
        <v>0</v>
      </c>
      <c r="BV324" s="1">
        <v>0</v>
      </c>
      <c r="BZ324" s="1">
        <v>0</v>
      </c>
      <c r="CD324" s="1">
        <v>0</v>
      </c>
      <c r="CH324" s="1">
        <v>0</v>
      </c>
      <c r="CL324" s="1">
        <v>0</v>
      </c>
      <c r="CM324" s="1"/>
    </row>
    <row r="325" spans="1:91" ht="15.75" hidden="1" customHeight="1" x14ac:dyDescent="0.2">
      <c r="A325" s="1">
        <v>738</v>
      </c>
      <c r="B325" s="1" t="e">
        <f>VLOOKUP(A325,'MONT-E'!B:C,2,0)</f>
        <v>#N/A</v>
      </c>
      <c r="F325" s="1">
        <v>0</v>
      </c>
      <c r="J325" s="1">
        <v>0</v>
      </c>
      <c r="N325" s="1">
        <v>0</v>
      </c>
      <c r="R325" s="1">
        <v>0</v>
      </c>
      <c r="V325" s="1">
        <v>0</v>
      </c>
      <c r="Z325" s="1">
        <v>0</v>
      </c>
      <c r="AD325" s="1">
        <v>0</v>
      </c>
      <c r="AH325" s="1">
        <v>0</v>
      </c>
      <c r="AL325" s="1">
        <v>0</v>
      </c>
      <c r="AP325" s="1">
        <v>0</v>
      </c>
      <c r="AT325" s="1">
        <v>0</v>
      </c>
      <c r="AX325" s="1">
        <v>0</v>
      </c>
      <c r="BB325" s="1">
        <v>0</v>
      </c>
      <c r="BF325" s="1">
        <v>0</v>
      </c>
      <c r="BJ325" s="1">
        <v>0</v>
      </c>
      <c r="BN325" s="1">
        <v>0</v>
      </c>
      <c r="BR325" s="1">
        <v>0</v>
      </c>
      <c r="BV325" s="1">
        <v>0</v>
      </c>
      <c r="BZ325" s="1">
        <v>0</v>
      </c>
      <c r="CD325" s="1">
        <v>0</v>
      </c>
      <c r="CH325" s="1">
        <v>0</v>
      </c>
      <c r="CL325" s="1">
        <v>0</v>
      </c>
      <c r="CM325" s="1"/>
    </row>
    <row r="326" spans="1:91" ht="15.75" hidden="1" customHeight="1" x14ac:dyDescent="0.2">
      <c r="A326" s="1">
        <v>739</v>
      </c>
      <c r="B326" s="1" t="e">
        <f>VLOOKUP(A326,'MONT-E'!B:C,2,0)</f>
        <v>#N/A</v>
      </c>
      <c r="F326" s="1">
        <v>0</v>
      </c>
      <c r="J326" s="1">
        <v>0</v>
      </c>
      <c r="N326" s="1">
        <v>0</v>
      </c>
      <c r="R326" s="1">
        <v>0</v>
      </c>
      <c r="V326" s="1">
        <v>0</v>
      </c>
      <c r="Z326" s="1">
        <v>0</v>
      </c>
      <c r="AD326" s="1">
        <v>0</v>
      </c>
      <c r="AH326" s="1">
        <v>0</v>
      </c>
      <c r="AL326" s="1">
        <v>0</v>
      </c>
      <c r="AP326" s="1">
        <v>0</v>
      </c>
      <c r="AT326" s="1">
        <v>0</v>
      </c>
      <c r="AX326" s="1">
        <v>0</v>
      </c>
      <c r="BB326" s="1">
        <v>0</v>
      </c>
      <c r="BF326" s="1">
        <v>0</v>
      </c>
      <c r="BJ326" s="1">
        <v>0</v>
      </c>
      <c r="BN326" s="1">
        <v>0</v>
      </c>
      <c r="BR326" s="1">
        <v>0</v>
      </c>
      <c r="BV326" s="1">
        <v>0</v>
      </c>
      <c r="BZ326" s="1">
        <v>0</v>
      </c>
      <c r="CD326" s="1">
        <v>0</v>
      </c>
      <c r="CH326" s="1">
        <v>0</v>
      </c>
      <c r="CL326" s="1">
        <v>0</v>
      </c>
      <c r="CM326" s="1"/>
    </row>
    <row r="327" spans="1:91" ht="15.75" hidden="1" customHeight="1" x14ac:dyDescent="0.2">
      <c r="A327" s="1">
        <v>740</v>
      </c>
      <c r="B327" s="1" t="e">
        <f>VLOOKUP(A327,'MONT-E'!B:C,2,0)</f>
        <v>#N/A</v>
      </c>
      <c r="F327" s="1">
        <v>0</v>
      </c>
      <c r="J327" s="1">
        <v>0</v>
      </c>
      <c r="N327" s="1">
        <v>0</v>
      </c>
      <c r="R327" s="1">
        <v>0</v>
      </c>
      <c r="V327" s="1">
        <v>0</v>
      </c>
      <c r="Z327" s="1">
        <v>0</v>
      </c>
      <c r="AD327" s="1">
        <v>0</v>
      </c>
      <c r="AH327" s="1">
        <v>0</v>
      </c>
      <c r="AL327" s="1">
        <v>0</v>
      </c>
      <c r="AP327" s="1">
        <v>0</v>
      </c>
      <c r="AT327" s="1">
        <v>0</v>
      </c>
      <c r="AX327" s="1">
        <v>0</v>
      </c>
      <c r="BB327" s="1">
        <v>0</v>
      </c>
      <c r="BF327" s="1">
        <v>0</v>
      </c>
      <c r="BJ327" s="1">
        <v>0</v>
      </c>
      <c r="BN327" s="1">
        <v>0</v>
      </c>
      <c r="BR327" s="1">
        <v>0</v>
      </c>
      <c r="BV327" s="1">
        <v>0</v>
      </c>
      <c r="BZ327" s="1">
        <v>0</v>
      </c>
      <c r="CD327" s="1">
        <v>0</v>
      </c>
      <c r="CH327" s="1">
        <v>0</v>
      </c>
      <c r="CL327" s="1">
        <v>0</v>
      </c>
      <c r="CM327" s="1"/>
    </row>
    <row r="328" spans="1:91" ht="15.75" hidden="1" customHeight="1" x14ac:dyDescent="0.2">
      <c r="A328" s="1">
        <v>741</v>
      </c>
      <c r="B328" s="1" t="e">
        <f>VLOOKUP(A328,'MONT-E'!B:C,2,0)</f>
        <v>#N/A</v>
      </c>
      <c r="C328" s="162"/>
      <c r="D328" s="162"/>
      <c r="E328" s="162"/>
      <c r="F328" s="1">
        <v>0</v>
      </c>
      <c r="G328" s="162"/>
      <c r="H328" s="162"/>
      <c r="I328" s="286"/>
      <c r="J328" s="1">
        <v>0</v>
      </c>
      <c r="K328" s="162"/>
      <c r="L328" s="162"/>
      <c r="M328" s="286"/>
      <c r="N328" s="1">
        <v>0</v>
      </c>
      <c r="O328" s="162"/>
      <c r="P328" s="162"/>
      <c r="Q328" s="286"/>
      <c r="R328" s="1">
        <v>0</v>
      </c>
      <c r="S328" s="162"/>
      <c r="T328" s="162"/>
      <c r="U328" s="286"/>
      <c r="V328" s="1">
        <v>0</v>
      </c>
      <c r="Z328" s="1">
        <v>0</v>
      </c>
      <c r="AD328" s="1">
        <v>0</v>
      </c>
      <c r="AE328" s="162"/>
      <c r="AF328" s="162"/>
      <c r="AG328" s="286"/>
      <c r="AH328" s="1">
        <v>0</v>
      </c>
      <c r="AI328" s="162"/>
      <c r="AJ328" s="162"/>
      <c r="AK328" s="286"/>
      <c r="AL328" s="1">
        <v>0</v>
      </c>
      <c r="AM328" s="162"/>
      <c r="AN328" s="162"/>
      <c r="AO328" s="286"/>
      <c r="AP328" s="1">
        <v>0</v>
      </c>
      <c r="AQ328" s="162"/>
      <c r="AR328" s="162"/>
      <c r="AS328" s="286"/>
      <c r="AT328" s="1">
        <v>0</v>
      </c>
      <c r="AU328" s="162"/>
      <c r="AV328" s="162"/>
      <c r="AW328" s="286"/>
      <c r="AX328" s="1">
        <v>0</v>
      </c>
      <c r="BB328" s="1">
        <v>0</v>
      </c>
      <c r="BF328" s="1">
        <v>0</v>
      </c>
      <c r="BG328" s="162"/>
      <c r="BH328" s="162"/>
      <c r="BI328" s="162"/>
      <c r="BJ328" s="1">
        <v>0</v>
      </c>
      <c r="BK328" s="162"/>
      <c r="BL328" s="162"/>
      <c r="BM328" s="286"/>
      <c r="BN328" s="1">
        <v>0</v>
      </c>
      <c r="BO328" s="162"/>
      <c r="BP328" s="162"/>
      <c r="BQ328" s="286"/>
      <c r="BR328" s="1">
        <v>0</v>
      </c>
      <c r="BS328" s="162"/>
      <c r="BT328" s="162"/>
      <c r="BU328" s="286"/>
      <c r="BV328" s="1">
        <v>0</v>
      </c>
      <c r="BZ328" s="1">
        <v>0</v>
      </c>
      <c r="CD328" s="1">
        <v>0</v>
      </c>
      <c r="CH328" s="1">
        <v>0</v>
      </c>
      <c r="CL328" s="1">
        <v>0</v>
      </c>
      <c r="CM328" s="1"/>
    </row>
    <row r="329" spans="1:91" ht="15.75" hidden="1" customHeight="1" x14ac:dyDescent="0.2">
      <c r="A329" s="1">
        <v>742</v>
      </c>
      <c r="B329" s="1" t="e">
        <f>VLOOKUP(A329,'MONT-E'!B:C,2,0)</f>
        <v>#N/A</v>
      </c>
      <c r="C329" s="162">
        <v>0.3923611111111111</v>
      </c>
      <c r="D329" s="162">
        <v>0.6381944444444444</v>
      </c>
      <c r="E329" s="162">
        <v>0.18333333333333332</v>
      </c>
      <c r="F329" s="1">
        <v>4.4000000000000004</v>
      </c>
      <c r="G329" s="162">
        <v>0.64236111111111116</v>
      </c>
      <c r="H329" s="162">
        <v>0.64236111111111116</v>
      </c>
      <c r="I329" s="286">
        <v>0.17708333333333334</v>
      </c>
      <c r="J329" s="1">
        <v>4.3</v>
      </c>
      <c r="K329" s="162">
        <v>0.71111111111111114</v>
      </c>
      <c r="L329" s="162">
        <v>0.71111111111111114</v>
      </c>
      <c r="M329" s="286">
        <v>0.17708333333333334</v>
      </c>
      <c r="N329" s="1">
        <v>4.3</v>
      </c>
      <c r="O329" s="162">
        <v>0.73750000000000004</v>
      </c>
      <c r="P329" s="162">
        <v>0.73750000000000004</v>
      </c>
      <c r="Q329" s="286">
        <v>0.17708333333333334</v>
      </c>
      <c r="R329" s="1">
        <v>4.3</v>
      </c>
      <c r="S329" s="162">
        <v>0.51388888888888884</v>
      </c>
      <c r="T329" s="162">
        <v>0.51388888888888884</v>
      </c>
      <c r="U329" s="286">
        <v>0.17708333333333334</v>
      </c>
      <c r="V329" s="1">
        <v>4.3</v>
      </c>
      <c r="Z329" s="1">
        <v>0</v>
      </c>
      <c r="AD329" s="1">
        <v>0</v>
      </c>
      <c r="AE329" s="162">
        <v>0.77152777777777781</v>
      </c>
      <c r="AF329" s="162">
        <v>0.77152777777777781</v>
      </c>
      <c r="AG329" s="286">
        <v>0.17708333333333334</v>
      </c>
      <c r="AH329" s="1">
        <v>4.3</v>
      </c>
      <c r="AI329" s="162">
        <v>0.37708333333333333</v>
      </c>
      <c r="AJ329" s="162">
        <v>0.77083333333333337</v>
      </c>
      <c r="AK329" s="286">
        <v>0.31041666666666667</v>
      </c>
      <c r="AL329" s="1">
        <v>7.5</v>
      </c>
      <c r="AM329" s="162">
        <v>0.37916666666666665</v>
      </c>
      <c r="AN329" s="162">
        <v>0.7729166666666667</v>
      </c>
      <c r="AO329" s="286">
        <v>0.30833333333333335</v>
      </c>
      <c r="AP329" s="1">
        <v>7.4</v>
      </c>
      <c r="AQ329" s="162">
        <v>0.37361111111111112</v>
      </c>
      <c r="AR329" s="162">
        <v>0.77430555555555558</v>
      </c>
      <c r="AS329" s="286">
        <v>0.31388888888888888</v>
      </c>
      <c r="AT329" s="1">
        <v>7.5</v>
      </c>
      <c r="AU329" s="162">
        <v>0.37916666666666665</v>
      </c>
      <c r="AV329" s="162">
        <v>0.37916666666666665</v>
      </c>
      <c r="AW329" s="286">
        <v>0.17708333333333334</v>
      </c>
      <c r="AX329" s="1">
        <v>4.3</v>
      </c>
      <c r="BB329" s="1">
        <v>0</v>
      </c>
      <c r="BF329" s="1">
        <v>0</v>
      </c>
      <c r="BG329" s="162">
        <v>0.38124999999999998</v>
      </c>
      <c r="BH329" s="162">
        <v>0.68680555555555556</v>
      </c>
      <c r="BI329" s="162">
        <v>0.24305555555555555</v>
      </c>
      <c r="BJ329" s="1">
        <v>5.8</v>
      </c>
      <c r="BK329" s="162">
        <v>0.38124999999999998</v>
      </c>
      <c r="BL329" s="162">
        <v>0.78055555555555556</v>
      </c>
      <c r="BM329" s="286">
        <v>0.30625000000000002</v>
      </c>
      <c r="BN329" s="1">
        <v>7.4</v>
      </c>
      <c r="BO329" s="162">
        <v>0.39027777777777778</v>
      </c>
      <c r="BP329" s="162">
        <v>0.77083333333333337</v>
      </c>
      <c r="BQ329" s="286">
        <v>0.29722222222222222</v>
      </c>
      <c r="BR329" s="1">
        <v>7.1</v>
      </c>
      <c r="BS329" s="162">
        <v>0.38750000000000001</v>
      </c>
      <c r="BT329" s="162">
        <v>0.77500000000000002</v>
      </c>
      <c r="BU329" s="286">
        <v>0.3</v>
      </c>
      <c r="BV329" s="1">
        <v>7.2</v>
      </c>
      <c r="BZ329" s="1">
        <v>0</v>
      </c>
      <c r="CD329" s="1">
        <v>0</v>
      </c>
      <c r="CH329" s="1">
        <v>0</v>
      </c>
      <c r="CL329" s="1">
        <v>0</v>
      </c>
      <c r="CM329" s="1"/>
    </row>
    <row r="330" spans="1:91" ht="15.75" hidden="1" customHeight="1" x14ac:dyDescent="0.2">
      <c r="A330" s="1">
        <v>743</v>
      </c>
      <c r="B330" s="1" t="e">
        <f>VLOOKUP(A330,'MONT-E'!B:C,2,0)</f>
        <v>#N/A</v>
      </c>
      <c r="F330" s="1">
        <v>0</v>
      </c>
      <c r="J330" s="1">
        <v>0</v>
      </c>
      <c r="N330" s="1">
        <v>0</v>
      </c>
      <c r="R330" s="1">
        <v>0</v>
      </c>
      <c r="V330" s="1">
        <v>0</v>
      </c>
      <c r="Z330" s="1">
        <v>0</v>
      </c>
      <c r="AD330" s="1">
        <v>0</v>
      </c>
      <c r="AH330" s="1">
        <v>0</v>
      </c>
      <c r="AL330" s="1">
        <v>0</v>
      </c>
      <c r="AP330" s="1">
        <v>0</v>
      </c>
      <c r="AT330" s="1">
        <v>0</v>
      </c>
      <c r="AX330" s="1">
        <v>0</v>
      </c>
      <c r="BB330" s="1">
        <v>0</v>
      </c>
      <c r="BF330" s="1">
        <v>0</v>
      </c>
      <c r="BJ330" s="1">
        <v>0</v>
      </c>
      <c r="BN330" s="1">
        <v>0</v>
      </c>
      <c r="BR330" s="1">
        <v>0</v>
      </c>
      <c r="BV330" s="1">
        <v>0</v>
      </c>
      <c r="BZ330" s="1">
        <v>0</v>
      </c>
      <c r="CD330" s="1">
        <v>0</v>
      </c>
      <c r="CH330" s="1">
        <v>0</v>
      </c>
      <c r="CL330" s="1">
        <v>0</v>
      </c>
      <c r="CM330" s="1"/>
    </row>
    <row r="331" spans="1:91" ht="15.75" hidden="1" customHeight="1" x14ac:dyDescent="0.2">
      <c r="A331" s="1">
        <v>744</v>
      </c>
      <c r="B331" s="1" t="e">
        <f>VLOOKUP(A331,'MONT-E'!B:C,2,0)</f>
        <v>#N/A</v>
      </c>
      <c r="F331" s="1">
        <v>0</v>
      </c>
      <c r="J331" s="1">
        <v>0</v>
      </c>
      <c r="N331" s="1">
        <v>0</v>
      </c>
      <c r="R331" s="1">
        <v>0</v>
      </c>
      <c r="V331" s="1">
        <v>0</v>
      </c>
      <c r="Z331" s="1">
        <v>0</v>
      </c>
      <c r="AD331" s="1">
        <v>0</v>
      </c>
      <c r="AH331" s="1">
        <v>0</v>
      </c>
      <c r="AL331" s="1">
        <v>0</v>
      </c>
      <c r="AP331" s="1">
        <v>0</v>
      </c>
      <c r="AT331" s="1">
        <v>0</v>
      </c>
      <c r="AX331" s="1">
        <v>0</v>
      </c>
      <c r="BB331" s="1">
        <v>0</v>
      </c>
      <c r="BF331" s="1">
        <v>0</v>
      </c>
      <c r="BJ331" s="1">
        <v>0</v>
      </c>
      <c r="BN331" s="1">
        <v>0</v>
      </c>
      <c r="BR331" s="1">
        <v>0</v>
      </c>
      <c r="BV331" s="1">
        <v>0</v>
      </c>
      <c r="BZ331" s="1">
        <v>0</v>
      </c>
      <c r="CD331" s="1">
        <v>0</v>
      </c>
      <c r="CH331" s="1">
        <v>0</v>
      </c>
      <c r="CL331" s="1">
        <v>0</v>
      </c>
      <c r="CM331" s="1"/>
    </row>
    <row r="332" spans="1:91" ht="15.75" hidden="1" customHeight="1" x14ac:dyDescent="0.2">
      <c r="A332" s="1">
        <v>745</v>
      </c>
      <c r="B332" s="1" t="e">
        <f>VLOOKUP(A332,'MONT-E'!B:C,2,0)</f>
        <v>#N/A</v>
      </c>
      <c r="F332" s="1">
        <v>0</v>
      </c>
      <c r="J332" s="1">
        <v>0</v>
      </c>
      <c r="N332" s="1">
        <v>0</v>
      </c>
      <c r="R332" s="1">
        <v>0</v>
      </c>
      <c r="V332" s="1">
        <v>0</v>
      </c>
      <c r="Z332" s="1">
        <v>0</v>
      </c>
      <c r="AD332" s="1">
        <v>0</v>
      </c>
      <c r="AH332" s="1">
        <v>0</v>
      </c>
      <c r="AL332" s="1">
        <v>0</v>
      </c>
      <c r="AP332" s="1">
        <v>0</v>
      </c>
      <c r="AT332" s="1">
        <v>0</v>
      </c>
      <c r="AX332" s="1">
        <v>0</v>
      </c>
      <c r="BB332" s="1">
        <v>0</v>
      </c>
      <c r="BF332" s="1">
        <v>0</v>
      </c>
      <c r="BJ332" s="1">
        <v>0</v>
      </c>
      <c r="BN332" s="1">
        <v>0</v>
      </c>
      <c r="BR332" s="1">
        <v>0</v>
      </c>
      <c r="BV332" s="1">
        <v>0</v>
      </c>
      <c r="BZ332" s="1">
        <v>0</v>
      </c>
      <c r="CD332" s="1">
        <v>0</v>
      </c>
      <c r="CH332" s="1">
        <v>0</v>
      </c>
      <c r="CL332" s="1">
        <v>0</v>
      </c>
      <c r="CM332" s="1"/>
    </row>
    <row r="333" spans="1:91" ht="15.75" hidden="1" customHeight="1" x14ac:dyDescent="0.2">
      <c r="A333" s="1">
        <v>746</v>
      </c>
      <c r="B333" s="1" t="e">
        <f>VLOOKUP(A333,'MONT-E'!B:C,2,0)</f>
        <v>#N/A</v>
      </c>
      <c r="F333" s="1">
        <v>0</v>
      </c>
      <c r="J333" s="1">
        <v>0</v>
      </c>
      <c r="N333" s="1">
        <v>0</v>
      </c>
      <c r="R333" s="1">
        <v>0</v>
      </c>
      <c r="V333" s="1">
        <v>0</v>
      </c>
      <c r="Z333" s="1">
        <v>0</v>
      </c>
      <c r="AD333" s="1">
        <v>0</v>
      </c>
      <c r="AH333" s="1">
        <v>0</v>
      </c>
      <c r="AL333" s="1">
        <v>0</v>
      </c>
      <c r="AP333" s="1">
        <v>0</v>
      </c>
      <c r="AT333" s="1">
        <v>0</v>
      </c>
      <c r="AX333" s="1">
        <v>0</v>
      </c>
      <c r="BB333" s="1">
        <v>0</v>
      </c>
      <c r="BF333" s="1">
        <v>0</v>
      </c>
      <c r="BJ333" s="1">
        <v>0</v>
      </c>
      <c r="BN333" s="1">
        <v>0</v>
      </c>
      <c r="BR333" s="1">
        <v>0</v>
      </c>
      <c r="BV333" s="1">
        <v>0</v>
      </c>
      <c r="BZ333" s="1">
        <v>0</v>
      </c>
      <c r="CD333" s="1">
        <v>0</v>
      </c>
      <c r="CH333" s="1">
        <v>0</v>
      </c>
      <c r="CL333" s="1">
        <v>0</v>
      </c>
      <c r="CM333" s="1"/>
    </row>
    <row r="334" spans="1:91" ht="15.75" hidden="1" customHeight="1" x14ac:dyDescent="0.2">
      <c r="A334" s="1">
        <v>747</v>
      </c>
      <c r="B334" s="1" t="e">
        <f>VLOOKUP(A334,'MONT-E'!B:C,2,0)</f>
        <v>#N/A</v>
      </c>
      <c r="F334" s="1">
        <v>0</v>
      </c>
      <c r="J334" s="1">
        <v>0</v>
      </c>
      <c r="K334" s="162"/>
      <c r="L334" s="162"/>
      <c r="M334" s="162"/>
      <c r="N334" s="1">
        <v>0</v>
      </c>
      <c r="O334" s="162"/>
      <c r="P334" s="162"/>
      <c r="Q334" s="162"/>
      <c r="R334" s="1">
        <v>0</v>
      </c>
      <c r="S334" s="162"/>
      <c r="T334" s="162"/>
      <c r="U334" s="286"/>
      <c r="V334" s="1">
        <v>0</v>
      </c>
      <c r="Z334" s="1">
        <v>0</v>
      </c>
      <c r="AD334" s="1">
        <v>0</v>
      </c>
      <c r="AH334" s="1">
        <v>0</v>
      </c>
      <c r="AL334" s="1">
        <v>0</v>
      </c>
      <c r="AM334" s="162"/>
      <c r="AN334" s="162"/>
      <c r="AO334" s="286"/>
      <c r="AP334" s="1">
        <v>0</v>
      </c>
      <c r="AT334" s="1">
        <v>0</v>
      </c>
      <c r="AX334" s="1">
        <v>0</v>
      </c>
      <c r="BB334" s="1">
        <v>0</v>
      </c>
      <c r="BF334" s="1">
        <v>0</v>
      </c>
      <c r="BJ334" s="1">
        <v>0</v>
      </c>
      <c r="BN334" s="1">
        <v>0</v>
      </c>
      <c r="BR334" s="1">
        <v>0</v>
      </c>
      <c r="BV334" s="1">
        <v>0</v>
      </c>
      <c r="BZ334" s="1">
        <v>0</v>
      </c>
      <c r="CD334" s="1">
        <v>0</v>
      </c>
      <c r="CH334" s="1">
        <v>0</v>
      </c>
      <c r="CL334" s="1">
        <v>0</v>
      </c>
      <c r="CM334" s="1"/>
    </row>
    <row r="335" spans="1:91" ht="15.75" hidden="1" customHeight="1" x14ac:dyDescent="0.2">
      <c r="A335" s="1">
        <v>748</v>
      </c>
      <c r="B335" s="1" t="e">
        <f>VLOOKUP(A335,'MONT-E'!B:C,2,0)</f>
        <v>#N/A</v>
      </c>
      <c r="F335" s="1">
        <v>0</v>
      </c>
      <c r="J335" s="1">
        <v>0</v>
      </c>
      <c r="K335" s="162">
        <v>0.39027777777777778</v>
      </c>
      <c r="L335" s="162">
        <v>0.6958333333333333</v>
      </c>
      <c r="M335" s="162">
        <v>0.24305555555555555</v>
      </c>
      <c r="N335" s="1">
        <v>5.8</v>
      </c>
      <c r="O335" s="162">
        <v>0.37708333333333333</v>
      </c>
      <c r="P335" s="162">
        <v>0.60486111111111107</v>
      </c>
      <c r="Q335" s="162">
        <v>0.16527777777777777</v>
      </c>
      <c r="R335" s="1">
        <v>4</v>
      </c>
      <c r="S335" s="162">
        <v>0.36944444444444446</v>
      </c>
      <c r="T335" s="162">
        <v>0.36944444444444446</v>
      </c>
      <c r="U335" s="286">
        <v>0.17708333333333334</v>
      </c>
      <c r="V335" s="1">
        <v>4.3</v>
      </c>
      <c r="Z335" s="1">
        <v>0</v>
      </c>
      <c r="AD335" s="1">
        <v>0</v>
      </c>
      <c r="AH335" s="1">
        <v>0</v>
      </c>
      <c r="AL335" s="1">
        <v>0</v>
      </c>
      <c r="AM335" s="162">
        <v>0.84375</v>
      </c>
      <c r="AN335" s="162">
        <v>0.84375</v>
      </c>
      <c r="AO335" s="286">
        <v>0.17708333333333334</v>
      </c>
      <c r="AP335" s="1">
        <v>4.3</v>
      </c>
      <c r="AT335" s="1">
        <v>0</v>
      </c>
      <c r="AX335" s="1">
        <v>0</v>
      </c>
      <c r="BB335" s="1">
        <v>0</v>
      </c>
      <c r="BF335" s="1">
        <v>0</v>
      </c>
      <c r="BJ335" s="1">
        <v>0</v>
      </c>
      <c r="BN335" s="1">
        <v>0</v>
      </c>
      <c r="BR335" s="1">
        <v>0</v>
      </c>
      <c r="BV335" s="1">
        <v>0</v>
      </c>
      <c r="BZ335" s="1">
        <v>0</v>
      </c>
      <c r="CD335" s="1">
        <v>0</v>
      </c>
      <c r="CH335" s="1">
        <v>0</v>
      </c>
      <c r="CL335" s="1">
        <v>0</v>
      </c>
      <c r="CM335" s="1"/>
    </row>
    <row r="336" spans="1:91" ht="15.75" hidden="1" customHeight="1" x14ac:dyDescent="0.2">
      <c r="A336" s="1">
        <v>749</v>
      </c>
      <c r="B336" s="1" t="e">
        <f>VLOOKUP(A336,'MONT-E'!B:C,2,0)</f>
        <v>#N/A</v>
      </c>
      <c r="F336" s="1">
        <v>0</v>
      </c>
      <c r="J336" s="1">
        <v>0</v>
      </c>
      <c r="N336" s="1">
        <v>0</v>
      </c>
      <c r="R336" s="1">
        <v>0</v>
      </c>
      <c r="V336" s="1">
        <v>0</v>
      </c>
      <c r="Z336" s="1">
        <v>0</v>
      </c>
      <c r="AD336" s="1">
        <v>0</v>
      </c>
      <c r="AH336" s="1">
        <v>0</v>
      </c>
      <c r="AL336" s="1">
        <v>0</v>
      </c>
      <c r="AP336" s="1">
        <v>0</v>
      </c>
      <c r="AT336" s="1">
        <v>0</v>
      </c>
      <c r="AX336" s="1">
        <v>0</v>
      </c>
      <c r="BB336" s="1">
        <v>0</v>
      </c>
      <c r="BF336" s="1">
        <v>0</v>
      </c>
      <c r="BJ336" s="1">
        <v>0</v>
      </c>
      <c r="BN336" s="1">
        <v>0</v>
      </c>
      <c r="BR336" s="1">
        <v>0</v>
      </c>
      <c r="BV336" s="1">
        <v>0</v>
      </c>
      <c r="BZ336" s="1">
        <v>0</v>
      </c>
      <c r="CD336" s="1">
        <v>0</v>
      </c>
      <c r="CH336" s="1">
        <v>0</v>
      </c>
      <c r="CL336" s="1">
        <v>0</v>
      </c>
      <c r="CM336" s="1"/>
    </row>
    <row r="337" spans="1:91" ht="15.75" hidden="1" customHeight="1" x14ac:dyDescent="0.2">
      <c r="A337" s="1">
        <v>750</v>
      </c>
      <c r="B337" s="1" t="e">
        <f>VLOOKUP(A337,'MONT-E'!B:C,2,0)</f>
        <v>#N/A</v>
      </c>
      <c r="C337" s="162"/>
      <c r="D337" s="162"/>
      <c r="E337" s="162"/>
      <c r="F337" s="1">
        <v>0</v>
      </c>
      <c r="G337" s="162"/>
      <c r="H337" s="162"/>
      <c r="I337" s="286"/>
      <c r="J337" s="1">
        <v>0</v>
      </c>
      <c r="K337" s="162"/>
      <c r="L337" s="162"/>
      <c r="M337" s="162"/>
      <c r="N337" s="1">
        <v>0</v>
      </c>
      <c r="O337" s="162"/>
      <c r="P337" s="162"/>
      <c r="Q337" s="162"/>
      <c r="R337" s="1">
        <v>0</v>
      </c>
      <c r="S337" s="162"/>
      <c r="T337" s="162"/>
      <c r="U337" s="162"/>
      <c r="V337" s="1">
        <v>0</v>
      </c>
      <c r="Z337" s="1">
        <v>0</v>
      </c>
      <c r="AD337" s="1">
        <v>0</v>
      </c>
      <c r="AE337" s="162"/>
      <c r="AF337" s="162"/>
      <c r="AG337" s="286"/>
      <c r="AH337" s="1">
        <v>0</v>
      </c>
      <c r="AL337" s="1">
        <v>0</v>
      </c>
      <c r="AP337" s="1">
        <v>0</v>
      </c>
      <c r="AQ337" s="162"/>
      <c r="AR337" s="162"/>
      <c r="AS337" s="286"/>
      <c r="AT337" s="1">
        <v>0</v>
      </c>
      <c r="AU337" s="162"/>
      <c r="AV337" s="162"/>
      <c r="AW337" s="286"/>
      <c r="AX337" s="1">
        <v>0</v>
      </c>
      <c r="BB337" s="1">
        <v>0</v>
      </c>
      <c r="BF337" s="1">
        <v>0</v>
      </c>
      <c r="BG337" s="162"/>
      <c r="BH337" s="162"/>
      <c r="BI337" s="286"/>
      <c r="BJ337" s="1">
        <v>0</v>
      </c>
      <c r="BK337" s="162"/>
      <c r="BL337" s="162"/>
      <c r="BM337" s="162"/>
      <c r="BN337" s="1">
        <v>0</v>
      </c>
      <c r="BO337" s="162"/>
      <c r="BP337" s="162"/>
      <c r="BQ337" s="286"/>
      <c r="BR337" s="1">
        <v>0</v>
      </c>
      <c r="BS337" s="162"/>
      <c r="BT337" s="162"/>
      <c r="BU337" s="286"/>
      <c r="BV337" s="1">
        <v>0</v>
      </c>
      <c r="BZ337" s="1">
        <v>0</v>
      </c>
      <c r="CD337" s="1">
        <v>0</v>
      </c>
      <c r="CE337" s="162"/>
      <c r="CF337" s="162"/>
      <c r="CG337" s="286"/>
      <c r="CH337" s="1">
        <v>0</v>
      </c>
      <c r="CL337" s="1">
        <v>0</v>
      </c>
      <c r="CM337" s="1"/>
    </row>
    <row r="338" spans="1:91" ht="15.75" hidden="1" customHeight="1" x14ac:dyDescent="0.2">
      <c r="A338" s="1">
        <v>751</v>
      </c>
      <c r="B338" s="1" t="e">
        <f>VLOOKUP(A338,'MONT-E'!B:C,2,0)</f>
        <v>#N/A</v>
      </c>
      <c r="C338" s="162">
        <v>0.38750000000000001</v>
      </c>
      <c r="D338" s="162">
        <v>0.57499999999999996</v>
      </c>
      <c r="E338" s="162">
        <v>0.125</v>
      </c>
      <c r="F338" s="1">
        <v>3</v>
      </c>
      <c r="G338" s="162">
        <v>0.38958333333333334</v>
      </c>
      <c r="H338" s="162">
        <v>0.38958333333333334</v>
      </c>
      <c r="I338" s="286">
        <v>0.17708333333333334</v>
      </c>
      <c r="J338" s="1">
        <v>4.3</v>
      </c>
      <c r="K338" s="162">
        <v>0.48680555555555555</v>
      </c>
      <c r="L338" s="162">
        <v>0.6875</v>
      </c>
      <c r="M338" s="162">
        <v>0.13819444444444445</v>
      </c>
      <c r="N338" s="1">
        <v>3.3</v>
      </c>
      <c r="O338" s="162">
        <v>0.38472222222222224</v>
      </c>
      <c r="P338" s="162">
        <v>0.72916666666666663</v>
      </c>
      <c r="Q338" s="162">
        <v>0.28194444444444444</v>
      </c>
      <c r="R338" s="1">
        <v>6.8</v>
      </c>
      <c r="S338" s="162">
        <v>0.38333333333333336</v>
      </c>
      <c r="T338" s="162">
        <v>0.56736111111111109</v>
      </c>
      <c r="U338" s="162">
        <v>0.12152777777777778</v>
      </c>
      <c r="V338" s="1">
        <v>2.9</v>
      </c>
      <c r="Z338" s="1">
        <v>0</v>
      </c>
      <c r="AD338" s="1">
        <v>0</v>
      </c>
      <c r="AE338" s="162">
        <v>0.45069444444444445</v>
      </c>
      <c r="AF338" s="162">
        <v>0.45069444444444445</v>
      </c>
      <c r="AG338" s="286">
        <v>0.17708333333333334</v>
      </c>
      <c r="AH338" s="1">
        <v>4.3</v>
      </c>
      <c r="AL338" s="1">
        <v>0</v>
      </c>
      <c r="AP338" s="1">
        <v>0</v>
      </c>
      <c r="AQ338" s="162">
        <v>0.375</v>
      </c>
      <c r="AR338" s="162">
        <v>0.7729166666666667</v>
      </c>
      <c r="AS338" s="286">
        <v>0.3125</v>
      </c>
      <c r="AT338" s="1">
        <v>7.5</v>
      </c>
      <c r="AU338" s="162">
        <v>0.37777777777777777</v>
      </c>
      <c r="AV338" s="162">
        <v>0.37777777777777777</v>
      </c>
      <c r="AW338" s="286">
        <v>0.17708333333333334</v>
      </c>
      <c r="AX338" s="1">
        <v>4.3</v>
      </c>
      <c r="BB338" s="1">
        <v>0</v>
      </c>
      <c r="BF338" s="1">
        <v>0</v>
      </c>
      <c r="BG338" s="162">
        <v>0.38124999999999998</v>
      </c>
      <c r="BH338" s="162">
        <v>0.77777777777777779</v>
      </c>
      <c r="BI338" s="286">
        <v>0.30625000000000002</v>
      </c>
      <c r="BJ338" s="1">
        <v>7.4</v>
      </c>
      <c r="BK338" s="162">
        <v>0.37291666666666667</v>
      </c>
      <c r="BL338" s="162">
        <v>0.57222222222222219</v>
      </c>
      <c r="BM338" s="162">
        <v>0.13680555555555557</v>
      </c>
      <c r="BN338" s="1">
        <v>3.3</v>
      </c>
      <c r="BO338" s="162">
        <v>0.375</v>
      </c>
      <c r="BP338" s="162">
        <v>0.77083333333333337</v>
      </c>
      <c r="BQ338" s="286">
        <v>0.3125</v>
      </c>
      <c r="BR338" s="1">
        <v>7.5</v>
      </c>
      <c r="BS338" s="162">
        <v>0.37361111111111112</v>
      </c>
      <c r="BT338" s="162">
        <v>0.77430555555555558</v>
      </c>
      <c r="BU338" s="286">
        <v>0.31388888888888888</v>
      </c>
      <c r="BV338" s="1">
        <v>7.5</v>
      </c>
      <c r="BZ338" s="1">
        <v>0</v>
      </c>
      <c r="CD338" s="1">
        <v>0</v>
      </c>
      <c r="CE338" s="162">
        <v>0.81319444444444444</v>
      </c>
      <c r="CF338" s="162">
        <v>0.81319444444444444</v>
      </c>
      <c r="CG338" s="286">
        <v>0.17708333333333334</v>
      </c>
      <c r="CH338" s="1">
        <v>4.3</v>
      </c>
      <c r="CL338" s="1">
        <v>0</v>
      </c>
      <c r="CM338" s="1"/>
    </row>
    <row r="339" spans="1:91" ht="15.75" hidden="1" customHeight="1" x14ac:dyDescent="0.2">
      <c r="A339" s="1">
        <v>752</v>
      </c>
      <c r="B339" s="1" t="e">
        <f>VLOOKUP(A339,'MONT-E'!B:C,2,0)</f>
        <v>#N/A</v>
      </c>
      <c r="F339" s="1">
        <v>0</v>
      </c>
      <c r="J339" s="1">
        <v>0</v>
      </c>
      <c r="N339" s="1">
        <v>0</v>
      </c>
      <c r="R339" s="1">
        <v>0</v>
      </c>
      <c r="V339" s="1">
        <v>0</v>
      </c>
      <c r="Z339" s="1">
        <v>0</v>
      </c>
      <c r="AD339" s="1">
        <v>0</v>
      </c>
      <c r="AH339" s="1">
        <v>0</v>
      </c>
      <c r="AL339" s="1">
        <v>0</v>
      </c>
      <c r="AP339" s="1">
        <v>0</v>
      </c>
      <c r="AT339" s="1">
        <v>0</v>
      </c>
      <c r="AX339" s="1">
        <v>0</v>
      </c>
      <c r="BB339" s="1">
        <v>0</v>
      </c>
      <c r="BF339" s="1">
        <v>0</v>
      </c>
      <c r="BJ339" s="1">
        <v>0</v>
      </c>
      <c r="BN339" s="1">
        <v>0</v>
      </c>
      <c r="BR339" s="1">
        <v>0</v>
      </c>
      <c r="BV339" s="1">
        <v>0</v>
      </c>
      <c r="BZ339" s="1">
        <v>0</v>
      </c>
      <c r="CD339" s="1">
        <v>0</v>
      </c>
      <c r="CH339" s="1">
        <v>0</v>
      </c>
      <c r="CL339" s="1">
        <v>0</v>
      </c>
      <c r="CM339" s="1"/>
    </row>
    <row r="340" spans="1:91" ht="15.75" hidden="1" customHeight="1" x14ac:dyDescent="0.2">
      <c r="A340" s="1">
        <v>753</v>
      </c>
      <c r="B340" s="1" t="e">
        <f>VLOOKUP(A340,'MONT-E'!B:C,2,0)</f>
        <v>#N/A</v>
      </c>
      <c r="F340" s="1">
        <v>0</v>
      </c>
      <c r="J340" s="1">
        <v>0</v>
      </c>
      <c r="N340" s="1">
        <v>0</v>
      </c>
      <c r="R340" s="1">
        <v>0</v>
      </c>
      <c r="V340" s="1">
        <v>0</v>
      </c>
      <c r="Z340" s="1">
        <v>0</v>
      </c>
      <c r="AD340" s="1">
        <v>0</v>
      </c>
      <c r="AH340" s="1">
        <v>0</v>
      </c>
      <c r="AL340" s="1">
        <v>0</v>
      </c>
      <c r="AP340" s="1">
        <v>0</v>
      </c>
      <c r="AT340" s="1">
        <v>0</v>
      </c>
      <c r="AX340" s="1">
        <v>0</v>
      </c>
      <c r="BB340" s="1">
        <v>0</v>
      </c>
      <c r="BF340" s="1">
        <v>0</v>
      </c>
      <c r="BJ340" s="1">
        <v>0</v>
      </c>
      <c r="BN340" s="1">
        <v>0</v>
      </c>
      <c r="BR340" s="1">
        <v>0</v>
      </c>
      <c r="BV340" s="1">
        <v>0</v>
      </c>
      <c r="BZ340" s="1">
        <v>0</v>
      </c>
      <c r="CD340" s="1">
        <v>0</v>
      </c>
      <c r="CH340" s="1">
        <v>0</v>
      </c>
      <c r="CL340" s="1">
        <v>0</v>
      </c>
      <c r="CM340" s="1"/>
    </row>
    <row r="341" spans="1:91" ht="15.75" hidden="1" customHeight="1" x14ac:dyDescent="0.2">
      <c r="A341" s="1">
        <v>754</v>
      </c>
      <c r="B341" s="1" t="e">
        <f>VLOOKUP(A341,'MONT-E'!B:C,2,0)</f>
        <v>#N/A</v>
      </c>
      <c r="F341" s="1">
        <v>0</v>
      </c>
      <c r="J341" s="1">
        <v>0</v>
      </c>
      <c r="N341" s="1">
        <v>0</v>
      </c>
      <c r="R341" s="1">
        <v>0</v>
      </c>
      <c r="V341" s="1">
        <v>0</v>
      </c>
      <c r="Z341" s="1">
        <v>0</v>
      </c>
      <c r="AD341" s="1">
        <v>0</v>
      </c>
      <c r="AH341" s="1">
        <v>0</v>
      </c>
      <c r="AL341" s="1">
        <v>0</v>
      </c>
      <c r="AP341" s="1">
        <v>0</v>
      </c>
      <c r="AT341" s="1">
        <v>0</v>
      </c>
      <c r="AX341" s="1">
        <v>0</v>
      </c>
      <c r="BB341" s="1">
        <v>0</v>
      </c>
      <c r="BF341" s="1">
        <v>0</v>
      </c>
      <c r="BJ341" s="1">
        <v>0</v>
      </c>
      <c r="BN341" s="1">
        <v>0</v>
      </c>
      <c r="BR341" s="1">
        <v>0</v>
      </c>
      <c r="BV341" s="1">
        <v>0</v>
      </c>
      <c r="BZ341" s="1">
        <v>0</v>
      </c>
      <c r="CD341" s="1">
        <v>0</v>
      </c>
      <c r="CH341" s="1">
        <v>0</v>
      </c>
      <c r="CL341" s="1">
        <v>0</v>
      </c>
      <c r="CM341" s="1"/>
    </row>
    <row r="342" spans="1:91" ht="15.75" hidden="1" customHeight="1" x14ac:dyDescent="0.2">
      <c r="A342" s="1">
        <v>755</v>
      </c>
      <c r="B342" s="1" t="e">
        <f>VLOOKUP(A342,'MONT-E'!B:C,2,0)</f>
        <v>#N/A</v>
      </c>
      <c r="F342" s="1">
        <v>0</v>
      </c>
      <c r="J342" s="1">
        <v>0</v>
      </c>
      <c r="N342" s="1">
        <v>0</v>
      </c>
      <c r="R342" s="1">
        <v>0</v>
      </c>
      <c r="V342" s="1">
        <v>0</v>
      </c>
      <c r="Z342" s="1">
        <v>0</v>
      </c>
      <c r="AD342" s="1">
        <v>0</v>
      </c>
      <c r="AH342" s="1">
        <v>0</v>
      </c>
      <c r="AL342" s="1">
        <v>0</v>
      </c>
      <c r="AP342" s="1">
        <v>0</v>
      </c>
      <c r="AT342" s="1">
        <v>0</v>
      </c>
      <c r="AX342" s="1">
        <v>0</v>
      </c>
      <c r="BB342" s="1">
        <v>0</v>
      </c>
      <c r="BF342" s="1">
        <v>0</v>
      </c>
      <c r="BJ342" s="1">
        <v>0</v>
      </c>
      <c r="BN342" s="1">
        <v>0</v>
      </c>
      <c r="BR342" s="1">
        <v>0</v>
      </c>
      <c r="BV342" s="1">
        <v>0</v>
      </c>
      <c r="BZ342" s="1">
        <v>0</v>
      </c>
      <c r="CD342" s="1">
        <v>0</v>
      </c>
      <c r="CH342" s="1">
        <v>0</v>
      </c>
      <c r="CL342" s="1">
        <v>0</v>
      </c>
      <c r="CM342" s="1"/>
    </row>
    <row r="343" spans="1:91" ht="15.75" hidden="1" customHeight="1" x14ac:dyDescent="0.2">
      <c r="A343" s="1">
        <v>756</v>
      </c>
      <c r="B343" s="1" t="e">
        <f>VLOOKUP(A343,'MONT-E'!B:C,2,0)</f>
        <v>#N/A</v>
      </c>
      <c r="F343" s="1">
        <v>0</v>
      </c>
      <c r="J343" s="1">
        <v>0</v>
      </c>
      <c r="N343" s="1">
        <v>0</v>
      </c>
      <c r="R343" s="1">
        <v>0</v>
      </c>
      <c r="V343" s="1">
        <v>0</v>
      </c>
      <c r="Z343" s="1">
        <v>0</v>
      </c>
      <c r="AD343" s="1">
        <v>0</v>
      </c>
      <c r="AH343" s="1">
        <v>0</v>
      </c>
      <c r="AL343" s="1">
        <v>0</v>
      </c>
      <c r="AP343" s="1">
        <v>0</v>
      </c>
      <c r="AT343" s="1">
        <v>0</v>
      </c>
      <c r="AX343" s="1">
        <v>0</v>
      </c>
      <c r="BB343" s="1">
        <v>0</v>
      </c>
      <c r="BF343" s="1">
        <v>0</v>
      </c>
      <c r="BJ343" s="1">
        <v>0</v>
      </c>
      <c r="BN343" s="1">
        <v>0</v>
      </c>
      <c r="BR343" s="1">
        <v>0</v>
      </c>
      <c r="BV343" s="1">
        <v>0</v>
      </c>
      <c r="BZ343" s="1">
        <v>0</v>
      </c>
      <c r="CD343" s="1">
        <v>0</v>
      </c>
      <c r="CH343" s="1">
        <v>0</v>
      </c>
      <c r="CL343" s="1">
        <v>0</v>
      </c>
      <c r="CM343" s="1"/>
    </row>
    <row r="344" spans="1:91" ht="15.75" hidden="1" customHeight="1" x14ac:dyDescent="0.2">
      <c r="A344" s="1">
        <v>757</v>
      </c>
      <c r="B344" s="1" t="e">
        <f>VLOOKUP(A344,'MONT-E'!B:C,2,0)</f>
        <v>#N/A</v>
      </c>
      <c r="F344" s="1">
        <v>0</v>
      </c>
      <c r="J344" s="1">
        <v>0</v>
      </c>
      <c r="N344" s="1">
        <v>0</v>
      </c>
      <c r="R344" s="1">
        <v>0</v>
      </c>
      <c r="V344" s="1">
        <v>0</v>
      </c>
      <c r="Z344" s="1">
        <v>0</v>
      </c>
      <c r="AD344" s="1">
        <v>0</v>
      </c>
      <c r="AH344" s="1">
        <v>0</v>
      </c>
      <c r="AL344" s="1">
        <v>0</v>
      </c>
      <c r="AP344" s="1">
        <v>0</v>
      </c>
      <c r="AT344" s="1">
        <v>0</v>
      </c>
      <c r="AX344" s="1">
        <v>0</v>
      </c>
      <c r="BB344" s="1">
        <v>0</v>
      </c>
      <c r="BF344" s="1">
        <v>0</v>
      </c>
      <c r="BJ344" s="1">
        <v>0</v>
      </c>
      <c r="BN344" s="1">
        <v>0</v>
      </c>
      <c r="BR344" s="1">
        <v>0</v>
      </c>
      <c r="BV344" s="1">
        <v>0</v>
      </c>
      <c r="BZ344" s="1">
        <v>0</v>
      </c>
      <c r="CD344" s="1">
        <v>0</v>
      </c>
      <c r="CH344" s="1">
        <v>0</v>
      </c>
      <c r="CL344" s="1">
        <v>0</v>
      </c>
      <c r="CM344" s="1"/>
    </row>
    <row r="345" spans="1:91" ht="15.75" hidden="1" customHeight="1" x14ac:dyDescent="0.2">
      <c r="A345" s="1">
        <v>758</v>
      </c>
      <c r="B345" s="1" t="e">
        <f>VLOOKUP(A345,'MONT-E'!B:C,2,0)</f>
        <v>#N/A</v>
      </c>
      <c r="F345" s="1">
        <v>0</v>
      </c>
      <c r="J345" s="1">
        <v>0</v>
      </c>
      <c r="N345" s="1">
        <v>0</v>
      </c>
      <c r="R345" s="1">
        <v>0</v>
      </c>
      <c r="V345" s="1">
        <v>0</v>
      </c>
      <c r="Z345" s="1">
        <v>0</v>
      </c>
      <c r="AD345" s="1">
        <v>0</v>
      </c>
      <c r="AH345" s="1">
        <v>0</v>
      </c>
      <c r="AL345" s="1">
        <v>0</v>
      </c>
      <c r="AP345" s="1">
        <v>0</v>
      </c>
      <c r="AT345" s="1">
        <v>0</v>
      </c>
      <c r="AX345" s="1">
        <v>0</v>
      </c>
      <c r="BB345" s="1">
        <v>0</v>
      </c>
      <c r="BF345" s="1">
        <v>0</v>
      </c>
      <c r="BJ345" s="1">
        <v>0</v>
      </c>
      <c r="BN345" s="1">
        <v>0</v>
      </c>
      <c r="BR345" s="1">
        <v>0</v>
      </c>
      <c r="BV345" s="1">
        <v>0</v>
      </c>
      <c r="BZ345" s="1">
        <v>0</v>
      </c>
      <c r="CD345" s="1">
        <v>0</v>
      </c>
      <c r="CH345" s="1">
        <v>0</v>
      </c>
      <c r="CL345" s="1">
        <v>0</v>
      </c>
      <c r="CM345" s="1"/>
    </row>
    <row r="346" spans="1:91" ht="15.75" hidden="1" customHeight="1" x14ac:dyDescent="0.2">
      <c r="A346" s="1">
        <v>759</v>
      </c>
      <c r="B346" s="1" t="e">
        <f>VLOOKUP(A346,'MONT-E'!B:C,2,0)</f>
        <v>#N/A</v>
      </c>
      <c r="F346" s="1">
        <v>0</v>
      </c>
      <c r="J346" s="1">
        <v>0</v>
      </c>
      <c r="N346" s="1">
        <v>0</v>
      </c>
      <c r="R346" s="1">
        <v>0</v>
      </c>
      <c r="V346" s="1">
        <v>0</v>
      </c>
      <c r="Z346" s="1">
        <v>0</v>
      </c>
      <c r="AD346" s="1">
        <v>0</v>
      </c>
      <c r="AH346" s="1">
        <v>0</v>
      </c>
      <c r="AL346" s="1">
        <v>0</v>
      </c>
      <c r="AP346" s="1">
        <v>0</v>
      </c>
      <c r="AT346" s="1">
        <v>0</v>
      </c>
      <c r="AX346" s="1">
        <v>0</v>
      </c>
      <c r="BB346" s="1">
        <v>0</v>
      </c>
      <c r="BF346" s="1">
        <v>0</v>
      </c>
      <c r="BJ346" s="1">
        <v>0</v>
      </c>
      <c r="BN346" s="1">
        <v>0</v>
      </c>
      <c r="BR346" s="1">
        <v>0</v>
      </c>
      <c r="BV346" s="1">
        <v>0</v>
      </c>
      <c r="BZ346" s="1">
        <v>0</v>
      </c>
      <c r="CD346" s="1">
        <v>0</v>
      </c>
      <c r="CH346" s="1">
        <v>0</v>
      </c>
      <c r="CL346" s="1">
        <v>0</v>
      </c>
      <c r="CM346" s="1"/>
    </row>
    <row r="347" spans="1:91" ht="15.75" hidden="1" customHeight="1" x14ac:dyDescent="0.2">
      <c r="A347" s="1">
        <v>760</v>
      </c>
      <c r="B347" s="1" t="e">
        <f>VLOOKUP(A347,'MONT-E'!B:C,2,0)</f>
        <v>#N/A</v>
      </c>
      <c r="F347" s="1">
        <v>0</v>
      </c>
      <c r="J347" s="1">
        <v>0</v>
      </c>
      <c r="N347" s="1">
        <v>0</v>
      </c>
      <c r="R347" s="1">
        <v>0</v>
      </c>
      <c r="V347" s="1">
        <v>0</v>
      </c>
      <c r="Z347" s="1">
        <v>0</v>
      </c>
      <c r="AD347" s="1">
        <v>0</v>
      </c>
      <c r="AH347" s="1">
        <v>0</v>
      </c>
      <c r="AL347" s="1">
        <v>0</v>
      </c>
      <c r="AP347" s="1">
        <v>0</v>
      </c>
      <c r="AT347" s="1">
        <v>0</v>
      </c>
      <c r="AX347" s="1">
        <v>0</v>
      </c>
      <c r="BB347" s="1">
        <v>0</v>
      </c>
      <c r="BF347" s="1">
        <v>0</v>
      </c>
      <c r="BJ347" s="1">
        <v>0</v>
      </c>
      <c r="BN347" s="1">
        <v>0</v>
      </c>
      <c r="BR347" s="1">
        <v>0</v>
      </c>
      <c r="BV347" s="1">
        <v>0</v>
      </c>
      <c r="BZ347" s="1">
        <v>0</v>
      </c>
      <c r="CD347" s="1">
        <v>0</v>
      </c>
      <c r="CH347" s="1">
        <v>0</v>
      </c>
      <c r="CL347" s="1">
        <v>0</v>
      </c>
      <c r="CM347" s="1"/>
    </row>
    <row r="348" spans="1:91" ht="15.75" hidden="1" customHeight="1" x14ac:dyDescent="0.2">
      <c r="A348" s="1">
        <v>761</v>
      </c>
      <c r="B348" s="1" t="e">
        <f>VLOOKUP(A348,'MONT-E'!B:C,2,0)</f>
        <v>#N/A</v>
      </c>
      <c r="F348" s="1">
        <v>0</v>
      </c>
      <c r="J348" s="1">
        <v>0</v>
      </c>
      <c r="N348" s="1">
        <v>0</v>
      </c>
      <c r="R348" s="1">
        <v>0</v>
      </c>
      <c r="V348" s="1">
        <v>0</v>
      </c>
      <c r="Z348" s="1">
        <v>0</v>
      </c>
      <c r="AD348" s="1">
        <v>0</v>
      </c>
      <c r="AH348" s="1">
        <v>0</v>
      </c>
      <c r="AL348" s="1">
        <v>0</v>
      </c>
      <c r="AP348" s="1">
        <v>0</v>
      </c>
      <c r="AT348" s="1">
        <v>0</v>
      </c>
      <c r="AX348" s="1">
        <v>0</v>
      </c>
      <c r="BB348" s="1">
        <v>0</v>
      </c>
      <c r="BF348" s="1">
        <v>0</v>
      </c>
      <c r="BJ348" s="1">
        <v>0</v>
      </c>
      <c r="BN348" s="1">
        <v>0</v>
      </c>
      <c r="BR348" s="1">
        <v>0</v>
      </c>
      <c r="BV348" s="1">
        <v>0</v>
      </c>
      <c r="BZ348" s="1">
        <v>0</v>
      </c>
      <c r="CD348" s="1">
        <v>0</v>
      </c>
      <c r="CH348" s="1">
        <v>0</v>
      </c>
      <c r="CL348" s="1">
        <v>0</v>
      </c>
      <c r="CM348" s="1"/>
    </row>
    <row r="349" spans="1:91" ht="15.75" hidden="1" customHeight="1" x14ac:dyDescent="0.2">
      <c r="A349" s="1">
        <v>762</v>
      </c>
      <c r="B349" s="1" t="e">
        <f>VLOOKUP(A349,'MONT-E'!B:C,2,0)</f>
        <v>#N/A</v>
      </c>
      <c r="F349" s="1">
        <v>0</v>
      </c>
      <c r="J349" s="1">
        <v>0</v>
      </c>
      <c r="N349" s="1">
        <v>0</v>
      </c>
      <c r="R349" s="1">
        <v>0</v>
      </c>
      <c r="V349" s="1">
        <v>0</v>
      </c>
      <c r="Z349" s="1">
        <v>0</v>
      </c>
      <c r="AD349" s="1">
        <v>0</v>
      </c>
      <c r="AH349" s="1">
        <v>0</v>
      </c>
      <c r="AL349" s="1">
        <v>0</v>
      </c>
      <c r="AP349" s="1">
        <v>0</v>
      </c>
      <c r="AT349" s="1">
        <v>0</v>
      </c>
      <c r="AX349" s="1">
        <v>0</v>
      </c>
      <c r="BB349" s="1">
        <v>0</v>
      </c>
      <c r="BF349" s="1">
        <v>0</v>
      </c>
      <c r="BJ349" s="1">
        <v>0</v>
      </c>
      <c r="BN349" s="1">
        <v>0</v>
      </c>
      <c r="BR349" s="1">
        <v>0</v>
      </c>
      <c r="BV349" s="1">
        <v>0</v>
      </c>
      <c r="BZ349" s="1">
        <v>0</v>
      </c>
      <c r="CD349" s="1">
        <v>0</v>
      </c>
      <c r="CH349" s="1">
        <v>0</v>
      </c>
      <c r="CL349" s="1">
        <v>0</v>
      </c>
      <c r="CM349" s="1"/>
    </row>
    <row r="350" spans="1:91" ht="15.75" hidden="1" customHeight="1" x14ac:dyDescent="0.2">
      <c r="A350" s="1">
        <v>763</v>
      </c>
      <c r="B350" s="1" t="e">
        <f>VLOOKUP(A350,'MONT-E'!B:C,2,0)</f>
        <v>#N/A</v>
      </c>
      <c r="F350" s="1">
        <v>0</v>
      </c>
      <c r="J350" s="1">
        <v>0</v>
      </c>
      <c r="N350" s="1">
        <v>0</v>
      </c>
      <c r="R350" s="1">
        <v>0</v>
      </c>
      <c r="V350" s="1">
        <v>0</v>
      </c>
      <c r="Z350" s="1">
        <v>0</v>
      </c>
      <c r="AD350" s="1">
        <v>0</v>
      </c>
      <c r="AH350" s="1">
        <v>0</v>
      </c>
      <c r="AL350" s="1">
        <v>0</v>
      </c>
      <c r="AP350" s="1">
        <v>0</v>
      </c>
      <c r="AT350" s="1">
        <v>0</v>
      </c>
      <c r="AX350" s="1">
        <v>0</v>
      </c>
      <c r="BB350" s="1">
        <v>0</v>
      </c>
      <c r="BF350" s="1">
        <v>0</v>
      </c>
      <c r="BJ350" s="1">
        <v>0</v>
      </c>
      <c r="BN350" s="1">
        <v>0</v>
      </c>
      <c r="BR350" s="1">
        <v>0</v>
      </c>
      <c r="BV350" s="1">
        <v>0</v>
      </c>
      <c r="BZ350" s="1">
        <v>0</v>
      </c>
      <c r="CD350" s="1">
        <v>0</v>
      </c>
      <c r="CH350" s="1">
        <v>0</v>
      </c>
      <c r="CL350" s="1">
        <v>0</v>
      </c>
      <c r="CM350" s="1"/>
    </row>
    <row r="351" spans="1:91" ht="15.75" hidden="1" customHeight="1" x14ac:dyDescent="0.2">
      <c r="A351" s="1">
        <v>764</v>
      </c>
      <c r="B351" s="1" t="e">
        <f>VLOOKUP(A351,'MONT-E'!B:C,2,0)</f>
        <v>#N/A</v>
      </c>
      <c r="F351" s="1">
        <v>0</v>
      </c>
      <c r="J351" s="1">
        <v>0</v>
      </c>
      <c r="N351" s="1">
        <v>0</v>
      </c>
      <c r="R351" s="1">
        <v>0</v>
      </c>
      <c r="V351" s="1">
        <v>0</v>
      </c>
      <c r="Z351" s="1">
        <v>0</v>
      </c>
      <c r="AD351" s="1">
        <v>0</v>
      </c>
      <c r="AH351" s="1">
        <v>0</v>
      </c>
      <c r="AL351" s="1">
        <v>0</v>
      </c>
      <c r="AP351" s="1">
        <v>0</v>
      </c>
      <c r="AT351" s="1">
        <v>0</v>
      </c>
      <c r="AX351" s="1">
        <v>0</v>
      </c>
      <c r="BB351" s="1">
        <v>0</v>
      </c>
      <c r="BF351" s="1">
        <v>0</v>
      </c>
      <c r="BJ351" s="1">
        <v>0</v>
      </c>
      <c r="BN351" s="1">
        <v>0</v>
      </c>
      <c r="BR351" s="1">
        <v>0</v>
      </c>
      <c r="BV351" s="1">
        <v>0</v>
      </c>
      <c r="BZ351" s="1">
        <v>0</v>
      </c>
      <c r="CD351" s="1">
        <v>0</v>
      </c>
      <c r="CH351" s="1">
        <v>0</v>
      </c>
      <c r="CL351" s="1">
        <v>0</v>
      </c>
      <c r="CM351" s="1"/>
    </row>
    <row r="352" spans="1:91" ht="15.75" hidden="1" customHeight="1" x14ac:dyDescent="0.2">
      <c r="A352" s="1">
        <v>765</v>
      </c>
      <c r="B352" s="1" t="e">
        <f>VLOOKUP(A352,'MONT-E'!B:C,2,0)</f>
        <v>#N/A</v>
      </c>
      <c r="F352" s="1">
        <v>0</v>
      </c>
      <c r="J352" s="1">
        <v>0</v>
      </c>
      <c r="N352" s="1">
        <v>0</v>
      </c>
      <c r="R352" s="1">
        <v>0</v>
      </c>
      <c r="V352" s="1">
        <v>0</v>
      </c>
      <c r="Z352" s="1">
        <v>0</v>
      </c>
      <c r="AD352" s="1">
        <v>0</v>
      </c>
      <c r="AH352" s="1">
        <v>0</v>
      </c>
      <c r="AL352" s="1">
        <v>0</v>
      </c>
      <c r="AP352" s="1">
        <v>0</v>
      </c>
      <c r="AT352" s="1">
        <v>0</v>
      </c>
      <c r="AX352" s="1">
        <v>0</v>
      </c>
      <c r="BB352" s="1">
        <v>0</v>
      </c>
      <c r="BF352" s="1">
        <v>0</v>
      </c>
      <c r="BJ352" s="1">
        <v>0</v>
      </c>
      <c r="BN352" s="1">
        <v>0</v>
      </c>
      <c r="BR352" s="1">
        <v>0</v>
      </c>
      <c r="BV352" s="1">
        <v>0</v>
      </c>
      <c r="BZ352" s="1">
        <v>0</v>
      </c>
      <c r="CD352" s="1">
        <v>0</v>
      </c>
      <c r="CH352" s="1">
        <v>0</v>
      </c>
      <c r="CL352" s="1">
        <v>0</v>
      </c>
      <c r="CM352" s="1"/>
    </row>
    <row r="353" spans="1:91" ht="15.75" hidden="1" customHeight="1" x14ac:dyDescent="0.2">
      <c r="A353" s="1">
        <v>766</v>
      </c>
      <c r="B353" s="1" t="e">
        <f>VLOOKUP(A353,'MONT-E'!B:C,2,0)</f>
        <v>#N/A</v>
      </c>
      <c r="F353" s="1">
        <v>0</v>
      </c>
      <c r="J353" s="1">
        <v>0</v>
      </c>
      <c r="K353" s="162"/>
      <c r="L353" s="162"/>
      <c r="M353" s="286"/>
      <c r="N353" s="1">
        <v>0</v>
      </c>
      <c r="R353" s="1">
        <v>0</v>
      </c>
      <c r="V353" s="1">
        <v>0</v>
      </c>
      <c r="Z353" s="1">
        <v>0</v>
      </c>
      <c r="AD353" s="1">
        <v>0</v>
      </c>
      <c r="AE353" s="162"/>
      <c r="AF353" s="162"/>
      <c r="AG353" s="286"/>
      <c r="AH353" s="1">
        <v>0</v>
      </c>
      <c r="AI353" s="162"/>
      <c r="AJ353" s="162"/>
      <c r="AK353" s="286"/>
      <c r="AL353" s="1">
        <v>0</v>
      </c>
      <c r="AM353" s="162"/>
      <c r="AN353" s="162"/>
      <c r="AO353" s="286"/>
      <c r="AP353" s="1">
        <v>0</v>
      </c>
      <c r="AQ353" s="162"/>
      <c r="AR353" s="162"/>
      <c r="AS353" s="286"/>
      <c r="AT353" s="1">
        <v>0</v>
      </c>
      <c r="AU353" s="162"/>
      <c r="AV353" s="162"/>
      <c r="AW353" s="286"/>
      <c r="AX353" s="1">
        <v>0</v>
      </c>
      <c r="BB353" s="1">
        <v>0</v>
      </c>
      <c r="BF353" s="1">
        <v>0</v>
      </c>
      <c r="BG353" s="162"/>
      <c r="BH353" s="162"/>
      <c r="BI353" s="286"/>
      <c r="BJ353" s="1">
        <v>0</v>
      </c>
      <c r="BK353" s="162"/>
      <c r="BL353" s="162"/>
      <c r="BM353" s="286"/>
      <c r="BN353" s="1">
        <v>0</v>
      </c>
      <c r="BR353" s="1">
        <v>0</v>
      </c>
      <c r="BS353" s="162"/>
      <c r="BT353" s="162"/>
      <c r="BU353" s="286"/>
      <c r="BV353" s="1">
        <v>0</v>
      </c>
      <c r="BZ353" s="1">
        <v>0</v>
      </c>
      <c r="CD353" s="1">
        <v>0</v>
      </c>
      <c r="CH353" s="1">
        <v>0</v>
      </c>
      <c r="CL353" s="1">
        <v>0</v>
      </c>
      <c r="CM353" s="1"/>
    </row>
    <row r="354" spans="1:91" ht="15.75" hidden="1" customHeight="1" x14ac:dyDescent="0.2">
      <c r="A354" s="1">
        <v>767</v>
      </c>
      <c r="B354" s="1" t="e">
        <f>VLOOKUP(A354,'MONT-E'!B:C,2,0)</f>
        <v>#N/A</v>
      </c>
      <c r="F354" s="1">
        <v>0</v>
      </c>
      <c r="J354" s="1">
        <v>0</v>
      </c>
      <c r="K354" s="162">
        <v>0.45624999999999999</v>
      </c>
      <c r="L354" s="162">
        <v>0.45624999999999999</v>
      </c>
      <c r="M354" s="286">
        <v>0.17708333333333334</v>
      </c>
      <c r="N354" s="1">
        <v>4.3</v>
      </c>
      <c r="R354" s="1">
        <v>0</v>
      </c>
      <c r="V354" s="1">
        <v>0</v>
      </c>
      <c r="Z354" s="1">
        <v>0</v>
      </c>
      <c r="AD354" s="1">
        <v>0</v>
      </c>
      <c r="AE354" s="162">
        <v>0.57499999999999996</v>
      </c>
      <c r="AF354" s="162">
        <v>0.57499999999999996</v>
      </c>
      <c r="AG354" s="286">
        <v>0.17708333333333334</v>
      </c>
      <c r="AH354" s="1">
        <v>4.3</v>
      </c>
      <c r="AI354" s="162">
        <v>0.36944444444444446</v>
      </c>
      <c r="AJ354" s="162">
        <v>0.76736111111111116</v>
      </c>
      <c r="AK354" s="286">
        <v>0.31805555555555554</v>
      </c>
      <c r="AL354" s="1">
        <v>7.6</v>
      </c>
      <c r="AM354" s="162">
        <v>0.37013888888888891</v>
      </c>
      <c r="AN354" s="162">
        <v>0.77083333333333337</v>
      </c>
      <c r="AO354" s="286">
        <v>0.31736111111111109</v>
      </c>
      <c r="AP354" s="1">
        <v>7.6</v>
      </c>
      <c r="AQ354" s="162">
        <v>0.37222222222222223</v>
      </c>
      <c r="AR354" s="162">
        <v>0.76944444444444449</v>
      </c>
      <c r="AS354" s="286">
        <v>0.31527777777777777</v>
      </c>
      <c r="AT354" s="1">
        <v>7.6</v>
      </c>
      <c r="AU354" s="162">
        <v>0.36805555555555558</v>
      </c>
      <c r="AV354" s="162">
        <v>0.92291666666666672</v>
      </c>
      <c r="AW354" s="286">
        <v>0.31944444444444442</v>
      </c>
      <c r="AX354" s="1">
        <v>7.7</v>
      </c>
      <c r="BB354" s="1">
        <v>0</v>
      </c>
      <c r="BF354" s="1">
        <v>0</v>
      </c>
      <c r="BG354" s="162">
        <v>0.36249999999999999</v>
      </c>
      <c r="BH354" s="162">
        <v>0.76527777777777772</v>
      </c>
      <c r="BI354" s="286">
        <v>0.32500000000000001</v>
      </c>
      <c r="BJ354" s="1">
        <v>7.8</v>
      </c>
      <c r="BK354" s="162">
        <v>0.37291666666666667</v>
      </c>
      <c r="BL354" s="162">
        <v>0.77083333333333337</v>
      </c>
      <c r="BM354" s="286">
        <v>0.31458333333333333</v>
      </c>
      <c r="BN354" s="1">
        <v>7.6</v>
      </c>
      <c r="BR354" s="1">
        <v>0</v>
      </c>
      <c r="BS354" s="162">
        <v>0.36944444444444446</v>
      </c>
      <c r="BT354" s="162">
        <v>0.77638888888888891</v>
      </c>
      <c r="BU354" s="286">
        <v>0.31805555555555554</v>
      </c>
      <c r="BV354" s="1">
        <v>7.6</v>
      </c>
      <c r="BZ354" s="1">
        <v>0</v>
      </c>
      <c r="CD354" s="1">
        <v>0</v>
      </c>
      <c r="CH354" s="1">
        <v>0</v>
      </c>
      <c r="CL354" s="1">
        <v>0</v>
      </c>
      <c r="CM354" s="1"/>
    </row>
    <row r="355" spans="1:91" ht="15.75" hidden="1" customHeight="1" x14ac:dyDescent="0.2">
      <c r="A355" s="1">
        <v>768</v>
      </c>
      <c r="B355" s="1" t="e">
        <f>VLOOKUP(A355,'MONT-E'!B:C,2,0)</f>
        <v>#N/A</v>
      </c>
      <c r="F355" s="1">
        <v>0</v>
      </c>
      <c r="J355" s="1">
        <v>0</v>
      </c>
      <c r="N355" s="1">
        <v>0</v>
      </c>
      <c r="R355" s="1">
        <v>0</v>
      </c>
      <c r="V355" s="1">
        <v>0</v>
      </c>
      <c r="Z355" s="1">
        <v>0</v>
      </c>
      <c r="AD355" s="1">
        <v>0</v>
      </c>
      <c r="AH355" s="1">
        <v>0</v>
      </c>
      <c r="AL355" s="1">
        <v>0</v>
      </c>
      <c r="AP355" s="1">
        <v>0</v>
      </c>
      <c r="AT355" s="1">
        <v>0</v>
      </c>
      <c r="AX355" s="1">
        <v>0</v>
      </c>
      <c r="BB355" s="1">
        <v>0</v>
      </c>
      <c r="BF355" s="1">
        <v>0</v>
      </c>
      <c r="BJ355" s="1">
        <v>0</v>
      </c>
      <c r="BN355" s="1">
        <v>0</v>
      </c>
      <c r="BR355" s="1">
        <v>0</v>
      </c>
      <c r="BV355" s="1">
        <v>0</v>
      </c>
      <c r="BZ355" s="1">
        <v>0</v>
      </c>
      <c r="CD355" s="1">
        <v>0</v>
      </c>
      <c r="CH355" s="1">
        <v>0</v>
      </c>
      <c r="CL355" s="1">
        <v>0</v>
      </c>
      <c r="CM355" s="1"/>
    </row>
    <row r="356" spans="1:91" ht="15.75" hidden="1" customHeight="1" x14ac:dyDescent="0.2">
      <c r="A356" s="1">
        <v>769</v>
      </c>
      <c r="B356" s="1" t="e">
        <f>VLOOKUP(A356,'MONT-E'!B:C,2,0)</f>
        <v>#N/A</v>
      </c>
      <c r="F356" s="1">
        <v>0</v>
      </c>
      <c r="J356" s="1">
        <v>0</v>
      </c>
      <c r="N356" s="1">
        <v>0</v>
      </c>
      <c r="R356" s="1">
        <v>0</v>
      </c>
      <c r="V356" s="1">
        <v>0</v>
      </c>
      <c r="Z356" s="1">
        <v>0</v>
      </c>
      <c r="AD356" s="1">
        <v>0</v>
      </c>
      <c r="AH356" s="1">
        <v>0</v>
      </c>
      <c r="AL356" s="1">
        <v>0</v>
      </c>
      <c r="AP356" s="1">
        <v>0</v>
      </c>
      <c r="AT356" s="1">
        <v>0</v>
      </c>
      <c r="AX356" s="1">
        <v>0</v>
      </c>
      <c r="BB356" s="1">
        <v>0</v>
      </c>
      <c r="BF356" s="1">
        <v>0</v>
      </c>
      <c r="BJ356" s="1">
        <v>0</v>
      </c>
      <c r="BN356" s="1">
        <v>0</v>
      </c>
      <c r="BR356" s="1">
        <v>0</v>
      </c>
      <c r="BV356" s="1">
        <v>0</v>
      </c>
      <c r="BZ356" s="1">
        <v>0</v>
      </c>
      <c r="CD356" s="1">
        <v>0</v>
      </c>
      <c r="CH356" s="1">
        <v>0</v>
      </c>
      <c r="CL356" s="1">
        <v>0</v>
      </c>
      <c r="CM356" s="1"/>
    </row>
    <row r="357" spans="1:91" ht="15.75" hidden="1" customHeight="1" x14ac:dyDescent="0.2">
      <c r="A357" s="1">
        <v>770</v>
      </c>
      <c r="B357" s="1" t="e">
        <f>VLOOKUP(A357,'MONT-E'!B:C,2,0)</f>
        <v>#N/A</v>
      </c>
      <c r="F357" s="1">
        <v>0</v>
      </c>
      <c r="J357" s="1">
        <v>0</v>
      </c>
      <c r="N357" s="1">
        <v>0</v>
      </c>
      <c r="R357" s="1">
        <v>0</v>
      </c>
      <c r="V357" s="1">
        <v>0</v>
      </c>
      <c r="Z357" s="1">
        <v>0</v>
      </c>
      <c r="AD357" s="1">
        <v>0</v>
      </c>
      <c r="AH357" s="1">
        <v>0</v>
      </c>
      <c r="AL357" s="1">
        <v>0</v>
      </c>
      <c r="AP357" s="1">
        <v>0</v>
      </c>
      <c r="AT357" s="1">
        <v>0</v>
      </c>
      <c r="AX357" s="1">
        <v>0</v>
      </c>
      <c r="BB357" s="1">
        <v>0</v>
      </c>
      <c r="BF357" s="1">
        <v>0</v>
      </c>
      <c r="BJ357" s="1">
        <v>0</v>
      </c>
      <c r="BN357" s="1">
        <v>0</v>
      </c>
      <c r="BR357" s="1">
        <v>0</v>
      </c>
      <c r="BV357" s="1">
        <v>0</v>
      </c>
      <c r="BZ357" s="1">
        <v>0</v>
      </c>
      <c r="CD357" s="1">
        <v>0</v>
      </c>
      <c r="CH357" s="1">
        <v>0</v>
      </c>
      <c r="CL357" s="1">
        <v>0</v>
      </c>
      <c r="CM357" s="1"/>
    </row>
    <row r="358" spans="1:91" ht="15.75" hidden="1" customHeight="1" x14ac:dyDescent="0.2">
      <c r="A358" s="1">
        <v>771</v>
      </c>
      <c r="B358" s="1" t="e">
        <f>VLOOKUP(A358,'MONT-E'!B:C,2,0)</f>
        <v>#N/A</v>
      </c>
      <c r="C358" s="162"/>
      <c r="D358" s="162"/>
      <c r="E358" s="286"/>
      <c r="F358" s="1">
        <v>0</v>
      </c>
      <c r="J358" s="1">
        <v>0</v>
      </c>
      <c r="K358" s="162"/>
      <c r="L358" s="162"/>
      <c r="M358" s="286"/>
      <c r="N358" s="1">
        <v>0</v>
      </c>
      <c r="O358" s="162"/>
      <c r="P358" s="162"/>
      <c r="Q358" s="162"/>
      <c r="R358" s="1">
        <v>0</v>
      </c>
      <c r="S358" s="162"/>
      <c r="T358" s="162"/>
      <c r="U358" s="162"/>
      <c r="V358" s="1">
        <v>0</v>
      </c>
      <c r="Z358" s="1">
        <v>0</v>
      </c>
      <c r="AD358" s="1">
        <v>0</v>
      </c>
      <c r="AE358" s="162"/>
      <c r="AF358" s="162"/>
      <c r="AG358" s="286"/>
      <c r="AH358" s="1">
        <v>0</v>
      </c>
      <c r="AI358" s="162"/>
      <c r="AJ358" s="162"/>
      <c r="AK358" s="286"/>
      <c r="AL358" s="1">
        <v>0</v>
      </c>
      <c r="AM358" s="162"/>
      <c r="AN358" s="162"/>
      <c r="AO358" s="286"/>
      <c r="AP358" s="1">
        <v>0</v>
      </c>
      <c r="AQ358" s="162"/>
      <c r="AR358" s="162"/>
      <c r="AS358" s="286"/>
      <c r="AT358" s="1">
        <v>0</v>
      </c>
      <c r="AU358" s="162"/>
      <c r="AV358" s="162"/>
      <c r="AW358" s="286"/>
      <c r="AX358" s="1">
        <v>0</v>
      </c>
      <c r="BB358" s="1">
        <v>0</v>
      </c>
      <c r="BF358" s="1">
        <v>0</v>
      </c>
      <c r="BG358" s="162"/>
      <c r="BH358" s="162"/>
      <c r="BI358" s="286"/>
      <c r="BJ358" s="1">
        <v>0</v>
      </c>
      <c r="BK358" s="162"/>
      <c r="BL358" s="162"/>
      <c r="BM358" s="286"/>
      <c r="BN358" s="1">
        <v>0</v>
      </c>
      <c r="BO358" s="162"/>
      <c r="BP358" s="162"/>
      <c r="BQ358" s="162"/>
      <c r="BR358" s="1">
        <v>0</v>
      </c>
      <c r="BV358" s="1">
        <v>0</v>
      </c>
      <c r="BZ358" s="1">
        <v>0</v>
      </c>
      <c r="CD358" s="1">
        <v>0</v>
      </c>
      <c r="CH358" s="1">
        <v>0</v>
      </c>
      <c r="CL358" s="1">
        <v>0</v>
      </c>
      <c r="CM358" s="1"/>
    </row>
    <row r="359" spans="1:91" ht="15.75" hidden="1" customHeight="1" x14ac:dyDescent="0.2">
      <c r="A359" s="1">
        <v>772</v>
      </c>
      <c r="B359" s="1" t="e">
        <f>VLOOKUP(A359,'MONT-E'!B:C,2,0)</f>
        <v>#N/A</v>
      </c>
      <c r="C359" s="162">
        <v>0.52013888888888893</v>
      </c>
      <c r="D359" s="162">
        <v>0.52013888888888893</v>
      </c>
      <c r="E359" s="286">
        <v>0.17708333333333334</v>
      </c>
      <c r="F359" s="1">
        <v>4.3</v>
      </c>
      <c r="J359" s="1">
        <v>0</v>
      </c>
      <c r="K359" s="162">
        <v>0.38680555555555557</v>
      </c>
      <c r="L359" s="162">
        <v>0.79722222222222228</v>
      </c>
      <c r="M359" s="286">
        <v>0.30069444444444443</v>
      </c>
      <c r="N359" s="1">
        <v>7.2</v>
      </c>
      <c r="O359" s="162">
        <v>0.47638888888888886</v>
      </c>
      <c r="P359" s="162">
        <v>0.73888888888888893</v>
      </c>
      <c r="Q359" s="162">
        <v>0.2</v>
      </c>
      <c r="R359" s="1">
        <v>4.8</v>
      </c>
      <c r="S359" s="162">
        <v>0.47916666666666669</v>
      </c>
      <c r="T359" s="162">
        <v>0.67013888888888884</v>
      </c>
      <c r="U359" s="162">
        <v>0.12847222222222221</v>
      </c>
      <c r="V359" s="1">
        <v>3.1</v>
      </c>
      <c r="Z359" s="1">
        <v>0</v>
      </c>
      <c r="AD359" s="1">
        <v>0</v>
      </c>
      <c r="AE359" s="162">
        <v>0.76944444444444449</v>
      </c>
      <c r="AF359" s="162">
        <v>0.76944444444444449</v>
      </c>
      <c r="AG359" s="286">
        <v>0.17708333333333334</v>
      </c>
      <c r="AH359" s="1">
        <v>4.3</v>
      </c>
      <c r="AI359" s="162">
        <v>0.38611111111111113</v>
      </c>
      <c r="AJ359" s="162">
        <v>0.76597222222222228</v>
      </c>
      <c r="AK359" s="286">
        <v>0.30138888888888887</v>
      </c>
      <c r="AL359" s="1">
        <v>7.2</v>
      </c>
      <c r="AM359" s="162">
        <v>0.37291666666666667</v>
      </c>
      <c r="AN359" s="162">
        <v>0.7729166666666667</v>
      </c>
      <c r="AO359" s="286">
        <v>0.31458333333333333</v>
      </c>
      <c r="AP359" s="1">
        <v>7.6</v>
      </c>
      <c r="AQ359" s="162">
        <v>0.37569444444444444</v>
      </c>
      <c r="AR359" s="162">
        <v>0.77430555555555558</v>
      </c>
      <c r="AS359" s="286">
        <v>0.31180555555555556</v>
      </c>
      <c r="AT359" s="1">
        <v>7.5</v>
      </c>
      <c r="AU359" s="162">
        <v>0.36249999999999999</v>
      </c>
      <c r="AV359" s="162">
        <v>0.36249999999999999</v>
      </c>
      <c r="AW359" s="286">
        <v>0.17708333333333334</v>
      </c>
      <c r="AX359" s="1">
        <v>4.3</v>
      </c>
      <c r="BB359" s="1">
        <v>0</v>
      </c>
      <c r="BF359" s="1">
        <v>0</v>
      </c>
      <c r="BG359" s="162">
        <v>0.38055555555555554</v>
      </c>
      <c r="BH359" s="162">
        <v>0.38055555555555554</v>
      </c>
      <c r="BI359" s="286">
        <v>0.17708333333333334</v>
      </c>
      <c r="BJ359" s="1">
        <v>4.3</v>
      </c>
      <c r="BK359" s="162">
        <v>0.37916666666666665</v>
      </c>
      <c r="BL359" s="162">
        <v>0.77083333333333337</v>
      </c>
      <c r="BM359" s="286">
        <v>0.30833333333333335</v>
      </c>
      <c r="BN359" s="1">
        <v>7.4</v>
      </c>
      <c r="BO359" s="162">
        <v>0.37777777777777777</v>
      </c>
      <c r="BP359" s="162">
        <v>0.56666666666666665</v>
      </c>
      <c r="BQ359" s="162">
        <v>0.12638888888888888</v>
      </c>
      <c r="BR359" s="1">
        <v>3</v>
      </c>
      <c r="BV359" s="1">
        <v>0</v>
      </c>
      <c r="BZ359" s="1">
        <v>0</v>
      </c>
      <c r="CD359" s="1">
        <v>0</v>
      </c>
      <c r="CH359" s="1">
        <v>0</v>
      </c>
      <c r="CL359" s="1">
        <v>0</v>
      </c>
      <c r="CM359" s="1"/>
    </row>
    <row r="360" spans="1:91" ht="15.75" hidden="1" customHeight="1" x14ac:dyDescent="0.2">
      <c r="A360" s="1">
        <v>773</v>
      </c>
      <c r="B360" s="1" t="e">
        <f>VLOOKUP(A360,'MONT-E'!B:C,2,0)</f>
        <v>#N/A</v>
      </c>
      <c r="C360" s="162"/>
      <c r="D360" s="162"/>
      <c r="E360" s="286"/>
      <c r="F360" s="1">
        <v>0</v>
      </c>
      <c r="G360" s="162"/>
      <c r="H360" s="162"/>
      <c r="I360" s="286"/>
      <c r="J360" s="1">
        <v>0</v>
      </c>
      <c r="K360" s="162"/>
      <c r="L360" s="162"/>
      <c r="M360" s="162"/>
      <c r="N360" s="1">
        <v>0</v>
      </c>
      <c r="O360" s="162"/>
      <c r="P360" s="162"/>
      <c r="Q360" s="286"/>
      <c r="R360" s="1">
        <v>0</v>
      </c>
      <c r="S360" s="162"/>
      <c r="T360" s="162"/>
      <c r="U360" s="286"/>
      <c r="V360" s="1">
        <v>0</v>
      </c>
      <c r="Z360" s="1">
        <v>0</v>
      </c>
      <c r="AD360" s="1">
        <v>0</v>
      </c>
      <c r="AE360" s="162"/>
      <c r="AF360" s="162"/>
      <c r="AG360" s="162"/>
      <c r="AH360" s="1">
        <v>0</v>
      </c>
      <c r="AI360" s="162"/>
      <c r="AJ360" s="162"/>
      <c r="AK360" s="286"/>
      <c r="AL360" s="1">
        <v>0</v>
      </c>
      <c r="AP360" s="1">
        <v>0</v>
      </c>
      <c r="AT360" s="1">
        <v>0</v>
      </c>
      <c r="AX360" s="1">
        <v>0</v>
      </c>
      <c r="BB360" s="1">
        <v>0</v>
      </c>
      <c r="BF360" s="1">
        <v>0</v>
      </c>
      <c r="BJ360" s="1">
        <v>0</v>
      </c>
      <c r="BN360" s="1">
        <v>0</v>
      </c>
      <c r="BR360" s="1">
        <v>0</v>
      </c>
      <c r="BV360" s="1">
        <v>0</v>
      </c>
      <c r="BZ360" s="1">
        <v>0</v>
      </c>
      <c r="CD360" s="1">
        <v>0</v>
      </c>
      <c r="CH360" s="1">
        <v>0</v>
      </c>
      <c r="CI360" s="162"/>
      <c r="CJ360" s="162"/>
      <c r="CK360" s="286"/>
      <c r="CL360" s="1">
        <v>0</v>
      </c>
      <c r="CM360" s="1"/>
    </row>
    <row r="361" spans="1:91" ht="15.75" hidden="1" customHeight="1" x14ac:dyDescent="0.2">
      <c r="A361" s="1">
        <v>774</v>
      </c>
      <c r="B361" s="1" t="e">
        <f>VLOOKUP(A361,'MONT-E'!B:C,2,0)</f>
        <v>#N/A</v>
      </c>
      <c r="C361" s="162">
        <v>0.68125000000000002</v>
      </c>
      <c r="D361" s="162">
        <v>0.68125000000000002</v>
      </c>
      <c r="E361" s="286">
        <v>0.17708333333333334</v>
      </c>
      <c r="F361" s="1">
        <v>4.3</v>
      </c>
      <c r="G361" s="162">
        <v>0.39583333333333331</v>
      </c>
      <c r="H361" s="162">
        <v>0.76597222222222228</v>
      </c>
      <c r="I361" s="286">
        <v>0.29166666666666669</v>
      </c>
      <c r="J361" s="1">
        <v>7</v>
      </c>
      <c r="K361" s="162">
        <v>0.37430555555555556</v>
      </c>
      <c r="L361" s="162">
        <v>0.59236111111111112</v>
      </c>
      <c r="M361" s="162">
        <v>0.15555555555555556</v>
      </c>
      <c r="N361" s="1">
        <v>3.7</v>
      </c>
      <c r="O361" s="162">
        <v>0.37083333333333335</v>
      </c>
      <c r="P361" s="162">
        <v>0.76249999999999996</v>
      </c>
      <c r="Q361" s="286">
        <v>0.31666666666666665</v>
      </c>
      <c r="R361" s="1">
        <v>7.6</v>
      </c>
      <c r="S361" s="162">
        <v>0.5131944444444444</v>
      </c>
      <c r="T361" s="162">
        <v>0.78819444444444442</v>
      </c>
      <c r="U361" s="286">
        <v>0.1875</v>
      </c>
      <c r="V361" s="1">
        <v>4.5</v>
      </c>
      <c r="Z361" s="1">
        <v>0</v>
      </c>
      <c r="AD361" s="1">
        <v>0</v>
      </c>
      <c r="AE361" s="162">
        <v>0.36805555555555558</v>
      </c>
      <c r="AF361" s="162">
        <v>0.61250000000000004</v>
      </c>
      <c r="AG361" s="162">
        <v>0.18194444444444444</v>
      </c>
      <c r="AH361" s="1">
        <v>4.4000000000000004</v>
      </c>
      <c r="AI361" s="162">
        <v>0.37847222222222221</v>
      </c>
      <c r="AJ361" s="162">
        <v>0.80486111111111114</v>
      </c>
      <c r="AK361" s="286">
        <v>0.30902777777777779</v>
      </c>
      <c r="AL361" s="1">
        <v>7.4</v>
      </c>
      <c r="AP361" s="1">
        <v>0</v>
      </c>
      <c r="AT361" s="1">
        <v>0</v>
      </c>
      <c r="AX361" s="1">
        <v>0</v>
      </c>
      <c r="BB361" s="1">
        <v>0</v>
      </c>
      <c r="BF361" s="1">
        <v>0</v>
      </c>
      <c r="BJ361" s="1">
        <v>0</v>
      </c>
      <c r="BN361" s="1">
        <v>0</v>
      </c>
      <c r="BR361" s="1">
        <v>0</v>
      </c>
      <c r="BV361" s="1">
        <v>0</v>
      </c>
      <c r="BZ361" s="1">
        <v>0</v>
      </c>
      <c r="CD361" s="1">
        <v>0</v>
      </c>
      <c r="CH361" s="1">
        <v>0</v>
      </c>
      <c r="CI361" s="162">
        <v>0.37708333333333333</v>
      </c>
      <c r="CJ361" s="162">
        <v>0.75972222222222219</v>
      </c>
      <c r="CK361" s="286">
        <v>0.31041666666666667</v>
      </c>
      <c r="CL361" s="1">
        <v>7.5</v>
      </c>
      <c r="CM361" s="1"/>
    </row>
    <row r="362" spans="1:91" ht="15.75" hidden="1" customHeight="1" x14ac:dyDescent="0.2">
      <c r="A362" s="1">
        <v>775</v>
      </c>
      <c r="B362" s="1" t="e">
        <f>VLOOKUP(A362,'MONT-E'!B:C,2,0)</f>
        <v>#N/A</v>
      </c>
      <c r="F362" s="1">
        <v>0</v>
      </c>
      <c r="J362" s="1">
        <v>0</v>
      </c>
      <c r="N362" s="1">
        <v>0</v>
      </c>
      <c r="R362" s="1">
        <v>0</v>
      </c>
      <c r="V362" s="1">
        <v>0</v>
      </c>
      <c r="Z362" s="1">
        <v>0</v>
      </c>
      <c r="AD362" s="1">
        <v>0</v>
      </c>
      <c r="AH362" s="1">
        <v>0</v>
      </c>
      <c r="AL362" s="1">
        <v>0</v>
      </c>
      <c r="AP362" s="1">
        <v>0</v>
      </c>
      <c r="AT362" s="1">
        <v>0</v>
      </c>
      <c r="AX362" s="1">
        <v>0</v>
      </c>
      <c r="BB362" s="1">
        <v>0</v>
      </c>
      <c r="BF362" s="1">
        <v>0</v>
      </c>
      <c r="BJ362" s="1">
        <v>0</v>
      </c>
      <c r="BN362" s="1">
        <v>0</v>
      </c>
      <c r="BR362" s="1">
        <v>0</v>
      </c>
      <c r="BV362" s="1">
        <v>0</v>
      </c>
      <c r="BZ362" s="1">
        <v>0</v>
      </c>
      <c r="CD362" s="1">
        <v>0</v>
      </c>
      <c r="CH362" s="1">
        <v>0</v>
      </c>
      <c r="CL362" s="1">
        <v>0</v>
      </c>
      <c r="CM362" s="1"/>
    </row>
    <row r="363" spans="1:91" ht="15.75" hidden="1" customHeight="1" x14ac:dyDescent="0.2">
      <c r="A363" s="1">
        <v>776</v>
      </c>
      <c r="B363" s="1" t="e">
        <f>VLOOKUP(A363,'MONT-E'!B:C,2,0)</f>
        <v>#N/A</v>
      </c>
      <c r="F363" s="1">
        <v>0</v>
      </c>
      <c r="J363" s="1">
        <v>0</v>
      </c>
      <c r="N363" s="1">
        <v>0</v>
      </c>
      <c r="R363" s="1">
        <v>0</v>
      </c>
      <c r="V363" s="1">
        <v>0</v>
      </c>
      <c r="Z363" s="1">
        <v>0</v>
      </c>
      <c r="AD363" s="1">
        <v>0</v>
      </c>
      <c r="AH363" s="1">
        <v>0</v>
      </c>
      <c r="AL363" s="1">
        <v>0</v>
      </c>
      <c r="AP363" s="1">
        <v>0</v>
      </c>
      <c r="AQ363" s="162"/>
      <c r="AR363" s="162"/>
      <c r="AS363" s="286"/>
      <c r="AT363" s="1">
        <v>0</v>
      </c>
      <c r="AU363" s="162"/>
      <c r="AV363" s="162"/>
      <c r="AW363" s="286"/>
      <c r="AX363" s="1">
        <v>0</v>
      </c>
      <c r="BB363" s="1">
        <v>0</v>
      </c>
      <c r="BF363" s="1">
        <v>0</v>
      </c>
      <c r="BG363" s="162"/>
      <c r="BH363" s="162"/>
      <c r="BI363" s="162"/>
      <c r="BJ363" s="1">
        <v>0</v>
      </c>
      <c r="BN363" s="1">
        <v>0</v>
      </c>
      <c r="BR363" s="1">
        <v>0</v>
      </c>
      <c r="BV363" s="1">
        <v>0</v>
      </c>
      <c r="BZ363" s="1">
        <v>0</v>
      </c>
      <c r="CD363" s="1">
        <v>0</v>
      </c>
      <c r="CH363" s="1">
        <v>0</v>
      </c>
      <c r="CL363" s="1">
        <v>0</v>
      </c>
      <c r="CM363" s="1"/>
    </row>
    <row r="364" spans="1:91" ht="15.75" hidden="1" customHeight="1" x14ac:dyDescent="0.2">
      <c r="A364" s="1">
        <v>777</v>
      </c>
      <c r="B364" s="1" t="e">
        <f>VLOOKUP(A364,'MONT-E'!B:C,2,0)</f>
        <v>#N/A</v>
      </c>
      <c r="F364" s="1">
        <v>0</v>
      </c>
      <c r="J364" s="1">
        <v>0</v>
      </c>
      <c r="N364" s="1">
        <v>0</v>
      </c>
      <c r="R364" s="1">
        <v>0</v>
      </c>
      <c r="V364" s="1">
        <v>0</v>
      </c>
      <c r="Z364" s="1">
        <v>0</v>
      </c>
      <c r="AD364" s="1">
        <v>0</v>
      </c>
      <c r="AH364" s="1">
        <v>0</v>
      </c>
      <c r="AL364" s="1">
        <v>0</v>
      </c>
      <c r="AP364" s="1">
        <v>0</v>
      </c>
      <c r="AQ364" s="162">
        <v>0.36527777777777776</v>
      </c>
      <c r="AR364" s="162">
        <v>0.36527777777777776</v>
      </c>
      <c r="AS364" s="286">
        <v>0.17708333333333334</v>
      </c>
      <c r="AT364" s="1">
        <v>4.3</v>
      </c>
      <c r="AU364" s="162">
        <v>0.45902777777777776</v>
      </c>
      <c r="AV364" s="162">
        <v>0.45902777777777776</v>
      </c>
      <c r="AW364" s="286">
        <v>0.17708333333333334</v>
      </c>
      <c r="AX364" s="1">
        <v>4.3</v>
      </c>
      <c r="BB364" s="1">
        <v>0</v>
      </c>
      <c r="BF364" s="1">
        <v>0</v>
      </c>
      <c r="BG364" s="162">
        <v>0.38055555555555554</v>
      </c>
      <c r="BH364" s="162">
        <v>0.59861111111111109</v>
      </c>
      <c r="BI364" s="162">
        <v>0.15555555555555556</v>
      </c>
      <c r="BJ364" s="1">
        <v>3.7</v>
      </c>
      <c r="BN364" s="1">
        <v>0</v>
      </c>
      <c r="BR364" s="1">
        <v>0</v>
      </c>
      <c r="BV364" s="1">
        <v>0</v>
      </c>
      <c r="BZ364" s="1">
        <v>0</v>
      </c>
      <c r="CD364" s="1">
        <v>0</v>
      </c>
      <c r="CH364" s="1">
        <v>0</v>
      </c>
      <c r="CL364" s="1">
        <v>0</v>
      </c>
      <c r="CM364" s="1"/>
    </row>
    <row r="365" spans="1:91" ht="15.75" hidden="1" customHeight="1" x14ac:dyDescent="0.2">
      <c r="A365" s="1">
        <v>778</v>
      </c>
      <c r="B365" s="1" t="e">
        <f>VLOOKUP(A365,'MONT-E'!B:C,2,0)</f>
        <v>#N/A</v>
      </c>
      <c r="F365" s="1">
        <v>0</v>
      </c>
      <c r="J365" s="1">
        <v>0</v>
      </c>
      <c r="N365" s="1">
        <v>0</v>
      </c>
      <c r="R365" s="1">
        <v>0</v>
      </c>
      <c r="V365" s="1">
        <v>0</v>
      </c>
      <c r="Z365" s="1">
        <v>0</v>
      </c>
      <c r="AD365" s="1">
        <v>0</v>
      </c>
      <c r="AH365" s="1">
        <v>0</v>
      </c>
      <c r="AL365" s="1">
        <v>0</v>
      </c>
      <c r="AP365" s="1">
        <v>0</v>
      </c>
      <c r="AT365" s="1">
        <v>0</v>
      </c>
      <c r="AX365" s="1">
        <v>0</v>
      </c>
      <c r="BB365" s="1">
        <v>0</v>
      </c>
      <c r="BF365" s="1">
        <v>0</v>
      </c>
      <c r="BJ365" s="1">
        <v>0</v>
      </c>
      <c r="BN365" s="1">
        <v>0</v>
      </c>
      <c r="BR365" s="1">
        <v>0</v>
      </c>
      <c r="BV365" s="1">
        <v>0</v>
      </c>
      <c r="BZ365" s="1">
        <v>0</v>
      </c>
      <c r="CD365" s="1">
        <v>0</v>
      </c>
      <c r="CH365" s="1">
        <v>0</v>
      </c>
      <c r="CL365" s="1">
        <v>0</v>
      </c>
      <c r="CM365" s="1"/>
    </row>
    <row r="366" spans="1:91" ht="15.75" hidden="1" customHeight="1" x14ac:dyDescent="0.2">
      <c r="A366" s="1">
        <v>779</v>
      </c>
      <c r="B366" s="1" t="e">
        <f>VLOOKUP(A366,'MONT-E'!B:C,2,0)</f>
        <v>#N/A</v>
      </c>
      <c r="F366" s="1">
        <v>0</v>
      </c>
      <c r="J366" s="1">
        <v>0</v>
      </c>
      <c r="N366" s="1">
        <v>0</v>
      </c>
      <c r="R366" s="1">
        <v>0</v>
      </c>
      <c r="V366" s="1">
        <v>0</v>
      </c>
      <c r="Z366" s="1">
        <v>0</v>
      </c>
      <c r="AD366" s="1">
        <v>0</v>
      </c>
      <c r="AH366" s="1">
        <v>0</v>
      </c>
      <c r="AL366" s="1">
        <v>0</v>
      </c>
      <c r="AP366" s="1">
        <v>0</v>
      </c>
      <c r="AT366" s="1">
        <v>0</v>
      </c>
      <c r="AX366" s="1">
        <v>0</v>
      </c>
      <c r="BB366" s="1">
        <v>0</v>
      </c>
      <c r="BF366" s="1">
        <v>0</v>
      </c>
      <c r="BJ366" s="1">
        <v>0</v>
      </c>
      <c r="BN366" s="1">
        <v>0</v>
      </c>
      <c r="BR366" s="1">
        <v>0</v>
      </c>
      <c r="BV366" s="1">
        <v>0</v>
      </c>
      <c r="BZ366" s="1">
        <v>0</v>
      </c>
      <c r="CD366" s="1">
        <v>0</v>
      </c>
      <c r="CH366" s="1">
        <v>0</v>
      </c>
      <c r="CL366" s="1">
        <v>0</v>
      </c>
      <c r="CM366" s="1"/>
    </row>
    <row r="367" spans="1:91" ht="15.75" hidden="1" customHeight="1" x14ac:dyDescent="0.2">
      <c r="A367" s="1">
        <v>780</v>
      </c>
      <c r="B367" s="1" t="e">
        <f>VLOOKUP(A367,'MONT-E'!B:C,2,0)</f>
        <v>#N/A</v>
      </c>
      <c r="F367" s="1">
        <v>0</v>
      </c>
      <c r="J367" s="1">
        <v>0</v>
      </c>
      <c r="N367" s="1">
        <v>0</v>
      </c>
      <c r="R367" s="1">
        <v>0</v>
      </c>
      <c r="V367" s="1">
        <v>0</v>
      </c>
      <c r="Z367" s="1">
        <v>0</v>
      </c>
      <c r="AD367" s="1">
        <v>0</v>
      </c>
      <c r="AH367" s="1">
        <v>0</v>
      </c>
      <c r="AL367" s="1">
        <v>0</v>
      </c>
      <c r="AP367" s="1">
        <v>0</v>
      </c>
      <c r="AT367" s="1">
        <v>0</v>
      </c>
      <c r="AX367" s="1">
        <v>0</v>
      </c>
      <c r="BB367" s="1">
        <v>0</v>
      </c>
      <c r="BF367" s="1">
        <v>0</v>
      </c>
      <c r="BJ367" s="1">
        <v>0</v>
      </c>
      <c r="BN367" s="1">
        <v>0</v>
      </c>
      <c r="BR367" s="1">
        <v>0</v>
      </c>
      <c r="BV367" s="1">
        <v>0</v>
      </c>
      <c r="BZ367" s="1">
        <v>0</v>
      </c>
      <c r="CD367" s="1">
        <v>0</v>
      </c>
      <c r="CH367" s="1">
        <v>0</v>
      </c>
      <c r="CL367" s="1">
        <v>0</v>
      </c>
      <c r="CM367" s="1"/>
    </row>
    <row r="368" spans="1:91" ht="15.75" hidden="1" customHeight="1" x14ac:dyDescent="0.2">
      <c r="A368" s="1">
        <v>781</v>
      </c>
      <c r="B368" s="1" t="e">
        <f>VLOOKUP(A368,'MONT-E'!B:C,2,0)</f>
        <v>#N/A</v>
      </c>
      <c r="F368" s="1">
        <v>0</v>
      </c>
      <c r="J368" s="1">
        <v>0</v>
      </c>
      <c r="N368" s="1">
        <v>0</v>
      </c>
      <c r="R368" s="1">
        <v>0</v>
      </c>
      <c r="V368" s="1">
        <v>0</v>
      </c>
      <c r="Z368" s="1">
        <v>0</v>
      </c>
      <c r="AD368" s="1">
        <v>0</v>
      </c>
      <c r="AH368" s="1">
        <v>0</v>
      </c>
      <c r="AL368" s="1">
        <v>0</v>
      </c>
      <c r="AP368" s="1">
        <v>0</v>
      </c>
      <c r="AT368" s="1">
        <v>0</v>
      </c>
      <c r="AX368" s="1">
        <v>0</v>
      </c>
      <c r="BB368" s="1">
        <v>0</v>
      </c>
      <c r="BF368" s="1">
        <v>0</v>
      </c>
      <c r="BJ368" s="1">
        <v>0</v>
      </c>
      <c r="BN368" s="1">
        <v>0</v>
      </c>
      <c r="BR368" s="1">
        <v>0</v>
      </c>
      <c r="BV368" s="1">
        <v>0</v>
      </c>
      <c r="BZ368" s="1">
        <v>0</v>
      </c>
      <c r="CD368" s="1">
        <v>0</v>
      </c>
      <c r="CH368" s="1">
        <v>0</v>
      </c>
      <c r="CL368" s="1">
        <v>0</v>
      </c>
      <c r="CM368" s="1"/>
    </row>
    <row r="369" spans="1:91" ht="15.75" hidden="1" customHeight="1" x14ac:dyDescent="0.2">
      <c r="A369" s="1">
        <v>782</v>
      </c>
      <c r="B369" s="1" t="e">
        <f>VLOOKUP(A369,'MONT-E'!B:C,2,0)</f>
        <v>#N/A</v>
      </c>
      <c r="F369" s="1">
        <v>0</v>
      </c>
      <c r="J369" s="1">
        <v>0</v>
      </c>
      <c r="N369" s="1">
        <v>0</v>
      </c>
      <c r="R369" s="1">
        <v>0</v>
      </c>
      <c r="V369" s="1">
        <v>0</v>
      </c>
      <c r="Z369" s="1">
        <v>0</v>
      </c>
      <c r="AD369" s="1">
        <v>0</v>
      </c>
      <c r="AH369" s="1">
        <v>0</v>
      </c>
      <c r="AL369" s="1">
        <v>0</v>
      </c>
      <c r="AP369" s="1">
        <v>0</v>
      </c>
      <c r="AT369" s="1">
        <v>0</v>
      </c>
      <c r="AX369" s="1">
        <v>0</v>
      </c>
      <c r="BB369" s="1">
        <v>0</v>
      </c>
      <c r="BF369" s="1">
        <v>0</v>
      </c>
      <c r="BJ369" s="1">
        <v>0</v>
      </c>
      <c r="BN369" s="1">
        <v>0</v>
      </c>
      <c r="BR369" s="1">
        <v>0</v>
      </c>
      <c r="BV369" s="1">
        <v>0</v>
      </c>
      <c r="BZ369" s="1">
        <v>0</v>
      </c>
      <c r="CD369" s="1">
        <v>0</v>
      </c>
      <c r="CH369" s="1">
        <v>0</v>
      </c>
      <c r="CL369" s="1">
        <v>0</v>
      </c>
      <c r="CM369" s="1"/>
    </row>
    <row r="370" spans="1:91" ht="15.75" hidden="1" customHeight="1" x14ac:dyDescent="0.2">
      <c r="A370" s="1">
        <v>783</v>
      </c>
      <c r="B370" s="1" t="e">
        <f>VLOOKUP(A370,'MONT-E'!B:C,2,0)</f>
        <v>#N/A</v>
      </c>
      <c r="C370" s="162"/>
      <c r="D370" s="162"/>
      <c r="E370" s="286"/>
      <c r="F370" s="1">
        <v>0</v>
      </c>
      <c r="G370" s="162"/>
      <c r="H370" s="162"/>
      <c r="I370" s="162"/>
      <c r="J370" s="1">
        <v>0</v>
      </c>
      <c r="K370" s="162"/>
      <c r="L370" s="162"/>
      <c r="M370" s="286"/>
      <c r="N370" s="1">
        <v>0</v>
      </c>
      <c r="O370" s="162"/>
      <c r="P370" s="162"/>
      <c r="Q370" s="286"/>
      <c r="R370" s="1">
        <v>0</v>
      </c>
      <c r="S370" s="162"/>
      <c r="T370" s="162"/>
      <c r="U370" s="162"/>
      <c r="V370" s="1">
        <v>0</v>
      </c>
      <c r="Z370" s="1">
        <v>0</v>
      </c>
      <c r="AD370" s="1">
        <v>0</v>
      </c>
      <c r="AH370" s="1">
        <v>0</v>
      </c>
      <c r="AI370" s="162"/>
      <c r="AJ370" s="162"/>
      <c r="AK370" s="286"/>
      <c r="AL370" s="1">
        <v>0</v>
      </c>
      <c r="AM370" s="162"/>
      <c r="AN370" s="162"/>
      <c r="AO370" s="286"/>
      <c r="AP370" s="1">
        <v>0</v>
      </c>
      <c r="AQ370" s="162"/>
      <c r="AR370" s="162"/>
      <c r="AS370" s="162"/>
      <c r="AT370" s="1">
        <v>0</v>
      </c>
      <c r="AU370" s="162"/>
      <c r="AV370" s="162"/>
      <c r="AW370" s="286"/>
      <c r="AX370" s="1">
        <v>0</v>
      </c>
      <c r="BB370" s="1">
        <v>0</v>
      </c>
      <c r="BF370" s="1">
        <v>0</v>
      </c>
      <c r="BG370" s="162"/>
      <c r="BH370" s="162"/>
      <c r="BI370" s="162"/>
      <c r="BJ370" s="1">
        <v>0</v>
      </c>
      <c r="BK370" s="162"/>
      <c r="BL370" s="162"/>
      <c r="BM370" s="286"/>
      <c r="BN370" s="1">
        <v>0</v>
      </c>
      <c r="BO370" s="162"/>
      <c r="BP370" s="162"/>
      <c r="BQ370" s="286"/>
      <c r="BR370" s="1">
        <v>0</v>
      </c>
      <c r="BV370" s="1">
        <v>0</v>
      </c>
      <c r="BZ370" s="1">
        <v>0</v>
      </c>
      <c r="CD370" s="1">
        <v>0</v>
      </c>
      <c r="CH370" s="1">
        <v>0</v>
      </c>
      <c r="CL370" s="1">
        <v>0</v>
      </c>
      <c r="CM370" s="1"/>
    </row>
    <row r="371" spans="1:91" ht="15.75" hidden="1" customHeight="1" x14ac:dyDescent="0.2">
      <c r="A371" s="1">
        <v>784</v>
      </c>
      <c r="B371" s="1" t="e">
        <f>VLOOKUP(A371,'MONT-E'!B:C,2,0)</f>
        <v>#N/A</v>
      </c>
      <c r="C371" s="162">
        <v>0.36527777777777776</v>
      </c>
      <c r="D371" s="162">
        <v>0.36527777777777776</v>
      </c>
      <c r="E371" s="286">
        <v>0.17708333333333334</v>
      </c>
      <c r="F371" s="1">
        <v>4.3</v>
      </c>
      <c r="G371" s="162">
        <v>0.35416666666666669</v>
      </c>
      <c r="H371" s="162">
        <v>0.56319444444444444</v>
      </c>
      <c r="I371" s="162">
        <v>0.14652777777777778</v>
      </c>
      <c r="J371" s="1">
        <v>3.5</v>
      </c>
      <c r="K371" s="162">
        <v>0.35347222222222224</v>
      </c>
      <c r="L371" s="162">
        <v>0.35347222222222224</v>
      </c>
      <c r="M371" s="286">
        <v>0.17708333333333334</v>
      </c>
      <c r="N371" s="1">
        <v>4.3</v>
      </c>
      <c r="O371" s="162">
        <v>0.35347222222222224</v>
      </c>
      <c r="P371" s="162">
        <v>0.35347222222222224</v>
      </c>
      <c r="Q371" s="286">
        <v>0.17708333333333334</v>
      </c>
      <c r="R371" s="1">
        <v>4.3</v>
      </c>
      <c r="S371" s="162">
        <v>0.34583333333333333</v>
      </c>
      <c r="T371" s="162">
        <v>0.61388888888888893</v>
      </c>
      <c r="U371" s="162">
        <v>0.20555555555555555</v>
      </c>
      <c r="V371" s="1">
        <v>4.9000000000000004</v>
      </c>
      <c r="Z371" s="1">
        <v>0</v>
      </c>
      <c r="AD371" s="1">
        <v>0</v>
      </c>
      <c r="AH371" s="1">
        <v>0</v>
      </c>
      <c r="AI371" s="162">
        <v>0.35138888888888886</v>
      </c>
      <c r="AJ371" s="162">
        <v>0.35138888888888886</v>
      </c>
      <c r="AK371" s="286">
        <v>0.17708333333333334</v>
      </c>
      <c r="AL371" s="1">
        <v>4.3</v>
      </c>
      <c r="AM371" s="162">
        <v>0.35347222222222224</v>
      </c>
      <c r="AN371" s="162">
        <v>0.35347222222222224</v>
      </c>
      <c r="AO371" s="286">
        <v>0.17708333333333334</v>
      </c>
      <c r="AP371" s="1">
        <v>4.3</v>
      </c>
      <c r="AQ371" s="162">
        <v>0.34930555555555554</v>
      </c>
      <c r="AR371" s="162">
        <v>0.62222222222222223</v>
      </c>
      <c r="AS371" s="162">
        <v>0.21041666666666667</v>
      </c>
      <c r="AT371" s="1">
        <v>5.0999999999999996</v>
      </c>
      <c r="AU371" s="162">
        <v>0.3611111111111111</v>
      </c>
      <c r="AV371" s="162">
        <v>0.3611111111111111</v>
      </c>
      <c r="AW371" s="286">
        <v>0.17708333333333334</v>
      </c>
      <c r="AX371" s="1">
        <v>4.3</v>
      </c>
      <c r="BB371" s="1">
        <v>0</v>
      </c>
      <c r="BF371" s="1">
        <v>0</v>
      </c>
      <c r="BG371" s="162">
        <v>0.40347222222222223</v>
      </c>
      <c r="BH371" s="162">
        <v>0.57013888888888886</v>
      </c>
      <c r="BI371" s="162">
        <v>0.10416666666666667</v>
      </c>
      <c r="BJ371" s="1">
        <v>2.5</v>
      </c>
      <c r="BK371" s="162">
        <v>0.38541666666666669</v>
      </c>
      <c r="BL371" s="162">
        <v>0.38541666666666669</v>
      </c>
      <c r="BM371" s="286">
        <v>0.17708333333333334</v>
      </c>
      <c r="BN371" s="1">
        <v>4.3</v>
      </c>
      <c r="BO371" s="162">
        <v>0.35486111111111113</v>
      </c>
      <c r="BP371" s="162">
        <v>0.75972222222222219</v>
      </c>
      <c r="BQ371" s="286">
        <v>0.33263888888888887</v>
      </c>
      <c r="BR371" s="1">
        <v>8</v>
      </c>
      <c r="BV371" s="1">
        <v>0</v>
      </c>
      <c r="BZ371" s="1">
        <v>0</v>
      </c>
      <c r="CD371" s="1">
        <v>0</v>
      </c>
      <c r="CH371" s="1">
        <v>0</v>
      </c>
      <c r="CL371" s="1">
        <v>0</v>
      </c>
      <c r="CM371" s="1"/>
    </row>
    <row r="372" spans="1:91" ht="15.75" hidden="1" customHeight="1" x14ac:dyDescent="0.2">
      <c r="A372" s="1">
        <v>785</v>
      </c>
      <c r="B372" s="1" t="e">
        <f>VLOOKUP(A372,'MONT-E'!B:C,2,0)</f>
        <v>#N/A</v>
      </c>
      <c r="F372" s="1">
        <v>0</v>
      </c>
      <c r="J372" s="1">
        <v>0</v>
      </c>
      <c r="N372" s="1">
        <v>0</v>
      </c>
      <c r="R372" s="1">
        <v>0</v>
      </c>
      <c r="V372" s="1">
        <v>0</v>
      </c>
      <c r="Z372" s="1">
        <v>0</v>
      </c>
      <c r="AD372" s="1">
        <v>0</v>
      </c>
      <c r="AH372" s="1">
        <v>0</v>
      </c>
      <c r="AL372" s="1">
        <v>0</v>
      </c>
      <c r="AP372" s="1">
        <v>0</v>
      </c>
      <c r="AT372" s="1">
        <v>0</v>
      </c>
      <c r="AX372" s="1">
        <v>0</v>
      </c>
      <c r="BB372" s="1">
        <v>0</v>
      </c>
      <c r="BF372" s="1">
        <v>0</v>
      </c>
      <c r="BJ372" s="1">
        <v>0</v>
      </c>
      <c r="BN372" s="1">
        <v>0</v>
      </c>
      <c r="BR372" s="1">
        <v>0</v>
      </c>
      <c r="BV372" s="1">
        <v>0</v>
      </c>
      <c r="BZ372" s="1">
        <v>0</v>
      </c>
      <c r="CD372" s="1">
        <v>0</v>
      </c>
      <c r="CH372" s="1">
        <v>0</v>
      </c>
      <c r="CL372" s="1">
        <v>0</v>
      </c>
      <c r="CM372" s="1"/>
    </row>
    <row r="373" spans="1:91" ht="15.75" hidden="1" customHeight="1" x14ac:dyDescent="0.2">
      <c r="A373" s="1">
        <v>786</v>
      </c>
      <c r="B373" s="1" t="e">
        <f>VLOOKUP(A373,'MONT-E'!B:C,2,0)</f>
        <v>#N/A</v>
      </c>
      <c r="C373" s="162"/>
      <c r="D373" s="162"/>
      <c r="E373" s="286"/>
      <c r="F373" s="1">
        <v>0</v>
      </c>
      <c r="G373" s="162"/>
      <c r="H373" s="162"/>
      <c r="I373" s="162"/>
      <c r="J373" s="1">
        <v>0</v>
      </c>
      <c r="K373" s="162"/>
      <c r="L373" s="162"/>
      <c r="M373" s="286"/>
      <c r="N373" s="1">
        <v>0</v>
      </c>
      <c r="O373" s="162"/>
      <c r="P373" s="162"/>
      <c r="Q373" s="286"/>
      <c r="R373" s="1">
        <v>0</v>
      </c>
      <c r="S373" s="162"/>
      <c r="T373" s="162"/>
      <c r="U373" s="162"/>
      <c r="V373" s="1">
        <v>0</v>
      </c>
      <c r="Z373" s="1">
        <v>0</v>
      </c>
      <c r="AD373" s="1">
        <v>0</v>
      </c>
      <c r="AE373" s="162"/>
      <c r="AF373" s="162"/>
      <c r="AG373" s="286"/>
      <c r="AH373" s="1">
        <v>0</v>
      </c>
      <c r="AL373" s="1">
        <v>0</v>
      </c>
      <c r="AP373" s="1">
        <v>0</v>
      </c>
      <c r="AT373" s="1">
        <v>0</v>
      </c>
      <c r="AX373" s="1">
        <v>0</v>
      </c>
      <c r="BB373" s="1">
        <v>0</v>
      </c>
      <c r="BF373" s="1">
        <v>0</v>
      </c>
      <c r="BG373" s="162"/>
      <c r="BH373" s="162"/>
      <c r="BI373" s="286"/>
      <c r="BJ373" s="1">
        <v>0</v>
      </c>
      <c r="BK373" s="162"/>
      <c r="BL373" s="162"/>
      <c r="BM373" s="286"/>
      <c r="BN373" s="1">
        <v>0</v>
      </c>
      <c r="BO373" s="162"/>
      <c r="BP373" s="162"/>
      <c r="BQ373" s="286"/>
      <c r="BR373" s="1">
        <v>0</v>
      </c>
      <c r="BV373" s="1">
        <v>0</v>
      </c>
      <c r="BW373" s="162"/>
      <c r="BX373" s="162"/>
      <c r="BY373" s="286"/>
      <c r="BZ373" s="1">
        <v>0</v>
      </c>
      <c r="CD373" s="1">
        <v>0</v>
      </c>
      <c r="CH373" s="1">
        <v>0</v>
      </c>
      <c r="CL373" s="1">
        <v>0</v>
      </c>
      <c r="CM373" s="1"/>
    </row>
    <row r="374" spans="1:91" ht="15.75" hidden="1" customHeight="1" x14ac:dyDescent="0.2">
      <c r="A374" s="1">
        <v>787</v>
      </c>
      <c r="B374" s="1" t="e">
        <f>VLOOKUP(A374,'MONT-E'!B:C,2,0)</f>
        <v>#N/A</v>
      </c>
      <c r="C374" s="162">
        <v>0.56388888888888888</v>
      </c>
      <c r="D374" s="162">
        <v>0.56388888888888888</v>
      </c>
      <c r="E374" s="286">
        <v>0.17708333333333334</v>
      </c>
      <c r="F374" s="1">
        <v>4.3</v>
      </c>
      <c r="G374" s="162">
        <v>0.34722222222222221</v>
      </c>
      <c r="H374" s="162">
        <v>0.71527777777777779</v>
      </c>
      <c r="I374" s="162">
        <v>0.30555555555555558</v>
      </c>
      <c r="J374" s="1">
        <v>7.3</v>
      </c>
      <c r="K374" s="162">
        <v>0.51875000000000004</v>
      </c>
      <c r="L374" s="162">
        <v>0.51875000000000004</v>
      </c>
      <c r="M374" s="286">
        <v>0.17708333333333334</v>
      </c>
      <c r="N374" s="1">
        <v>4.3</v>
      </c>
      <c r="O374" s="162">
        <v>0.33958333333333335</v>
      </c>
      <c r="P374" s="162">
        <v>0.33958333333333335</v>
      </c>
      <c r="Q374" s="286">
        <v>0.17708333333333334</v>
      </c>
      <c r="R374" s="1">
        <v>4.3</v>
      </c>
      <c r="S374" s="162">
        <v>0.39652777777777776</v>
      </c>
      <c r="T374" s="162">
        <v>0.59097222222222223</v>
      </c>
      <c r="U374" s="162">
        <v>0.13194444444444445</v>
      </c>
      <c r="V374" s="1">
        <v>3.2</v>
      </c>
      <c r="Z374" s="1">
        <v>0</v>
      </c>
      <c r="AD374" s="1">
        <v>0</v>
      </c>
      <c r="AE374" s="162">
        <v>0.57152777777777775</v>
      </c>
      <c r="AF374" s="162">
        <v>0.57152777777777775</v>
      </c>
      <c r="AG374" s="286">
        <v>0.17708333333333334</v>
      </c>
      <c r="AH374" s="1">
        <v>4.3</v>
      </c>
      <c r="AL374" s="1">
        <v>0</v>
      </c>
      <c r="AP374" s="1">
        <v>0</v>
      </c>
      <c r="AT374" s="1">
        <v>0</v>
      </c>
      <c r="AX374" s="1">
        <v>0</v>
      </c>
      <c r="BB374" s="1">
        <v>0</v>
      </c>
      <c r="BF374" s="1">
        <v>0</v>
      </c>
      <c r="BG374" s="162">
        <v>0.39374999999999999</v>
      </c>
      <c r="BH374" s="162">
        <v>0.39374999999999999</v>
      </c>
      <c r="BI374" s="286">
        <v>0.17708333333333334</v>
      </c>
      <c r="BJ374" s="1">
        <v>4.3</v>
      </c>
      <c r="BK374" s="162">
        <v>0.34444444444444444</v>
      </c>
      <c r="BL374" s="162">
        <v>0.34444444444444444</v>
      </c>
      <c r="BM374" s="286">
        <v>0.17708333333333334</v>
      </c>
      <c r="BN374" s="1">
        <v>4.3</v>
      </c>
      <c r="BO374" s="162">
        <v>0.38472222222222224</v>
      </c>
      <c r="BP374" s="162">
        <v>0.38472222222222224</v>
      </c>
      <c r="BQ374" s="286">
        <v>0.17708333333333334</v>
      </c>
      <c r="BR374" s="1">
        <v>4.3</v>
      </c>
      <c r="BV374" s="1">
        <v>0</v>
      </c>
      <c r="BW374" s="162">
        <v>0.3840277777777778</v>
      </c>
      <c r="BX374" s="162">
        <v>0.3840277777777778</v>
      </c>
      <c r="BY374" s="286">
        <v>0.17708333333333334</v>
      </c>
      <c r="BZ374" s="1">
        <v>4.3</v>
      </c>
      <c r="CD374" s="1">
        <v>0</v>
      </c>
      <c r="CH374" s="1">
        <v>0</v>
      </c>
      <c r="CL374" s="1">
        <v>0</v>
      </c>
      <c r="CM374" s="1"/>
    </row>
    <row r="375" spans="1:91" ht="15.75" hidden="1" customHeight="1" x14ac:dyDescent="0.2">
      <c r="A375" s="1">
        <v>788</v>
      </c>
      <c r="B375" s="1" t="e">
        <f>VLOOKUP(A375,'MONT-E'!B:C,2,0)</f>
        <v>#N/A</v>
      </c>
      <c r="F375" s="1">
        <v>0</v>
      </c>
      <c r="J375" s="1">
        <v>0</v>
      </c>
      <c r="N375" s="1">
        <v>0</v>
      </c>
      <c r="R375" s="1">
        <v>0</v>
      </c>
      <c r="V375" s="1">
        <v>0</v>
      </c>
      <c r="Z375" s="1">
        <v>0</v>
      </c>
      <c r="AD375" s="1">
        <v>0</v>
      </c>
      <c r="AH375" s="1">
        <v>0</v>
      </c>
      <c r="AL375" s="1">
        <v>0</v>
      </c>
      <c r="AP375" s="1">
        <v>0</v>
      </c>
      <c r="AT375" s="1">
        <v>0</v>
      </c>
      <c r="AX375" s="1">
        <v>0</v>
      </c>
      <c r="BB375" s="1">
        <v>0</v>
      </c>
      <c r="BF375" s="1">
        <v>0</v>
      </c>
      <c r="BJ375" s="1">
        <v>0</v>
      </c>
      <c r="BN375" s="1">
        <v>0</v>
      </c>
      <c r="BR375" s="1">
        <v>0</v>
      </c>
      <c r="BV375" s="1">
        <v>0</v>
      </c>
      <c r="BZ375" s="1">
        <v>0</v>
      </c>
      <c r="CD375" s="1">
        <v>0</v>
      </c>
      <c r="CH375" s="1">
        <v>0</v>
      </c>
      <c r="CL375" s="1">
        <v>0</v>
      </c>
      <c r="CM375" s="1"/>
    </row>
    <row r="376" spans="1:91" ht="15.75" hidden="1" customHeight="1" x14ac:dyDescent="0.2">
      <c r="A376" s="1">
        <v>789</v>
      </c>
      <c r="B376" s="1" t="e">
        <f>VLOOKUP(A376,'MONT-E'!B:C,2,0)</f>
        <v>#N/A</v>
      </c>
      <c r="C376" s="162"/>
      <c r="D376" s="162"/>
      <c r="E376" s="162"/>
      <c r="F376" s="1">
        <v>0</v>
      </c>
      <c r="G376" s="162"/>
      <c r="H376" s="162"/>
      <c r="I376" s="286"/>
      <c r="J376" s="1">
        <v>0</v>
      </c>
      <c r="K376" s="162"/>
      <c r="L376" s="162"/>
      <c r="M376" s="286"/>
      <c r="N376" s="1">
        <v>0</v>
      </c>
      <c r="O376" s="162"/>
      <c r="P376" s="162"/>
      <c r="Q376" s="286"/>
      <c r="R376" s="1">
        <v>0</v>
      </c>
      <c r="S376" s="162"/>
      <c r="T376" s="162"/>
      <c r="U376" s="286"/>
      <c r="V376" s="1">
        <v>0</v>
      </c>
      <c r="Z376" s="1">
        <v>0</v>
      </c>
      <c r="AD376" s="1">
        <v>0</v>
      </c>
      <c r="AE376" s="162"/>
      <c r="AF376" s="162"/>
      <c r="AG376" s="286"/>
      <c r="AH376" s="1">
        <v>0</v>
      </c>
      <c r="AI376" s="162"/>
      <c r="AJ376" s="162"/>
      <c r="AK376" s="286"/>
      <c r="AL376" s="1">
        <v>0</v>
      </c>
      <c r="AM376" s="162"/>
      <c r="AN376" s="162"/>
      <c r="AO376" s="286"/>
      <c r="AP376" s="1">
        <v>0</v>
      </c>
      <c r="AQ376" s="162"/>
      <c r="AR376" s="162"/>
      <c r="AS376" s="286"/>
      <c r="AT376" s="1">
        <v>0</v>
      </c>
      <c r="AU376" s="162"/>
      <c r="AV376" s="162"/>
      <c r="AW376" s="286"/>
      <c r="AX376" s="1">
        <v>0</v>
      </c>
      <c r="BB376" s="1">
        <v>0</v>
      </c>
      <c r="BF376" s="1">
        <v>0</v>
      </c>
      <c r="BJ376" s="1">
        <v>0</v>
      </c>
      <c r="BN376" s="1">
        <v>0</v>
      </c>
      <c r="BR376" s="1">
        <v>0</v>
      </c>
      <c r="BV376" s="1">
        <v>0</v>
      </c>
      <c r="BZ376" s="1">
        <v>0</v>
      </c>
      <c r="CD376" s="1">
        <v>0</v>
      </c>
      <c r="CH376" s="1">
        <v>0</v>
      </c>
      <c r="CL376" s="1">
        <v>0</v>
      </c>
      <c r="CM376" s="1"/>
    </row>
    <row r="377" spans="1:91" ht="15.75" customHeight="1" x14ac:dyDescent="0.2">
      <c r="A377" s="1">
        <v>790</v>
      </c>
      <c r="B377" s="1" t="str">
        <f>VLOOKUP(A377,'MONT-E'!B:C,2,0)</f>
        <v>Hoàng Công Hải</v>
      </c>
      <c r="C377" s="162">
        <v>0.3527777777777778</v>
      </c>
      <c r="D377" s="162">
        <v>0.73263888888888884</v>
      </c>
      <c r="E377" s="162">
        <v>0.31736111111111109</v>
      </c>
      <c r="F377" s="1">
        <v>7.6</v>
      </c>
      <c r="G377" s="162">
        <v>0.35138888888888886</v>
      </c>
      <c r="H377" s="162">
        <v>0.35138888888888886</v>
      </c>
      <c r="I377" s="286">
        <v>0.17708333333333334</v>
      </c>
      <c r="J377" s="1">
        <v>4.3</v>
      </c>
      <c r="K377" s="162">
        <v>0.3527777777777778</v>
      </c>
      <c r="L377" s="162">
        <v>0.3527777777777778</v>
      </c>
      <c r="M377" s="286">
        <v>0.17708333333333334</v>
      </c>
      <c r="N377" s="1">
        <v>4.3</v>
      </c>
      <c r="O377" s="162">
        <v>0.36249999999999999</v>
      </c>
      <c r="P377" s="162">
        <v>0.75416666666666665</v>
      </c>
      <c r="Q377" s="286">
        <v>0.32500000000000001</v>
      </c>
      <c r="R377" s="1">
        <v>7.8</v>
      </c>
      <c r="S377" s="162">
        <v>0.36249999999999999</v>
      </c>
      <c r="T377" s="162">
        <v>0.78611111111111109</v>
      </c>
      <c r="U377" s="286">
        <v>0.32500000000000001</v>
      </c>
      <c r="V377" s="1">
        <v>7.8</v>
      </c>
      <c r="Z377" s="1">
        <v>0</v>
      </c>
      <c r="AD377" s="1">
        <v>0</v>
      </c>
      <c r="AE377" s="162">
        <v>0.79027777777777775</v>
      </c>
      <c r="AF377" s="162">
        <v>0.79027777777777775</v>
      </c>
      <c r="AG377" s="286">
        <v>0.17708333333333334</v>
      </c>
      <c r="AH377" s="1">
        <v>4.3</v>
      </c>
      <c r="AI377" s="162">
        <v>0.36319444444444443</v>
      </c>
      <c r="AJ377" s="162">
        <v>0.81111111111111112</v>
      </c>
      <c r="AK377" s="286">
        <v>0.32430555555555557</v>
      </c>
      <c r="AL377" s="1">
        <v>7.8</v>
      </c>
      <c r="AM377" s="162">
        <v>0.36388888888888887</v>
      </c>
      <c r="AN377" s="162">
        <v>0.83333333333333337</v>
      </c>
      <c r="AO377" s="286">
        <v>0.32361111111111113</v>
      </c>
      <c r="AP377" s="1">
        <v>7.8</v>
      </c>
      <c r="AQ377" s="162">
        <v>0.35138888888888886</v>
      </c>
      <c r="AR377" s="162">
        <v>0.35138888888888886</v>
      </c>
      <c r="AS377" s="286">
        <v>0.17708333333333334</v>
      </c>
      <c r="AT377" s="1">
        <v>4.3</v>
      </c>
      <c r="AU377" s="162">
        <v>0.84722222222222221</v>
      </c>
      <c r="AV377" s="162">
        <v>0.84722222222222221</v>
      </c>
      <c r="AW377" s="286">
        <v>0.17708333333333334</v>
      </c>
      <c r="AX377" s="1">
        <v>4.3</v>
      </c>
      <c r="BB377" s="1">
        <v>0</v>
      </c>
      <c r="BF377" s="1">
        <v>0</v>
      </c>
      <c r="BG377" s="162"/>
      <c r="BH377" s="162"/>
      <c r="BI377" s="286"/>
      <c r="BJ377" s="1">
        <v>0</v>
      </c>
      <c r="BK377" s="162"/>
      <c r="BL377" s="162"/>
      <c r="BM377" s="286"/>
      <c r="BN377" s="1">
        <v>0</v>
      </c>
      <c r="BR377" s="1">
        <v>0</v>
      </c>
      <c r="BS377" s="162"/>
      <c r="BT377" s="162"/>
      <c r="BU377" s="286"/>
      <c r="BV377" s="1">
        <v>0</v>
      </c>
      <c r="BZ377" s="1">
        <v>0</v>
      </c>
      <c r="CD377" s="1">
        <v>0</v>
      </c>
      <c r="CH377" s="1">
        <v>0</v>
      </c>
      <c r="CI377" s="162"/>
      <c r="CJ377" s="162"/>
      <c r="CK377" s="286"/>
      <c r="CL377" s="1">
        <v>0</v>
      </c>
      <c r="CM377" s="1"/>
    </row>
    <row r="378" spans="1:91" ht="15.75" customHeight="1" x14ac:dyDescent="0.2">
      <c r="A378" s="1">
        <v>791</v>
      </c>
      <c r="B378" s="1" t="str">
        <f>VLOOKUP(A378,'MONT-E'!B:C,2,0)</f>
        <v>Nguyễn Thành Phi</v>
      </c>
      <c r="F378" s="1">
        <v>0</v>
      </c>
      <c r="J378" s="1">
        <v>0</v>
      </c>
      <c r="K378" s="162">
        <v>0.77430555555555558</v>
      </c>
      <c r="L378" s="162">
        <v>0.77430555555555558</v>
      </c>
      <c r="M378" s="286">
        <v>0.17708333333333334</v>
      </c>
      <c r="N378" s="1">
        <v>4.3</v>
      </c>
      <c r="O378" s="162">
        <v>0.72916666666666663</v>
      </c>
      <c r="P378" s="162">
        <v>0.72916666666666663</v>
      </c>
      <c r="Q378" s="286">
        <v>0.17708333333333334</v>
      </c>
      <c r="R378" s="1">
        <v>4.3</v>
      </c>
      <c r="S378" s="162">
        <v>0.78611111111111109</v>
      </c>
      <c r="T378" s="162">
        <v>0.78611111111111109</v>
      </c>
      <c r="U378" s="286">
        <v>0.17708333333333334</v>
      </c>
      <c r="V378" s="1">
        <v>4.3</v>
      </c>
      <c r="Z378" s="1">
        <v>0</v>
      </c>
      <c r="AD378" s="1">
        <v>0</v>
      </c>
      <c r="AE378" s="162">
        <v>0.80902777777777779</v>
      </c>
      <c r="AF378" s="162">
        <v>0.80902777777777779</v>
      </c>
      <c r="AG378" s="286">
        <v>0.17708333333333334</v>
      </c>
      <c r="AH378" s="1">
        <v>4.3</v>
      </c>
      <c r="AI378" s="162">
        <v>0.7993055555555556</v>
      </c>
      <c r="AJ378" s="162">
        <v>0.7993055555555556</v>
      </c>
      <c r="AK378" s="286">
        <v>0.17708333333333334</v>
      </c>
      <c r="AL378" s="1">
        <v>4.3</v>
      </c>
      <c r="AP378" s="1">
        <v>0</v>
      </c>
      <c r="AQ378" s="162">
        <v>0.80069444444444449</v>
      </c>
      <c r="AR378" s="162">
        <v>0.80069444444444449</v>
      </c>
      <c r="AS378" s="286">
        <v>0.17708333333333334</v>
      </c>
      <c r="AT378" s="1">
        <v>4.3</v>
      </c>
      <c r="AU378" s="162">
        <v>0.81527777777777777</v>
      </c>
      <c r="AV378" s="162">
        <v>0.81527777777777777</v>
      </c>
      <c r="AW378" s="286">
        <v>0.17708333333333334</v>
      </c>
      <c r="AX378" s="1">
        <v>4.3</v>
      </c>
      <c r="BB378" s="1">
        <v>0</v>
      </c>
      <c r="BF378" s="1">
        <v>0</v>
      </c>
      <c r="BG378" s="162">
        <v>0.50902777777777775</v>
      </c>
      <c r="BH378" s="162">
        <v>0.81041666666666667</v>
      </c>
      <c r="BI378" s="286">
        <v>0.1875</v>
      </c>
      <c r="BJ378" s="1">
        <v>4.5</v>
      </c>
      <c r="BK378" s="162">
        <v>0.79374999999999996</v>
      </c>
      <c r="BL378" s="162">
        <v>0.79374999999999996</v>
      </c>
      <c r="BM378" s="286">
        <v>0.17708333333333334</v>
      </c>
      <c r="BN378" s="1">
        <v>4.3</v>
      </c>
      <c r="BR378" s="1">
        <v>0</v>
      </c>
      <c r="BS378" s="162">
        <v>0.50972222222222219</v>
      </c>
      <c r="BT378" s="162">
        <v>0.50972222222222219</v>
      </c>
      <c r="BU378" s="286">
        <v>0.17708333333333334</v>
      </c>
      <c r="BV378" s="1">
        <v>4.3</v>
      </c>
      <c r="BZ378" s="1">
        <v>0</v>
      </c>
      <c r="CD378" s="1">
        <v>0</v>
      </c>
      <c r="CH378" s="1">
        <v>0</v>
      </c>
      <c r="CI378" s="162">
        <v>0.85972222222222228</v>
      </c>
      <c r="CJ378" s="162">
        <v>0.85972222222222228</v>
      </c>
      <c r="CK378" s="286">
        <v>0.17708333333333334</v>
      </c>
      <c r="CL378" s="1">
        <v>4.3</v>
      </c>
      <c r="CM378" s="1"/>
    </row>
    <row r="379" spans="1:91" ht="15.75" hidden="1" customHeight="1" x14ac:dyDescent="0.2">
      <c r="A379" s="1">
        <v>792</v>
      </c>
      <c r="B379" s="1" t="e">
        <f>VLOOKUP(A379,'MONT-E'!B:C,2,0)</f>
        <v>#N/A</v>
      </c>
      <c r="C379" s="162"/>
      <c r="D379" s="162"/>
      <c r="E379" s="162"/>
      <c r="F379" s="1">
        <v>0</v>
      </c>
      <c r="G379" s="162"/>
      <c r="H379" s="162"/>
      <c r="I379" s="286"/>
      <c r="J379" s="1">
        <v>0</v>
      </c>
      <c r="K379" s="162"/>
      <c r="L379" s="162"/>
      <c r="M379" s="286"/>
      <c r="N379" s="1">
        <v>0</v>
      </c>
      <c r="O379" s="162"/>
      <c r="P379" s="162"/>
      <c r="Q379" s="286"/>
      <c r="R379" s="1">
        <v>0</v>
      </c>
      <c r="S379" s="162"/>
      <c r="T379" s="162"/>
      <c r="U379" s="286"/>
      <c r="V379" s="1">
        <v>0</v>
      </c>
      <c r="Z379" s="1">
        <v>0</v>
      </c>
      <c r="AD379" s="1">
        <v>0</v>
      </c>
      <c r="AE379" s="162"/>
      <c r="AF379" s="162"/>
      <c r="AG379" s="286"/>
      <c r="AH379" s="1">
        <v>0</v>
      </c>
      <c r="AI379" s="162"/>
      <c r="AJ379" s="162"/>
      <c r="AK379" s="286"/>
      <c r="AL379" s="1">
        <v>0</v>
      </c>
      <c r="AM379" s="162"/>
      <c r="AN379" s="162"/>
      <c r="AO379" s="286"/>
      <c r="AP379" s="1">
        <v>0</v>
      </c>
      <c r="AQ379" s="162"/>
      <c r="AR379" s="162"/>
      <c r="AS379" s="162"/>
      <c r="AT379" s="1">
        <v>0</v>
      </c>
      <c r="AU379" s="162"/>
      <c r="AV379" s="162"/>
      <c r="AW379" s="286"/>
      <c r="AX379" s="1">
        <v>0</v>
      </c>
      <c r="BB379" s="1">
        <v>0</v>
      </c>
      <c r="BF379" s="1">
        <v>0</v>
      </c>
      <c r="BG379" s="162"/>
      <c r="BH379" s="162"/>
      <c r="BI379" s="286"/>
      <c r="BJ379" s="1">
        <v>0</v>
      </c>
      <c r="BK379" s="162"/>
      <c r="BL379" s="162"/>
      <c r="BM379" s="162"/>
      <c r="BN379" s="1">
        <v>0</v>
      </c>
      <c r="BO379" s="162"/>
      <c r="BP379" s="162"/>
      <c r="BQ379" s="286"/>
      <c r="BR379" s="1">
        <v>0</v>
      </c>
      <c r="BS379" s="162"/>
      <c r="BT379" s="162"/>
      <c r="BU379" s="286"/>
      <c r="BV379" s="1">
        <v>0</v>
      </c>
      <c r="BW379" s="162"/>
      <c r="BX379" s="162"/>
      <c r="BY379" s="286"/>
      <c r="BZ379" s="1">
        <v>0</v>
      </c>
      <c r="CD379" s="1">
        <v>0</v>
      </c>
      <c r="CE379" s="162"/>
      <c r="CF379" s="162"/>
      <c r="CG379" s="286"/>
      <c r="CH379" s="1">
        <v>0</v>
      </c>
      <c r="CL379" s="1">
        <v>0</v>
      </c>
      <c r="CM379" s="1"/>
    </row>
    <row r="380" spans="1:91" ht="15.75" customHeight="1" x14ac:dyDescent="0.2">
      <c r="A380" s="1">
        <v>793</v>
      </c>
      <c r="B380" s="1" t="str">
        <f>VLOOKUP(A380,'MONT-E'!B:C,2,0)</f>
        <v>Bùi Quỳnh Trang</v>
      </c>
      <c r="C380" s="162">
        <v>0.32291666666666669</v>
      </c>
      <c r="D380" s="162">
        <v>0.73402777777777772</v>
      </c>
      <c r="E380" s="286">
        <v>0.33819444444444446</v>
      </c>
      <c r="F380" s="287">
        <f>15/60+8.1</f>
        <v>8.35</v>
      </c>
      <c r="G380" s="162">
        <v>0.32291666666666669</v>
      </c>
      <c r="H380" s="162">
        <v>0.75555555555555554</v>
      </c>
      <c r="I380" s="286">
        <v>0.35416666666666669</v>
      </c>
      <c r="J380" s="1">
        <v>8.5</v>
      </c>
      <c r="K380" s="162">
        <v>0.32916666666666666</v>
      </c>
      <c r="L380" s="162">
        <v>0.75347222222222221</v>
      </c>
      <c r="M380" s="286">
        <v>0.35416666666666669</v>
      </c>
      <c r="N380" s="1">
        <v>8.5</v>
      </c>
      <c r="O380" s="162">
        <v>0.32708333333333334</v>
      </c>
      <c r="P380" s="162">
        <v>0.75416666666666665</v>
      </c>
      <c r="Q380" s="286">
        <v>0.35416666666666669</v>
      </c>
      <c r="R380" s="1">
        <v>8.5</v>
      </c>
      <c r="S380" s="162">
        <v>0.32777777777777778</v>
      </c>
      <c r="T380" s="162">
        <v>0.75069444444444444</v>
      </c>
      <c r="U380" s="286">
        <v>0.35416666666666669</v>
      </c>
      <c r="V380" s="1">
        <v>8.5</v>
      </c>
      <c r="Z380" s="1">
        <v>0</v>
      </c>
      <c r="AD380" s="1">
        <v>0</v>
      </c>
      <c r="AE380" s="162">
        <v>0.75486111111111109</v>
      </c>
      <c r="AF380" s="162">
        <v>0.75486111111111109</v>
      </c>
      <c r="AG380" s="286">
        <v>0.17708333333333334</v>
      </c>
      <c r="AH380" s="1">
        <v>4.3</v>
      </c>
      <c r="AI380" s="162">
        <v>0.32847222222222222</v>
      </c>
      <c r="AJ380" s="162">
        <v>0.75347222222222221</v>
      </c>
      <c r="AK380" s="286">
        <v>0.35416666666666669</v>
      </c>
      <c r="AL380" s="1">
        <v>8.5</v>
      </c>
      <c r="AM380" s="162">
        <v>0.3298611111111111</v>
      </c>
      <c r="AN380" s="162">
        <v>0.75277777777777777</v>
      </c>
      <c r="AO380" s="286">
        <v>0.35416666666666669</v>
      </c>
      <c r="AP380" s="1">
        <v>8.5</v>
      </c>
      <c r="AQ380" s="162">
        <v>0.32916666666666666</v>
      </c>
      <c r="AR380" s="162">
        <v>0.74861111111111112</v>
      </c>
      <c r="AS380" s="286">
        <v>0.3527777777777778</v>
      </c>
      <c r="AT380" s="1">
        <v>8.5</v>
      </c>
      <c r="AU380" s="162">
        <v>0.32916666666666666</v>
      </c>
      <c r="AV380" s="162">
        <v>0.76736111111111116</v>
      </c>
      <c r="AW380" s="286">
        <v>0.35416666666666669</v>
      </c>
      <c r="AX380" s="1">
        <v>8.5</v>
      </c>
      <c r="BB380" s="1">
        <v>0</v>
      </c>
      <c r="BF380" s="1">
        <v>0</v>
      </c>
      <c r="BG380" s="162">
        <v>0.32083333333333336</v>
      </c>
      <c r="BH380" s="162">
        <v>0.75069444444444444</v>
      </c>
      <c r="BI380" s="286">
        <v>0.35416666666666669</v>
      </c>
      <c r="BJ380" s="1">
        <v>8.5</v>
      </c>
      <c r="BK380" s="162">
        <v>0.33055555555555555</v>
      </c>
      <c r="BL380" s="162">
        <v>0.74652777777777779</v>
      </c>
      <c r="BM380" s="162">
        <v>0.35069444444444442</v>
      </c>
      <c r="BN380" s="1">
        <v>8.4</v>
      </c>
      <c r="BO380" s="162">
        <v>0.32777777777777778</v>
      </c>
      <c r="BP380" s="162">
        <v>0.75</v>
      </c>
      <c r="BQ380" s="286">
        <v>0.35416666666666669</v>
      </c>
      <c r="BR380" s="1">
        <v>8.5</v>
      </c>
      <c r="BS380" s="162">
        <v>0.3298611111111111</v>
      </c>
      <c r="BT380" s="162">
        <v>0.75138888888888888</v>
      </c>
      <c r="BU380" s="286">
        <v>0.35416666666666669</v>
      </c>
      <c r="BV380" s="1">
        <v>8.5</v>
      </c>
      <c r="BW380" s="162">
        <v>0.32708333333333334</v>
      </c>
      <c r="BX380" s="162">
        <v>0.75416666666666665</v>
      </c>
      <c r="BY380" s="286">
        <v>0.35416666666666669</v>
      </c>
      <c r="BZ380" s="1">
        <v>8.5</v>
      </c>
      <c r="CA380" s="162"/>
      <c r="CB380" s="162"/>
      <c r="CC380" s="286"/>
      <c r="CD380" s="1">
        <v>0</v>
      </c>
      <c r="CE380" s="162">
        <v>0.54305555555555551</v>
      </c>
      <c r="CF380" s="162">
        <v>0.54305555555555551</v>
      </c>
      <c r="CG380" s="286">
        <v>0.17708333333333334</v>
      </c>
      <c r="CH380" s="1">
        <v>4.3</v>
      </c>
      <c r="CL380" s="1">
        <v>0</v>
      </c>
      <c r="CM380" s="1"/>
    </row>
    <row r="381" spans="1:91" ht="15.75" customHeight="1" x14ac:dyDescent="0.2">
      <c r="A381" s="1">
        <v>794</v>
      </c>
      <c r="B381" s="1" t="str">
        <f>VLOOKUP(A381,'MONT-E'!B:C,2,0)</f>
        <v>Lê Văn Minh</v>
      </c>
      <c r="C381" s="162">
        <v>0.32083333333333336</v>
      </c>
      <c r="D381" s="162">
        <v>0.32083333333333336</v>
      </c>
      <c r="E381" s="162">
        <v>0.17708333333333334</v>
      </c>
      <c r="F381" s="1">
        <v>4.3</v>
      </c>
      <c r="G381" s="162">
        <v>0.3347222222222222</v>
      </c>
      <c r="H381" s="162">
        <v>0.3347222222222222</v>
      </c>
      <c r="I381" s="286">
        <v>0.17708333333333334</v>
      </c>
      <c r="J381" s="1">
        <v>4.3</v>
      </c>
      <c r="K381" s="162">
        <v>0.32847222222222222</v>
      </c>
      <c r="L381" s="162">
        <v>0.76111111111111107</v>
      </c>
      <c r="M381" s="162">
        <v>0.35416666666666669</v>
      </c>
      <c r="N381" s="1">
        <v>8.5</v>
      </c>
      <c r="O381" s="162"/>
      <c r="P381" s="162"/>
      <c r="Q381" s="162"/>
      <c r="R381" s="1">
        <v>0</v>
      </c>
      <c r="S381" s="162">
        <v>0.75</v>
      </c>
      <c r="T381" s="162">
        <v>0.75</v>
      </c>
      <c r="U381" s="162">
        <v>0.17708333333333334</v>
      </c>
      <c r="V381" s="1">
        <v>4.3</v>
      </c>
      <c r="Z381" s="1">
        <v>0</v>
      </c>
      <c r="AD381" s="1">
        <v>0</v>
      </c>
      <c r="AE381" s="162">
        <v>0.53263888888888888</v>
      </c>
      <c r="AF381" s="162">
        <v>0.53263888888888888</v>
      </c>
      <c r="AG381" s="286">
        <v>0.17708333333333334</v>
      </c>
      <c r="AH381" s="1">
        <v>4.3</v>
      </c>
      <c r="AI381" s="162">
        <v>0.33750000000000002</v>
      </c>
      <c r="AJ381" s="162">
        <v>0.33750000000000002</v>
      </c>
      <c r="AK381" s="162">
        <v>0.17708333333333334</v>
      </c>
      <c r="AL381" s="1">
        <v>4.3</v>
      </c>
      <c r="AM381" s="162">
        <v>0.3347222222222222</v>
      </c>
      <c r="AN381" s="162">
        <v>0.75277777777777777</v>
      </c>
      <c r="AO381" s="162">
        <v>0.3527777777777778</v>
      </c>
      <c r="AP381" s="1">
        <v>8.5</v>
      </c>
      <c r="AQ381" s="162">
        <v>0.50902777777777775</v>
      </c>
      <c r="AR381" s="162">
        <v>0.50902777777777775</v>
      </c>
      <c r="AS381" s="162">
        <v>0.17708333333333334</v>
      </c>
      <c r="AT381" s="1">
        <v>4.3</v>
      </c>
      <c r="AU381" s="162">
        <v>0.33958333333333335</v>
      </c>
      <c r="AV381" s="162">
        <v>0.76111111111111107</v>
      </c>
      <c r="AW381" s="286">
        <v>0.34791666666666665</v>
      </c>
      <c r="AX381" s="1">
        <v>8.4</v>
      </c>
      <c r="BB381" s="1">
        <v>0</v>
      </c>
      <c r="BF381" s="1">
        <v>0</v>
      </c>
      <c r="BG381" s="162">
        <v>0.5083333333333333</v>
      </c>
      <c r="BH381" s="162">
        <v>0.5083333333333333</v>
      </c>
      <c r="BI381" s="162">
        <v>0.17708333333333334</v>
      </c>
      <c r="BJ381" s="1">
        <v>4.3</v>
      </c>
      <c r="BK381" s="162"/>
      <c r="BL381" s="162"/>
      <c r="BM381" s="286"/>
      <c r="BN381" s="1">
        <v>0</v>
      </c>
      <c r="BO381" s="162"/>
      <c r="BP381" s="162"/>
      <c r="BQ381" s="286"/>
      <c r="BR381" s="1">
        <v>0</v>
      </c>
      <c r="BS381" s="162">
        <v>0.33333333333333331</v>
      </c>
      <c r="BT381" s="162">
        <v>0.75138888888888888</v>
      </c>
      <c r="BU381" s="286">
        <v>0.35416666666666669</v>
      </c>
      <c r="BV381" s="1">
        <v>8.5</v>
      </c>
      <c r="BW381" s="162"/>
      <c r="BX381" s="162"/>
      <c r="BY381" s="286"/>
      <c r="BZ381" s="1">
        <v>0</v>
      </c>
      <c r="CA381" s="162">
        <v>0.36388888888888887</v>
      </c>
      <c r="CB381" s="162">
        <v>0.36388888888888887</v>
      </c>
      <c r="CC381" s="286">
        <v>0.17708333333333334</v>
      </c>
      <c r="CD381" s="1">
        <v>4.3</v>
      </c>
      <c r="CH381" s="1">
        <v>0</v>
      </c>
      <c r="CI381" s="162"/>
      <c r="CJ381" s="162"/>
      <c r="CK381" s="286"/>
      <c r="CL381" s="1">
        <v>0</v>
      </c>
      <c r="CM381" s="1"/>
    </row>
    <row r="382" spans="1:91" ht="15.75" customHeight="1" x14ac:dyDescent="0.2">
      <c r="A382" s="1">
        <v>795</v>
      </c>
      <c r="B382" s="1" t="str">
        <f>VLOOKUP(A382,'MONT-E'!B:C,2,0)</f>
        <v>Nguyễn Đức Lợi</v>
      </c>
      <c r="C382" s="162">
        <v>0.36805555555555558</v>
      </c>
      <c r="D382" s="162">
        <v>0.69652777777777775</v>
      </c>
      <c r="E382" s="162">
        <v>0.26597222222222222</v>
      </c>
      <c r="F382" s="1">
        <v>6.4</v>
      </c>
      <c r="G382" s="162">
        <v>0.4284722222222222</v>
      </c>
      <c r="H382" s="162">
        <v>0.75486111111111109</v>
      </c>
      <c r="I382" s="286">
        <v>0.2590277777777778</v>
      </c>
      <c r="J382" s="1">
        <v>6.2</v>
      </c>
      <c r="K382" s="162">
        <v>0.3659722222222222</v>
      </c>
      <c r="L382" s="162">
        <v>0.74236111111111114</v>
      </c>
      <c r="M382" s="162">
        <v>0.31388888888888888</v>
      </c>
      <c r="N382" s="1">
        <v>7.5</v>
      </c>
      <c r="O382" s="162">
        <v>0.375</v>
      </c>
      <c r="P382" s="162">
        <v>0.73611111111111116</v>
      </c>
      <c r="Q382" s="162">
        <v>0.2986111111111111</v>
      </c>
      <c r="R382" s="1">
        <v>7.2</v>
      </c>
      <c r="S382" s="162">
        <v>0.38194444444444442</v>
      </c>
      <c r="T382" s="162">
        <v>0.74930555555555556</v>
      </c>
      <c r="U382" s="162">
        <v>0.30486111111111114</v>
      </c>
      <c r="V382" s="1">
        <v>7.3</v>
      </c>
      <c r="Z382" s="1">
        <v>0</v>
      </c>
      <c r="AD382" s="1">
        <v>0</v>
      </c>
      <c r="AE382" s="162">
        <v>0.76180555555555551</v>
      </c>
      <c r="AF382" s="162">
        <v>0.76180555555555551</v>
      </c>
      <c r="AG382" s="286">
        <v>0.17708333333333334</v>
      </c>
      <c r="AH382" s="1">
        <v>4.3</v>
      </c>
      <c r="AI382" s="162">
        <v>0.40694444444444444</v>
      </c>
      <c r="AJ382" s="162">
        <v>0.74444444444444446</v>
      </c>
      <c r="AK382" s="162">
        <v>0.27500000000000002</v>
      </c>
      <c r="AL382" s="1">
        <v>6.6</v>
      </c>
      <c r="AM382" s="162">
        <v>0.36319444444444443</v>
      </c>
      <c r="AN382" s="162">
        <v>0.74513888888888891</v>
      </c>
      <c r="AO382" s="162">
        <v>0.31944444444444442</v>
      </c>
      <c r="AP382" s="1">
        <v>7.7</v>
      </c>
      <c r="AQ382" s="162">
        <v>0.3659722222222222</v>
      </c>
      <c r="AR382" s="162">
        <v>0.74236111111111114</v>
      </c>
      <c r="AS382" s="162">
        <v>0.31388888888888888</v>
      </c>
      <c r="AT382" s="1">
        <v>7.5</v>
      </c>
      <c r="AU382" s="162">
        <v>0.36458333333333331</v>
      </c>
      <c r="AV382" s="162">
        <v>0.36458333333333331</v>
      </c>
      <c r="AW382" s="286">
        <v>0.17708333333333334</v>
      </c>
      <c r="AX382" s="1">
        <v>4.3</v>
      </c>
      <c r="BB382" s="1">
        <v>0</v>
      </c>
      <c r="BF382" s="1">
        <v>0</v>
      </c>
      <c r="BG382" s="162">
        <v>0.3576388888888889</v>
      </c>
      <c r="BH382" s="162">
        <v>0.57916666666666672</v>
      </c>
      <c r="BI382" s="162">
        <v>0.15902777777777777</v>
      </c>
      <c r="BJ382" s="1">
        <v>3.8</v>
      </c>
      <c r="BK382" s="162">
        <v>0.3576388888888889</v>
      </c>
      <c r="BL382" s="162">
        <v>0.3576388888888889</v>
      </c>
      <c r="BM382" s="286">
        <v>0.17708333333333334</v>
      </c>
      <c r="BN382" s="1">
        <v>4.3</v>
      </c>
      <c r="BO382" s="162">
        <v>0.34027777777777779</v>
      </c>
      <c r="BP382" s="162">
        <v>0.55347222222222225</v>
      </c>
      <c r="BQ382" s="286">
        <v>0.15972222222222221</v>
      </c>
      <c r="BR382" s="1">
        <v>3.8</v>
      </c>
      <c r="BV382" s="1">
        <v>0</v>
      </c>
      <c r="BW382" s="162">
        <v>0.35902777777777778</v>
      </c>
      <c r="BX382" s="162">
        <v>0.75347222222222221</v>
      </c>
      <c r="BY382" s="286">
        <v>0.32847222222222222</v>
      </c>
      <c r="BZ382" s="1">
        <v>7.9</v>
      </c>
      <c r="CD382" s="1">
        <v>0</v>
      </c>
      <c r="CH382" s="1">
        <v>0</v>
      </c>
      <c r="CI382" s="162">
        <v>0.37569444444444444</v>
      </c>
      <c r="CJ382" s="162">
        <v>0.37569444444444444</v>
      </c>
      <c r="CK382" s="286">
        <v>0.17708333333333334</v>
      </c>
      <c r="CL382" s="1">
        <v>4.3</v>
      </c>
      <c r="CM382" s="1"/>
    </row>
    <row r="383" spans="1:91" ht="15.75" hidden="1" customHeight="1" x14ac:dyDescent="0.2">
      <c r="A383" s="1">
        <v>796</v>
      </c>
      <c r="B383" s="1" t="e">
        <f>VLOOKUP(A383,'MONT-E'!B:C,2,0)</f>
        <v>#N/A</v>
      </c>
      <c r="F383" s="1">
        <v>0</v>
      </c>
      <c r="J383" s="1">
        <v>0</v>
      </c>
      <c r="N383" s="1">
        <v>0</v>
      </c>
      <c r="R383" s="1">
        <v>0</v>
      </c>
      <c r="V383" s="1">
        <v>0</v>
      </c>
      <c r="Z383" s="1">
        <v>0</v>
      </c>
      <c r="AD383" s="1">
        <v>0</v>
      </c>
      <c r="AH383" s="1">
        <v>0</v>
      </c>
      <c r="AL383" s="1">
        <v>0</v>
      </c>
      <c r="AP383" s="1">
        <v>0</v>
      </c>
      <c r="AT383" s="1">
        <v>0</v>
      </c>
      <c r="AX383" s="1">
        <v>0</v>
      </c>
      <c r="BB383" s="1">
        <v>0</v>
      </c>
      <c r="BF383" s="1">
        <v>0</v>
      </c>
      <c r="BJ383" s="1">
        <v>0</v>
      </c>
      <c r="BN383" s="1">
        <v>0</v>
      </c>
      <c r="BR383" s="1">
        <v>0</v>
      </c>
      <c r="BV383" s="1">
        <v>0</v>
      </c>
      <c r="BZ383" s="1">
        <v>0</v>
      </c>
      <c r="CD383" s="1">
        <v>0</v>
      </c>
      <c r="CH383" s="1">
        <v>0</v>
      </c>
      <c r="CL383" s="1">
        <v>0</v>
      </c>
      <c r="CM383" s="1"/>
    </row>
    <row r="384" spans="1:91" ht="15.75" hidden="1" customHeight="1" x14ac:dyDescent="0.2">
      <c r="A384" s="1">
        <v>797</v>
      </c>
      <c r="B384" s="1" t="e">
        <f>VLOOKUP(A384,'MONT-E'!B:C,2,0)</f>
        <v>#N/A</v>
      </c>
      <c r="C384" s="162"/>
      <c r="D384" s="162"/>
      <c r="E384" s="286"/>
      <c r="F384" s="1">
        <v>0</v>
      </c>
      <c r="J384" s="1">
        <v>0</v>
      </c>
      <c r="N384" s="1">
        <v>0</v>
      </c>
      <c r="R384" s="1">
        <v>0</v>
      </c>
      <c r="V384" s="1">
        <v>0</v>
      </c>
      <c r="Z384" s="1">
        <v>0</v>
      </c>
      <c r="AD384" s="1">
        <v>0</v>
      </c>
      <c r="AH384" s="1">
        <v>0</v>
      </c>
      <c r="AL384" s="1">
        <v>0</v>
      </c>
      <c r="AP384" s="1">
        <v>0</v>
      </c>
      <c r="AT384" s="1">
        <v>0</v>
      </c>
      <c r="AX384" s="1">
        <v>0</v>
      </c>
      <c r="BB384" s="1">
        <v>0</v>
      </c>
      <c r="BF384" s="1">
        <v>0</v>
      </c>
      <c r="BJ384" s="1">
        <v>0</v>
      </c>
      <c r="BN384" s="1">
        <v>0</v>
      </c>
      <c r="BR384" s="1">
        <v>0</v>
      </c>
      <c r="BV384" s="1">
        <v>0</v>
      </c>
      <c r="BZ384" s="1">
        <v>0</v>
      </c>
      <c r="CD384" s="1">
        <v>0</v>
      </c>
      <c r="CH384" s="1">
        <v>0</v>
      </c>
      <c r="CL384" s="1">
        <v>0</v>
      </c>
      <c r="CM384" s="1"/>
    </row>
    <row r="385" spans="1:91" ht="15.75" hidden="1" customHeight="1" x14ac:dyDescent="0.2">
      <c r="A385" s="1">
        <v>798</v>
      </c>
      <c r="B385" s="1" t="e">
        <f>VLOOKUP(A385,'MONT-E'!B:C,2,0)</f>
        <v>#N/A</v>
      </c>
      <c r="C385" s="162">
        <v>0.74513888888888891</v>
      </c>
      <c r="D385" s="162">
        <v>0.74513888888888891</v>
      </c>
      <c r="E385" s="286">
        <v>0.17708333333333334</v>
      </c>
      <c r="F385" s="1">
        <v>4.3</v>
      </c>
      <c r="J385" s="1">
        <v>0</v>
      </c>
      <c r="N385" s="1">
        <v>0</v>
      </c>
      <c r="R385" s="1">
        <v>0</v>
      </c>
      <c r="V385" s="1">
        <v>0</v>
      </c>
      <c r="Z385" s="1">
        <v>0</v>
      </c>
      <c r="AD385" s="1">
        <v>0</v>
      </c>
      <c r="AH385" s="1">
        <v>0</v>
      </c>
      <c r="AL385" s="1">
        <v>0</v>
      </c>
      <c r="AP385" s="1">
        <v>0</v>
      </c>
      <c r="AT385" s="1">
        <v>0</v>
      </c>
      <c r="AX385" s="1">
        <v>0</v>
      </c>
      <c r="BB385" s="1">
        <v>0</v>
      </c>
      <c r="BF385" s="1">
        <v>0</v>
      </c>
      <c r="BJ385" s="1">
        <v>0</v>
      </c>
      <c r="BN385" s="1">
        <v>0</v>
      </c>
      <c r="BR385" s="1">
        <v>0</v>
      </c>
      <c r="BV385" s="1">
        <v>0</v>
      </c>
      <c r="BZ385" s="1">
        <v>0</v>
      </c>
      <c r="CD385" s="1">
        <v>0</v>
      </c>
      <c r="CH385" s="1">
        <v>0</v>
      </c>
      <c r="CL385" s="1">
        <v>0</v>
      </c>
      <c r="CM385" s="1"/>
    </row>
    <row r="386" spans="1:91" ht="15.75" hidden="1" customHeight="1" x14ac:dyDescent="0.2">
      <c r="A386" s="1">
        <v>799</v>
      </c>
      <c r="B386" s="1" t="e">
        <f>VLOOKUP(A386,'MONT-E'!B:C,2,0)</f>
        <v>#N/A</v>
      </c>
      <c r="F386" s="1">
        <v>0</v>
      </c>
      <c r="J386" s="1">
        <v>0</v>
      </c>
      <c r="N386" s="1">
        <v>0</v>
      </c>
      <c r="R386" s="1">
        <v>0</v>
      </c>
      <c r="V386" s="1">
        <v>0</v>
      </c>
      <c r="Z386" s="1">
        <v>0</v>
      </c>
      <c r="AD386" s="1">
        <v>0</v>
      </c>
      <c r="AH386" s="1">
        <v>0</v>
      </c>
      <c r="AL386" s="1">
        <v>0</v>
      </c>
      <c r="AP386" s="1">
        <v>0</v>
      </c>
      <c r="AT386" s="1">
        <v>0</v>
      </c>
      <c r="AX386" s="1">
        <v>0</v>
      </c>
      <c r="BB386" s="1">
        <v>0</v>
      </c>
      <c r="BF386" s="1">
        <v>0</v>
      </c>
      <c r="BJ386" s="1">
        <v>0</v>
      </c>
      <c r="BN386" s="1">
        <v>0</v>
      </c>
      <c r="BR386" s="1">
        <v>0</v>
      </c>
      <c r="BV386" s="1">
        <v>0</v>
      </c>
      <c r="BZ386" s="1">
        <v>0</v>
      </c>
      <c r="CD386" s="1">
        <v>0</v>
      </c>
      <c r="CH386" s="1">
        <v>0</v>
      </c>
      <c r="CL386" s="1">
        <v>0</v>
      </c>
      <c r="CM386" s="1"/>
    </row>
    <row r="387" spans="1:91" ht="15.75" hidden="1" customHeight="1" x14ac:dyDescent="0.2">
      <c r="A387" s="1">
        <v>800</v>
      </c>
      <c r="B387" s="1" t="e">
        <f>VLOOKUP(A387,'MONT-E'!B:C,2,0)</f>
        <v>#N/A</v>
      </c>
      <c r="F387" s="1">
        <v>0</v>
      </c>
      <c r="J387" s="1">
        <v>0</v>
      </c>
      <c r="N387" s="1">
        <v>0</v>
      </c>
      <c r="R387" s="1">
        <v>0</v>
      </c>
      <c r="V387" s="1">
        <v>0</v>
      </c>
      <c r="Z387" s="1">
        <v>0</v>
      </c>
      <c r="AD387" s="1">
        <v>0</v>
      </c>
      <c r="AH387" s="1">
        <v>0</v>
      </c>
      <c r="AL387" s="1">
        <v>0</v>
      </c>
      <c r="AP387" s="1">
        <v>0</v>
      </c>
      <c r="AT387" s="1">
        <v>0</v>
      </c>
      <c r="AX387" s="1">
        <v>0</v>
      </c>
      <c r="BB387" s="1">
        <v>0</v>
      </c>
      <c r="BF387" s="1">
        <v>0</v>
      </c>
      <c r="BJ387" s="1">
        <v>0</v>
      </c>
      <c r="BN387" s="1">
        <v>0</v>
      </c>
      <c r="BR387" s="1">
        <v>0</v>
      </c>
      <c r="BV387" s="1">
        <v>0</v>
      </c>
      <c r="BZ387" s="1">
        <v>0</v>
      </c>
      <c r="CD387" s="1">
        <v>0</v>
      </c>
      <c r="CH387" s="1">
        <v>0</v>
      </c>
      <c r="CL387" s="1">
        <v>0</v>
      </c>
      <c r="CM387" s="1"/>
    </row>
    <row r="388" spans="1:91" ht="15.75" hidden="1" customHeight="1" x14ac:dyDescent="0.2">
      <c r="A388" s="1">
        <v>801</v>
      </c>
      <c r="B388" s="1" t="e">
        <f>VLOOKUP(A388,'MONT-E'!B:C,2,0)</f>
        <v>#N/A</v>
      </c>
      <c r="F388" s="1">
        <v>0</v>
      </c>
      <c r="J388" s="1">
        <v>0</v>
      </c>
      <c r="N388" s="1">
        <v>0</v>
      </c>
      <c r="R388" s="1">
        <v>0</v>
      </c>
      <c r="V388" s="1">
        <v>0</v>
      </c>
      <c r="Z388" s="1">
        <v>0</v>
      </c>
      <c r="AD388" s="1">
        <v>0</v>
      </c>
      <c r="AH388" s="1">
        <v>0</v>
      </c>
      <c r="AL388" s="1">
        <v>0</v>
      </c>
      <c r="AP388" s="1">
        <v>0</v>
      </c>
      <c r="AT388" s="1">
        <v>0</v>
      </c>
      <c r="AX388" s="1">
        <v>0</v>
      </c>
      <c r="BB388" s="1">
        <v>0</v>
      </c>
      <c r="BF388" s="1">
        <v>0</v>
      </c>
      <c r="BJ388" s="1">
        <v>0</v>
      </c>
      <c r="BN388" s="1">
        <v>0</v>
      </c>
      <c r="BR388" s="1">
        <v>0</v>
      </c>
      <c r="BV388" s="1">
        <v>0</v>
      </c>
      <c r="BZ388" s="1">
        <v>0</v>
      </c>
      <c r="CD388" s="1">
        <v>0</v>
      </c>
      <c r="CH388" s="1">
        <v>0</v>
      </c>
      <c r="CL388" s="1">
        <v>0</v>
      </c>
      <c r="CM388" s="1"/>
    </row>
    <row r="389" spans="1:91" ht="15.75" hidden="1" customHeight="1" x14ac:dyDescent="0.2">
      <c r="A389" s="1">
        <v>802</v>
      </c>
      <c r="B389" s="1" t="e">
        <f>VLOOKUP(A389,'MONT-E'!B:C,2,0)</f>
        <v>#N/A</v>
      </c>
      <c r="F389" s="1">
        <v>0</v>
      </c>
      <c r="J389" s="1">
        <v>0</v>
      </c>
      <c r="N389" s="1">
        <v>0</v>
      </c>
      <c r="R389" s="1">
        <v>0</v>
      </c>
      <c r="V389" s="1">
        <v>0</v>
      </c>
      <c r="Z389" s="1">
        <v>0</v>
      </c>
      <c r="AD389" s="1">
        <v>0</v>
      </c>
      <c r="AH389" s="1">
        <v>0</v>
      </c>
      <c r="AL389" s="1">
        <v>0</v>
      </c>
      <c r="AP389" s="1">
        <v>0</v>
      </c>
      <c r="AT389" s="1">
        <v>0</v>
      </c>
      <c r="AX389" s="1">
        <v>0</v>
      </c>
      <c r="BB389" s="1">
        <v>0</v>
      </c>
      <c r="BF389" s="1">
        <v>0</v>
      </c>
      <c r="BJ389" s="1">
        <v>0</v>
      </c>
      <c r="BN389" s="1">
        <v>0</v>
      </c>
      <c r="BR389" s="1">
        <v>0</v>
      </c>
      <c r="BV389" s="1">
        <v>0</v>
      </c>
      <c r="BZ389" s="1">
        <v>0</v>
      </c>
      <c r="CD389" s="1">
        <v>0</v>
      </c>
      <c r="CH389" s="1">
        <v>0</v>
      </c>
      <c r="CL389" s="1">
        <v>0</v>
      </c>
      <c r="CM389" s="1"/>
    </row>
    <row r="390" spans="1:91" ht="15.75" hidden="1" customHeight="1" x14ac:dyDescent="0.2">
      <c r="A390" s="1">
        <v>803</v>
      </c>
      <c r="B390" s="1" t="e">
        <f>VLOOKUP(A390,'MONT-E'!B:C,2,0)</f>
        <v>#N/A</v>
      </c>
      <c r="F390" s="1">
        <v>0</v>
      </c>
      <c r="J390" s="1">
        <v>0</v>
      </c>
      <c r="N390" s="1">
        <v>0</v>
      </c>
      <c r="R390" s="1">
        <v>0</v>
      </c>
      <c r="V390" s="1">
        <v>0</v>
      </c>
      <c r="Z390" s="1">
        <v>0</v>
      </c>
      <c r="AD390" s="1">
        <v>0</v>
      </c>
      <c r="AH390" s="1">
        <v>0</v>
      </c>
      <c r="AL390" s="1">
        <v>0</v>
      </c>
      <c r="AP390" s="1">
        <v>0</v>
      </c>
      <c r="AT390" s="1">
        <v>0</v>
      </c>
      <c r="AX390" s="1">
        <v>0</v>
      </c>
      <c r="BB390" s="1">
        <v>0</v>
      </c>
      <c r="BF390" s="1">
        <v>0</v>
      </c>
      <c r="BJ390" s="1">
        <v>0</v>
      </c>
      <c r="BN390" s="1">
        <v>0</v>
      </c>
      <c r="BR390" s="1">
        <v>0</v>
      </c>
      <c r="BV390" s="1">
        <v>0</v>
      </c>
      <c r="BZ390" s="1">
        <v>0</v>
      </c>
      <c r="CD390" s="1">
        <v>0</v>
      </c>
      <c r="CH390" s="1">
        <v>0</v>
      </c>
      <c r="CL390" s="1">
        <v>0</v>
      </c>
      <c r="CM390" s="1"/>
    </row>
    <row r="391" spans="1:91" ht="15.75" hidden="1" customHeight="1" x14ac:dyDescent="0.2">
      <c r="A391" s="1">
        <v>804</v>
      </c>
      <c r="B391" s="1" t="e">
        <f>VLOOKUP(A391,'MONT-E'!B:C,2,0)</f>
        <v>#N/A</v>
      </c>
      <c r="F391" s="1">
        <v>0</v>
      </c>
      <c r="J391" s="1">
        <v>0</v>
      </c>
      <c r="N391" s="1">
        <v>0</v>
      </c>
      <c r="R391" s="1">
        <v>0</v>
      </c>
      <c r="V391" s="1">
        <v>0</v>
      </c>
      <c r="Z391" s="1">
        <v>0</v>
      </c>
      <c r="AD391" s="1">
        <v>0</v>
      </c>
      <c r="AH391" s="1">
        <v>0</v>
      </c>
      <c r="AL391" s="1">
        <v>0</v>
      </c>
      <c r="AP391" s="1">
        <v>0</v>
      </c>
      <c r="AT391" s="1">
        <v>0</v>
      </c>
      <c r="AX391" s="1">
        <v>0</v>
      </c>
      <c r="BB391" s="1">
        <v>0</v>
      </c>
      <c r="BF391" s="1">
        <v>0</v>
      </c>
      <c r="BJ391" s="1">
        <v>0</v>
      </c>
      <c r="BN391" s="1">
        <v>0</v>
      </c>
      <c r="BR391" s="1">
        <v>0</v>
      </c>
      <c r="BV391" s="1">
        <v>0</v>
      </c>
      <c r="BZ391" s="1">
        <v>0</v>
      </c>
      <c r="CD391" s="1">
        <v>0</v>
      </c>
      <c r="CH391" s="1">
        <v>0</v>
      </c>
      <c r="CL391" s="1">
        <v>0</v>
      </c>
      <c r="CM391" s="1"/>
    </row>
    <row r="392" spans="1:91" ht="15.75" hidden="1" customHeight="1" x14ac:dyDescent="0.2">
      <c r="A392" s="1">
        <v>805</v>
      </c>
      <c r="B392" s="1" t="e">
        <f>VLOOKUP(A392,'MONT-E'!B:C,2,0)</f>
        <v>#N/A</v>
      </c>
      <c r="F392" s="1">
        <v>0</v>
      </c>
      <c r="J392" s="1">
        <v>0</v>
      </c>
      <c r="K392" s="162"/>
      <c r="L392" s="162"/>
      <c r="M392" s="286"/>
      <c r="N392" s="1">
        <v>0</v>
      </c>
      <c r="R392" s="1">
        <v>0</v>
      </c>
      <c r="V392" s="1">
        <v>0</v>
      </c>
      <c r="Z392" s="1">
        <v>0</v>
      </c>
      <c r="AD392" s="1">
        <v>0</v>
      </c>
      <c r="AH392" s="1">
        <v>0</v>
      </c>
      <c r="AL392" s="1">
        <v>0</v>
      </c>
      <c r="AP392" s="1">
        <v>0</v>
      </c>
      <c r="AT392" s="1">
        <v>0</v>
      </c>
      <c r="AX392" s="1">
        <v>0</v>
      </c>
      <c r="BB392" s="1">
        <v>0</v>
      </c>
      <c r="BF392" s="1">
        <v>0</v>
      </c>
      <c r="BJ392" s="1">
        <v>0</v>
      </c>
      <c r="BN392" s="1">
        <v>0</v>
      </c>
      <c r="BR392" s="1">
        <v>0</v>
      </c>
      <c r="BV392" s="1">
        <v>0</v>
      </c>
      <c r="BZ392" s="1">
        <v>0</v>
      </c>
      <c r="CD392" s="1">
        <v>0</v>
      </c>
      <c r="CH392" s="1">
        <v>0</v>
      </c>
      <c r="CL392" s="1">
        <v>0</v>
      </c>
      <c r="CM392" s="1"/>
    </row>
    <row r="393" spans="1:91" ht="15.75" hidden="1" customHeight="1" x14ac:dyDescent="0.2">
      <c r="A393" s="1">
        <v>806</v>
      </c>
      <c r="B393" s="1" t="e">
        <f>VLOOKUP(A393,'MONT-E'!B:C,2,0)</f>
        <v>#N/A</v>
      </c>
      <c r="F393" s="1">
        <v>0</v>
      </c>
      <c r="J393" s="1">
        <v>0</v>
      </c>
      <c r="K393" s="162">
        <v>0.49513888888888891</v>
      </c>
      <c r="L393" s="162">
        <v>0.49513888888888891</v>
      </c>
      <c r="M393" s="286">
        <v>0.17708333333333334</v>
      </c>
      <c r="N393" s="1">
        <v>4.3</v>
      </c>
      <c r="R393" s="1">
        <v>0</v>
      </c>
      <c r="V393" s="1">
        <v>0</v>
      </c>
      <c r="Z393" s="1">
        <v>0</v>
      </c>
      <c r="AD393" s="1">
        <v>0</v>
      </c>
      <c r="AH393" s="1">
        <v>0</v>
      </c>
      <c r="AL393" s="1">
        <v>0</v>
      </c>
      <c r="AP393" s="1">
        <v>0</v>
      </c>
      <c r="AT393" s="1">
        <v>0</v>
      </c>
      <c r="AX393" s="1">
        <v>0</v>
      </c>
      <c r="BB393" s="1">
        <v>0</v>
      </c>
      <c r="BF393" s="1">
        <v>0</v>
      </c>
      <c r="BJ393" s="1">
        <v>0</v>
      </c>
      <c r="BN393" s="1">
        <v>0</v>
      </c>
      <c r="BR393" s="1">
        <v>0</v>
      </c>
      <c r="BV393" s="1">
        <v>0</v>
      </c>
      <c r="BZ393" s="1">
        <v>0</v>
      </c>
      <c r="CD393" s="1">
        <v>0</v>
      </c>
      <c r="CH393" s="1">
        <v>0</v>
      </c>
      <c r="CL393" s="1">
        <v>0</v>
      </c>
      <c r="CM393" s="1"/>
    </row>
    <row r="394" spans="1:91" ht="15.75" hidden="1" customHeight="1" x14ac:dyDescent="0.2">
      <c r="A394" s="1">
        <v>807</v>
      </c>
      <c r="B394" s="1" t="e">
        <f>VLOOKUP(A394,'MONT-E'!B:C,2,0)</f>
        <v>#N/A</v>
      </c>
      <c r="F394" s="1">
        <v>0</v>
      </c>
      <c r="J394" s="1">
        <v>0</v>
      </c>
      <c r="N394" s="1">
        <v>0</v>
      </c>
      <c r="R394" s="1">
        <v>0</v>
      </c>
      <c r="V394" s="1">
        <v>0</v>
      </c>
      <c r="Z394" s="1">
        <v>0</v>
      </c>
      <c r="AD394" s="1">
        <v>0</v>
      </c>
      <c r="AH394" s="1">
        <v>0</v>
      </c>
      <c r="AL394" s="1">
        <v>0</v>
      </c>
      <c r="AP394" s="1">
        <v>0</v>
      </c>
      <c r="AT394" s="1">
        <v>0</v>
      </c>
      <c r="AX394" s="1">
        <v>0</v>
      </c>
      <c r="BB394" s="1">
        <v>0</v>
      </c>
      <c r="BF394" s="1">
        <v>0</v>
      </c>
      <c r="BJ394" s="1">
        <v>0</v>
      </c>
      <c r="BN394" s="1">
        <v>0</v>
      </c>
      <c r="BR394" s="1">
        <v>0</v>
      </c>
      <c r="BV394" s="1">
        <v>0</v>
      </c>
      <c r="BZ394" s="1">
        <v>0</v>
      </c>
      <c r="CD394" s="1">
        <v>0</v>
      </c>
      <c r="CH394" s="1">
        <v>0</v>
      </c>
      <c r="CL394" s="1">
        <v>0</v>
      </c>
      <c r="CM394" s="1"/>
    </row>
    <row r="395" spans="1:91" ht="15.75" hidden="1" customHeight="1" x14ac:dyDescent="0.2">
      <c r="A395" s="1">
        <v>808</v>
      </c>
      <c r="B395" s="1" t="e">
        <f>VLOOKUP(A395,'MONT-E'!B:C,2,0)</f>
        <v>#N/A</v>
      </c>
      <c r="F395" s="1">
        <v>0</v>
      </c>
      <c r="J395" s="1">
        <v>0</v>
      </c>
      <c r="N395" s="1">
        <v>0</v>
      </c>
      <c r="R395" s="1">
        <v>0</v>
      </c>
      <c r="V395" s="1">
        <v>0</v>
      </c>
      <c r="W395" s="162"/>
      <c r="X395" s="162"/>
      <c r="Y395" s="162"/>
      <c r="Z395" s="1">
        <v>0</v>
      </c>
      <c r="AD395" s="1">
        <v>0</v>
      </c>
      <c r="AE395" s="162"/>
      <c r="AF395" s="162"/>
      <c r="AG395" s="286"/>
      <c r="AH395" s="1">
        <v>0</v>
      </c>
      <c r="AL395" s="1">
        <v>0</v>
      </c>
      <c r="AP395" s="1">
        <v>0</v>
      </c>
      <c r="AT395" s="1">
        <v>0</v>
      </c>
      <c r="AX395" s="1">
        <v>0</v>
      </c>
      <c r="BB395" s="1">
        <v>0</v>
      </c>
      <c r="BF395" s="1">
        <v>0</v>
      </c>
      <c r="BJ395" s="1">
        <v>0</v>
      </c>
      <c r="BN395" s="1">
        <v>0</v>
      </c>
      <c r="BR395" s="1">
        <v>0</v>
      </c>
      <c r="BV395" s="1">
        <v>0</v>
      </c>
      <c r="BZ395" s="1">
        <v>0</v>
      </c>
      <c r="CA395" s="162"/>
      <c r="CB395" s="162"/>
      <c r="CC395" s="286"/>
      <c r="CD395" s="1">
        <v>0</v>
      </c>
      <c r="CH395" s="1">
        <v>0</v>
      </c>
      <c r="CL395" s="1">
        <v>0</v>
      </c>
      <c r="CM395" s="1"/>
    </row>
    <row r="396" spans="1:91" ht="15.75" hidden="1" customHeight="1" x14ac:dyDescent="0.2">
      <c r="A396" s="1">
        <v>809</v>
      </c>
      <c r="B396" s="1" t="e">
        <f>VLOOKUP(A396,'MONT-E'!B:C,2,0)</f>
        <v>#N/A</v>
      </c>
      <c r="F396" s="1">
        <v>0</v>
      </c>
      <c r="J396" s="1">
        <v>0</v>
      </c>
      <c r="N396" s="1">
        <v>0</v>
      </c>
      <c r="R396" s="1">
        <v>0</v>
      </c>
      <c r="V396" s="1">
        <v>0</v>
      </c>
      <c r="W396" s="162">
        <v>0.48402777777777778</v>
      </c>
      <c r="X396" s="162">
        <v>0.56527777777777777</v>
      </c>
      <c r="Y396" s="286">
        <v>1.8749999999999999E-2</v>
      </c>
      <c r="Z396" s="1">
        <v>0.5</v>
      </c>
      <c r="AD396" s="1">
        <v>0</v>
      </c>
      <c r="AE396" s="162">
        <v>0.50208333333333333</v>
      </c>
      <c r="AF396" s="162">
        <v>0.50208333333333333</v>
      </c>
      <c r="AG396" s="286">
        <v>0.17708333333333334</v>
      </c>
      <c r="AH396" s="1">
        <v>4.3</v>
      </c>
      <c r="AL396" s="1">
        <v>0</v>
      </c>
      <c r="AP396" s="1">
        <v>0</v>
      </c>
      <c r="AT396" s="1">
        <v>0</v>
      </c>
      <c r="AX396" s="1">
        <v>0</v>
      </c>
      <c r="BB396" s="1">
        <v>0</v>
      </c>
      <c r="BF396" s="1">
        <v>0</v>
      </c>
      <c r="BJ396" s="1">
        <v>0</v>
      </c>
      <c r="BN396" s="1">
        <v>0</v>
      </c>
      <c r="BR396" s="1">
        <v>0</v>
      </c>
      <c r="BV396" s="1">
        <v>0</v>
      </c>
      <c r="BZ396" s="1">
        <v>0</v>
      </c>
      <c r="CA396" s="162">
        <v>0.5131944444444444</v>
      </c>
      <c r="CB396" s="162">
        <v>0.54166666666666663</v>
      </c>
      <c r="CC396" s="286">
        <v>0</v>
      </c>
      <c r="CD396" s="1">
        <v>0</v>
      </c>
      <c r="CH396" s="1">
        <v>0</v>
      </c>
      <c r="CL396" s="1">
        <v>0</v>
      </c>
      <c r="CM396" s="1"/>
    </row>
    <row r="397" spans="1:91" ht="15.75" hidden="1" customHeight="1" x14ac:dyDescent="0.2">
      <c r="A397" s="1">
        <v>810</v>
      </c>
      <c r="B397" s="1" t="e">
        <f>VLOOKUP(A397,'MONT-E'!B:C,2,0)</f>
        <v>#N/A</v>
      </c>
      <c r="F397" s="1">
        <v>0</v>
      </c>
      <c r="J397" s="1">
        <v>0</v>
      </c>
      <c r="N397" s="1">
        <v>0</v>
      </c>
      <c r="R397" s="1">
        <v>0</v>
      </c>
      <c r="V397" s="1">
        <v>0</v>
      </c>
      <c r="W397" s="162">
        <v>0.49027777777777776</v>
      </c>
      <c r="X397" s="162">
        <v>0.49027777777777776</v>
      </c>
      <c r="Y397" s="286">
        <v>0.17708333333333334</v>
      </c>
      <c r="Z397" s="1">
        <v>4.3</v>
      </c>
      <c r="AD397" s="1">
        <v>0</v>
      </c>
      <c r="AH397" s="1">
        <v>0</v>
      </c>
      <c r="AL397" s="1">
        <v>0</v>
      </c>
      <c r="AP397" s="1">
        <v>0</v>
      </c>
      <c r="AT397" s="1">
        <v>0</v>
      </c>
      <c r="AX397" s="1">
        <v>0</v>
      </c>
      <c r="BB397" s="1">
        <v>0</v>
      </c>
      <c r="BF397" s="1">
        <v>0</v>
      </c>
      <c r="BJ397" s="1">
        <v>0</v>
      </c>
      <c r="BN397" s="1">
        <v>0</v>
      </c>
      <c r="BR397" s="1">
        <v>0</v>
      </c>
      <c r="BV397" s="1">
        <v>0</v>
      </c>
      <c r="BZ397" s="1">
        <v>0</v>
      </c>
      <c r="CD397" s="1">
        <v>0</v>
      </c>
      <c r="CH397" s="1">
        <v>0</v>
      </c>
      <c r="CL397" s="1">
        <v>0</v>
      </c>
      <c r="CM397" s="1"/>
    </row>
    <row r="398" spans="1:91" ht="15.75" hidden="1" customHeight="1" x14ac:dyDescent="0.2">
      <c r="A398" s="1">
        <v>811</v>
      </c>
      <c r="B398" s="1" t="e">
        <f>VLOOKUP(A398,'MONT-E'!B:C,2,0)</f>
        <v>#N/A</v>
      </c>
      <c r="F398" s="1">
        <v>0</v>
      </c>
      <c r="J398" s="1">
        <v>0</v>
      </c>
      <c r="N398" s="1">
        <v>0</v>
      </c>
      <c r="R398" s="1">
        <v>0</v>
      </c>
      <c r="V398" s="1">
        <v>0</v>
      </c>
      <c r="Z398" s="1">
        <v>0</v>
      </c>
      <c r="AD398" s="1">
        <v>0</v>
      </c>
      <c r="AH398" s="1">
        <v>0</v>
      </c>
      <c r="AL398" s="1">
        <v>0</v>
      </c>
      <c r="AP398" s="1">
        <v>0</v>
      </c>
      <c r="AT398" s="1">
        <v>0</v>
      </c>
      <c r="AX398" s="1">
        <v>0</v>
      </c>
      <c r="BB398" s="1">
        <v>0</v>
      </c>
      <c r="BF398" s="1">
        <v>0</v>
      </c>
      <c r="BJ398" s="1">
        <v>0</v>
      </c>
      <c r="BN398" s="1">
        <v>0</v>
      </c>
      <c r="BR398" s="1">
        <v>0</v>
      </c>
      <c r="BV398" s="1">
        <v>0</v>
      </c>
      <c r="BZ398" s="1">
        <v>0</v>
      </c>
      <c r="CD398" s="1">
        <v>0</v>
      </c>
      <c r="CH398" s="1">
        <v>0</v>
      </c>
      <c r="CL398" s="1">
        <v>0</v>
      </c>
      <c r="CM398" s="1"/>
    </row>
    <row r="399" spans="1:91" ht="15.75" hidden="1" customHeight="1" x14ac:dyDescent="0.2">
      <c r="A399" s="1">
        <v>812</v>
      </c>
      <c r="B399" s="1" t="e">
        <f>VLOOKUP(A399,'MONT-E'!B:C,2,0)</f>
        <v>#N/A</v>
      </c>
      <c r="F399" s="1">
        <v>0</v>
      </c>
      <c r="J399" s="1">
        <v>0</v>
      </c>
      <c r="N399" s="1">
        <v>0</v>
      </c>
      <c r="R399" s="1">
        <v>0</v>
      </c>
      <c r="V399" s="1">
        <v>0</v>
      </c>
      <c r="Z399" s="1">
        <v>0</v>
      </c>
      <c r="AD399" s="1">
        <v>0</v>
      </c>
      <c r="AH399" s="1">
        <v>0</v>
      </c>
      <c r="AL399" s="1">
        <v>0</v>
      </c>
      <c r="AP399" s="1">
        <v>0</v>
      </c>
      <c r="AT399" s="1">
        <v>0</v>
      </c>
      <c r="AX399" s="1">
        <v>0</v>
      </c>
      <c r="BB399" s="1">
        <v>0</v>
      </c>
      <c r="BF399" s="1">
        <v>0</v>
      </c>
      <c r="BJ399" s="1">
        <v>0</v>
      </c>
      <c r="BN399" s="1">
        <v>0</v>
      </c>
      <c r="BR399" s="1">
        <v>0</v>
      </c>
      <c r="BV399" s="1">
        <v>0</v>
      </c>
      <c r="BZ399" s="1">
        <v>0</v>
      </c>
      <c r="CD399" s="1">
        <v>0</v>
      </c>
      <c r="CH399" s="1">
        <v>0</v>
      </c>
      <c r="CL399" s="1">
        <v>0</v>
      </c>
      <c r="CM399" s="1"/>
    </row>
    <row r="400" spans="1:91" ht="15.75" hidden="1" customHeight="1" x14ac:dyDescent="0.2">
      <c r="A400" s="1">
        <v>813</v>
      </c>
      <c r="B400" s="1" t="e">
        <f>VLOOKUP(A400,'MONT-E'!B:C,2,0)</f>
        <v>#N/A</v>
      </c>
      <c r="C400" s="162"/>
      <c r="D400" s="162"/>
      <c r="E400" s="286"/>
      <c r="F400" s="1">
        <v>0</v>
      </c>
      <c r="J400" s="1">
        <v>0</v>
      </c>
      <c r="N400" s="1">
        <v>0</v>
      </c>
      <c r="O400" s="162"/>
      <c r="P400" s="162"/>
      <c r="Q400" s="162"/>
      <c r="R400" s="1">
        <v>0</v>
      </c>
      <c r="S400" s="162"/>
      <c r="T400" s="162"/>
      <c r="U400" s="162"/>
      <c r="V400" s="1">
        <v>0</v>
      </c>
      <c r="Z400" s="1">
        <v>0</v>
      </c>
      <c r="AD400" s="1">
        <v>0</v>
      </c>
      <c r="AH400" s="1">
        <v>0</v>
      </c>
      <c r="AI400" s="162"/>
      <c r="AJ400" s="162"/>
      <c r="AK400" s="162"/>
      <c r="AL400" s="1">
        <v>0</v>
      </c>
      <c r="AP400" s="1">
        <v>0</v>
      </c>
      <c r="AT400" s="1">
        <v>0</v>
      </c>
      <c r="AX400" s="1">
        <v>0</v>
      </c>
      <c r="BB400" s="1">
        <v>0</v>
      </c>
      <c r="BC400" s="162"/>
      <c r="BD400" s="162"/>
      <c r="BE400" s="286"/>
      <c r="BF400" s="1">
        <v>0</v>
      </c>
      <c r="BJ400" s="1">
        <v>0</v>
      </c>
      <c r="BN400" s="1">
        <v>0</v>
      </c>
      <c r="BR400" s="1">
        <v>0</v>
      </c>
      <c r="BV400" s="1">
        <v>0</v>
      </c>
      <c r="BZ400" s="1">
        <v>0</v>
      </c>
      <c r="CD400" s="1">
        <v>0</v>
      </c>
      <c r="CH400" s="1">
        <v>0</v>
      </c>
      <c r="CL400" s="1">
        <v>0</v>
      </c>
      <c r="CM400" s="1"/>
    </row>
    <row r="401" spans="1:91" ht="15.75" hidden="1" customHeight="1" x14ac:dyDescent="0.2">
      <c r="A401" s="1">
        <v>814</v>
      </c>
      <c r="B401" s="1" t="e">
        <f>VLOOKUP(A401,'MONT-E'!B:C,2,0)</f>
        <v>#N/A</v>
      </c>
      <c r="C401" s="162">
        <v>0.40069444444444446</v>
      </c>
      <c r="D401" s="162">
        <v>0.40069444444444446</v>
      </c>
      <c r="E401" s="286">
        <v>0.17708333333333334</v>
      </c>
      <c r="F401" s="1">
        <v>4.3</v>
      </c>
      <c r="J401" s="1">
        <v>0</v>
      </c>
      <c r="N401" s="1">
        <v>0</v>
      </c>
      <c r="O401" s="162">
        <v>0.46666666666666667</v>
      </c>
      <c r="P401" s="162">
        <v>0.71458333333333335</v>
      </c>
      <c r="Q401" s="162">
        <v>0.18541666666666667</v>
      </c>
      <c r="R401" s="1">
        <v>4.5</v>
      </c>
      <c r="S401" s="162">
        <v>0.48472222222222222</v>
      </c>
      <c r="T401" s="162">
        <v>0.60763888888888884</v>
      </c>
      <c r="U401" s="162">
        <v>6.0416666666666667E-2</v>
      </c>
      <c r="V401" s="1">
        <v>1.5</v>
      </c>
      <c r="Z401" s="1">
        <v>0</v>
      </c>
      <c r="AD401" s="1">
        <v>0</v>
      </c>
      <c r="AH401" s="1">
        <v>0</v>
      </c>
      <c r="AI401" s="162">
        <v>0.375</v>
      </c>
      <c r="AJ401" s="162">
        <v>0.69097222222222221</v>
      </c>
      <c r="AK401" s="162">
        <v>0.25347222222222221</v>
      </c>
      <c r="AL401" s="1">
        <v>6.1</v>
      </c>
      <c r="AP401" s="1">
        <v>0</v>
      </c>
      <c r="AT401" s="1">
        <v>0</v>
      </c>
      <c r="AX401" s="1">
        <v>0</v>
      </c>
      <c r="BB401" s="1">
        <v>0</v>
      </c>
      <c r="BC401" s="162">
        <v>0.63124999999999998</v>
      </c>
      <c r="BD401" s="162">
        <v>0.63124999999999998</v>
      </c>
      <c r="BE401" s="286">
        <v>0.17708333333333334</v>
      </c>
      <c r="BF401" s="1">
        <v>4.3</v>
      </c>
      <c r="BJ401" s="1">
        <v>0</v>
      </c>
      <c r="BN401" s="1">
        <v>0</v>
      </c>
      <c r="BR401" s="1">
        <v>0</v>
      </c>
      <c r="BV401" s="1">
        <v>0</v>
      </c>
      <c r="BZ401" s="1">
        <v>0</v>
      </c>
      <c r="CD401" s="1">
        <v>0</v>
      </c>
      <c r="CH401" s="1">
        <v>0</v>
      </c>
      <c r="CL401" s="1">
        <v>0</v>
      </c>
      <c r="CM401" s="1"/>
    </row>
    <row r="402" spans="1:91" ht="15.75" hidden="1" customHeight="1" x14ac:dyDescent="0.2">
      <c r="A402" s="1">
        <v>815</v>
      </c>
      <c r="B402" s="1" t="e">
        <f>VLOOKUP(A402,'MONT-E'!B:C,2,0)</f>
        <v>#N/A</v>
      </c>
      <c r="C402" s="162"/>
      <c r="D402" s="162"/>
      <c r="E402" s="162"/>
      <c r="F402" s="1">
        <v>0</v>
      </c>
      <c r="G402" s="162"/>
      <c r="H402" s="162"/>
      <c r="I402" s="286"/>
      <c r="J402" s="1">
        <v>0</v>
      </c>
      <c r="K402" s="162"/>
      <c r="L402" s="162"/>
      <c r="M402" s="286"/>
      <c r="N402" s="1">
        <v>0</v>
      </c>
      <c r="O402" s="162"/>
      <c r="P402" s="162"/>
      <c r="Q402" s="162"/>
      <c r="R402" s="1">
        <v>0</v>
      </c>
      <c r="S402" s="162"/>
      <c r="T402" s="162"/>
      <c r="U402" s="162"/>
      <c r="V402" s="1">
        <v>0</v>
      </c>
      <c r="Z402" s="1">
        <v>0</v>
      </c>
      <c r="AD402" s="1">
        <v>0</v>
      </c>
      <c r="AE402" s="162"/>
      <c r="AF402" s="162"/>
      <c r="AG402" s="286"/>
      <c r="AH402" s="1">
        <v>0</v>
      </c>
      <c r="AI402" s="162"/>
      <c r="AJ402" s="162"/>
      <c r="AK402" s="286"/>
      <c r="AL402" s="1">
        <v>0</v>
      </c>
      <c r="AM402" s="162"/>
      <c r="AN402" s="162"/>
      <c r="AO402" s="286"/>
      <c r="AP402" s="1">
        <v>0</v>
      </c>
      <c r="AQ402" s="162"/>
      <c r="AR402" s="162"/>
      <c r="AS402" s="162"/>
      <c r="AT402" s="1">
        <v>0</v>
      </c>
      <c r="AU402" s="162"/>
      <c r="AV402" s="162"/>
      <c r="AW402" s="286"/>
      <c r="AX402" s="1">
        <v>0</v>
      </c>
      <c r="AY402" s="162"/>
      <c r="AZ402" s="162"/>
      <c r="BA402" s="286"/>
      <c r="BB402" s="1">
        <v>0</v>
      </c>
      <c r="BF402" s="1">
        <v>0</v>
      </c>
      <c r="BJ402" s="1">
        <v>0</v>
      </c>
      <c r="BN402" s="1">
        <v>0</v>
      </c>
      <c r="BR402" s="1">
        <v>0</v>
      </c>
      <c r="BV402" s="1">
        <v>0</v>
      </c>
      <c r="BZ402" s="1">
        <v>0</v>
      </c>
      <c r="CD402" s="1">
        <v>0</v>
      </c>
      <c r="CH402" s="1">
        <v>0</v>
      </c>
      <c r="CI402" s="162"/>
      <c r="CJ402" s="162"/>
      <c r="CK402" s="286"/>
      <c r="CL402" s="1">
        <v>0</v>
      </c>
      <c r="CM402" s="1"/>
    </row>
    <row r="403" spans="1:91" ht="15.75" hidden="1" customHeight="1" x14ac:dyDescent="0.2">
      <c r="A403" s="1">
        <v>816</v>
      </c>
      <c r="B403" s="1" t="e">
        <f>VLOOKUP(A403,'MONT-E'!B:C,2,0)</f>
        <v>#N/A</v>
      </c>
      <c r="C403" s="162">
        <v>0.3659722222222222</v>
      </c>
      <c r="D403" s="162">
        <v>0.68680555555555556</v>
      </c>
      <c r="E403" s="162">
        <v>0.25833333333333336</v>
      </c>
      <c r="F403" s="1">
        <v>6.2</v>
      </c>
      <c r="G403" s="162">
        <v>0.46597222222222223</v>
      </c>
      <c r="H403" s="162">
        <v>0.53402777777777777</v>
      </c>
      <c r="I403" s="286">
        <v>3.4027777777777775E-2</v>
      </c>
      <c r="J403" s="1">
        <v>0.8</v>
      </c>
      <c r="K403" s="162">
        <v>0.36805555555555558</v>
      </c>
      <c r="L403" s="162">
        <v>0.36805555555555558</v>
      </c>
      <c r="M403" s="286">
        <v>0.17708333333333334</v>
      </c>
      <c r="N403" s="1">
        <v>4.3</v>
      </c>
      <c r="O403" s="162">
        <v>0.36666666666666664</v>
      </c>
      <c r="P403" s="162">
        <v>0.5854166666666667</v>
      </c>
      <c r="Q403" s="162">
        <v>0.15625</v>
      </c>
      <c r="R403" s="1">
        <v>3.8</v>
      </c>
      <c r="S403" s="162">
        <v>0.36805555555555558</v>
      </c>
      <c r="T403" s="162">
        <v>0.63263888888888886</v>
      </c>
      <c r="U403" s="162">
        <v>0.20208333333333334</v>
      </c>
      <c r="V403" s="1">
        <v>4.9000000000000004</v>
      </c>
      <c r="Z403" s="1">
        <v>0</v>
      </c>
      <c r="AD403" s="1">
        <v>0</v>
      </c>
      <c r="AE403" s="162">
        <v>0.75069444444444444</v>
      </c>
      <c r="AF403" s="162">
        <v>0.75069444444444444</v>
      </c>
      <c r="AG403" s="286">
        <v>0.17708333333333334</v>
      </c>
      <c r="AH403" s="1">
        <v>4.3</v>
      </c>
      <c r="AI403" s="162">
        <v>0.35833333333333334</v>
      </c>
      <c r="AJ403" s="162">
        <v>0.75555555555555554</v>
      </c>
      <c r="AK403" s="286">
        <v>0.32916666666666666</v>
      </c>
      <c r="AL403" s="1">
        <v>7.9</v>
      </c>
      <c r="AM403" s="162">
        <v>0.36319444444444443</v>
      </c>
      <c r="AN403" s="162">
        <v>0.75902777777777775</v>
      </c>
      <c r="AO403" s="286">
        <v>0.32430555555555557</v>
      </c>
      <c r="AP403" s="1">
        <v>7.8</v>
      </c>
      <c r="AQ403" s="162">
        <v>0.36319444444444443</v>
      </c>
      <c r="AR403" s="162">
        <v>0.73611111111111116</v>
      </c>
      <c r="AS403" s="162">
        <v>0.31041666666666667</v>
      </c>
      <c r="AT403" s="1">
        <v>7.5</v>
      </c>
      <c r="AU403" s="162">
        <v>0.35833333333333334</v>
      </c>
      <c r="AV403" s="162">
        <v>0.35833333333333334</v>
      </c>
      <c r="AW403" s="286">
        <v>0.17708333333333334</v>
      </c>
      <c r="AX403" s="1">
        <v>4.3</v>
      </c>
      <c r="AY403" s="162">
        <v>0.62986111111111109</v>
      </c>
      <c r="AZ403" s="162">
        <v>0.62986111111111109</v>
      </c>
      <c r="BA403" s="286">
        <v>0.17708333333333334</v>
      </c>
      <c r="BB403" s="1">
        <v>4.3</v>
      </c>
      <c r="BF403" s="1">
        <v>0</v>
      </c>
      <c r="BJ403" s="1">
        <v>0</v>
      </c>
      <c r="BN403" s="1">
        <v>0</v>
      </c>
      <c r="BR403" s="1">
        <v>0</v>
      </c>
      <c r="BV403" s="1">
        <v>0</v>
      </c>
      <c r="BZ403" s="1">
        <v>0</v>
      </c>
      <c r="CD403" s="1">
        <v>0</v>
      </c>
      <c r="CH403" s="1">
        <v>0</v>
      </c>
      <c r="CI403" s="162">
        <v>0.35555555555555557</v>
      </c>
      <c r="CJ403" s="162">
        <v>0.75624999999999998</v>
      </c>
      <c r="CK403" s="286">
        <v>0.33194444444444443</v>
      </c>
      <c r="CL403" s="1">
        <v>8</v>
      </c>
      <c r="CM403" s="1"/>
    </row>
    <row r="404" spans="1:91" ht="15.75" hidden="1" customHeight="1" x14ac:dyDescent="0.2">
      <c r="A404" s="1">
        <v>817</v>
      </c>
      <c r="B404" s="1" t="e">
        <f>VLOOKUP(A404,'MONT-E'!B:C,2,0)</f>
        <v>#N/A</v>
      </c>
      <c r="F404" s="1">
        <v>0</v>
      </c>
      <c r="J404" s="1">
        <v>0</v>
      </c>
      <c r="N404" s="1">
        <v>0</v>
      </c>
      <c r="R404" s="1">
        <v>0</v>
      </c>
      <c r="V404" s="1">
        <v>0</v>
      </c>
      <c r="Z404" s="1">
        <v>0</v>
      </c>
      <c r="AD404" s="1">
        <v>0</v>
      </c>
      <c r="AH404" s="1">
        <v>0</v>
      </c>
      <c r="AL404" s="1">
        <v>0</v>
      </c>
      <c r="AP404" s="1">
        <v>0</v>
      </c>
      <c r="AT404" s="1">
        <v>0</v>
      </c>
      <c r="AX404" s="1">
        <v>0</v>
      </c>
      <c r="BB404" s="1">
        <v>0</v>
      </c>
      <c r="BF404" s="1">
        <v>0</v>
      </c>
      <c r="BJ404" s="1">
        <v>0</v>
      </c>
      <c r="BN404" s="1">
        <v>0</v>
      </c>
      <c r="BR404" s="1">
        <v>0</v>
      </c>
      <c r="BV404" s="1">
        <v>0</v>
      </c>
      <c r="BZ404" s="1">
        <v>0</v>
      </c>
      <c r="CD404" s="1">
        <v>0</v>
      </c>
      <c r="CH404" s="1">
        <v>0</v>
      </c>
      <c r="CL404" s="1">
        <v>0</v>
      </c>
      <c r="CM404" s="1"/>
    </row>
    <row r="405" spans="1:91" ht="15.75" hidden="1" customHeight="1" x14ac:dyDescent="0.2">
      <c r="A405" s="1">
        <v>818</v>
      </c>
      <c r="B405" s="1" t="e">
        <f>VLOOKUP(A405,'MONT-E'!B:C,2,0)</f>
        <v>#N/A</v>
      </c>
      <c r="F405" s="1">
        <v>0</v>
      </c>
      <c r="J405" s="1">
        <v>0</v>
      </c>
      <c r="N405" s="1">
        <v>0</v>
      </c>
      <c r="R405" s="1">
        <v>0</v>
      </c>
      <c r="V405" s="1">
        <v>0</v>
      </c>
      <c r="Z405" s="1">
        <v>0</v>
      </c>
      <c r="AD405" s="1">
        <v>0</v>
      </c>
      <c r="AE405" s="162"/>
      <c r="AF405" s="162"/>
      <c r="AG405" s="286"/>
      <c r="AH405" s="1">
        <v>0</v>
      </c>
      <c r="AI405" s="162"/>
      <c r="AJ405" s="162"/>
      <c r="AK405" s="286"/>
      <c r="AL405" s="1">
        <v>0</v>
      </c>
      <c r="AM405" s="162"/>
      <c r="AN405" s="162"/>
      <c r="AO405" s="286"/>
      <c r="AP405" s="1">
        <v>0</v>
      </c>
      <c r="AQ405" s="162"/>
      <c r="AR405" s="162"/>
      <c r="AS405" s="286"/>
      <c r="AT405" s="1">
        <v>0</v>
      </c>
      <c r="AU405" s="162"/>
      <c r="AV405" s="162"/>
      <c r="AW405" s="286"/>
      <c r="AX405" s="1">
        <v>0</v>
      </c>
      <c r="BB405" s="1">
        <v>0</v>
      </c>
      <c r="BF405" s="1">
        <v>0</v>
      </c>
      <c r="BG405" s="162"/>
      <c r="BH405" s="162"/>
      <c r="BI405" s="286"/>
      <c r="BJ405" s="1">
        <v>0</v>
      </c>
      <c r="BK405" s="162"/>
      <c r="BL405" s="162"/>
      <c r="BM405" s="286"/>
      <c r="BN405" s="1">
        <v>0</v>
      </c>
      <c r="BO405" s="162"/>
      <c r="BP405" s="162"/>
      <c r="BQ405" s="286"/>
      <c r="BR405" s="1">
        <v>0</v>
      </c>
      <c r="BV405" s="1">
        <v>0</v>
      </c>
      <c r="BW405" s="162"/>
      <c r="BX405" s="162"/>
      <c r="BY405" s="286"/>
      <c r="BZ405" s="1">
        <v>0</v>
      </c>
      <c r="CD405" s="1">
        <v>0</v>
      </c>
      <c r="CH405" s="1">
        <v>0</v>
      </c>
      <c r="CL405" s="1">
        <v>0</v>
      </c>
      <c r="CM405" s="1"/>
    </row>
    <row r="406" spans="1:91" ht="15.75" hidden="1" customHeight="1" x14ac:dyDescent="0.2">
      <c r="A406" s="1">
        <v>819</v>
      </c>
      <c r="B406" s="1" t="e">
        <f>VLOOKUP(A406,'MONT-E'!B:C,2,0)</f>
        <v>#N/A</v>
      </c>
      <c r="F406" s="1">
        <v>0</v>
      </c>
      <c r="J406" s="1">
        <v>0</v>
      </c>
      <c r="N406" s="1">
        <v>0</v>
      </c>
      <c r="R406" s="1">
        <v>0</v>
      </c>
      <c r="V406" s="1">
        <v>0</v>
      </c>
      <c r="Z406" s="1">
        <v>0</v>
      </c>
      <c r="AD406" s="1">
        <v>0</v>
      </c>
      <c r="AE406" s="162">
        <v>0.77083333333333337</v>
      </c>
      <c r="AF406" s="162">
        <v>0.77083333333333337</v>
      </c>
      <c r="AG406" s="286">
        <v>0.17708333333333334</v>
      </c>
      <c r="AH406" s="1">
        <v>4.3</v>
      </c>
      <c r="AI406" s="162">
        <v>0.36527777777777776</v>
      </c>
      <c r="AJ406" s="162">
        <v>0.76944444444444449</v>
      </c>
      <c r="AK406" s="286">
        <v>0.32222222222222224</v>
      </c>
      <c r="AL406" s="1">
        <v>7.7</v>
      </c>
      <c r="AM406" s="162">
        <v>0.37777777777777777</v>
      </c>
      <c r="AN406" s="162">
        <v>0.77500000000000002</v>
      </c>
      <c r="AO406" s="286">
        <v>0.30972222222222223</v>
      </c>
      <c r="AP406" s="1">
        <v>7.4</v>
      </c>
      <c r="AQ406" s="162">
        <v>0.39930555555555558</v>
      </c>
      <c r="AR406" s="162">
        <v>0.39930555555555558</v>
      </c>
      <c r="AS406" s="286">
        <v>0.17708333333333334</v>
      </c>
      <c r="AT406" s="1">
        <v>4.3</v>
      </c>
      <c r="AU406" s="162">
        <v>0.37222222222222223</v>
      </c>
      <c r="AV406" s="162">
        <v>0.37222222222222223</v>
      </c>
      <c r="AW406" s="286">
        <v>0.17708333333333334</v>
      </c>
      <c r="AX406" s="1">
        <v>4.3</v>
      </c>
      <c r="BB406" s="1">
        <v>0</v>
      </c>
      <c r="BF406" s="1">
        <v>0</v>
      </c>
      <c r="BG406" s="162">
        <v>0.37291666666666667</v>
      </c>
      <c r="BH406" s="162">
        <v>0.37291666666666667</v>
      </c>
      <c r="BI406" s="286">
        <v>0.17708333333333334</v>
      </c>
      <c r="BJ406" s="1">
        <v>4.3</v>
      </c>
      <c r="BK406" s="162">
        <v>0.77569444444444446</v>
      </c>
      <c r="BL406" s="162">
        <v>0.77569444444444446</v>
      </c>
      <c r="BM406" s="286">
        <v>0.17708333333333334</v>
      </c>
      <c r="BN406" s="1">
        <v>4.3</v>
      </c>
      <c r="BO406" s="162">
        <v>0.77083333333333337</v>
      </c>
      <c r="BP406" s="162">
        <v>0.77083333333333337</v>
      </c>
      <c r="BQ406" s="286">
        <v>0.17708333333333334</v>
      </c>
      <c r="BR406" s="1">
        <v>4.3</v>
      </c>
      <c r="BV406" s="1">
        <v>0</v>
      </c>
      <c r="BW406" s="162">
        <v>0.40347222222222223</v>
      </c>
      <c r="BX406" s="162">
        <v>0.77152777777777781</v>
      </c>
      <c r="BY406" s="286">
        <v>0.28402777777777777</v>
      </c>
      <c r="BZ406" s="1">
        <v>6.8</v>
      </c>
      <c r="CD406" s="1">
        <v>0</v>
      </c>
      <c r="CH406" s="1">
        <v>0</v>
      </c>
      <c r="CI406" s="162"/>
      <c r="CJ406" s="162"/>
      <c r="CK406" s="286"/>
      <c r="CL406" s="1">
        <v>0</v>
      </c>
      <c r="CM406" s="1"/>
    </row>
    <row r="407" spans="1:91" ht="15.75" hidden="1" customHeight="1" x14ac:dyDescent="0.2">
      <c r="A407" s="1">
        <v>820</v>
      </c>
      <c r="B407" s="1" t="e">
        <f>VLOOKUP(A407,'MONT-E'!B:C,2,0)</f>
        <v>#N/A</v>
      </c>
      <c r="F407" s="1">
        <v>0</v>
      </c>
      <c r="J407" s="1">
        <v>0</v>
      </c>
      <c r="N407" s="1">
        <v>0</v>
      </c>
      <c r="R407" s="1">
        <v>0</v>
      </c>
      <c r="V407" s="1">
        <v>0</v>
      </c>
      <c r="Z407" s="1">
        <v>0</v>
      </c>
      <c r="AD407" s="1">
        <v>0</v>
      </c>
      <c r="AH407" s="1">
        <v>0</v>
      </c>
      <c r="AL407" s="1">
        <v>0</v>
      </c>
      <c r="AP407" s="1">
        <v>0</v>
      </c>
      <c r="AT407" s="1">
        <v>0</v>
      </c>
      <c r="AU407" s="162">
        <v>0.55555555555555558</v>
      </c>
      <c r="AV407" s="162">
        <v>0.55555555555555558</v>
      </c>
      <c r="AW407" s="286">
        <v>0.17708333333333334</v>
      </c>
      <c r="AX407" s="1">
        <v>4.3</v>
      </c>
      <c r="BB407" s="1">
        <v>0</v>
      </c>
      <c r="BF407" s="1">
        <v>0</v>
      </c>
      <c r="BJ407" s="1">
        <v>0</v>
      </c>
      <c r="BN407" s="1">
        <v>0</v>
      </c>
      <c r="BR407" s="1">
        <v>0</v>
      </c>
      <c r="BV407" s="1">
        <v>0</v>
      </c>
      <c r="BZ407" s="1">
        <v>0</v>
      </c>
      <c r="CD407" s="1">
        <v>0</v>
      </c>
      <c r="CH407" s="1">
        <v>0</v>
      </c>
      <c r="CI407" s="162">
        <v>0.7583333333333333</v>
      </c>
      <c r="CJ407" s="162">
        <v>0.7583333333333333</v>
      </c>
      <c r="CK407" s="286">
        <v>0.17708333333333334</v>
      </c>
      <c r="CL407" s="1">
        <v>4.3</v>
      </c>
      <c r="CM407" s="1"/>
    </row>
    <row r="408" spans="1:91" ht="15.75" hidden="1" customHeight="1" x14ac:dyDescent="0.2">
      <c r="A408" s="1">
        <v>821</v>
      </c>
      <c r="B408" s="1" t="e">
        <f>VLOOKUP(A408,'MONT-E'!B:C,2,0)</f>
        <v>#N/A</v>
      </c>
      <c r="F408" s="1">
        <v>0</v>
      </c>
      <c r="J408" s="1">
        <v>0</v>
      </c>
      <c r="N408" s="1">
        <v>0</v>
      </c>
      <c r="R408" s="1">
        <v>0</v>
      </c>
      <c r="V408" s="1">
        <v>0</v>
      </c>
      <c r="Z408" s="1">
        <v>0</v>
      </c>
      <c r="AD408" s="1">
        <v>0</v>
      </c>
      <c r="AH408" s="1">
        <v>0</v>
      </c>
      <c r="AL408" s="1">
        <v>0</v>
      </c>
      <c r="AP408" s="1">
        <v>0</v>
      </c>
      <c r="AT408" s="1">
        <v>0</v>
      </c>
      <c r="AX408" s="1">
        <v>0</v>
      </c>
      <c r="BB408" s="1">
        <v>0</v>
      </c>
      <c r="BF408" s="1">
        <v>0</v>
      </c>
      <c r="BJ408" s="1">
        <v>0</v>
      </c>
      <c r="BN408" s="1">
        <v>0</v>
      </c>
      <c r="BR408" s="1">
        <v>0</v>
      </c>
      <c r="BV408" s="1">
        <v>0</v>
      </c>
      <c r="BZ408" s="1">
        <v>0</v>
      </c>
      <c r="CD408" s="1">
        <v>0</v>
      </c>
      <c r="CH408" s="1">
        <v>0</v>
      </c>
      <c r="CL408" s="1">
        <v>0</v>
      </c>
      <c r="CM408" s="1"/>
    </row>
    <row r="409" spans="1:91" ht="15.75" hidden="1" customHeight="1" x14ac:dyDescent="0.2">
      <c r="A409" s="1">
        <v>822</v>
      </c>
      <c r="B409" s="1" t="e">
        <f>VLOOKUP(A409,'MONT-E'!B:C,2,0)</f>
        <v>#N/A</v>
      </c>
      <c r="F409" s="1">
        <v>0</v>
      </c>
      <c r="J409" s="1">
        <v>0</v>
      </c>
      <c r="N409" s="1">
        <v>0</v>
      </c>
      <c r="R409" s="1">
        <v>0</v>
      </c>
      <c r="V409" s="1">
        <v>0</v>
      </c>
      <c r="Z409" s="1">
        <v>0</v>
      </c>
      <c r="AD409" s="1">
        <v>0</v>
      </c>
      <c r="AH409" s="1">
        <v>0</v>
      </c>
      <c r="AL409" s="1">
        <v>0</v>
      </c>
      <c r="AP409" s="1">
        <v>0</v>
      </c>
      <c r="AT409" s="1">
        <v>0</v>
      </c>
      <c r="AX409" s="1">
        <v>0</v>
      </c>
      <c r="BB409" s="1">
        <v>0</v>
      </c>
      <c r="BF409" s="1">
        <v>0</v>
      </c>
      <c r="BJ409" s="1">
        <v>0</v>
      </c>
      <c r="BN409" s="1">
        <v>0</v>
      </c>
      <c r="BR409" s="1">
        <v>0</v>
      </c>
      <c r="BV409" s="1">
        <v>0</v>
      </c>
      <c r="BZ409" s="1">
        <v>0</v>
      </c>
      <c r="CD409" s="1">
        <v>0</v>
      </c>
      <c r="CH409" s="1">
        <v>0</v>
      </c>
      <c r="CL409" s="1">
        <v>0</v>
      </c>
      <c r="CM409" s="1"/>
    </row>
    <row r="410" spans="1:91" ht="15.75" hidden="1" customHeight="1" x14ac:dyDescent="0.2">
      <c r="A410" s="1">
        <v>823</v>
      </c>
      <c r="B410" s="1" t="e">
        <f>VLOOKUP(A410,'MONT-E'!B:C,2,0)</f>
        <v>#N/A</v>
      </c>
      <c r="F410" s="1">
        <v>0</v>
      </c>
      <c r="J410" s="1">
        <v>0</v>
      </c>
      <c r="N410" s="1">
        <v>0</v>
      </c>
      <c r="R410" s="1">
        <v>0</v>
      </c>
      <c r="V410" s="1">
        <v>0</v>
      </c>
      <c r="Z410" s="1">
        <v>0</v>
      </c>
      <c r="AD410" s="1">
        <v>0</v>
      </c>
      <c r="AH410" s="1">
        <v>0</v>
      </c>
      <c r="AL410" s="1">
        <v>0</v>
      </c>
      <c r="AP410" s="1">
        <v>0</v>
      </c>
      <c r="AT410" s="1">
        <v>0</v>
      </c>
      <c r="AX410" s="1">
        <v>0</v>
      </c>
      <c r="BB410" s="1">
        <v>0</v>
      </c>
      <c r="BF410" s="1">
        <v>0</v>
      </c>
      <c r="BJ410" s="1">
        <v>0</v>
      </c>
      <c r="BN410" s="1">
        <v>0</v>
      </c>
      <c r="BR410" s="1">
        <v>0</v>
      </c>
      <c r="BV410" s="1">
        <v>0</v>
      </c>
      <c r="BZ410" s="1">
        <v>0</v>
      </c>
      <c r="CD410" s="1">
        <v>0</v>
      </c>
      <c r="CH410" s="1">
        <v>0</v>
      </c>
      <c r="CL410" s="1">
        <v>0</v>
      </c>
      <c r="CM410" s="1"/>
    </row>
    <row r="411" spans="1:91" ht="15.75" hidden="1" customHeight="1" x14ac:dyDescent="0.2">
      <c r="A411" s="1">
        <v>824</v>
      </c>
      <c r="B411" s="1" t="e">
        <f>VLOOKUP(A411,'MONT-E'!B:C,2,0)</f>
        <v>#N/A</v>
      </c>
      <c r="F411" s="1">
        <v>0</v>
      </c>
      <c r="J411" s="1">
        <v>0</v>
      </c>
      <c r="N411" s="1">
        <v>0</v>
      </c>
      <c r="R411" s="1">
        <v>0</v>
      </c>
      <c r="V411" s="1">
        <v>0</v>
      </c>
      <c r="Z411" s="1">
        <v>0</v>
      </c>
      <c r="AD411" s="1">
        <v>0</v>
      </c>
      <c r="AH411" s="1">
        <v>0</v>
      </c>
      <c r="AL411" s="1">
        <v>0</v>
      </c>
      <c r="AP411" s="1">
        <v>0</v>
      </c>
      <c r="AT411" s="1">
        <v>0</v>
      </c>
      <c r="AX411" s="1">
        <v>0</v>
      </c>
      <c r="BB411" s="1">
        <v>0</v>
      </c>
      <c r="BF411" s="1">
        <v>0</v>
      </c>
      <c r="BJ411" s="1">
        <v>0</v>
      </c>
      <c r="BN411" s="1">
        <v>0</v>
      </c>
      <c r="BR411" s="1">
        <v>0</v>
      </c>
      <c r="BV411" s="1">
        <v>0</v>
      </c>
      <c r="BZ411" s="1">
        <v>0</v>
      </c>
      <c r="CD411" s="1">
        <v>0</v>
      </c>
      <c r="CH411" s="1">
        <v>0</v>
      </c>
      <c r="CL411" s="1">
        <v>0</v>
      </c>
      <c r="CM411" s="1"/>
    </row>
    <row r="412" spans="1:91" ht="15.75" hidden="1" customHeight="1" x14ac:dyDescent="0.2">
      <c r="A412" s="1">
        <v>825</v>
      </c>
      <c r="B412" s="1" t="e">
        <f>VLOOKUP(A412,'MONT-E'!B:C,2,0)</f>
        <v>#N/A</v>
      </c>
      <c r="F412" s="1">
        <v>0</v>
      </c>
      <c r="J412" s="1">
        <v>0</v>
      </c>
      <c r="N412" s="1">
        <v>0</v>
      </c>
      <c r="R412" s="1">
        <v>0</v>
      </c>
      <c r="V412" s="1">
        <v>0</v>
      </c>
      <c r="Z412" s="1">
        <v>0</v>
      </c>
      <c r="AD412" s="1">
        <v>0</v>
      </c>
      <c r="AH412" s="1">
        <v>0</v>
      </c>
      <c r="AL412" s="1">
        <v>0</v>
      </c>
      <c r="AP412" s="1">
        <v>0</v>
      </c>
      <c r="AT412" s="1">
        <v>0</v>
      </c>
      <c r="AX412" s="1">
        <v>0</v>
      </c>
      <c r="BB412" s="1">
        <v>0</v>
      </c>
      <c r="BF412" s="1">
        <v>0</v>
      </c>
      <c r="BJ412" s="1">
        <v>0</v>
      </c>
      <c r="BN412" s="1">
        <v>0</v>
      </c>
      <c r="BR412" s="1">
        <v>0</v>
      </c>
      <c r="BV412" s="1">
        <v>0</v>
      </c>
      <c r="BZ412" s="1">
        <v>0</v>
      </c>
      <c r="CD412" s="1">
        <v>0</v>
      </c>
      <c r="CH412" s="1">
        <v>0</v>
      </c>
      <c r="CL412" s="1">
        <v>0</v>
      </c>
      <c r="CM412" s="1"/>
    </row>
    <row r="413" spans="1:91" ht="15.75" hidden="1" customHeight="1" x14ac:dyDescent="0.2">
      <c r="A413" s="1">
        <v>826</v>
      </c>
      <c r="B413" s="1" t="e">
        <f>VLOOKUP(A413,'MONT-E'!B:C,2,0)</f>
        <v>#N/A</v>
      </c>
      <c r="F413" s="1">
        <v>0</v>
      </c>
      <c r="J413" s="1">
        <v>0</v>
      </c>
      <c r="N413" s="1">
        <v>0</v>
      </c>
      <c r="R413" s="1">
        <v>0</v>
      </c>
      <c r="V413" s="1">
        <v>0</v>
      </c>
      <c r="Z413" s="1">
        <v>0</v>
      </c>
      <c r="AD413" s="1">
        <v>0</v>
      </c>
      <c r="AH413" s="1">
        <v>0</v>
      </c>
      <c r="AL413" s="1">
        <v>0</v>
      </c>
      <c r="AP413" s="1">
        <v>0</v>
      </c>
      <c r="AT413" s="1">
        <v>0</v>
      </c>
      <c r="AX413" s="1">
        <v>0</v>
      </c>
      <c r="BB413" s="1">
        <v>0</v>
      </c>
      <c r="BF413" s="1">
        <v>0</v>
      </c>
      <c r="BJ413" s="1">
        <v>0</v>
      </c>
      <c r="BN413" s="1">
        <v>0</v>
      </c>
      <c r="BR413" s="1">
        <v>0</v>
      </c>
      <c r="BV413" s="1">
        <v>0</v>
      </c>
      <c r="BZ413" s="1">
        <v>0</v>
      </c>
      <c r="CD413" s="1">
        <v>0</v>
      </c>
      <c r="CH413" s="1">
        <v>0</v>
      </c>
      <c r="CL413" s="1">
        <v>0</v>
      </c>
      <c r="CM413" s="1"/>
    </row>
    <row r="414" spans="1:91" ht="15.75" hidden="1" customHeight="1" x14ac:dyDescent="0.2">
      <c r="A414" s="1">
        <v>827</v>
      </c>
      <c r="B414" s="1" t="e">
        <f>VLOOKUP(A414,'MONT-E'!B:C,2,0)</f>
        <v>#N/A</v>
      </c>
      <c r="F414" s="1">
        <v>0</v>
      </c>
      <c r="J414" s="1">
        <v>0</v>
      </c>
      <c r="N414" s="1">
        <v>0</v>
      </c>
      <c r="R414" s="1">
        <v>0</v>
      </c>
      <c r="V414" s="1">
        <v>0</v>
      </c>
      <c r="Z414" s="1">
        <v>0</v>
      </c>
      <c r="AD414" s="1">
        <v>0</v>
      </c>
      <c r="AH414" s="1">
        <v>0</v>
      </c>
      <c r="AL414" s="1">
        <v>0</v>
      </c>
      <c r="AP414" s="1">
        <v>0</v>
      </c>
      <c r="AT414" s="1">
        <v>0</v>
      </c>
      <c r="AX414" s="1">
        <v>0</v>
      </c>
      <c r="BB414" s="1">
        <v>0</v>
      </c>
      <c r="BF414" s="1">
        <v>0</v>
      </c>
      <c r="BJ414" s="1">
        <v>0</v>
      </c>
      <c r="BN414" s="1">
        <v>0</v>
      </c>
      <c r="BR414" s="1">
        <v>0</v>
      </c>
      <c r="BV414" s="1">
        <v>0</v>
      </c>
      <c r="BZ414" s="1">
        <v>0</v>
      </c>
      <c r="CD414" s="1">
        <v>0</v>
      </c>
      <c r="CH414" s="1">
        <v>0</v>
      </c>
      <c r="CL414" s="1">
        <v>0</v>
      </c>
      <c r="CM414" s="1"/>
    </row>
    <row r="415" spans="1:91" ht="15.75" hidden="1" customHeight="1" x14ac:dyDescent="0.2">
      <c r="A415" s="1">
        <v>828</v>
      </c>
      <c r="B415" s="1" t="e">
        <f>VLOOKUP(A415,'MONT-E'!B:C,2,0)</f>
        <v>#N/A</v>
      </c>
      <c r="F415" s="1">
        <v>0</v>
      </c>
      <c r="J415" s="1">
        <v>0</v>
      </c>
      <c r="N415" s="1">
        <v>0</v>
      </c>
      <c r="R415" s="1">
        <v>0</v>
      </c>
      <c r="V415" s="1">
        <v>0</v>
      </c>
      <c r="Z415" s="1">
        <v>0</v>
      </c>
      <c r="AD415" s="1">
        <v>0</v>
      </c>
      <c r="AH415" s="1">
        <v>0</v>
      </c>
      <c r="AL415" s="1">
        <v>0</v>
      </c>
      <c r="AP415" s="1">
        <v>0</v>
      </c>
      <c r="AT415" s="1">
        <v>0</v>
      </c>
      <c r="AX415" s="1">
        <v>0</v>
      </c>
      <c r="BB415" s="1">
        <v>0</v>
      </c>
      <c r="BF415" s="1">
        <v>0</v>
      </c>
      <c r="BJ415" s="1">
        <v>0</v>
      </c>
      <c r="BN415" s="1">
        <v>0</v>
      </c>
      <c r="BR415" s="1">
        <v>0</v>
      </c>
      <c r="BV415" s="1">
        <v>0</v>
      </c>
      <c r="BZ415" s="1">
        <v>0</v>
      </c>
      <c r="CD415" s="1">
        <v>0</v>
      </c>
      <c r="CH415" s="1">
        <v>0</v>
      </c>
      <c r="CL415" s="1">
        <v>0</v>
      </c>
      <c r="CM415" s="1"/>
    </row>
    <row r="416" spans="1:91" ht="15.75" hidden="1" customHeight="1" x14ac:dyDescent="0.2">
      <c r="A416" s="1">
        <v>829</v>
      </c>
      <c r="B416" s="1" t="e">
        <f>VLOOKUP(A416,'MONT-E'!B:C,2,0)</f>
        <v>#N/A</v>
      </c>
      <c r="F416" s="1">
        <v>0</v>
      </c>
      <c r="J416" s="1">
        <v>0</v>
      </c>
      <c r="N416" s="1">
        <v>0</v>
      </c>
      <c r="R416" s="1">
        <v>0</v>
      </c>
      <c r="V416" s="1">
        <v>0</v>
      </c>
      <c r="Z416" s="1">
        <v>0</v>
      </c>
      <c r="AD416" s="1">
        <v>0</v>
      </c>
      <c r="AH416" s="1">
        <v>0</v>
      </c>
      <c r="AL416" s="1">
        <v>0</v>
      </c>
      <c r="AP416" s="1">
        <v>0</v>
      </c>
      <c r="AT416" s="1">
        <v>0</v>
      </c>
      <c r="AX416" s="1">
        <v>0</v>
      </c>
      <c r="BB416" s="1">
        <v>0</v>
      </c>
      <c r="BF416" s="1">
        <v>0</v>
      </c>
      <c r="BJ416" s="1">
        <v>0</v>
      </c>
      <c r="BN416" s="1">
        <v>0</v>
      </c>
      <c r="BR416" s="1">
        <v>0</v>
      </c>
      <c r="BV416" s="1">
        <v>0</v>
      </c>
      <c r="BZ416" s="1">
        <v>0</v>
      </c>
      <c r="CD416" s="1">
        <v>0</v>
      </c>
      <c r="CH416" s="1">
        <v>0</v>
      </c>
      <c r="CL416" s="1">
        <v>0</v>
      </c>
      <c r="CM416" s="1"/>
    </row>
    <row r="417" spans="1:91" ht="15.75" hidden="1" customHeight="1" x14ac:dyDescent="0.2">
      <c r="A417" s="1">
        <v>830</v>
      </c>
      <c r="B417" s="1" t="e">
        <f>VLOOKUP(A417,'MONT-E'!B:C,2,0)</f>
        <v>#N/A</v>
      </c>
      <c r="F417" s="1">
        <v>0</v>
      </c>
      <c r="J417" s="1">
        <v>0</v>
      </c>
      <c r="N417" s="1">
        <v>0</v>
      </c>
      <c r="R417" s="1">
        <v>0</v>
      </c>
      <c r="V417" s="1">
        <v>0</v>
      </c>
      <c r="Z417" s="1">
        <v>0</v>
      </c>
      <c r="AD417" s="1">
        <v>0</v>
      </c>
      <c r="AH417" s="1">
        <v>0</v>
      </c>
      <c r="AL417" s="1">
        <v>0</v>
      </c>
      <c r="AP417" s="1">
        <v>0</v>
      </c>
      <c r="AT417" s="1">
        <v>0</v>
      </c>
      <c r="AX417" s="1">
        <v>0</v>
      </c>
      <c r="BB417" s="1">
        <v>0</v>
      </c>
      <c r="BF417" s="1">
        <v>0</v>
      </c>
      <c r="BJ417" s="1">
        <v>0</v>
      </c>
      <c r="BN417" s="1">
        <v>0</v>
      </c>
      <c r="BR417" s="1">
        <v>0</v>
      </c>
      <c r="BV417" s="1">
        <v>0</v>
      </c>
      <c r="BZ417" s="1">
        <v>0</v>
      </c>
      <c r="CD417" s="1">
        <v>0</v>
      </c>
      <c r="CH417" s="1">
        <v>0</v>
      </c>
      <c r="CL417" s="1">
        <v>0</v>
      </c>
      <c r="CM417" s="1"/>
    </row>
    <row r="418" spans="1:91" ht="15.75" hidden="1" customHeight="1" x14ac:dyDescent="0.2">
      <c r="A418" s="1">
        <v>831</v>
      </c>
      <c r="B418" s="1" t="e">
        <f>VLOOKUP(A418,'MONT-E'!B:C,2,0)</f>
        <v>#N/A</v>
      </c>
      <c r="F418" s="1">
        <v>0</v>
      </c>
      <c r="G418" s="162"/>
      <c r="H418" s="162"/>
      <c r="I418" s="286"/>
      <c r="J418" s="1">
        <v>0</v>
      </c>
      <c r="N418" s="1">
        <v>0</v>
      </c>
      <c r="O418" s="162"/>
      <c r="P418" s="162"/>
      <c r="Q418" s="162"/>
      <c r="R418" s="1">
        <v>0</v>
      </c>
      <c r="V418" s="1">
        <v>0</v>
      </c>
      <c r="Z418" s="1">
        <v>0</v>
      </c>
      <c r="AD418" s="1">
        <v>0</v>
      </c>
      <c r="AE418" s="162"/>
      <c r="AF418" s="162"/>
      <c r="AG418" s="162"/>
      <c r="AH418" s="1">
        <v>0</v>
      </c>
      <c r="AI418" s="162"/>
      <c r="AJ418" s="162"/>
      <c r="AK418" s="286"/>
      <c r="AL418" s="1">
        <v>0</v>
      </c>
      <c r="AP418" s="1">
        <v>0</v>
      </c>
      <c r="AQ418" s="162"/>
      <c r="AR418" s="162"/>
      <c r="AS418" s="286"/>
      <c r="AT418" s="1">
        <v>0</v>
      </c>
      <c r="AX418" s="1">
        <v>0</v>
      </c>
      <c r="BB418" s="1">
        <v>0</v>
      </c>
      <c r="BF418" s="1">
        <v>0</v>
      </c>
      <c r="BG418" s="162"/>
      <c r="BH418" s="162"/>
      <c r="BI418" s="286"/>
      <c r="BJ418" s="1">
        <v>0</v>
      </c>
      <c r="BK418" s="162"/>
      <c r="BL418" s="162"/>
      <c r="BM418" s="162"/>
      <c r="BN418" s="1">
        <v>0</v>
      </c>
      <c r="BO418" s="162"/>
      <c r="BP418" s="162"/>
      <c r="BQ418" s="286"/>
      <c r="BR418" s="1">
        <v>0</v>
      </c>
      <c r="BS418" s="162"/>
      <c r="BT418" s="162"/>
      <c r="BU418" s="162"/>
      <c r="BV418" s="1">
        <v>0</v>
      </c>
      <c r="BW418" s="162"/>
      <c r="BX418" s="162"/>
      <c r="BY418" s="162"/>
      <c r="BZ418" s="1">
        <v>0</v>
      </c>
      <c r="CD418" s="1">
        <v>0</v>
      </c>
      <c r="CH418" s="1">
        <v>0</v>
      </c>
      <c r="CI418" s="162"/>
      <c r="CJ418" s="162"/>
      <c r="CK418" s="162"/>
      <c r="CL418" s="1">
        <v>0</v>
      </c>
      <c r="CM418" s="1"/>
    </row>
    <row r="419" spans="1:91" ht="15.75" hidden="1" customHeight="1" x14ac:dyDescent="0.2">
      <c r="A419" s="1">
        <v>832</v>
      </c>
      <c r="B419" s="1" t="e">
        <f>VLOOKUP(A419,'MONT-E'!B:C,2,0)</f>
        <v>#N/A</v>
      </c>
      <c r="C419" s="162"/>
      <c r="D419" s="162"/>
      <c r="E419" s="286"/>
      <c r="F419" s="1">
        <v>0</v>
      </c>
      <c r="G419" s="162">
        <v>0.51180555555555551</v>
      </c>
      <c r="H419" s="162">
        <v>0.51180555555555551</v>
      </c>
      <c r="I419" s="286">
        <v>0.17708333333333334</v>
      </c>
      <c r="J419" s="1">
        <v>4.3</v>
      </c>
      <c r="K419" s="162"/>
      <c r="L419" s="162"/>
      <c r="M419" s="286"/>
      <c r="N419" s="1">
        <v>0</v>
      </c>
      <c r="O419" s="162">
        <v>0.3611111111111111</v>
      </c>
      <c r="P419" s="162">
        <v>0.60277777777777775</v>
      </c>
      <c r="Q419" s="162">
        <v>0.17916666666666667</v>
      </c>
      <c r="R419" s="1">
        <v>4.3</v>
      </c>
      <c r="S419" s="162"/>
      <c r="T419" s="162"/>
      <c r="U419" s="286"/>
      <c r="V419" s="1">
        <v>0</v>
      </c>
      <c r="Z419" s="1">
        <v>0</v>
      </c>
      <c r="AD419" s="1">
        <v>0</v>
      </c>
      <c r="AE419" s="162">
        <v>0.41319444444444442</v>
      </c>
      <c r="AF419" s="162">
        <v>0.60277777777777775</v>
      </c>
      <c r="AG419" s="286">
        <v>0.12708333333333333</v>
      </c>
      <c r="AH419" s="1">
        <v>3.1</v>
      </c>
      <c r="AI419" s="162">
        <v>0.62430555555555556</v>
      </c>
      <c r="AJ419" s="162">
        <v>0.62430555555555556</v>
      </c>
      <c r="AK419" s="286">
        <v>0.17708333333333334</v>
      </c>
      <c r="AL419" s="1">
        <v>4.3</v>
      </c>
      <c r="AM419" s="162"/>
      <c r="AN419" s="162"/>
      <c r="AO419" s="286"/>
      <c r="AP419" s="1">
        <v>0</v>
      </c>
      <c r="AQ419" s="162">
        <v>0.60833333333333328</v>
      </c>
      <c r="AR419" s="162">
        <v>0.60833333333333328</v>
      </c>
      <c r="AS419" s="286">
        <v>0.17708333333333334</v>
      </c>
      <c r="AT419" s="1">
        <v>4.3</v>
      </c>
      <c r="AU419" s="162"/>
      <c r="AV419" s="162"/>
      <c r="AW419" s="286"/>
      <c r="AX419" s="1">
        <v>0</v>
      </c>
      <c r="BB419" s="1">
        <v>0</v>
      </c>
      <c r="BF419" s="1">
        <v>0</v>
      </c>
      <c r="BG419" s="162">
        <v>0.36666666666666664</v>
      </c>
      <c r="BH419" s="162">
        <v>0.5493055555555556</v>
      </c>
      <c r="BI419" s="286">
        <v>0.13333333333333333</v>
      </c>
      <c r="BJ419" s="1">
        <v>3.2</v>
      </c>
      <c r="BK419" s="162">
        <v>0.36875000000000002</v>
      </c>
      <c r="BL419" s="162">
        <v>0.69305555555555554</v>
      </c>
      <c r="BM419" s="286">
        <v>0.26180555555555557</v>
      </c>
      <c r="BN419" s="1">
        <v>6.3</v>
      </c>
      <c r="BO419" s="162">
        <v>0.36388888888888887</v>
      </c>
      <c r="BP419" s="162">
        <v>0.36388888888888887</v>
      </c>
      <c r="BQ419" s="286">
        <v>0.17708333333333334</v>
      </c>
      <c r="BR419" s="1">
        <v>4.3</v>
      </c>
      <c r="BS419" s="162">
        <v>0.35138888888888886</v>
      </c>
      <c r="BT419" s="162">
        <v>0.57916666666666672</v>
      </c>
      <c r="BU419" s="286">
        <v>0.16527777777777777</v>
      </c>
      <c r="BV419" s="1">
        <v>4</v>
      </c>
      <c r="BW419" s="162">
        <v>0.36736111111111114</v>
      </c>
      <c r="BX419" s="162">
        <v>0.5805555555555556</v>
      </c>
      <c r="BY419" s="162">
        <v>0.15069444444444444</v>
      </c>
      <c r="BZ419" s="1">
        <v>3.6</v>
      </c>
      <c r="CD419" s="1">
        <v>0</v>
      </c>
      <c r="CH419" s="1">
        <v>0</v>
      </c>
      <c r="CI419" s="162">
        <v>0.36319444444444443</v>
      </c>
      <c r="CJ419" s="162">
        <v>0.71666666666666667</v>
      </c>
      <c r="CK419" s="286">
        <v>0.29097222222222224</v>
      </c>
      <c r="CL419" s="1">
        <v>7</v>
      </c>
      <c r="CM419" s="1"/>
    </row>
    <row r="420" spans="1:91" ht="15.75" hidden="1" customHeight="1" x14ac:dyDescent="0.2">
      <c r="A420" s="1">
        <v>833</v>
      </c>
      <c r="B420" s="1" t="e">
        <f>VLOOKUP(A420,'MONT-E'!B:C,2,0)</f>
        <v>#N/A</v>
      </c>
      <c r="C420" s="162">
        <v>0.36319444444444443</v>
      </c>
      <c r="D420" s="162">
        <v>0.53541666666666665</v>
      </c>
      <c r="E420" s="286">
        <v>0.13680555555555557</v>
      </c>
      <c r="F420" s="1">
        <v>3.3</v>
      </c>
      <c r="G420" s="162">
        <v>0.70625000000000004</v>
      </c>
      <c r="H420" s="162">
        <v>0.70625000000000004</v>
      </c>
      <c r="I420" s="286">
        <v>0.17708333333333334</v>
      </c>
      <c r="J420" s="1">
        <v>4.3</v>
      </c>
      <c r="K420" s="162">
        <v>0.64722222222222225</v>
      </c>
      <c r="L420" s="162">
        <v>0.64722222222222225</v>
      </c>
      <c r="M420" s="286">
        <v>0.17708333333333334</v>
      </c>
      <c r="N420" s="1">
        <v>4.3</v>
      </c>
      <c r="O420" s="162">
        <v>0.3659722222222222</v>
      </c>
      <c r="P420" s="162">
        <v>0.71527777777777779</v>
      </c>
      <c r="Q420" s="162">
        <v>0.28680555555555554</v>
      </c>
      <c r="R420" s="1">
        <v>6.9</v>
      </c>
      <c r="S420" s="162">
        <v>0.36666666666666664</v>
      </c>
      <c r="T420" s="162">
        <v>0.56111111111111112</v>
      </c>
      <c r="U420" s="286">
        <v>0.13333333333333333</v>
      </c>
      <c r="V420" s="1">
        <v>3.2</v>
      </c>
      <c r="Z420" s="1">
        <v>0</v>
      </c>
      <c r="AD420" s="1">
        <v>0</v>
      </c>
      <c r="AE420" s="162">
        <v>0.75069444444444444</v>
      </c>
      <c r="AF420" s="162">
        <v>0.75069444444444444</v>
      </c>
      <c r="AG420" s="286">
        <v>0.17708333333333334</v>
      </c>
      <c r="AH420" s="1">
        <v>4.3</v>
      </c>
      <c r="AI420" s="162">
        <v>0.35069444444444442</v>
      </c>
      <c r="AJ420" s="162">
        <v>0.75624999999999998</v>
      </c>
      <c r="AK420" s="286">
        <v>0.33680555555555558</v>
      </c>
      <c r="AL420" s="1">
        <v>8.1</v>
      </c>
      <c r="AM420" s="162">
        <v>0.35694444444444445</v>
      </c>
      <c r="AN420" s="162">
        <v>0.7583333333333333</v>
      </c>
      <c r="AO420" s="286">
        <v>0.33055555555555555</v>
      </c>
      <c r="AP420" s="1">
        <v>7.9</v>
      </c>
      <c r="AQ420" s="162">
        <v>0.35625000000000001</v>
      </c>
      <c r="AR420" s="162">
        <v>0.75555555555555554</v>
      </c>
      <c r="AS420" s="286">
        <v>0.33124999999999999</v>
      </c>
      <c r="AT420" s="1">
        <v>8</v>
      </c>
      <c r="AU420" s="162">
        <v>0.3611111111111111</v>
      </c>
      <c r="AV420" s="162">
        <v>0.53194444444444444</v>
      </c>
      <c r="AW420" s="286">
        <v>0.1388888888888889</v>
      </c>
      <c r="AX420" s="1">
        <v>3.3</v>
      </c>
      <c r="BB420" s="1">
        <v>0</v>
      </c>
      <c r="BF420" s="1">
        <v>0</v>
      </c>
      <c r="BG420" s="162">
        <v>0.35625000000000001</v>
      </c>
      <c r="BH420" s="162">
        <v>0.75555555555555554</v>
      </c>
      <c r="BI420" s="286">
        <v>0.33124999999999999</v>
      </c>
      <c r="BJ420" s="1">
        <v>8</v>
      </c>
      <c r="BK420" s="162">
        <v>0.35625000000000001</v>
      </c>
      <c r="BL420" s="162">
        <v>0.76111111111111107</v>
      </c>
      <c r="BM420" s="286">
        <v>0.33124999999999999</v>
      </c>
      <c r="BN420" s="1">
        <v>8</v>
      </c>
      <c r="BO420" s="162">
        <v>0.3576388888888889</v>
      </c>
      <c r="BP420" s="162">
        <v>0.77777777777777779</v>
      </c>
      <c r="BQ420" s="286">
        <v>0.3298611111111111</v>
      </c>
      <c r="BR420" s="1">
        <v>7.9</v>
      </c>
      <c r="BS420" s="162">
        <v>0.35833333333333334</v>
      </c>
      <c r="BT420" s="162">
        <v>0.75902777777777775</v>
      </c>
      <c r="BU420" s="286">
        <v>0.32916666666666666</v>
      </c>
      <c r="BV420" s="1">
        <v>7.9</v>
      </c>
      <c r="BW420" s="162">
        <v>0.3576388888888889</v>
      </c>
      <c r="BX420" s="162">
        <v>0.69444444444444442</v>
      </c>
      <c r="BY420" s="162">
        <v>0.27430555555555558</v>
      </c>
      <c r="BZ420" s="1">
        <v>6.6</v>
      </c>
      <c r="CD420" s="1">
        <v>0</v>
      </c>
      <c r="CH420" s="1">
        <v>0</v>
      </c>
      <c r="CI420" s="162">
        <v>0.35833333333333334</v>
      </c>
      <c r="CJ420" s="162">
        <v>0.7680555555555556</v>
      </c>
      <c r="CK420" s="286">
        <v>0.32916666666666666</v>
      </c>
      <c r="CL420" s="1">
        <v>7.9</v>
      </c>
      <c r="CM420" s="1"/>
    </row>
    <row r="421" spans="1:91" ht="15.75" hidden="1" customHeight="1" x14ac:dyDescent="0.2">
      <c r="A421" s="1">
        <v>834</v>
      </c>
      <c r="B421" s="1" t="e">
        <f>VLOOKUP(A421,'MONT-E'!B:C,2,0)</f>
        <v>#N/A</v>
      </c>
      <c r="F421" s="1">
        <v>0</v>
      </c>
      <c r="J421" s="1">
        <v>0</v>
      </c>
      <c r="N421" s="1">
        <v>0</v>
      </c>
      <c r="R421" s="1">
        <v>0</v>
      </c>
      <c r="V421" s="1">
        <v>0</v>
      </c>
      <c r="Z421" s="1">
        <v>0</v>
      </c>
      <c r="AD421" s="1">
        <v>0</v>
      </c>
      <c r="AH421" s="1">
        <v>0</v>
      </c>
      <c r="AL421" s="1">
        <v>0</v>
      </c>
      <c r="AP421" s="1">
        <v>0</v>
      </c>
      <c r="AT421" s="1">
        <v>0</v>
      </c>
      <c r="AX421" s="1">
        <v>0</v>
      </c>
      <c r="BB421" s="1">
        <v>0</v>
      </c>
      <c r="BF421" s="1">
        <v>0</v>
      </c>
      <c r="BJ421" s="1">
        <v>0</v>
      </c>
      <c r="BN421" s="1">
        <v>0</v>
      </c>
      <c r="BR421" s="1">
        <v>0</v>
      </c>
      <c r="BV421" s="1">
        <v>0</v>
      </c>
      <c r="BZ421" s="1">
        <v>0</v>
      </c>
      <c r="CD421" s="1">
        <v>0</v>
      </c>
      <c r="CH421" s="1">
        <v>0</v>
      </c>
      <c r="CL421" s="1">
        <v>0</v>
      </c>
      <c r="CM421" s="1"/>
    </row>
    <row r="422" spans="1:91" ht="15.75" hidden="1" customHeight="1" x14ac:dyDescent="0.2">
      <c r="A422" s="1">
        <v>835</v>
      </c>
      <c r="B422" s="1" t="e">
        <f>VLOOKUP(A422,'MONT-E'!B:C,2,0)</f>
        <v>#N/A</v>
      </c>
      <c r="F422" s="1">
        <v>0</v>
      </c>
      <c r="J422" s="1">
        <v>0</v>
      </c>
      <c r="N422" s="1">
        <v>0</v>
      </c>
      <c r="R422" s="1">
        <v>0</v>
      </c>
      <c r="V422" s="1">
        <v>0</v>
      </c>
      <c r="Z422" s="1">
        <v>0</v>
      </c>
      <c r="AD422" s="1">
        <v>0</v>
      </c>
      <c r="AH422" s="1">
        <v>0</v>
      </c>
      <c r="AL422" s="1">
        <v>0</v>
      </c>
      <c r="AP422" s="1">
        <v>0</v>
      </c>
      <c r="AT422" s="1">
        <v>0</v>
      </c>
      <c r="AX422" s="1">
        <v>0</v>
      </c>
      <c r="BB422" s="1">
        <v>0</v>
      </c>
      <c r="BF422" s="1">
        <v>0</v>
      </c>
      <c r="BJ422" s="1">
        <v>0</v>
      </c>
      <c r="BN422" s="1">
        <v>0</v>
      </c>
      <c r="BR422" s="1">
        <v>0</v>
      </c>
      <c r="BV422" s="1">
        <v>0</v>
      </c>
      <c r="BZ422" s="1">
        <v>0</v>
      </c>
      <c r="CD422" s="1">
        <v>0</v>
      </c>
      <c r="CH422" s="1">
        <v>0</v>
      </c>
      <c r="CL422" s="1">
        <v>0</v>
      </c>
      <c r="CM422" s="1"/>
    </row>
    <row r="423" spans="1:91" ht="15.75" hidden="1" customHeight="1" x14ac:dyDescent="0.2">
      <c r="A423" s="1">
        <v>836</v>
      </c>
      <c r="B423" s="1" t="e">
        <f>VLOOKUP(A423,'MONT-E'!B:C,2,0)</f>
        <v>#N/A</v>
      </c>
      <c r="F423" s="1">
        <v>0</v>
      </c>
      <c r="J423" s="1">
        <v>0</v>
      </c>
      <c r="N423" s="1">
        <v>0</v>
      </c>
      <c r="R423" s="1">
        <v>0</v>
      </c>
      <c r="V423" s="1">
        <v>0</v>
      </c>
      <c r="Z423" s="1">
        <v>0</v>
      </c>
      <c r="AD423" s="1">
        <v>0</v>
      </c>
      <c r="AH423" s="1">
        <v>0</v>
      </c>
      <c r="AL423" s="1">
        <v>0</v>
      </c>
      <c r="AP423" s="1">
        <v>0</v>
      </c>
      <c r="AT423" s="1">
        <v>0</v>
      </c>
      <c r="AX423" s="1">
        <v>0</v>
      </c>
      <c r="BB423" s="1">
        <v>0</v>
      </c>
      <c r="BF423" s="1">
        <v>0</v>
      </c>
      <c r="BJ423" s="1">
        <v>0</v>
      </c>
      <c r="BN423" s="1">
        <v>0</v>
      </c>
      <c r="BR423" s="1">
        <v>0</v>
      </c>
      <c r="BV423" s="1">
        <v>0</v>
      </c>
      <c r="BZ423" s="1">
        <v>0</v>
      </c>
      <c r="CD423" s="1">
        <v>0</v>
      </c>
      <c r="CH423" s="1">
        <v>0</v>
      </c>
      <c r="CL423" s="1">
        <v>0</v>
      </c>
      <c r="CM423" s="1"/>
    </row>
    <row r="424" spans="1:91" ht="15.75" hidden="1" customHeight="1" x14ac:dyDescent="0.2">
      <c r="A424" s="1">
        <v>837</v>
      </c>
      <c r="B424" s="1" t="e">
        <f>VLOOKUP(A424,'MONT-E'!B:C,2,0)</f>
        <v>#N/A</v>
      </c>
      <c r="F424" s="1">
        <v>0</v>
      </c>
      <c r="J424" s="1">
        <v>0</v>
      </c>
      <c r="N424" s="1">
        <v>0</v>
      </c>
      <c r="R424" s="1">
        <v>0</v>
      </c>
      <c r="V424" s="1">
        <v>0</v>
      </c>
      <c r="Z424" s="1">
        <v>0</v>
      </c>
      <c r="AD424" s="1">
        <v>0</v>
      </c>
      <c r="AH424" s="1">
        <v>0</v>
      </c>
      <c r="AL424" s="1">
        <v>0</v>
      </c>
      <c r="AP424" s="1">
        <v>0</v>
      </c>
      <c r="AT424" s="1">
        <v>0</v>
      </c>
      <c r="AX424" s="1">
        <v>0</v>
      </c>
      <c r="BB424" s="1">
        <v>0</v>
      </c>
      <c r="BF424" s="1">
        <v>0</v>
      </c>
      <c r="BJ424" s="1">
        <v>0</v>
      </c>
      <c r="BN424" s="1">
        <v>0</v>
      </c>
      <c r="BR424" s="1">
        <v>0</v>
      </c>
      <c r="BV424" s="1">
        <v>0</v>
      </c>
      <c r="BZ424" s="1">
        <v>0</v>
      </c>
      <c r="CD424" s="1">
        <v>0</v>
      </c>
      <c r="CH424" s="1">
        <v>0</v>
      </c>
      <c r="CL424" s="1">
        <v>0</v>
      </c>
      <c r="CM424" s="1"/>
    </row>
    <row r="425" spans="1:91" ht="15.75" hidden="1" customHeight="1" x14ac:dyDescent="0.2">
      <c r="A425" s="1">
        <v>838</v>
      </c>
      <c r="B425" s="1" t="e">
        <f>VLOOKUP(A425,'MONT-E'!B:C,2,0)</f>
        <v>#N/A</v>
      </c>
      <c r="F425" s="1">
        <v>0</v>
      </c>
      <c r="J425" s="1">
        <v>0</v>
      </c>
      <c r="N425" s="1">
        <v>0</v>
      </c>
      <c r="R425" s="1">
        <v>0</v>
      </c>
      <c r="V425" s="1">
        <v>0</v>
      </c>
      <c r="Z425" s="1">
        <v>0</v>
      </c>
      <c r="AD425" s="1">
        <v>0</v>
      </c>
      <c r="AH425" s="1">
        <v>0</v>
      </c>
      <c r="AL425" s="1">
        <v>0</v>
      </c>
      <c r="AP425" s="1">
        <v>0</v>
      </c>
      <c r="AT425" s="1">
        <v>0</v>
      </c>
      <c r="AX425" s="1">
        <v>0</v>
      </c>
      <c r="BB425" s="1">
        <v>0</v>
      </c>
      <c r="BF425" s="1">
        <v>0</v>
      </c>
      <c r="BJ425" s="1">
        <v>0</v>
      </c>
      <c r="BN425" s="1">
        <v>0</v>
      </c>
      <c r="BR425" s="1">
        <v>0</v>
      </c>
      <c r="BV425" s="1">
        <v>0</v>
      </c>
      <c r="BZ425" s="1">
        <v>0</v>
      </c>
      <c r="CD425" s="1">
        <v>0</v>
      </c>
      <c r="CH425" s="1">
        <v>0</v>
      </c>
      <c r="CL425" s="1">
        <v>0</v>
      </c>
      <c r="CM425" s="1"/>
    </row>
    <row r="426" spans="1:91" ht="15.75" hidden="1" customHeight="1" x14ac:dyDescent="0.2">
      <c r="A426" s="1">
        <v>839</v>
      </c>
      <c r="B426" s="1" t="e">
        <f>VLOOKUP(A426,'MONT-E'!B:C,2,0)</f>
        <v>#N/A</v>
      </c>
      <c r="F426" s="1">
        <v>0</v>
      </c>
      <c r="J426" s="1">
        <v>0</v>
      </c>
      <c r="N426" s="1">
        <v>0</v>
      </c>
      <c r="R426" s="1">
        <v>0</v>
      </c>
      <c r="V426" s="1">
        <v>0</v>
      </c>
      <c r="Z426" s="1">
        <v>0</v>
      </c>
      <c r="AD426" s="1">
        <v>0</v>
      </c>
      <c r="AH426" s="1">
        <v>0</v>
      </c>
      <c r="AL426" s="1">
        <v>0</v>
      </c>
      <c r="AP426" s="1">
        <v>0</v>
      </c>
      <c r="AT426" s="1">
        <v>0</v>
      </c>
      <c r="AX426" s="1">
        <v>0</v>
      </c>
      <c r="BB426" s="1">
        <v>0</v>
      </c>
      <c r="BF426" s="1">
        <v>0</v>
      </c>
      <c r="BJ426" s="1">
        <v>0</v>
      </c>
      <c r="BN426" s="1">
        <v>0</v>
      </c>
      <c r="BR426" s="1">
        <v>0</v>
      </c>
      <c r="BV426" s="1">
        <v>0</v>
      </c>
      <c r="BZ426" s="1">
        <v>0</v>
      </c>
      <c r="CD426" s="1">
        <v>0</v>
      </c>
      <c r="CH426" s="1">
        <v>0</v>
      </c>
      <c r="CL426" s="1">
        <v>0</v>
      </c>
      <c r="CM426" s="1"/>
    </row>
    <row r="427" spans="1:91" ht="15.75" hidden="1" customHeight="1" x14ac:dyDescent="0.2">
      <c r="A427" s="1">
        <v>840</v>
      </c>
      <c r="B427" s="1" t="e">
        <f>VLOOKUP(A427,'MONT-E'!B:C,2,0)</f>
        <v>#N/A</v>
      </c>
      <c r="C427" s="162"/>
      <c r="D427" s="162"/>
      <c r="E427" s="286"/>
      <c r="F427" s="1">
        <v>0</v>
      </c>
      <c r="G427" s="162"/>
      <c r="H427" s="162"/>
      <c r="I427" s="162"/>
      <c r="J427" s="1">
        <v>0</v>
      </c>
      <c r="K427" s="162"/>
      <c r="L427" s="162"/>
      <c r="M427" s="286"/>
      <c r="N427" s="1">
        <v>0</v>
      </c>
      <c r="O427" s="162"/>
      <c r="P427" s="162"/>
      <c r="Q427" s="162"/>
      <c r="R427" s="1">
        <v>0</v>
      </c>
      <c r="S427" s="162"/>
      <c r="T427" s="162"/>
      <c r="U427" s="286"/>
      <c r="V427" s="1">
        <v>0</v>
      </c>
      <c r="Z427" s="1">
        <v>0</v>
      </c>
      <c r="AD427" s="1">
        <v>0</v>
      </c>
      <c r="AE427" s="162"/>
      <c r="AF427" s="162"/>
      <c r="AG427" s="286"/>
      <c r="AH427" s="1">
        <v>0</v>
      </c>
      <c r="AI427" s="162"/>
      <c r="AJ427" s="162"/>
      <c r="AK427" s="162"/>
      <c r="AL427" s="1">
        <v>0</v>
      </c>
      <c r="AM427" s="162"/>
      <c r="AN427" s="162"/>
      <c r="AO427" s="162"/>
      <c r="AP427" s="1">
        <v>0</v>
      </c>
      <c r="AQ427" s="162"/>
      <c r="AR427" s="162"/>
      <c r="AS427" s="162"/>
      <c r="AT427" s="1">
        <v>0</v>
      </c>
      <c r="AU427" s="162"/>
      <c r="AV427" s="162"/>
      <c r="AW427" s="286"/>
      <c r="AX427" s="1">
        <v>0</v>
      </c>
      <c r="BB427" s="1">
        <v>0</v>
      </c>
      <c r="BF427" s="1">
        <v>0</v>
      </c>
      <c r="BG427" s="162"/>
      <c r="BH427" s="162"/>
      <c r="BI427" s="286"/>
      <c r="BJ427" s="1">
        <v>0</v>
      </c>
      <c r="BK427" s="162"/>
      <c r="BL427" s="162"/>
      <c r="BM427" s="286"/>
      <c r="BN427" s="1">
        <v>0</v>
      </c>
      <c r="BO427" s="162"/>
      <c r="BP427" s="162"/>
      <c r="BQ427" s="286"/>
      <c r="BR427" s="1">
        <v>0</v>
      </c>
      <c r="BS427" s="162"/>
      <c r="BT427" s="162"/>
      <c r="BU427" s="162"/>
      <c r="BV427" s="1">
        <v>0</v>
      </c>
      <c r="BW427" s="162"/>
      <c r="BX427" s="162"/>
      <c r="BY427" s="286"/>
      <c r="BZ427" s="1">
        <v>0</v>
      </c>
      <c r="CD427" s="1">
        <v>0</v>
      </c>
      <c r="CE427" s="162"/>
      <c r="CF427" s="162"/>
      <c r="CG427" s="286"/>
      <c r="CH427" s="1">
        <v>0</v>
      </c>
      <c r="CI427" s="162"/>
      <c r="CJ427" s="162"/>
      <c r="CK427" s="162"/>
      <c r="CL427" s="1">
        <v>0</v>
      </c>
      <c r="CM427" s="1"/>
    </row>
    <row r="428" spans="1:91" ht="15.75" hidden="1" customHeight="1" x14ac:dyDescent="0.2">
      <c r="A428" s="1">
        <v>841</v>
      </c>
      <c r="B428" s="1" t="e">
        <f>VLOOKUP(A428,'MONT-E'!B:C,2,0)</f>
        <v>#N/A</v>
      </c>
      <c r="C428" s="162">
        <v>0.62291666666666667</v>
      </c>
      <c r="D428" s="162">
        <v>0.62291666666666667</v>
      </c>
      <c r="E428" s="286">
        <v>0.17708333333333334</v>
      </c>
      <c r="F428" s="1">
        <v>4.3</v>
      </c>
      <c r="G428" s="162">
        <v>0.4</v>
      </c>
      <c r="H428" s="162">
        <v>0.74583333333333335</v>
      </c>
      <c r="I428" s="162">
        <v>0.28333333333333333</v>
      </c>
      <c r="J428" s="1">
        <v>6.8</v>
      </c>
      <c r="K428" s="162">
        <v>0.72152777777777777</v>
      </c>
      <c r="L428" s="162">
        <v>0.72152777777777777</v>
      </c>
      <c r="M428" s="286">
        <v>0.17708333333333334</v>
      </c>
      <c r="N428" s="1">
        <v>4.3</v>
      </c>
      <c r="O428" s="162">
        <v>0.45902777777777776</v>
      </c>
      <c r="P428" s="162">
        <v>0.71666666666666667</v>
      </c>
      <c r="Q428" s="162">
        <v>0.19513888888888889</v>
      </c>
      <c r="R428" s="1">
        <v>4.7</v>
      </c>
      <c r="S428" s="162">
        <v>0.53611111111111109</v>
      </c>
      <c r="T428" s="162">
        <v>0.53611111111111109</v>
      </c>
      <c r="U428" s="286">
        <v>0.17708333333333334</v>
      </c>
      <c r="V428" s="1">
        <v>4.3</v>
      </c>
      <c r="Z428" s="1">
        <v>0</v>
      </c>
      <c r="AD428" s="1">
        <v>0</v>
      </c>
      <c r="AE428" s="162">
        <v>0.74444444444444446</v>
      </c>
      <c r="AF428" s="162">
        <v>0.74444444444444446</v>
      </c>
      <c r="AG428" s="286">
        <v>0.17708333333333334</v>
      </c>
      <c r="AH428" s="1">
        <v>4.3</v>
      </c>
      <c r="AI428" s="162">
        <v>0.52430555555555558</v>
      </c>
      <c r="AJ428" s="162">
        <v>0.6694444444444444</v>
      </c>
      <c r="AK428" s="162">
        <v>0.10694444444444444</v>
      </c>
      <c r="AL428" s="1">
        <v>2.6</v>
      </c>
      <c r="AM428" s="162">
        <v>0.48333333333333334</v>
      </c>
      <c r="AN428" s="162">
        <v>0.7416666666666667</v>
      </c>
      <c r="AO428" s="162">
        <v>0.19583333333333333</v>
      </c>
      <c r="AP428" s="1">
        <v>4.7</v>
      </c>
      <c r="AQ428" s="162">
        <v>0.41597222222222224</v>
      </c>
      <c r="AR428" s="162">
        <v>0.70277777777777772</v>
      </c>
      <c r="AS428" s="162">
        <v>0.22430555555555556</v>
      </c>
      <c r="AT428" s="1">
        <v>5.4</v>
      </c>
      <c r="AU428" s="162">
        <v>0.74722222222222223</v>
      </c>
      <c r="AV428" s="162">
        <v>0.74722222222222223</v>
      </c>
      <c r="AW428" s="286">
        <v>0.17708333333333334</v>
      </c>
      <c r="AX428" s="1">
        <v>4.3</v>
      </c>
      <c r="BB428" s="1">
        <v>0</v>
      </c>
      <c r="BF428" s="1">
        <v>0</v>
      </c>
      <c r="BG428" s="162">
        <v>0.52847222222222223</v>
      </c>
      <c r="BH428" s="162">
        <v>0.80833333333333335</v>
      </c>
      <c r="BI428" s="286">
        <v>0.1875</v>
      </c>
      <c r="BJ428" s="1">
        <v>4.5</v>
      </c>
      <c r="BK428" s="162">
        <v>0.51249999999999996</v>
      </c>
      <c r="BL428" s="162">
        <v>0.87152777777777779</v>
      </c>
      <c r="BM428" s="286">
        <v>0.1875</v>
      </c>
      <c r="BN428" s="1">
        <v>4.5</v>
      </c>
      <c r="BO428" s="162">
        <v>0.72083333333333333</v>
      </c>
      <c r="BP428" s="162">
        <v>0.72083333333333333</v>
      </c>
      <c r="BQ428" s="286">
        <v>0.17708333333333334</v>
      </c>
      <c r="BR428" s="1">
        <v>4.3</v>
      </c>
      <c r="BS428" s="162">
        <v>0.45624999999999999</v>
      </c>
      <c r="BT428" s="162">
        <v>0.67013888888888884</v>
      </c>
      <c r="BU428" s="162">
        <v>0.15138888888888888</v>
      </c>
      <c r="BV428" s="1">
        <v>3.6</v>
      </c>
      <c r="BW428" s="162">
        <v>0.44722222222222224</v>
      </c>
      <c r="BX428" s="162">
        <v>0.83263888888888893</v>
      </c>
      <c r="BY428" s="286">
        <v>0.24027777777777778</v>
      </c>
      <c r="BZ428" s="1">
        <v>5.8</v>
      </c>
      <c r="CD428" s="1">
        <v>0</v>
      </c>
      <c r="CE428" s="162">
        <v>0.69861111111111107</v>
      </c>
      <c r="CF428" s="162">
        <v>0.69861111111111107</v>
      </c>
      <c r="CG428" s="286">
        <v>0.17708333333333334</v>
      </c>
      <c r="CH428" s="1">
        <v>4.3</v>
      </c>
      <c r="CI428" s="162">
        <v>0.38263888888888886</v>
      </c>
      <c r="CJ428" s="162">
        <v>0.56319444444444444</v>
      </c>
      <c r="CK428" s="162">
        <v>0.11805555555555555</v>
      </c>
      <c r="CL428" s="1">
        <v>2.8</v>
      </c>
      <c r="CM428" s="1"/>
    </row>
    <row r="429" spans="1:91" ht="15.75" hidden="1" customHeight="1" x14ac:dyDescent="0.2">
      <c r="A429" s="1">
        <v>842</v>
      </c>
      <c r="B429" s="1" t="e">
        <f>VLOOKUP(A429,'MONT-E'!B:C,2,0)</f>
        <v>#N/A</v>
      </c>
      <c r="F429" s="1">
        <v>0</v>
      </c>
      <c r="J429" s="1">
        <v>0</v>
      </c>
      <c r="N429" s="1">
        <v>0</v>
      </c>
      <c r="R429" s="1">
        <v>0</v>
      </c>
      <c r="V429" s="1">
        <v>0</v>
      </c>
      <c r="Z429" s="1">
        <v>0</v>
      </c>
      <c r="AD429" s="1">
        <v>0</v>
      </c>
      <c r="AH429" s="1">
        <v>0</v>
      </c>
      <c r="AL429" s="1">
        <v>0</v>
      </c>
      <c r="AP429" s="1">
        <v>0</v>
      </c>
      <c r="AT429" s="1">
        <v>0</v>
      </c>
      <c r="AX429" s="1">
        <v>0</v>
      </c>
      <c r="BB429" s="1">
        <v>0</v>
      </c>
      <c r="BF429" s="1">
        <v>0</v>
      </c>
      <c r="BJ429" s="1">
        <v>0</v>
      </c>
      <c r="BN429" s="1">
        <v>0</v>
      </c>
      <c r="BR429" s="1">
        <v>0</v>
      </c>
      <c r="BV429" s="1">
        <v>0</v>
      </c>
      <c r="BZ429" s="1">
        <v>0</v>
      </c>
      <c r="CD429" s="1">
        <v>0</v>
      </c>
      <c r="CH429" s="1">
        <v>0</v>
      </c>
      <c r="CL429" s="1">
        <v>0</v>
      </c>
      <c r="CM429" s="1"/>
    </row>
    <row r="430" spans="1:91" ht="15.75" hidden="1" customHeight="1" x14ac:dyDescent="0.2">
      <c r="A430" s="1">
        <v>843</v>
      </c>
      <c r="B430" s="1" t="e">
        <f>VLOOKUP(A430,'MONT-E'!B:C,2,0)</f>
        <v>#N/A</v>
      </c>
      <c r="F430" s="1">
        <v>0</v>
      </c>
      <c r="J430" s="1">
        <v>0</v>
      </c>
      <c r="K430" s="162"/>
      <c r="L430" s="162"/>
      <c r="M430" s="286"/>
      <c r="N430" s="1">
        <v>0</v>
      </c>
      <c r="O430" s="162"/>
      <c r="P430" s="162"/>
      <c r="Q430" s="286"/>
      <c r="R430" s="1">
        <v>0</v>
      </c>
      <c r="S430" s="162"/>
      <c r="T430" s="162"/>
      <c r="U430" s="286"/>
      <c r="V430" s="1">
        <v>0</v>
      </c>
      <c r="Z430" s="1">
        <v>0</v>
      </c>
      <c r="AD430" s="1">
        <v>0</v>
      </c>
      <c r="AE430" s="162"/>
      <c r="AF430" s="162"/>
      <c r="AG430" s="286"/>
      <c r="AH430" s="1">
        <v>0</v>
      </c>
      <c r="AL430" s="1">
        <v>0</v>
      </c>
      <c r="AM430" s="162"/>
      <c r="AN430" s="162"/>
      <c r="AO430" s="286"/>
      <c r="AP430" s="1">
        <v>0</v>
      </c>
      <c r="AQ430" s="162"/>
      <c r="AR430" s="162"/>
      <c r="AS430" s="286"/>
      <c r="AT430" s="1">
        <v>0</v>
      </c>
      <c r="AU430" s="162"/>
      <c r="AV430" s="162"/>
      <c r="AW430" s="286"/>
      <c r="AX430" s="1">
        <v>0</v>
      </c>
      <c r="BB430" s="1">
        <v>0</v>
      </c>
      <c r="BF430" s="1">
        <v>0</v>
      </c>
      <c r="BG430" s="162"/>
      <c r="BH430" s="162"/>
      <c r="BI430" s="286"/>
      <c r="BJ430" s="1">
        <v>0</v>
      </c>
      <c r="BK430" s="162"/>
      <c r="BL430" s="162"/>
      <c r="BM430" s="286"/>
      <c r="BN430" s="1">
        <v>0</v>
      </c>
      <c r="BO430" s="162"/>
      <c r="BP430" s="162"/>
      <c r="BQ430" s="286"/>
      <c r="BR430" s="1">
        <v>0</v>
      </c>
      <c r="BS430" s="162"/>
      <c r="BT430" s="162"/>
      <c r="BU430" s="286"/>
      <c r="BV430" s="1">
        <v>0</v>
      </c>
      <c r="BW430" s="162"/>
      <c r="BX430" s="162"/>
      <c r="BY430" s="286"/>
      <c r="BZ430" s="1">
        <v>0</v>
      </c>
      <c r="CD430" s="1">
        <v>0</v>
      </c>
      <c r="CH430" s="1">
        <v>0</v>
      </c>
      <c r="CI430" s="162"/>
      <c r="CJ430" s="162"/>
      <c r="CK430" s="286"/>
      <c r="CL430" s="1">
        <v>0</v>
      </c>
      <c r="CM430" s="1"/>
    </row>
    <row r="431" spans="1:91" ht="15.75" customHeight="1" x14ac:dyDescent="0.2">
      <c r="A431" s="1">
        <v>844</v>
      </c>
      <c r="B431" s="1" t="str">
        <f>VLOOKUP(A431,'MONT-E'!B:C,2,0)</f>
        <v>Trương Ngọc Mai</v>
      </c>
      <c r="C431" s="162"/>
      <c r="D431" s="162"/>
      <c r="E431" s="286"/>
      <c r="F431" s="1">
        <v>0</v>
      </c>
      <c r="G431" s="162"/>
      <c r="H431" s="162"/>
      <c r="I431" s="286"/>
      <c r="J431" s="1">
        <v>0</v>
      </c>
      <c r="K431" s="162">
        <v>0.39374999999999999</v>
      </c>
      <c r="L431" s="162">
        <v>0.75347222222222221</v>
      </c>
      <c r="M431" s="162">
        <v>0.29375000000000001</v>
      </c>
      <c r="N431" s="1">
        <v>7.1</v>
      </c>
      <c r="O431" s="162">
        <v>0.75416666666666665</v>
      </c>
      <c r="P431" s="162">
        <v>0.75416666666666665</v>
      </c>
      <c r="Q431" s="286">
        <v>0.17708333333333334</v>
      </c>
      <c r="R431" s="1">
        <v>4.3</v>
      </c>
      <c r="S431" s="162">
        <v>0.75069444444444444</v>
      </c>
      <c r="T431" s="162">
        <v>0.75069444444444444</v>
      </c>
      <c r="U431" s="286">
        <v>0.17708333333333334</v>
      </c>
      <c r="V431" s="1">
        <v>4.3</v>
      </c>
      <c r="Z431" s="1">
        <v>0</v>
      </c>
      <c r="AD431" s="1">
        <v>0</v>
      </c>
      <c r="AE431" s="162">
        <v>0.75486111111111109</v>
      </c>
      <c r="AF431" s="162">
        <v>0.75486111111111109</v>
      </c>
      <c r="AG431" s="286">
        <v>0.17708333333333334</v>
      </c>
      <c r="AH431" s="1">
        <v>4.3</v>
      </c>
      <c r="AL431" s="1">
        <v>0</v>
      </c>
      <c r="AM431" s="162">
        <v>0.75277777777777777</v>
      </c>
      <c r="AN431" s="162">
        <v>0.75277777777777777</v>
      </c>
      <c r="AO431" s="286">
        <v>0.17708333333333334</v>
      </c>
      <c r="AP431" s="1">
        <v>4.3</v>
      </c>
      <c r="AQ431" s="162">
        <v>0.75</v>
      </c>
      <c r="AR431" s="162">
        <v>0.75</v>
      </c>
      <c r="AS431" s="286">
        <v>0.17708333333333334</v>
      </c>
      <c r="AT431" s="1">
        <v>4.3</v>
      </c>
      <c r="AU431" s="162">
        <v>0.74861111111111112</v>
      </c>
      <c r="AV431" s="162">
        <v>0.74861111111111112</v>
      </c>
      <c r="AW431" s="286">
        <v>0.17708333333333334</v>
      </c>
      <c r="AX431" s="1">
        <v>4.3</v>
      </c>
      <c r="BB431" s="1">
        <v>0</v>
      </c>
      <c r="BF431" s="1">
        <v>0</v>
      </c>
      <c r="BG431" s="162">
        <v>0.74861111111111112</v>
      </c>
      <c r="BH431" s="162">
        <v>0.74861111111111112</v>
      </c>
      <c r="BI431" s="286">
        <v>0.17708333333333334</v>
      </c>
      <c r="BJ431" s="1">
        <v>4.3</v>
      </c>
      <c r="BK431" s="162">
        <v>0.7729166666666667</v>
      </c>
      <c r="BL431" s="162">
        <v>0.7729166666666667</v>
      </c>
      <c r="BM431" s="162">
        <v>0.17708333333333334</v>
      </c>
      <c r="BN431" s="1">
        <v>4.3</v>
      </c>
      <c r="BO431" s="162">
        <v>0.5083333333333333</v>
      </c>
      <c r="BP431" s="162">
        <v>0.77430555555555558</v>
      </c>
      <c r="BQ431" s="162">
        <v>0.1875</v>
      </c>
      <c r="BR431" s="1">
        <v>4.5</v>
      </c>
      <c r="BS431" s="162">
        <v>0.75138888888888888</v>
      </c>
      <c r="BT431" s="162">
        <v>0.75138888888888888</v>
      </c>
      <c r="BU431" s="162">
        <v>0.17708333333333334</v>
      </c>
      <c r="BV431" s="1">
        <v>4.3</v>
      </c>
      <c r="BW431" s="162">
        <v>0.50624999999999998</v>
      </c>
      <c r="BX431" s="162">
        <v>0.75416666666666665</v>
      </c>
      <c r="BY431" s="162">
        <v>0.1875</v>
      </c>
      <c r="BZ431" s="1">
        <v>4.5</v>
      </c>
      <c r="CD431" s="1">
        <v>0</v>
      </c>
      <c r="CH431" s="1">
        <v>0</v>
      </c>
      <c r="CI431" s="162">
        <v>0.74930555555555556</v>
      </c>
      <c r="CJ431" s="162">
        <v>0.74930555555555556</v>
      </c>
      <c r="CK431" s="286">
        <v>0.17708333333333334</v>
      </c>
      <c r="CL431" s="1">
        <v>4.3</v>
      </c>
      <c r="CM431" s="1"/>
    </row>
    <row r="432" spans="1:91" ht="15.75" hidden="1" customHeight="1" x14ac:dyDescent="0.2">
      <c r="A432" s="1">
        <v>845</v>
      </c>
      <c r="B432" s="1" t="e">
        <f>VLOOKUP(A432,'MONT-E'!B:C,2,0)</f>
        <v>#N/A</v>
      </c>
      <c r="C432" s="162">
        <v>0.68819444444444444</v>
      </c>
      <c r="D432" s="162">
        <v>0.68819444444444444</v>
      </c>
      <c r="E432" s="286">
        <v>0.17708333333333334</v>
      </c>
      <c r="F432" s="1">
        <v>4.3</v>
      </c>
      <c r="G432" s="162">
        <v>0.8881944444444444</v>
      </c>
      <c r="H432" s="162">
        <v>0.8881944444444444</v>
      </c>
      <c r="I432" s="286">
        <v>0.17708333333333334</v>
      </c>
      <c r="J432" s="1">
        <v>4.3</v>
      </c>
      <c r="K432" s="162">
        <v>0.5083333333333333</v>
      </c>
      <c r="L432" s="162">
        <v>0.63263888888888886</v>
      </c>
      <c r="M432" s="162">
        <v>7.013888888888889E-2</v>
      </c>
      <c r="N432" s="1">
        <v>1.7</v>
      </c>
      <c r="O432" s="162">
        <v>0.5444444444444444</v>
      </c>
      <c r="P432" s="162">
        <v>0.5444444444444444</v>
      </c>
      <c r="Q432" s="286">
        <v>0.17708333333333334</v>
      </c>
      <c r="R432" s="1">
        <v>4.3</v>
      </c>
      <c r="S432" s="162">
        <v>0.37152777777777779</v>
      </c>
      <c r="T432" s="162">
        <v>0.37152777777777779</v>
      </c>
      <c r="U432" s="286">
        <v>0.17708333333333334</v>
      </c>
      <c r="V432" s="1">
        <v>4.3</v>
      </c>
      <c r="Z432" s="1">
        <v>0</v>
      </c>
      <c r="AD432" s="1">
        <v>0</v>
      </c>
      <c r="AH432" s="1">
        <v>0</v>
      </c>
      <c r="AL432" s="1">
        <v>0</v>
      </c>
      <c r="AP432" s="1">
        <v>0</v>
      </c>
      <c r="AT432" s="1">
        <v>0</v>
      </c>
      <c r="AX432" s="1">
        <v>0</v>
      </c>
      <c r="BB432" s="1">
        <v>0</v>
      </c>
      <c r="BF432" s="1">
        <v>0</v>
      </c>
      <c r="BJ432" s="1">
        <v>0</v>
      </c>
      <c r="BK432" s="162">
        <v>0.3611111111111111</v>
      </c>
      <c r="BL432" s="162">
        <v>0.65833333333333333</v>
      </c>
      <c r="BM432" s="162">
        <v>0.23472222222222222</v>
      </c>
      <c r="BN432" s="1">
        <v>5.6</v>
      </c>
      <c r="BO432" s="162">
        <v>0.37013888888888891</v>
      </c>
      <c r="BP432" s="162">
        <v>0.73472222222222228</v>
      </c>
      <c r="BQ432" s="162">
        <v>0.30208333333333331</v>
      </c>
      <c r="BR432" s="1">
        <v>7.3</v>
      </c>
      <c r="BS432" s="162">
        <v>0.36180555555555555</v>
      </c>
      <c r="BT432" s="162">
        <v>0.74722222222222223</v>
      </c>
      <c r="BU432" s="162">
        <v>0.32291666666666669</v>
      </c>
      <c r="BV432" s="1">
        <v>7.8</v>
      </c>
      <c r="BW432" s="162">
        <v>0.37986111111111109</v>
      </c>
      <c r="BX432" s="162">
        <v>0.73958333333333337</v>
      </c>
      <c r="BY432" s="162">
        <v>0.29722222222222222</v>
      </c>
      <c r="BZ432" s="1">
        <v>7.1</v>
      </c>
      <c r="CD432" s="1">
        <v>0</v>
      </c>
      <c r="CH432" s="1">
        <v>0</v>
      </c>
      <c r="CL432" s="1">
        <v>0</v>
      </c>
      <c r="CM432" s="1"/>
    </row>
    <row r="433" spans="1:91" ht="15.75" hidden="1" customHeight="1" x14ac:dyDescent="0.2">
      <c r="A433" s="1">
        <v>846</v>
      </c>
      <c r="B433" s="1" t="e">
        <f>VLOOKUP(A433,'MONT-E'!B:C,2,0)</f>
        <v>#N/A</v>
      </c>
      <c r="F433" s="1">
        <v>0</v>
      </c>
      <c r="J433" s="1">
        <v>0</v>
      </c>
      <c r="N433" s="1">
        <v>0</v>
      </c>
      <c r="R433" s="1">
        <v>0</v>
      </c>
      <c r="V433" s="1">
        <v>0</v>
      </c>
      <c r="Z433" s="1">
        <v>0</v>
      </c>
      <c r="AD433" s="1">
        <v>0</v>
      </c>
      <c r="AH433" s="1">
        <v>0</v>
      </c>
      <c r="AL433" s="1">
        <v>0</v>
      </c>
      <c r="AP433" s="1">
        <v>0</v>
      </c>
      <c r="AT433" s="1">
        <v>0</v>
      </c>
      <c r="AX433" s="1">
        <v>0</v>
      </c>
      <c r="BB433" s="1">
        <v>0</v>
      </c>
      <c r="BF433" s="1">
        <v>0</v>
      </c>
      <c r="BJ433" s="1">
        <v>0</v>
      </c>
      <c r="BN433" s="1">
        <v>0</v>
      </c>
      <c r="BR433" s="1">
        <v>0</v>
      </c>
      <c r="BV433" s="1">
        <v>0</v>
      </c>
      <c r="BZ433" s="1">
        <v>0</v>
      </c>
      <c r="CD433" s="1">
        <v>0</v>
      </c>
      <c r="CH433" s="1">
        <v>0</v>
      </c>
      <c r="CL433" s="1">
        <v>0</v>
      </c>
      <c r="CM433" s="1"/>
    </row>
    <row r="434" spans="1:91" ht="15.75" hidden="1" customHeight="1" x14ac:dyDescent="0.2">
      <c r="A434" s="1">
        <v>847</v>
      </c>
      <c r="B434" s="1" t="e">
        <f>VLOOKUP(A434,'MONT-E'!B:C,2,0)</f>
        <v>#N/A</v>
      </c>
      <c r="F434" s="1">
        <v>0</v>
      </c>
      <c r="J434" s="1">
        <v>0</v>
      </c>
      <c r="N434" s="1">
        <v>0</v>
      </c>
      <c r="R434" s="1">
        <v>0</v>
      </c>
      <c r="V434" s="1">
        <v>0</v>
      </c>
      <c r="Z434" s="1">
        <v>0</v>
      </c>
      <c r="AD434" s="1">
        <v>0</v>
      </c>
      <c r="AH434" s="1">
        <v>0</v>
      </c>
      <c r="AL434" s="1">
        <v>0</v>
      </c>
      <c r="AP434" s="1">
        <v>0</v>
      </c>
      <c r="AT434" s="1">
        <v>0</v>
      </c>
      <c r="AX434" s="1">
        <v>0</v>
      </c>
      <c r="BB434" s="1">
        <v>0</v>
      </c>
      <c r="BF434" s="1">
        <v>0</v>
      </c>
      <c r="BJ434" s="1">
        <v>0</v>
      </c>
      <c r="BN434" s="1">
        <v>0</v>
      </c>
      <c r="BR434" s="1">
        <v>0</v>
      </c>
      <c r="BV434" s="1">
        <v>0</v>
      </c>
      <c r="BZ434" s="1">
        <v>0</v>
      </c>
      <c r="CD434" s="1">
        <v>0</v>
      </c>
      <c r="CH434" s="1">
        <v>0</v>
      </c>
      <c r="CL434" s="1">
        <v>0</v>
      </c>
      <c r="CM434" s="1"/>
    </row>
    <row r="435" spans="1:91" ht="15.75" hidden="1" customHeight="1" x14ac:dyDescent="0.2">
      <c r="A435" s="1">
        <v>848</v>
      </c>
      <c r="B435" s="1" t="e">
        <f>VLOOKUP(A435,'MONT-E'!B:C,2,0)</f>
        <v>#N/A</v>
      </c>
      <c r="F435" s="1">
        <v>0</v>
      </c>
      <c r="J435" s="1">
        <v>0</v>
      </c>
      <c r="N435" s="1">
        <v>0</v>
      </c>
      <c r="R435" s="1">
        <v>0</v>
      </c>
      <c r="V435" s="1">
        <v>0</v>
      </c>
      <c r="Z435" s="1">
        <v>0</v>
      </c>
      <c r="AD435" s="1">
        <v>0</v>
      </c>
      <c r="AH435" s="1">
        <v>0</v>
      </c>
      <c r="AL435" s="1">
        <v>0</v>
      </c>
      <c r="AP435" s="1">
        <v>0</v>
      </c>
      <c r="AT435" s="1">
        <v>0</v>
      </c>
      <c r="AX435" s="1">
        <v>0</v>
      </c>
      <c r="BB435" s="1">
        <v>0</v>
      </c>
      <c r="BF435" s="1">
        <v>0</v>
      </c>
      <c r="BJ435" s="1">
        <v>0</v>
      </c>
      <c r="BN435" s="1">
        <v>0</v>
      </c>
      <c r="BR435" s="1">
        <v>0</v>
      </c>
      <c r="BV435" s="1">
        <v>0</v>
      </c>
      <c r="BZ435" s="1">
        <v>0</v>
      </c>
      <c r="CD435" s="1">
        <v>0</v>
      </c>
      <c r="CH435" s="1">
        <v>0</v>
      </c>
      <c r="CL435" s="1">
        <v>0</v>
      </c>
      <c r="CM435" s="1"/>
    </row>
    <row r="436" spans="1:91" ht="15.75" hidden="1" customHeight="1" x14ac:dyDescent="0.2">
      <c r="A436" s="1">
        <v>849</v>
      </c>
      <c r="B436" s="1" t="e">
        <f>VLOOKUP(A436,'MONT-E'!B:C,2,0)</f>
        <v>#N/A</v>
      </c>
      <c r="F436" s="1">
        <v>0</v>
      </c>
      <c r="J436" s="1">
        <v>0</v>
      </c>
      <c r="N436" s="1">
        <v>0</v>
      </c>
      <c r="R436" s="1">
        <v>0</v>
      </c>
      <c r="V436" s="1">
        <v>0</v>
      </c>
      <c r="Z436" s="1">
        <v>0</v>
      </c>
      <c r="AD436" s="1">
        <v>0</v>
      </c>
      <c r="AH436" s="1">
        <v>0</v>
      </c>
      <c r="AL436" s="1">
        <v>0</v>
      </c>
      <c r="AP436" s="1">
        <v>0</v>
      </c>
      <c r="AT436" s="1">
        <v>0</v>
      </c>
      <c r="AX436" s="1">
        <v>0</v>
      </c>
      <c r="BB436" s="1">
        <v>0</v>
      </c>
      <c r="BF436" s="1">
        <v>0</v>
      </c>
      <c r="BJ436" s="1">
        <v>0</v>
      </c>
      <c r="BN436" s="1">
        <v>0</v>
      </c>
      <c r="BR436" s="1">
        <v>0</v>
      </c>
      <c r="BV436" s="1">
        <v>0</v>
      </c>
      <c r="BZ436" s="1">
        <v>0</v>
      </c>
      <c r="CD436" s="1">
        <v>0</v>
      </c>
      <c r="CH436" s="1">
        <v>0</v>
      </c>
      <c r="CL436" s="1">
        <v>0</v>
      </c>
      <c r="CM436" s="1"/>
    </row>
    <row r="437" spans="1:91" ht="15.75" hidden="1" customHeight="1" x14ac:dyDescent="0.2">
      <c r="A437" s="1">
        <v>850</v>
      </c>
      <c r="B437" s="1" t="e">
        <f>VLOOKUP(A437,'MONT-E'!B:C,2,0)</f>
        <v>#N/A</v>
      </c>
      <c r="F437" s="1">
        <v>0</v>
      </c>
      <c r="J437" s="1">
        <v>0</v>
      </c>
      <c r="N437" s="1">
        <v>0</v>
      </c>
      <c r="R437" s="1">
        <v>0</v>
      </c>
      <c r="V437" s="1">
        <v>0</v>
      </c>
      <c r="Z437" s="1">
        <v>0</v>
      </c>
      <c r="AD437" s="1">
        <v>0</v>
      </c>
      <c r="AH437" s="1">
        <v>0</v>
      </c>
      <c r="AL437" s="1">
        <v>0</v>
      </c>
      <c r="AP437" s="1">
        <v>0</v>
      </c>
      <c r="AT437" s="1">
        <v>0</v>
      </c>
      <c r="AX437" s="1">
        <v>0</v>
      </c>
      <c r="BB437" s="1">
        <v>0</v>
      </c>
      <c r="BF437" s="1">
        <v>0</v>
      </c>
      <c r="BJ437" s="1">
        <v>0</v>
      </c>
      <c r="BN437" s="1">
        <v>0</v>
      </c>
      <c r="BR437" s="1">
        <v>0</v>
      </c>
      <c r="BV437" s="1">
        <v>0</v>
      </c>
      <c r="BZ437" s="1">
        <v>0</v>
      </c>
      <c r="CD437" s="1">
        <v>0</v>
      </c>
      <c r="CH437" s="1">
        <v>0</v>
      </c>
      <c r="CL437" s="1">
        <v>0</v>
      </c>
      <c r="CM437" s="1"/>
    </row>
    <row r="438" spans="1:91" ht="15.75" hidden="1" customHeight="1" x14ac:dyDescent="0.2">
      <c r="A438" s="1">
        <v>851</v>
      </c>
      <c r="B438" s="1" t="e">
        <f>VLOOKUP(A438,'MONT-E'!B:C,2,0)</f>
        <v>#N/A</v>
      </c>
      <c r="F438" s="1">
        <v>0</v>
      </c>
      <c r="J438" s="1">
        <v>0</v>
      </c>
      <c r="N438" s="1">
        <v>0</v>
      </c>
      <c r="R438" s="1">
        <v>0</v>
      </c>
      <c r="V438" s="1">
        <v>0</v>
      </c>
      <c r="Z438" s="1">
        <v>0</v>
      </c>
      <c r="AD438" s="1">
        <v>0</v>
      </c>
      <c r="AH438" s="1">
        <v>0</v>
      </c>
      <c r="AL438" s="1">
        <v>0</v>
      </c>
      <c r="AP438" s="1">
        <v>0</v>
      </c>
      <c r="AT438" s="1">
        <v>0</v>
      </c>
      <c r="AX438" s="1">
        <v>0</v>
      </c>
      <c r="BB438" s="1">
        <v>0</v>
      </c>
      <c r="BF438" s="1">
        <v>0</v>
      </c>
      <c r="BJ438" s="1">
        <v>0</v>
      </c>
      <c r="BN438" s="1">
        <v>0</v>
      </c>
      <c r="BR438" s="1">
        <v>0</v>
      </c>
      <c r="BV438" s="1">
        <v>0</v>
      </c>
      <c r="BZ438" s="1">
        <v>0</v>
      </c>
      <c r="CD438" s="1">
        <v>0</v>
      </c>
      <c r="CH438" s="1">
        <v>0</v>
      </c>
      <c r="CL438" s="1">
        <v>0</v>
      </c>
      <c r="CM438" s="1"/>
    </row>
    <row r="439" spans="1:91" ht="15.75" hidden="1" customHeight="1" x14ac:dyDescent="0.2">
      <c r="A439" s="1">
        <v>999</v>
      </c>
      <c r="B439" s="1" t="e">
        <f>VLOOKUP(A439,'MONT-E'!B:C,2,0)</f>
        <v>#N/A</v>
      </c>
      <c r="F439" s="1">
        <v>0</v>
      </c>
      <c r="J439" s="1">
        <v>0</v>
      </c>
      <c r="N439" s="1">
        <v>0</v>
      </c>
      <c r="R439" s="1">
        <v>0</v>
      </c>
      <c r="V439" s="1">
        <v>0</v>
      </c>
      <c r="Z439" s="1">
        <v>0</v>
      </c>
      <c r="AD439" s="1">
        <v>0</v>
      </c>
      <c r="AH439" s="1">
        <v>0</v>
      </c>
      <c r="AL439" s="1">
        <v>0</v>
      </c>
      <c r="AP439" s="1">
        <v>0</v>
      </c>
      <c r="AT439" s="1">
        <v>0</v>
      </c>
      <c r="AX439" s="1">
        <v>0</v>
      </c>
      <c r="BB439" s="1">
        <v>0</v>
      </c>
      <c r="BF439" s="1">
        <v>0</v>
      </c>
      <c r="BJ439" s="1">
        <v>0</v>
      </c>
      <c r="BN439" s="1">
        <v>0</v>
      </c>
      <c r="BR439" s="1">
        <v>0</v>
      </c>
      <c r="BV439" s="1">
        <v>0</v>
      </c>
      <c r="BZ439" s="1">
        <v>0</v>
      </c>
      <c r="CD439" s="1">
        <v>0</v>
      </c>
      <c r="CH439" s="1">
        <v>0</v>
      </c>
      <c r="CL439" s="1">
        <v>0</v>
      </c>
      <c r="CM439" s="1"/>
    </row>
    <row r="440" spans="1:91" ht="15.75" hidden="1" customHeight="1" x14ac:dyDescent="0.2">
      <c r="A440" s="1">
        <v>3055537</v>
      </c>
      <c r="B440" s="1" t="e">
        <f>VLOOKUP(A440,'MONT-E'!B:C,2,0)</f>
        <v>#N/A</v>
      </c>
      <c r="F440" s="1">
        <v>0</v>
      </c>
      <c r="J440" s="1">
        <v>0</v>
      </c>
      <c r="N440" s="1">
        <v>0</v>
      </c>
      <c r="R440" s="1">
        <v>0</v>
      </c>
      <c r="V440" s="1">
        <v>0</v>
      </c>
      <c r="Z440" s="1">
        <v>0</v>
      </c>
      <c r="AD440" s="1">
        <v>0</v>
      </c>
      <c r="AH440" s="1">
        <v>0</v>
      </c>
      <c r="AL440" s="1">
        <v>0</v>
      </c>
      <c r="AP440" s="1">
        <v>0</v>
      </c>
      <c r="AT440" s="1">
        <v>0</v>
      </c>
      <c r="AX440" s="1">
        <v>0</v>
      </c>
      <c r="BB440" s="1">
        <v>0</v>
      </c>
      <c r="BF440" s="1">
        <v>0</v>
      </c>
      <c r="BJ440" s="1">
        <v>0</v>
      </c>
      <c r="BN440" s="1">
        <v>0</v>
      </c>
      <c r="BR440" s="1">
        <v>0</v>
      </c>
      <c r="BV440" s="1">
        <v>0</v>
      </c>
      <c r="BZ440" s="1">
        <v>0</v>
      </c>
      <c r="CD440" s="1">
        <v>0</v>
      </c>
      <c r="CH440" s="1">
        <v>0</v>
      </c>
      <c r="CL440" s="1">
        <v>0</v>
      </c>
      <c r="CM440" s="1"/>
    </row>
    <row r="441" spans="1:91" ht="15.75" hidden="1" customHeight="1" x14ac:dyDescent="0.2">
      <c r="A441" s="1">
        <v>9591584</v>
      </c>
      <c r="B441" s="1" t="e">
        <f>VLOOKUP(A441,'MONT-E'!B:C,2,0)</f>
        <v>#N/A</v>
      </c>
      <c r="F441" s="1">
        <v>0</v>
      </c>
      <c r="J441" s="1">
        <v>0</v>
      </c>
      <c r="N441" s="1">
        <v>0</v>
      </c>
      <c r="R441" s="1">
        <v>0</v>
      </c>
      <c r="V441" s="1">
        <v>0</v>
      </c>
      <c r="Z441" s="1">
        <v>0</v>
      </c>
      <c r="AD441" s="1">
        <v>0</v>
      </c>
      <c r="AH441" s="1">
        <v>0</v>
      </c>
      <c r="AL441" s="1">
        <v>0</v>
      </c>
      <c r="AP441" s="1">
        <v>0</v>
      </c>
      <c r="AT441" s="1">
        <v>0</v>
      </c>
      <c r="AX441" s="1">
        <v>0</v>
      </c>
      <c r="BB441" s="1">
        <v>0</v>
      </c>
      <c r="BF441" s="1">
        <v>0</v>
      </c>
      <c r="BJ441" s="1">
        <v>0</v>
      </c>
      <c r="BN441" s="1">
        <v>0</v>
      </c>
      <c r="BR441" s="1">
        <v>0</v>
      </c>
      <c r="BV441" s="1">
        <v>0</v>
      </c>
      <c r="BZ441" s="1">
        <v>0</v>
      </c>
      <c r="CD441" s="1">
        <v>0</v>
      </c>
      <c r="CH441" s="1">
        <v>0</v>
      </c>
      <c r="CL441" s="1">
        <v>0</v>
      </c>
      <c r="CM441" s="1"/>
    </row>
    <row r="442" spans="1:91" ht="15.75" hidden="1" customHeight="1" x14ac:dyDescent="0.2">
      <c r="A442" s="1">
        <v>10270451</v>
      </c>
      <c r="B442" s="1" t="e">
        <f>VLOOKUP(A442,'MONT-E'!B:C,2,0)</f>
        <v>#N/A</v>
      </c>
      <c r="F442" s="1">
        <v>0</v>
      </c>
      <c r="J442" s="1">
        <v>0</v>
      </c>
      <c r="N442" s="1">
        <v>0</v>
      </c>
      <c r="R442" s="1">
        <v>0</v>
      </c>
      <c r="V442" s="1">
        <v>0</v>
      </c>
      <c r="Z442" s="1">
        <v>0</v>
      </c>
      <c r="AD442" s="1">
        <v>0</v>
      </c>
      <c r="AH442" s="1">
        <v>0</v>
      </c>
      <c r="AL442" s="1">
        <v>0</v>
      </c>
      <c r="AP442" s="1">
        <v>0</v>
      </c>
      <c r="AT442" s="1">
        <v>0</v>
      </c>
      <c r="AX442" s="1">
        <v>0</v>
      </c>
      <c r="BB442" s="1">
        <v>0</v>
      </c>
      <c r="BF442" s="1">
        <v>0</v>
      </c>
      <c r="BJ442" s="1">
        <v>0</v>
      </c>
      <c r="BN442" s="1">
        <v>0</v>
      </c>
      <c r="BR442" s="1">
        <v>0</v>
      </c>
      <c r="BV442" s="1">
        <v>0</v>
      </c>
      <c r="BZ442" s="1">
        <v>0</v>
      </c>
      <c r="CD442" s="1">
        <v>0</v>
      </c>
      <c r="CH442" s="1">
        <v>0</v>
      </c>
      <c r="CL442" s="1">
        <v>0</v>
      </c>
      <c r="CM442" s="1"/>
    </row>
    <row r="443" spans="1:91" ht="15.75" hidden="1" customHeight="1" x14ac:dyDescent="0.2">
      <c r="A443" s="1">
        <v>14480741</v>
      </c>
      <c r="B443" s="1" t="e">
        <f>VLOOKUP(A443,'MONT-E'!B:C,2,0)</f>
        <v>#N/A</v>
      </c>
      <c r="F443" s="1">
        <v>0</v>
      </c>
      <c r="J443" s="1">
        <v>0</v>
      </c>
      <c r="N443" s="1">
        <v>0</v>
      </c>
      <c r="R443" s="1">
        <v>0</v>
      </c>
      <c r="V443" s="1">
        <v>0</v>
      </c>
      <c r="Z443" s="1">
        <v>0</v>
      </c>
      <c r="AD443" s="1">
        <v>0</v>
      </c>
      <c r="AH443" s="1">
        <v>0</v>
      </c>
      <c r="AL443" s="1">
        <v>0</v>
      </c>
      <c r="AP443" s="1">
        <v>0</v>
      </c>
      <c r="AT443" s="1">
        <v>0</v>
      </c>
      <c r="AX443" s="1">
        <v>0</v>
      </c>
      <c r="BB443" s="1">
        <v>0</v>
      </c>
      <c r="BF443" s="1">
        <v>0</v>
      </c>
      <c r="BJ443" s="1">
        <v>0</v>
      </c>
      <c r="BN443" s="1">
        <v>0</v>
      </c>
      <c r="BR443" s="1">
        <v>0</v>
      </c>
      <c r="BV443" s="1">
        <v>0</v>
      </c>
      <c r="BZ443" s="1">
        <v>0</v>
      </c>
      <c r="CD443" s="1">
        <v>0</v>
      </c>
      <c r="CH443" s="1">
        <v>0</v>
      </c>
      <c r="CL443" s="1">
        <v>0</v>
      </c>
      <c r="CM443" s="1"/>
    </row>
    <row r="444" spans="1:91" ht="15.75" hidden="1" customHeight="1" x14ac:dyDescent="0.2">
      <c r="A444" s="1">
        <v>15007362</v>
      </c>
      <c r="B444" s="1" t="e">
        <f>VLOOKUP(A444,'MONT-E'!B:C,2,0)</f>
        <v>#N/A</v>
      </c>
      <c r="F444" s="1">
        <v>0</v>
      </c>
      <c r="J444" s="1">
        <v>0</v>
      </c>
      <c r="N444" s="1">
        <v>0</v>
      </c>
      <c r="R444" s="1">
        <v>0</v>
      </c>
      <c r="V444" s="1">
        <v>0</v>
      </c>
      <c r="Z444" s="1">
        <v>0</v>
      </c>
      <c r="AD444" s="1">
        <v>0</v>
      </c>
      <c r="AH444" s="1">
        <v>0</v>
      </c>
      <c r="AL444" s="1">
        <v>0</v>
      </c>
      <c r="AP444" s="1">
        <v>0</v>
      </c>
      <c r="AT444" s="1">
        <v>0</v>
      </c>
      <c r="AX444" s="1">
        <v>0</v>
      </c>
      <c r="BB444" s="1">
        <v>0</v>
      </c>
      <c r="BF444" s="1">
        <v>0</v>
      </c>
      <c r="BJ444" s="1">
        <v>0</v>
      </c>
      <c r="BN444" s="1">
        <v>0</v>
      </c>
      <c r="BR444" s="1">
        <v>0</v>
      </c>
      <c r="BV444" s="1">
        <v>0</v>
      </c>
      <c r="BZ444" s="1">
        <v>0</v>
      </c>
      <c r="CD444" s="1">
        <v>0</v>
      </c>
      <c r="CH444" s="1">
        <v>0</v>
      </c>
      <c r="CL444" s="1">
        <v>0</v>
      </c>
    </row>
  </sheetData>
  <autoFilter ref="A4:CM444" xr:uid="{00000000-0009-0000-0000-000018000000}">
    <filterColumn colId="1">
      <filters>
        <filter val="Bùi Quỳnh Trang"/>
        <filter val="Hoàng Công Hải"/>
        <filter val="Lê Văn Minh"/>
        <filter val="Nguyễn Đức Lợi"/>
        <filter val="Nguyễn Thành Phi"/>
        <filter val="Trương Ngọc Mai"/>
      </filters>
    </filterColumn>
  </autoFilter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  <pageSetUpPr fitToPage="1"/>
  </sheetPr>
  <dimension ref="A1:BD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7109375" defaultRowHeight="15" customHeight="1" x14ac:dyDescent="0.2"/>
  <cols>
    <col min="1" max="2" width="5.28515625" customWidth="1"/>
    <col min="3" max="3" width="19.7109375" customWidth="1"/>
    <col min="4" max="4" width="20.140625" customWidth="1"/>
    <col min="5" max="5" width="8.7109375" hidden="1" customWidth="1"/>
    <col min="6" max="6" width="12.7109375" hidden="1" customWidth="1"/>
    <col min="7" max="7" width="10.42578125" hidden="1" customWidth="1"/>
    <col min="8" max="8" width="9.7109375" hidden="1" customWidth="1"/>
    <col min="9" max="10" width="12.7109375" hidden="1" customWidth="1"/>
    <col min="11" max="11" width="10.42578125" hidden="1" customWidth="1"/>
    <col min="12" max="12" width="14.140625" customWidth="1"/>
    <col min="13" max="13" width="14.140625" hidden="1" customWidth="1"/>
    <col min="14" max="43" width="4.28515625" customWidth="1"/>
    <col min="44" max="44" width="4.28515625" hidden="1" customWidth="1"/>
    <col min="45" max="45" width="8.28515625" customWidth="1"/>
    <col min="46" max="46" width="7.7109375" customWidth="1"/>
    <col min="47" max="47" width="7" customWidth="1"/>
    <col min="48" max="49" width="5.7109375" customWidth="1"/>
    <col min="50" max="50" width="8.28515625" customWidth="1"/>
    <col min="51" max="51" width="8.42578125" customWidth="1"/>
    <col min="52" max="52" width="6.28515625" customWidth="1"/>
    <col min="53" max="53" width="7.85546875" customWidth="1"/>
    <col min="54" max="54" width="7.42578125" customWidth="1"/>
    <col min="55" max="55" width="12.85546875" customWidth="1"/>
    <col min="56" max="56" width="15.140625" customWidth="1"/>
  </cols>
  <sheetData>
    <row r="1" spans="1:56" ht="23.25" customHeight="1" x14ac:dyDescent="0.25">
      <c r="A1" s="68"/>
      <c r="B1" s="68" t="s">
        <v>4203</v>
      </c>
      <c r="C1" s="138"/>
      <c r="D1" s="70"/>
      <c r="E1" s="70"/>
      <c r="F1" s="70"/>
      <c r="G1" s="71"/>
      <c r="H1" s="71"/>
      <c r="I1" s="70"/>
      <c r="J1" s="70"/>
      <c r="K1" s="70"/>
      <c r="L1" s="70"/>
      <c r="M1" s="70"/>
      <c r="N1" s="73"/>
      <c r="O1" s="69" t="s">
        <v>2305</v>
      </c>
      <c r="P1" s="69"/>
      <c r="Q1" s="69"/>
      <c r="S1" s="129"/>
      <c r="T1" s="69" t="s">
        <v>2339</v>
      </c>
      <c r="U1" s="69"/>
      <c r="V1" s="69"/>
      <c r="W1" s="69"/>
      <c r="Y1" s="74"/>
      <c r="Z1" s="69" t="s">
        <v>2306</v>
      </c>
      <c r="AA1" s="69"/>
      <c r="AB1" s="69"/>
      <c r="AC1" s="69"/>
      <c r="AD1" s="69"/>
      <c r="AE1" s="120"/>
      <c r="AF1" s="69" t="s">
        <v>2340</v>
      </c>
      <c r="AH1" s="75"/>
      <c r="AI1" s="76"/>
      <c r="AJ1" s="76"/>
      <c r="AK1" s="69" t="s">
        <v>4204</v>
      </c>
      <c r="AL1" s="76"/>
      <c r="AM1" s="76"/>
      <c r="AN1" s="76"/>
      <c r="AO1" s="69"/>
      <c r="AP1" s="67"/>
      <c r="AQ1" s="69"/>
      <c r="AR1" s="69"/>
      <c r="AS1" s="69"/>
      <c r="AT1" s="69"/>
      <c r="AU1" s="69"/>
      <c r="AV1" s="79"/>
      <c r="AW1" s="79"/>
      <c r="AX1" s="79"/>
      <c r="AY1" s="79"/>
      <c r="AZ1" s="79"/>
      <c r="BA1" s="69"/>
      <c r="BB1" s="79"/>
      <c r="BC1" s="69"/>
      <c r="BD1" s="69"/>
    </row>
    <row r="2" spans="1:56" ht="21.75" hidden="1" customHeight="1" x14ac:dyDescent="0.2">
      <c r="A2" s="69">
        <v>1</v>
      </c>
      <c r="B2" s="69">
        <f t="shared" ref="B2:E2" si="0">1+A2</f>
        <v>2</v>
      </c>
      <c r="C2" s="138">
        <f t="shared" si="0"/>
        <v>3</v>
      </c>
      <c r="D2" s="69">
        <f t="shared" si="0"/>
        <v>4</v>
      </c>
      <c r="E2" s="69">
        <f t="shared" si="0"/>
        <v>5</v>
      </c>
      <c r="F2" s="69"/>
      <c r="G2" s="69">
        <f t="shared" ref="G2:L2" si="1">1+F2</f>
        <v>1</v>
      </c>
      <c r="H2" s="69">
        <f t="shared" si="1"/>
        <v>2</v>
      </c>
      <c r="I2" s="69">
        <f t="shared" si="1"/>
        <v>3</v>
      </c>
      <c r="J2" s="69">
        <f t="shared" si="1"/>
        <v>4</v>
      </c>
      <c r="K2" s="69">
        <f t="shared" si="1"/>
        <v>5</v>
      </c>
      <c r="L2" s="69">
        <f t="shared" si="1"/>
        <v>6</v>
      </c>
      <c r="M2" s="69"/>
      <c r="N2" s="81">
        <v>30</v>
      </c>
      <c r="O2" s="80">
        <v>31</v>
      </c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>
        <v>32</v>
      </c>
      <c r="AF2" s="80">
        <v>33</v>
      </c>
      <c r="AG2" s="81">
        <v>34</v>
      </c>
      <c r="AH2" s="80">
        <v>35</v>
      </c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69">
        <f>1+AI2</f>
        <v>1</v>
      </c>
      <c r="AT2" s="69">
        <f t="shared" ref="AT2:AV2" si="2">1+AS2</f>
        <v>2</v>
      </c>
      <c r="AU2" s="69">
        <f t="shared" si="2"/>
        <v>3</v>
      </c>
      <c r="AV2" s="69">
        <f t="shared" si="2"/>
        <v>4</v>
      </c>
      <c r="AW2" s="85"/>
      <c r="AX2" s="84"/>
      <c r="AY2" s="83"/>
      <c r="AZ2" s="83"/>
      <c r="BA2" s="83"/>
      <c r="BB2" s="85"/>
      <c r="BC2" s="83"/>
      <c r="BD2" s="83"/>
    </row>
    <row r="3" spans="1:56" ht="18" hidden="1" customHeight="1" x14ac:dyDescent="0.2">
      <c r="A3" s="81"/>
      <c r="B3" s="81"/>
      <c r="C3" s="139"/>
      <c r="D3" s="81"/>
      <c r="E3" s="81"/>
      <c r="F3" s="81"/>
      <c r="G3" s="81"/>
      <c r="H3" s="81"/>
      <c r="I3" s="81"/>
      <c r="J3" s="81"/>
      <c r="K3" s="81"/>
      <c r="L3" s="81"/>
      <c r="M3" s="81"/>
      <c r="N3" s="80">
        <v>27</v>
      </c>
      <c r="O3" s="81">
        <v>28</v>
      </c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>
        <v>29</v>
      </c>
      <c r="AF3" s="81">
        <v>30</v>
      </c>
      <c r="AG3" s="80">
        <v>31</v>
      </c>
      <c r="AH3" s="81">
        <v>32</v>
      </c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1"/>
      <c r="AT3" s="81"/>
      <c r="AU3" s="81"/>
      <c r="AV3" s="81"/>
      <c r="AW3" s="140"/>
      <c r="AX3" s="81"/>
      <c r="AY3" s="81"/>
      <c r="AZ3" s="81"/>
      <c r="BA3" s="81"/>
      <c r="BB3" s="81"/>
      <c r="BC3" s="81"/>
      <c r="BD3" s="69"/>
    </row>
    <row r="4" spans="1:56" ht="17.25" customHeight="1" x14ac:dyDescent="0.2">
      <c r="A4" s="87" t="s">
        <v>2308</v>
      </c>
      <c r="B4" s="87" t="s">
        <v>915</v>
      </c>
      <c r="C4" s="141" t="s">
        <v>2155</v>
      </c>
      <c r="D4" s="89" t="s">
        <v>5</v>
      </c>
      <c r="E4" s="336" t="s">
        <v>2309</v>
      </c>
      <c r="F4" s="89"/>
      <c r="G4" s="90" t="s">
        <v>2310</v>
      </c>
      <c r="H4" s="90" t="s">
        <v>2311</v>
      </c>
      <c r="I4" s="89" t="s">
        <v>2312</v>
      </c>
      <c r="J4" s="89" t="s">
        <v>2313</v>
      </c>
      <c r="K4" s="89" t="s">
        <v>2314</v>
      </c>
      <c r="L4" s="337" t="s">
        <v>4205</v>
      </c>
      <c r="M4" s="142"/>
      <c r="N4" s="339" t="s">
        <v>4206</v>
      </c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319"/>
      <c r="AO4" s="319"/>
      <c r="AP4" s="319"/>
      <c r="AQ4" s="320"/>
      <c r="AR4" s="143"/>
      <c r="AS4" s="332" t="s">
        <v>2318</v>
      </c>
      <c r="AT4" s="332" t="s">
        <v>2319</v>
      </c>
      <c r="AU4" s="335" t="s">
        <v>913</v>
      </c>
      <c r="AV4" s="331" t="s">
        <v>2320</v>
      </c>
      <c r="AW4" s="319"/>
      <c r="AX4" s="319"/>
      <c r="AY4" s="319"/>
      <c r="AZ4" s="320"/>
      <c r="BA4" s="332" t="s">
        <v>2321</v>
      </c>
      <c r="BB4" s="332" t="s">
        <v>2322</v>
      </c>
      <c r="BC4" s="333" t="s">
        <v>4207</v>
      </c>
      <c r="BD4" s="334" t="s">
        <v>2324</v>
      </c>
    </row>
    <row r="5" spans="1:56" ht="33" customHeight="1" x14ac:dyDescent="0.2">
      <c r="A5" s="91" t="s">
        <v>2325</v>
      </c>
      <c r="B5" s="91" t="s">
        <v>915</v>
      </c>
      <c r="C5" s="144"/>
      <c r="D5" s="91" t="s">
        <v>5</v>
      </c>
      <c r="E5" s="317"/>
      <c r="F5" s="91"/>
      <c r="G5" s="92"/>
      <c r="H5" s="92"/>
      <c r="I5" s="91"/>
      <c r="J5" s="91"/>
      <c r="K5" s="91"/>
      <c r="L5" s="317"/>
      <c r="M5" s="145"/>
      <c r="N5" s="96">
        <f t="shared" ref="N5:AQ5" si="3">M5+1</f>
        <v>1</v>
      </c>
      <c r="O5" s="96">
        <f t="shared" si="3"/>
        <v>2</v>
      </c>
      <c r="P5" s="96">
        <f t="shared" si="3"/>
        <v>3</v>
      </c>
      <c r="Q5" s="146">
        <f t="shared" si="3"/>
        <v>4</v>
      </c>
      <c r="R5" s="146">
        <f t="shared" si="3"/>
        <v>5</v>
      </c>
      <c r="S5" s="96">
        <f t="shared" si="3"/>
        <v>6</v>
      </c>
      <c r="T5" s="96">
        <f t="shared" si="3"/>
        <v>7</v>
      </c>
      <c r="U5" s="96">
        <f t="shared" si="3"/>
        <v>8</v>
      </c>
      <c r="V5" s="96">
        <f t="shared" si="3"/>
        <v>9</v>
      </c>
      <c r="W5" s="96">
        <f t="shared" si="3"/>
        <v>10</v>
      </c>
      <c r="X5" s="146">
        <f t="shared" si="3"/>
        <v>11</v>
      </c>
      <c r="Y5" s="146">
        <f t="shared" si="3"/>
        <v>12</v>
      </c>
      <c r="Z5" s="96">
        <f t="shared" si="3"/>
        <v>13</v>
      </c>
      <c r="AA5" s="96">
        <f t="shared" si="3"/>
        <v>14</v>
      </c>
      <c r="AB5" s="96">
        <f t="shared" si="3"/>
        <v>15</v>
      </c>
      <c r="AC5" s="96">
        <f t="shared" si="3"/>
        <v>16</v>
      </c>
      <c r="AD5" s="96">
        <f t="shared" si="3"/>
        <v>17</v>
      </c>
      <c r="AE5" s="146">
        <f t="shared" si="3"/>
        <v>18</v>
      </c>
      <c r="AF5" s="146">
        <f t="shared" si="3"/>
        <v>19</v>
      </c>
      <c r="AG5" s="96">
        <f t="shared" si="3"/>
        <v>20</v>
      </c>
      <c r="AH5" s="96">
        <f t="shared" si="3"/>
        <v>21</v>
      </c>
      <c r="AI5" s="96">
        <f t="shared" si="3"/>
        <v>22</v>
      </c>
      <c r="AJ5" s="96">
        <f t="shared" si="3"/>
        <v>23</v>
      </c>
      <c r="AK5" s="96">
        <f t="shared" si="3"/>
        <v>24</v>
      </c>
      <c r="AL5" s="146">
        <f t="shared" si="3"/>
        <v>25</v>
      </c>
      <c r="AM5" s="146">
        <f t="shared" si="3"/>
        <v>26</v>
      </c>
      <c r="AN5" s="96">
        <f t="shared" si="3"/>
        <v>27</v>
      </c>
      <c r="AO5" s="96">
        <f t="shared" si="3"/>
        <v>28</v>
      </c>
      <c r="AP5" s="96">
        <f t="shared" si="3"/>
        <v>29</v>
      </c>
      <c r="AQ5" s="96">
        <f t="shared" si="3"/>
        <v>30</v>
      </c>
      <c r="AR5" s="96"/>
      <c r="AS5" s="317"/>
      <c r="AT5" s="317"/>
      <c r="AU5" s="317"/>
      <c r="AV5" s="97" t="s">
        <v>19</v>
      </c>
      <c r="AW5" s="98" t="s">
        <v>16</v>
      </c>
      <c r="AX5" s="98" t="s">
        <v>2326</v>
      </c>
      <c r="AY5" s="99" t="s">
        <v>2327</v>
      </c>
      <c r="AZ5" s="100" t="s">
        <v>2328</v>
      </c>
      <c r="BA5" s="317"/>
      <c r="BB5" s="317"/>
      <c r="BC5" s="317"/>
      <c r="BD5" s="317"/>
    </row>
    <row r="6" spans="1:56" ht="15.75" customHeight="1" x14ac:dyDescent="0.2">
      <c r="A6" s="101"/>
      <c r="B6" s="102"/>
      <c r="C6" s="147"/>
      <c r="D6" s="102"/>
      <c r="E6" s="103"/>
      <c r="F6" s="102"/>
      <c r="G6" s="104"/>
      <c r="H6" s="105"/>
      <c r="I6" s="102"/>
      <c r="J6" s="102"/>
      <c r="K6" s="102"/>
      <c r="L6" s="103"/>
      <c r="M6" s="148"/>
      <c r="N6" s="107">
        <v>7</v>
      </c>
      <c r="O6" s="107">
        <f t="shared" ref="O6:AR6" si="4">N6+4</f>
        <v>11</v>
      </c>
      <c r="P6" s="107">
        <f t="shared" si="4"/>
        <v>15</v>
      </c>
      <c r="Q6" s="107">
        <f t="shared" si="4"/>
        <v>19</v>
      </c>
      <c r="R6" s="107">
        <f t="shared" si="4"/>
        <v>23</v>
      </c>
      <c r="S6" s="107">
        <f t="shared" si="4"/>
        <v>27</v>
      </c>
      <c r="T6" s="107">
        <f t="shared" si="4"/>
        <v>31</v>
      </c>
      <c r="U6" s="107">
        <f t="shared" si="4"/>
        <v>35</v>
      </c>
      <c r="V6" s="107">
        <f t="shared" si="4"/>
        <v>39</v>
      </c>
      <c r="W6" s="107">
        <f t="shared" si="4"/>
        <v>43</v>
      </c>
      <c r="X6" s="107">
        <f t="shared" si="4"/>
        <v>47</v>
      </c>
      <c r="Y6" s="107">
        <f t="shared" si="4"/>
        <v>51</v>
      </c>
      <c r="Z6" s="107">
        <f t="shared" si="4"/>
        <v>55</v>
      </c>
      <c r="AA6" s="107">
        <f t="shared" si="4"/>
        <v>59</v>
      </c>
      <c r="AB6" s="107">
        <f t="shared" si="4"/>
        <v>63</v>
      </c>
      <c r="AC6" s="107">
        <f t="shared" si="4"/>
        <v>67</v>
      </c>
      <c r="AD6" s="107">
        <f t="shared" si="4"/>
        <v>71</v>
      </c>
      <c r="AE6" s="107">
        <f t="shared" si="4"/>
        <v>75</v>
      </c>
      <c r="AF6" s="107">
        <f t="shared" si="4"/>
        <v>79</v>
      </c>
      <c r="AG6" s="107">
        <f t="shared" si="4"/>
        <v>83</v>
      </c>
      <c r="AH6" s="107">
        <f t="shared" si="4"/>
        <v>87</v>
      </c>
      <c r="AI6" s="107">
        <f t="shared" si="4"/>
        <v>91</v>
      </c>
      <c r="AJ6" s="107">
        <f t="shared" si="4"/>
        <v>95</v>
      </c>
      <c r="AK6" s="107">
        <f t="shared" si="4"/>
        <v>99</v>
      </c>
      <c r="AL6" s="107">
        <f t="shared" si="4"/>
        <v>103</v>
      </c>
      <c r="AM6" s="107">
        <f t="shared" si="4"/>
        <v>107</v>
      </c>
      <c r="AN6" s="107">
        <f t="shared" si="4"/>
        <v>111</v>
      </c>
      <c r="AO6" s="107">
        <f t="shared" si="4"/>
        <v>115</v>
      </c>
      <c r="AP6" s="107">
        <f t="shared" si="4"/>
        <v>119</v>
      </c>
      <c r="AQ6" s="107">
        <f t="shared" si="4"/>
        <v>123</v>
      </c>
      <c r="AR6" s="107">
        <f t="shared" si="4"/>
        <v>127</v>
      </c>
      <c r="AS6" s="108"/>
      <c r="AT6" s="103"/>
      <c r="AU6" s="109"/>
      <c r="AV6" s="133"/>
      <c r="AW6" s="149"/>
      <c r="AX6" s="149"/>
      <c r="AY6" s="149"/>
      <c r="AZ6" s="149"/>
      <c r="BA6" s="103"/>
      <c r="BB6" s="111"/>
      <c r="BC6" s="103"/>
      <c r="BD6" s="103"/>
    </row>
    <row r="7" spans="1:56" ht="15.75" customHeight="1" x14ac:dyDescent="0.2">
      <c r="A7" s="112">
        <v>215</v>
      </c>
      <c r="B7" s="113" t="s">
        <v>41</v>
      </c>
      <c r="C7" s="114" t="s">
        <v>42</v>
      </c>
      <c r="D7" s="113" t="s">
        <v>2345</v>
      </c>
      <c r="E7" s="115">
        <v>0</v>
      </c>
      <c r="F7" s="116"/>
      <c r="G7" s="117">
        <v>42842</v>
      </c>
      <c r="H7" s="118"/>
      <c r="I7" s="116" t="s">
        <v>2346</v>
      </c>
      <c r="J7" s="117">
        <v>42917</v>
      </c>
      <c r="K7" s="116" t="s">
        <v>28</v>
      </c>
      <c r="L7" s="115"/>
      <c r="M7" s="122">
        <v>0</v>
      </c>
      <c r="N7" s="119">
        <v>8</v>
      </c>
      <c r="O7" s="119">
        <v>8</v>
      </c>
      <c r="P7" s="119">
        <v>8</v>
      </c>
      <c r="Q7" s="119"/>
      <c r="R7" s="119"/>
      <c r="S7" s="119">
        <v>8</v>
      </c>
      <c r="T7" s="119">
        <v>8</v>
      </c>
      <c r="U7" s="119">
        <v>8</v>
      </c>
      <c r="V7" s="119">
        <v>8</v>
      </c>
      <c r="W7" s="119">
        <v>8</v>
      </c>
      <c r="X7" s="119"/>
      <c r="Y7" s="119"/>
      <c r="Z7" s="119">
        <v>8</v>
      </c>
      <c r="AA7" s="119">
        <v>8</v>
      </c>
      <c r="AB7" s="119">
        <v>8</v>
      </c>
      <c r="AC7" s="119">
        <v>8</v>
      </c>
      <c r="AD7" s="119">
        <v>8</v>
      </c>
      <c r="AE7" s="119"/>
      <c r="AF7" s="119"/>
      <c r="AG7" s="119">
        <v>8</v>
      </c>
      <c r="AH7" s="119">
        <v>8</v>
      </c>
      <c r="AI7" s="119">
        <v>8</v>
      </c>
      <c r="AJ7" s="119">
        <v>8</v>
      </c>
      <c r="AK7" s="119">
        <v>8</v>
      </c>
      <c r="AL7" s="119"/>
      <c r="AM7" s="119"/>
      <c r="AN7" s="119">
        <v>8</v>
      </c>
      <c r="AO7" s="119">
        <v>8</v>
      </c>
      <c r="AP7" s="119">
        <v>8</v>
      </c>
      <c r="AQ7" s="119">
        <v>8</v>
      </c>
      <c r="AR7" s="119"/>
      <c r="AS7" s="121">
        <f t="shared" ref="AS7:AS57" si="5">SUM($N7:$AR7)</f>
        <v>176</v>
      </c>
      <c r="AT7" s="122">
        <f t="shared" ref="AT7:AT57" si="6">ROUND($AS7/8,1)</f>
        <v>22</v>
      </c>
      <c r="AU7" s="123"/>
      <c r="AV7" s="133"/>
      <c r="AW7" s="149"/>
      <c r="AX7" s="124"/>
      <c r="AY7" s="126"/>
      <c r="AZ7" s="124"/>
      <c r="BA7" s="122">
        <f t="shared" ref="BA7:BA57" si="7">ROUND(SUM(AT7:AX7),1)</f>
        <v>22</v>
      </c>
      <c r="BB7" s="127"/>
      <c r="BC7" s="122">
        <f t="shared" ref="BC7:BC57" si="8">$L7-$AV7</f>
        <v>0</v>
      </c>
      <c r="BD7" s="103"/>
    </row>
    <row r="8" spans="1:56" ht="15.75" customHeight="1" x14ac:dyDescent="0.2">
      <c r="A8" s="112">
        <v>146</v>
      </c>
      <c r="B8" s="113" t="s">
        <v>412</v>
      </c>
      <c r="C8" s="114" t="s">
        <v>413</v>
      </c>
      <c r="D8" s="113" t="s">
        <v>2345</v>
      </c>
      <c r="E8" s="115">
        <v>0</v>
      </c>
      <c r="F8" s="116"/>
      <c r="G8" s="117">
        <v>43325</v>
      </c>
      <c r="H8" s="118"/>
      <c r="I8" s="116" t="s">
        <v>2346</v>
      </c>
      <c r="J8" s="117">
        <v>43386</v>
      </c>
      <c r="K8" s="116" t="s">
        <v>28</v>
      </c>
      <c r="L8" s="115"/>
      <c r="M8" s="122">
        <v>0</v>
      </c>
      <c r="N8" s="119">
        <v>8</v>
      </c>
      <c r="O8" s="119">
        <v>8</v>
      </c>
      <c r="P8" s="119">
        <v>8</v>
      </c>
      <c r="Q8" s="119"/>
      <c r="R8" s="119"/>
      <c r="S8" s="119">
        <v>8</v>
      </c>
      <c r="T8" s="119">
        <v>8</v>
      </c>
      <c r="U8" s="119">
        <v>8</v>
      </c>
      <c r="V8" s="119">
        <v>8</v>
      </c>
      <c r="W8" s="119">
        <v>8</v>
      </c>
      <c r="X8" s="119"/>
      <c r="Y8" s="119"/>
      <c r="Z8" s="119">
        <v>8</v>
      </c>
      <c r="AA8" s="119">
        <v>8</v>
      </c>
      <c r="AB8" s="119">
        <v>8</v>
      </c>
      <c r="AC8" s="119">
        <v>8</v>
      </c>
      <c r="AD8" s="119">
        <v>8</v>
      </c>
      <c r="AE8" s="119"/>
      <c r="AF8" s="119"/>
      <c r="AG8" s="119">
        <v>8</v>
      </c>
      <c r="AH8" s="119">
        <v>8</v>
      </c>
      <c r="AI8" s="119">
        <v>8</v>
      </c>
      <c r="AJ8" s="119">
        <v>8</v>
      </c>
      <c r="AK8" s="119">
        <v>8</v>
      </c>
      <c r="AL8" s="119"/>
      <c r="AM8" s="119"/>
      <c r="AN8" s="119">
        <v>8</v>
      </c>
      <c r="AO8" s="119">
        <v>8</v>
      </c>
      <c r="AP8" s="119">
        <v>8</v>
      </c>
      <c r="AQ8" s="119">
        <v>8</v>
      </c>
      <c r="AR8" s="119"/>
      <c r="AS8" s="121">
        <f t="shared" si="5"/>
        <v>176</v>
      </c>
      <c r="AT8" s="122">
        <f t="shared" si="6"/>
        <v>22</v>
      </c>
      <c r="AU8" s="123"/>
      <c r="AV8" s="133"/>
      <c r="AW8" s="149"/>
      <c r="AX8" s="124"/>
      <c r="AY8" s="126"/>
      <c r="AZ8" s="124"/>
      <c r="BA8" s="122">
        <f t="shared" si="7"/>
        <v>22</v>
      </c>
      <c r="BB8" s="127"/>
      <c r="BC8" s="122">
        <f t="shared" si="8"/>
        <v>0</v>
      </c>
      <c r="BD8" s="103"/>
    </row>
    <row r="9" spans="1:56" ht="15.75" customHeight="1" x14ac:dyDescent="0.2">
      <c r="A9" s="112">
        <v>10</v>
      </c>
      <c r="B9" s="113" t="s">
        <v>29</v>
      </c>
      <c r="C9" s="114" t="s">
        <v>30</v>
      </c>
      <c r="D9" s="113" t="s">
        <v>2345</v>
      </c>
      <c r="E9" s="115">
        <v>0</v>
      </c>
      <c r="F9" s="116"/>
      <c r="G9" s="117">
        <v>42479</v>
      </c>
      <c r="H9" s="118"/>
      <c r="I9" s="116" t="s">
        <v>2346</v>
      </c>
      <c r="J9" s="117">
        <v>42479</v>
      </c>
      <c r="K9" s="116" t="s">
        <v>28</v>
      </c>
      <c r="L9" s="115"/>
      <c r="M9" s="122">
        <v>0</v>
      </c>
      <c r="N9" s="119">
        <v>8</v>
      </c>
      <c r="O9" s="119">
        <v>8</v>
      </c>
      <c r="P9" s="119">
        <v>8</v>
      </c>
      <c r="Q9" s="119"/>
      <c r="R9" s="119"/>
      <c r="S9" s="119">
        <v>8</v>
      </c>
      <c r="T9" s="119">
        <v>8</v>
      </c>
      <c r="U9" s="119">
        <v>8</v>
      </c>
      <c r="V9" s="119">
        <v>8</v>
      </c>
      <c r="W9" s="119">
        <v>8</v>
      </c>
      <c r="X9" s="119"/>
      <c r="Y9" s="119"/>
      <c r="Z9" s="119">
        <v>8</v>
      </c>
      <c r="AA9" s="119">
        <v>8</v>
      </c>
      <c r="AB9" s="119">
        <v>8</v>
      </c>
      <c r="AC9" s="119">
        <v>8</v>
      </c>
      <c r="AD9" s="119">
        <v>8</v>
      </c>
      <c r="AE9" s="119"/>
      <c r="AF9" s="119"/>
      <c r="AG9" s="119">
        <v>8</v>
      </c>
      <c r="AH9" s="119">
        <v>8</v>
      </c>
      <c r="AI9" s="119">
        <v>8</v>
      </c>
      <c r="AJ9" s="119">
        <v>8</v>
      </c>
      <c r="AK9" s="119">
        <v>8</v>
      </c>
      <c r="AL9" s="119"/>
      <c r="AM9" s="119"/>
      <c r="AN9" s="119">
        <v>8</v>
      </c>
      <c r="AO9" s="119">
        <v>8</v>
      </c>
      <c r="AP9" s="119">
        <v>8</v>
      </c>
      <c r="AQ9" s="119">
        <v>8</v>
      </c>
      <c r="AR9" s="119"/>
      <c r="AS9" s="121">
        <f t="shared" si="5"/>
        <v>176</v>
      </c>
      <c r="AT9" s="122">
        <f t="shared" si="6"/>
        <v>22</v>
      </c>
      <c r="AU9" s="123"/>
      <c r="AV9" s="133"/>
      <c r="AW9" s="149"/>
      <c r="AX9" s="124"/>
      <c r="AY9" s="126"/>
      <c r="AZ9" s="124"/>
      <c r="BA9" s="122">
        <f t="shared" si="7"/>
        <v>22</v>
      </c>
      <c r="BB9" s="127"/>
      <c r="BC9" s="122">
        <f t="shared" si="8"/>
        <v>0</v>
      </c>
      <c r="BD9" s="103"/>
    </row>
    <row r="10" spans="1:56" ht="15.75" customHeight="1" x14ac:dyDescent="0.2">
      <c r="A10" s="112">
        <v>832</v>
      </c>
      <c r="B10" s="113" t="s">
        <v>692</v>
      </c>
      <c r="C10" s="113" t="s">
        <v>693</v>
      </c>
      <c r="D10" s="113" t="s">
        <v>2274</v>
      </c>
      <c r="E10" s="115">
        <v>13.5</v>
      </c>
      <c r="F10" s="116"/>
      <c r="G10" s="117">
        <v>44298</v>
      </c>
      <c r="H10" s="118"/>
      <c r="I10" s="116" t="s">
        <v>2346</v>
      </c>
      <c r="J10" s="117">
        <v>44419</v>
      </c>
      <c r="K10" s="116" t="s">
        <v>28</v>
      </c>
      <c r="L10" s="115">
        <f t="shared" ref="L10:L13" si="9">M10+1</f>
        <v>17.5</v>
      </c>
      <c r="M10" s="122">
        <v>16.5</v>
      </c>
      <c r="N10" s="150" t="s">
        <v>2347</v>
      </c>
      <c r="O10" s="150" t="s">
        <v>2347</v>
      </c>
      <c r="P10" s="150" t="s">
        <v>2347</v>
      </c>
      <c r="Q10" s="119"/>
      <c r="R10" s="119"/>
      <c r="S10" s="150" t="s">
        <v>2347</v>
      </c>
      <c r="T10" s="150" t="s">
        <v>2347</v>
      </c>
      <c r="U10" s="150" t="s">
        <v>2347</v>
      </c>
      <c r="V10" s="150" t="s">
        <v>2347</v>
      </c>
      <c r="W10" s="150" t="s">
        <v>2347</v>
      </c>
      <c r="X10" s="119"/>
      <c r="Y10" s="119"/>
      <c r="Z10" s="150" t="s">
        <v>2347</v>
      </c>
      <c r="AA10" s="150" t="s">
        <v>2347</v>
      </c>
      <c r="AB10" s="150" t="s">
        <v>2347</v>
      </c>
      <c r="AC10" s="150" t="s">
        <v>2347</v>
      </c>
      <c r="AD10" s="150" t="s">
        <v>2347</v>
      </c>
      <c r="AE10" s="119"/>
      <c r="AF10" s="119"/>
      <c r="AG10" s="150" t="s">
        <v>2347</v>
      </c>
      <c r="AH10" s="150" t="s">
        <v>2347</v>
      </c>
      <c r="AI10" s="150" t="s">
        <v>2347</v>
      </c>
      <c r="AJ10" s="150" t="s">
        <v>2347</v>
      </c>
      <c r="AK10" s="150" t="s">
        <v>2347</v>
      </c>
      <c r="AL10" s="119"/>
      <c r="AM10" s="119"/>
      <c r="AN10" s="150" t="s">
        <v>2347</v>
      </c>
      <c r="AO10" s="150" t="s">
        <v>2347</v>
      </c>
      <c r="AP10" s="150" t="s">
        <v>2347</v>
      </c>
      <c r="AQ10" s="150" t="s">
        <v>2347</v>
      </c>
      <c r="AR10" s="119"/>
      <c r="AS10" s="121">
        <f t="shared" si="5"/>
        <v>0</v>
      </c>
      <c r="AT10" s="122">
        <f t="shared" si="6"/>
        <v>0</v>
      </c>
      <c r="AU10" s="123"/>
      <c r="AV10" s="133"/>
      <c r="AW10" s="149"/>
      <c r="AX10" s="124"/>
      <c r="AY10" s="126"/>
      <c r="AZ10" s="124"/>
      <c r="BA10" s="122">
        <f t="shared" si="7"/>
        <v>0</v>
      </c>
      <c r="BB10" s="127"/>
      <c r="BC10" s="122">
        <f t="shared" si="8"/>
        <v>17.5</v>
      </c>
      <c r="BD10" s="103"/>
    </row>
    <row r="11" spans="1:56" ht="15.75" customHeight="1" x14ac:dyDescent="0.2">
      <c r="A11" s="112">
        <v>865</v>
      </c>
      <c r="B11" s="113" t="s">
        <v>700</v>
      </c>
      <c r="C11" s="113" t="s">
        <v>701</v>
      </c>
      <c r="D11" s="113" t="s">
        <v>2230</v>
      </c>
      <c r="E11" s="115">
        <v>15</v>
      </c>
      <c r="F11" s="116"/>
      <c r="G11" s="117">
        <v>44378</v>
      </c>
      <c r="H11" s="118"/>
      <c r="I11" s="116" t="s">
        <v>2346</v>
      </c>
      <c r="J11" s="117">
        <v>44505</v>
      </c>
      <c r="K11" s="116" t="s">
        <v>28</v>
      </c>
      <c r="L11" s="115">
        <f t="shared" si="9"/>
        <v>12</v>
      </c>
      <c r="M11" s="122">
        <v>11</v>
      </c>
      <c r="N11" s="150"/>
      <c r="O11" s="150"/>
      <c r="P11" s="150"/>
      <c r="Q11" s="119"/>
      <c r="R11" s="119"/>
      <c r="S11" s="150"/>
      <c r="T11" s="150"/>
      <c r="U11" s="150"/>
      <c r="V11" s="150"/>
      <c r="W11" s="150"/>
      <c r="X11" s="119"/>
      <c r="Y11" s="119"/>
      <c r="Z11" s="150"/>
      <c r="AA11" s="150"/>
      <c r="AB11" s="150"/>
      <c r="AC11" s="150"/>
      <c r="AD11" s="150"/>
      <c r="AE11" s="119"/>
      <c r="AF11" s="119"/>
      <c r="AG11" s="150"/>
      <c r="AH11" s="150"/>
      <c r="AI11" s="150"/>
      <c r="AJ11" s="150"/>
      <c r="AK11" s="150" t="e">
        <f>VLOOKUP($B11,'[1]Chi tiết chấm công'!$A:$ET,AK$6,0)</f>
        <v>#N/A</v>
      </c>
      <c r="AL11" s="119"/>
      <c r="AM11" s="119"/>
      <c r="AN11" s="150" t="s">
        <v>2347</v>
      </c>
      <c r="AO11" s="150" t="s">
        <v>2347</v>
      </c>
      <c r="AP11" s="150" t="s">
        <v>2347</v>
      </c>
      <c r="AQ11" s="150" t="s">
        <v>2347</v>
      </c>
      <c r="AR11" s="119"/>
      <c r="AS11" s="121" t="e">
        <f t="shared" si="5"/>
        <v>#N/A</v>
      </c>
      <c r="AT11" s="122" t="e">
        <f t="shared" si="6"/>
        <v>#N/A</v>
      </c>
      <c r="AU11" s="123"/>
      <c r="AV11" s="133"/>
      <c r="AW11" s="149"/>
      <c r="AX11" s="124"/>
      <c r="AY11" s="126"/>
      <c r="AZ11" s="124"/>
      <c r="BA11" s="122" t="e">
        <f t="shared" si="7"/>
        <v>#N/A</v>
      </c>
      <c r="BB11" s="127"/>
      <c r="BC11" s="122">
        <f t="shared" si="8"/>
        <v>12</v>
      </c>
      <c r="BD11" s="103"/>
    </row>
    <row r="12" spans="1:56" ht="15.75" customHeight="1" x14ac:dyDescent="0.2">
      <c r="A12" s="116">
        <v>333</v>
      </c>
      <c r="B12" s="113" t="s">
        <v>481</v>
      </c>
      <c r="C12" s="113" t="s">
        <v>482</v>
      </c>
      <c r="D12" s="113" t="s">
        <v>2230</v>
      </c>
      <c r="E12" s="115">
        <v>15.5</v>
      </c>
      <c r="F12" s="116"/>
      <c r="G12" s="117">
        <v>43640</v>
      </c>
      <c r="H12" s="118"/>
      <c r="I12" s="116" t="s">
        <v>2346</v>
      </c>
      <c r="J12" s="117">
        <v>44298</v>
      </c>
      <c r="K12" s="116" t="s">
        <v>28</v>
      </c>
      <c r="L12" s="115">
        <f t="shared" si="9"/>
        <v>13</v>
      </c>
      <c r="M12" s="122">
        <v>12</v>
      </c>
      <c r="N12" s="150" t="s">
        <v>2347</v>
      </c>
      <c r="O12" s="150" t="s">
        <v>2347</v>
      </c>
      <c r="P12" s="150" t="s">
        <v>2347</v>
      </c>
      <c r="Q12" s="119"/>
      <c r="R12" s="119"/>
      <c r="S12" s="150" t="s">
        <v>2347</v>
      </c>
      <c r="T12" s="150" t="s">
        <v>2347</v>
      </c>
      <c r="U12" s="129">
        <v>8</v>
      </c>
      <c r="V12" s="150" t="s">
        <v>2347</v>
      </c>
      <c r="W12" s="150" t="s">
        <v>2347</v>
      </c>
      <c r="X12" s="119"/>
      <c r="Y12" s="119"/>
      <c r="Z12" s="150" t="s">
        <v>2347</v>
      </c>
      <c r="AA12" s="150" t="s">
        <v>2347</v>
      </c>
      <c r="AB12" s="150" t="s">
        <v>2347</v>
      </c>
      <c r="AC12" s="150" t="s">
        <v>2347</v>
      </c>
      <c r="AD12" s="150" t="s">
        <v>2347</v>
      </c>
      <c r="AE12" s="119"/>
      <c r="AF12" s="119"/>
      <c r="AG12" s="150" t="s">
        <v>2347</v>
      </c>
      <c r="AH12" s="150" t="s">
        <v>2347</v>
      </c>
      <c r="AI12" s="129">
        <v>8</v>
      </c>
      <c r="AJ12" s="150" t="s">
        <v>2347</v>
      </c>
      <c r="AK12" s="150" t="s">
        <v>2347</v>
      </c>
      <c r="AL12" s="119"/>
      <c r="AM12" s="119"/>
      <c r="AN12" s="150" t="s">
        <v>2347</v>
      </c>
      <c r="AO12" s="150" t="s">
        <v>2347</v>
      </c>
      <c r="AP12" s="150" t="s">
        <v>2347</v>
      </c>
      <c r="AQ12" s="150" t="s">
        <v>2347</v>
      </c>
      <c r="AR12" s="119"/>
      <c r="AS12" s="121">
        <f t="shared" si="5"/>
        <v>16</v>
      </c>
      <c r="AT12" s="122">
        <f t="shared" si="6"/>
        <v>2</v>
      </c>
      <c r="AU12" s="123"/>
      <c r="AV12" s="133"/>
      <c r="AW12" s="149"/>
      <c r="AX12" s="124"/>
      <c r="AY12" s="126"/>
      <c r="AZ12" s="124"/>
      <c r="BA12" s="122">
        <f t="shared" si="7"/>
        <v>2</v>
      </c>
      <c r="BB12" s="127"/>
      <c r="BC12" s="122">
        <f t="shared" si="8"/>
        <v>13</v>
      </c>
      <c r="BD12" s="103"/>
    </row>
    <row r="13" spans="1:56" ht="15.75" customHeight="1" x14ac:dyDescent="0.2">
      <c r="A13" s="112">
        <v>656</v>
      </c>
      <c r="B13" s="113" t="s">
        <v>165</v>
      </c>
      <c r="C13" s="113" t="s">
        <v>166</v>
      </c>
      <c r="D13" s="113" t="s">
        <v>2230</v>
      </c>
      <c r="E13" s="115">
        <v>5</v>
      </c>
      <c r="F13" s="116"/>
      <c r="G13" s="117">
        <v>43892</v>
      </c>
      <c r="H13" s="118"/>
      <c r="I13" s="116" t="s">
        <v>2346</v>
      </c>
      <c r="J13" s="117">
        <v>43953</v>
      </c>
      <c r="K13" s="116" t="s">
        <v>28</v>
      </c>
      <c r="L13" s="115">
        <f t="shared" si="9"/>
        <v>5.5</v>
      </c>
      <c r="M13" s="122">
        <v>4.5</v>
      </c>
      <c r="N13" s="150" t="s">
        <v>2347</v>
      </c>
      <c r="O13" s="150" t="s">
        <v>2347</v>
      </c>
      <c r="P13" s="150" t="s">
        <v>2347</v>
      </c>
      <c r="Q13" s="119"/>
      <c r="R13" s="119"/>
      <c r="S13" s="150" t="s">
        <v>2347</v>
      </c>
      <c r="T13" s="150" t="s">
        <v>2347</v>
      </c>
      <c r="U13" s="150" t="s">
        <v>2347</v>
      </c>
      <c r="V13" s="150" t="s">
        <v>2347</v>
      </c>
      <c r="W13" s="150" t="s">
        <v>2347</v>
      </c>
      <c r="X13" s="119"/>
      <c r="Y13" s="119"/>
      <c r="Z13" s="150" t="s">
        <v>2347</v>
      </c>
      <c r="AA13" s="150" t="s">
        <v>2347</v>
      </c>
      <c r="AB13" s="150" t="s">
        <v>2347</v>
      </c>
      <c r="AC13" s="150" t="s">
        <v>2347</v>
      </c>
      <c r="AD13" s="150" t="s">
        <v>2347</v>
      </c>
      <c r="AE13" s="119"/>
      <c r="AF13" s="119"/>
      <c r="AG13" s="150" t="s">
        <v>2347</v>
      </c>
      <c r="AH13" s="150" t="s">
        <v>2347</v>
      </c>
      <c r="AI13" s="150" t="s">
        <v>2347</v>
      </c>
      <c r="AJ13" s="150" t="s">
        <v>2347</v>
      </c>
      <c r="AK13" s="150" t="s">
        <v>2347</v>
      </c>
      <c r="AL13" s="119"/>
      <c r="AM13" s="119"/>
      <c r="AN13" s="150" t="s">
        <v>2347</v>
      </c>
      <c r="AO13" s="150" t="s">
        <v>2347</v>
      </c>
      <c r="AP13" s="150" t="s">
        <v>2347</v>
      </c>
      <c r="AQ13" s="150" t="s">
        <v>2347</v>
      </c>
      <c r="AR13" s="119"/>
      <c r="AS13" s="121">
        <f t="shared" si="5"/>
        <v>0</v>
      </c>
      <c r="AT13" s="122">
        <f t="shared" si="6"/>
        <v>0</v>
      </c>
      <c r="AU13" s="123"/>
      <c r="AV13" s="133"/>
      <c r="AW13" s="149"/>
      <c r="AX13" s="124"/>
      <c r="AY13" s="126"/>
      <c r="AZ13" s="124"/>
      <c r="BA13" s="122">
        <f t="shared" si="7"/>
        <v>0</v>
      </c>
      <c r="BB13" s="127"/>
      <c r="BC13" s="122">
        <f t="shared" si="8"/>
        <v>5.5</v>
      </c>
      <c r="BD13" s="103"/>
    </row>
    <row r="14" spans="1:56" ht="15.75" customHeight="1" x14ac:dyDescent="0.2">
      <c r="A14" s="112">
        <v>180</v>
      </c>
      <c r="B14" s="113" t="s">
        <v>296</v>
      </c>
      <c r="C14" s="114" t="s">
        <v>297</v>
      </c>
      <c r="D14" s="113" t="s">
        <v>2167</v>
      </c>
      <c r="E14" s="115">
        <v>0</v>
      </c>
      <c r="F14" s="116"/>
      <c r="G14" s="117">
        <v>42348</v>
      </c>
      <c r="H14" s="118"/>
      <c r="I14" s="116" t="s">
        <v>2346</v>
      </c>
      <c r="J14" s="117">
        <v>42348</v>
      </c>
      <c r="K14" s="116" t="s">
        <v>28</v>
      </c>
      <c r="L14" s="115"/>
      <c r="M14" s="122">
        <v>0</v>
      </c>
      <c r="N14" s="119">
        <v>8</v>
      </c>
      <c r="O14" s="119">
        <v>8</v>
      </c>
      <c r="P14" s="119">
        <v>8</v>
      </c>
      <c r="Q14" s="119"/>
      <c r="R14" s="119"/>
      <c r="S14" s="119">
        <v>8</v>
      </c>
      <c r="T14" s="119">
        <v>8</v>
      </c>
      <c r="U14" s="119">
        <v>8</v>
      </c>
      <c r="V14" s="119">
        <v>8</v>
      </c>
      <c r="W14" s="119">
        <v>8</v>
      </c>
      <c r="X14" s="119"/>
      <c r="Y14" s="119"/>
      <c r="Z14" s="119">
        <v>8</v>
      </c>
      <c r="AA14" s="119">
        <v>8</v>
      </c>
      <c r="AB14" s="119">
        <v>8</v>
      </c>
      <c r="AC14" s="119">
        <v>8</v>
      </c>
      <c r="AD14" s="119">
        <v>8</v>
      </c>
      <c r="AE14" s="119"/>
      <c r="AF14" s="119"/>
      <c r="AG14" s="119">
        <v>8</v>
      </c>
      <c r="AH14" s="119">
        <v>8</v>
      </c>
      <c r="AI14" s="119">
        <v>8</v>
      </c>
      <c r="AJ14" s="119">
        <v>8</v>
      </c>
      <c r="AK14" s="119">
        <v>8</v>
      </c>
      <c r="AL14" s="119"/>
      <c r="AM14" s="119"/>
      <c r="AN14" s="119">
        <v>8</v>
      </c>
      <c r="AO14" s="119">
        <v>8</v>
      </c>
      <c r="AP14" s="119">
        <v>8</v>
      </c>
      <c r="AQ14" s="119">
        <v>8</v>
      </c>
      <c r="AR14" s="119"/>
      <c r="AS14" s="121">
        <f t="shared" si="5"/>
        <v>176</v>
      </c>
      <c r="AT14" s="122">
        <f t="shared" si="6"/>
        <v>22</v>
      </c>
      <c r="AU14" s="123"/>
      <c r="AV14" s="133"/>
      <c r="AW14" s="149"/>
      <c r="AX14" s="124"/>
      <c r="AY14" s="126"/>
      <c r="AZ14" s="124"/>
      <c r="BA14" s="122">
        <f t="shared" si="7"/>
        <v>22</v>
      </c>
      <c r="BB14" s="127"/>
      <c r="BC14" s="122">
        <f t="shared" si="8"/>
        <v>0</v>
      </c>
      <c r="BD14" s="103"/>
    </row>
    <row r="15" spans="1:56" ht="15.75" customHeight="1" x14ac:dyDescent="0.2">
      <c r="A15" s="112">
        <v>231</v>
      </c>
      <c r="B15" s="113" t="s">
        <v>408</v>
      </c>
      <c r="C15" s="114" t="s">
        <v>409</v>
      </c>
      <c r="D15" s="113" t="s">
        <v>285</v>
      </c>
      <c r="E15" s="115">
        <v>11</v>
      </c>
      <c r="F15" s="116"/>
      <c r="G15" s="117">
        <v>42751</v>
      </c>
      <c r="H15" s="118"/>
      <c r="I15" s="116" t="s">
        <v>2346</v>
      </c>
      <c r="J15" s="117">
        <v>42917</v>
      </c>
      <c r="K15" s="116" t="s">
        <v>28</v>
      </c>
      <c r="L15" s="115"/>
      <c r="M15" s="122">
        <v>0</v>
      </c>
      <c r="N15" s="119">
        <v>8</v>
      </c>
      <c r="O15" s="119">
        <v>8</v>
      </c>
      <c r="P15" s="119">
        <v>8</v>
      </c>
      <c r="Q15" s="119"/>
      <c r="R15" s="119"/>
      <c r="S15" s="119">
        <v>8</v>
      </c>
      <c r="T15" s="119">
        <v>8</v>
      </c>
      <c r="U15" s="119">
        <v>8</v>
      </c>
      <c r="V15" s="119">
        <v>8</v>
      </c>
      <c r="W15" s="119">
        <v>8</v>
      </c>
      <c r="X15" s="119"/>
      <c r="Y15" s="119"/>
      <c r="Z15" s="119">
        <v>8</v>
      </c>
      <c r="AA15" s="119">
        <v>8</v>
      </c>
      <c r="AB15" s="119">
        <v>8</v>
      </c>
      <c r="AC15" s="119">
        <v>8</v>
      </c>
      <c r="AD15" s="119">
        <v>8</v>
      </c>
      <c r="AE15" s="119"/>
      <c r="AF15" s="119"/>
      <c r="AG15" s="119">
        <v>8</v>
      </c>
      <c r="AH15" s="119">
        <v>8</v>
      </c>
      <c r="AI15" s="119">
        <v>8</v>
      </c>
      <c r="AJ15" s="119">
        <v>8</v>
      </c>
      <c r="AK15" s="119">
        <v>8</v>
      </c>
      <c r="AL15" s="119"/>
      <c r="AM15" s="119"/>
      <c r="AN15" s="119">
        <v>8</v>
      </c>
      <c r="AO15" s="119">
        <v>8</v>
      </c>
      <c r="AP15" s="119">
        <v>8</v>
      </c>
      <c r="AQ15" s="119">
        <v>8</v>
      </c>
      <c r="AR15" s="119"/>
      <c r="AS15" s="121">
        <f t="shared" si="5"/>
        <v>176</v>
      </c>
      <c r="AT15" s="122">
        <f t="shared" si="6"/>
        <v>22</v>
      </c>
      <c r="AU15" s="123"/>
      <c r="AV15" s="133"/>
      <c r="AW15" s="149"/>
      <c r="AX15" s="124"/>
      <c r="AY15" s="126"/>
      <c r="AZ15" s="124"/>
      <c r="BA15" s="122">
        <f t="shared" si="7"/>
        <v>22</v>
      </c>
      <c r="BB15" s="127"/>
      <c r="BC15" s="122">
        <f t="shared" si="8"/>
        <v>0</v>
      </c>
      <c r="BD15" s="103"/>
    </row>
    <row r="16" spans="1:56" ht="15.75" customHeight="1" x14ac:dyDescent="0.2">
      <c r="A16" s="112">
        <v>566</v>
      </c>
      <c r="B16" s="113" t="s">
        <v>431</v>
      </c>
      <c r="C16" s="113" t="s">
        <v>432</v>
      </c>
      <c r="D16" s="113" t="s">
        <v>285</v>
      </c>
      <c r="E16" s="115">
        <v>11.5</v>
      </c>
      <c r="F16" s="116"/>
      <c r="G16" s="117">
        <v>43801</v>
      </c>
      <c r="H16" s="118"/>
      <c r="I16" s="116" t="s">
        <v>2346</v>
      </c>
      <c r="J16" s="117">
        <v>43923</v>
      </c>
      <c r="K16" s="116" t="s">
        <v>28</v>
      </c>
      <c r="L16" s="115">
        <f t="shared" ref="L16:L17" si="10">M16+1</f>
        <v>3</v>
      </c>
      <c r="M16" s="122">
        <v>2</v>
      </c>
      <c r="N16" s="150" t="s">
        <v>2347</v>
      </c>
      <c r="O16" s="150" t="s">
        <v>2347</v>
      </c>
      <c r="P16" s="150" t="s">
        <v>2347</v>
      </c>
      <c r="Q16" s="119"/>
      <c r="R16" s="119"/>
      <c r="S16" s="150" t="s">
        <v>2347</v>
      </c>
      <c r="T16" s="150" t="s">
        <v>2347</v>
      </c>
      <c r="U16" s="150" t="s">
        <v>2347</v>
      </c>
      <c r="V16" s="150" t="s">
        <v>2347</v>
      </c>
      <c r="W16" s="150" t="s">
        <v>2347</v>
      </c>
      <c r="X16" s="119"/>
      <c r="Y16" s="119"/>
      <c r="Z16" s="150" t="s">
        <v>2347</v>
      </c>
      <c r="AA16" s="150" t="s">
        <v>2347</v>
      </c>
      <c r="AB16" s="150" t="s">
        <v>2347</v>
      </c>
      <c r="AC16" s="150" t="s">
        <v>2347</v>
      </c>
      <c r="AD16" s="150" t="s">
        <v>2347</v>
      </c>
      <c r="AE16" s="119"/>
      <c r="AF16" s="119"/>
      <c r="AG16" s="150" t="s">
        <v>2347</v>
      </c>
      <c r="AH16" s="150" t="s">
        <v>2347</v>
      </c>
      <c r="AI16" s="150" t="s">
        <v>2347</v>
      </c>
      <c r="AJ16" s="150" t="s">
        <v>2347</v>
      </c>
      <c r="AK16" s="150" t="s">
        <v>2347</v>
      </c>
      <c r="AL16" s="119"/>
      <c r="AM16" s="119"/>
      <c r="AN16" s="150" t="s">
        <v>2347</v>
      </c>
      <c r="AO16" s="150" t="s">
        <v>2347</v>
      </c>
      <c r="AP16" s="150" t="s">
        <v>2347</v>
      </c>
      <c r="AQ16" s="150" t="s">
        <v>2347</v>
      </c>
      <c r="AR16" s="119"/>
      <c r="AS16" s="121">
        <f t="shared" si="5"/>
        <v>0</v>
      </c>
      <c r="AT16" s="122">
        <f t="shared" si="6"/>
        <v>0</v>
      </c>
      <c r="AU16" s="123"/>
      <c r="AV16" s="133"/>
      <c r="AW16" s="149"/>
      <c r="AX16" s="124"/>
      <c r="AY16" s="126"/>
      <c r="AZ16" s="124"/>
      <c r="BA16" s="122">
        <f t="shared" si="7"/>
        <v>0</v>
      </c>
      <c r="BB16" s="127"/>
      <c r="BC16" s="122">
        <f t="shared" si="8"/>
        <v>3</v>
      </c>
      <c r="BD16" s="103"/>
    </row>
    <row r="17" spans="1:56" ht="15.75" customHeight="1" x14ac:dyDescent="0.2">
      <c r="A17" s="112">
        <v>684</v>
      </c>
      <c r="B17" s="113" t="s">
        <v>490</v>
      </c>
      <c r="C17" s="113" t="s">
        <v>491</v>
      </c>
      <c r="D17" s="113" t="s">
        <v>246</v>
      </c>
      <c r="E17" s="115">
        <v>15</v>
      </c>
      <c r="F17" s="116"/>
      <c r="G17" s="117">
        <v>43986</v>
      </c>
      <c r="H17" s="118"/>
      <c r="I17" s="116" t="s">
        <v>2346</v>
      </c>
      <c r="J17" s="117">
        <v>44256</v>
      </c>
      <c r="K17" s="116" t="s">
        <v>28</v>
      </c>
      <c r="L17" s="115">
        <f t="shared" si="10"/>
        <v>15</v>
      </c>
      <c r="M17" s="122">
        <v>14</v>
      </c>
      <c r="N17" s="150" t="s">
        <v>2347</v>
      </c>
      <c r="O17" s="150" t="s">
        <v>2347</v>
      </c>
      <c r="P17" s="150" t="s">
        <v>2347</v>
      </c>
      <c r="Q17" s="119"/>
      <c r="R17" s="119"/>
      <c r="S17" s="150" t="s">
        <v>2347</v>
      </c>
      <c r="T17" s="150" t="s">
        <v>2347</v>
      </c>
      <c r="U17" s="150" t="s">
        <v>2347</v>
      </c>
      <c r="V17" s="150" t="s">
        <v>2347</v>
      </c>
      <c r="W17" s="150" t="s">
        <v>2347</v>
      </c>
      <c r="X17" s="119"/>
      <c r="Y17" s="119"/>
      <c r="Z17" s="150" t="s">
        <v>2347</v>
      </c>
      <c r="AA17" s="150" t="s">
        <v>2347</v>
      </c>
      <c r="AB17" s="150" t="s">
        <v>2347</v>
      </c>
      <c r="AC17" s="150" t="s">
        <v>2347</v>
      </c>
      <c r="AD17" s="150" t="s">
        <v>2347</v>
      </c>
      <c r="AE17" s="119"/>
      <c r="AF17" s="119"/>
      <c r="AG17" s="150" t="s">
        <v>2347</v>
      </c>
      <c r="AH17" s="150" t="s">
        <v>2347</v>
      </c>
      <c r="AI17" s="150" t="s">
        <v>2347</v>
      </c>
      <c r="AJ17" s="150" t="s">
        <v>2347</v>
      </c>
      <c r="AK17" s="150" t="s">
        <v>2347</v>
      </c>
      <c r="AL17" s="119"/>
      <c r="AM17" s="119"/>
      <c r="AN17" s="150" t="s">
        <v>2347</v>
      </c>
      <c r="AO17" s="150" t="s">
        <v>2347</v>
      </c>
      <c r="AP17" s="150" t="s">
        <v>2347</v>
      </c>
      <c r="AQ17" s="150" t="s">
        <v>2347</v>
      </c>
      <c r="AR17" s="119"/>
      <c r="AS17" s="121">
        <f t="shared" si="5"/>
        <v>0</v>
      </c>
      <c r="AT17" s="122">
        <f t="shared" si="6"/>
        <v>0</v>
      </c>
      <c r="AU17" s="123"/>
      <c r="AV17" s="133"/>
      <c r="AW17" s="149"/>
      <c r="AX17" s="124"/>
      <c r="AY17" s="126"/>
      <c r="AZ17" s="124"/>
      <c r="BA17" s="122">
        <f t="shared" si="7"/>
        <v>0</v>
      </c>
      <c r="BB17" s="127"/>
      <c r="BC17" s="122">
        <f t="shared" si="8"/>
        <v>15</v>
      </c>
      <c r="BD17" s="103"/>
    </row>
    <row r="18" spans="1:56" ht="15.75" customHeight="1" x14ac:dyDescent="0.2">
      <c r="A18" s="112">
        <v>960</v>
      </c>
      <c r="B18" s="113" t="s">
        <v>744</v>
      </c>
      <c r="C18" s="114" t="s">
        <v>745</v>
      </c>
      <c r="D18" s="113" t="s">
        <v>2199</v>
      </c>
      <c r="E18" s="115">
        <v>20</v>
      </c>
      <c r="F18" s="116"/>
      <c r="G18" s="117">
        <v>43634</v>
      </c>
      <c r="H18" s="118"/>
      <c r="I18" s="116" t="s">
        <v>2346</v>
      </c>
      <c r="J18" s="117">
        <v>43695</v>
      </c>
      <c r="K18" s="116" t="s">
        <v>28</v>
      </c>
      <c r="L18" s="153">
        <v>24</v>
      </c>
      <c r="M18" s="122">
        <v>24</v>
      </c>
      <c r="N18" s="119">
        <v>8</v>
      </c>
      <c r="O18" s="119">
        <v>8</v>
      </c>
      <c r="P18" s="119">
        <v>8</v>
      </c>
      <c r="Q18" s="119"/>
      <c r="R18" s="119"/>
      <c r="S18" s="119">
        <v>8</v>
      </c>
      <c r="T18" s="119">
        <v>8</v>
      </c>
      <c r="U18" s="119">
        <v>8</v>
      </c>
      <c r="V18" s="119">
        <v>8</v>
      </c>
      <c r="W18" s="119">
        <v>8</v>
      </c>
      <c r="X18" s="119"/>
      <c r="Y18" s="119"/>
      <c r="Z18" s="119">
        <v>8</v>
      </c>
      <c r="AA18" s="119">
        <v>8</v>
      </c>
      <c r="AB18" s="119">
        <v>8</v>
      </c>
      <c r="AC18" s="119">
        <v>8</v>
      </c>
      <c r="AD18" s="119">
        <v>8</v>
      </c>
      <c r="AE18" s="119"/>
      <c r="AF18" s="119"/>
      <c r="AG18" s="119">
        <v>8</v>
      </c>
      <c r="AH18" s="119">
        <v>8</v>
      </c>
      <c r="AI18" s="119">
        <v>8</v>
      </c>
      <c r="AJ18" s="119">
        <v>8</v>
      </c>
      <c r="AK18" s="119">
        <v>8</v>
      </c>
      <c r="AL18" s="119"/>
      <c r="AM18" s="119"/>
      <c r="AN18" s="119">
        <v>8</v>
      </c>
      <c r="AO18" s="119">
        <v>8</v>
      </c>
      <c r="AP18" s="119">
        <v>8</v>
      </c>
      <c r="AQ18" s="119">
        <v>8</v>
      </c>
      <c r="AR18" s="119"/>
      <c r="AS18" s="121">
        <f t="shared" si="5"/>
        <v>176</v>
      </c>
      <c r="AT18" s="122">
        <f t="shared" si="6"/>
        <v>22</v>
      </c>
      <c r="AU18" s="123"/>
      <c r="AV18" s="133"/>
      <c r="AW18" s="149"/>
      <c r="AX18" s="124"/>
      <c r="AY18" s="126"/>
      <c r="AZ18" s="124"/>
      <c r="BA18" s="122">
        <f t="shared" si="7"/>
        <v>22</v>
      </c>
      <c r="BB18" s="127"/>
      <c r="BC18" s="122">
        <f t="shared" si="8"/>
        <v>24</v>
      </c>
      <c r="BD18" s="103"/>
    </row>
    <row r="19" spans="1:56" ht="15.75" customHeight="1" x14ac:dyDescent="0.2">
      <c r="A19" s="112">
        <v>932</v>
      </c>
      <c r="B19" s="113" t="s">
        <v>879</v>
      </c>
      <c r="C19" s="113" t="s">
        <v>880</v>
      </c>
      <c r="D19" s="113" t="s">
        <v>2172</v>
      </c>
      <c r="E19" s="115">
        <v>7</v>
      </c>
      <c r="F19" s="116"/>
      <c r="G19" s="117">
        <v>44648</v>
      </c>
      <c r="H19" s="118"/>
      <c r="I19" s="116" t="s">
        <v>2346</v>
      </c>
      <c r="J19" s="117">
        <v>44740</v>
      </c>
      <c r="K19" s="116" t="s">
        <v>28</v>
      </c>
      <c r="L19" s="115">
        <f t="shared" ref="L19:L22" si="11">M19+1</f>
        <v>8.5</v>
      </c>
      <c r="M19" s="122">
        <v>7.5</v>
      </c>
      <c r="N19" s="150" t="s">
        <v>2347</v>
      </c>
      <c r="O19" s="150" t="s">
        <v>2347</v>
      </c>
      <c r="P19" s="150" t="s">
        <v>2347</v>
      </c>
      <c r="Q19" s="119"/>
      <c r="R19" s="119"/>
      <c r="S19" s="150" t="s">
        <v>2347</v>
      </c>
      <c r="T19" s="150" t="s">
        <v>2347</v>
      </c>
      <c r="U19" s="150" t="s">
        <v>2347</v>
      </c>
      <c r="V19" s="150" t="s">
        <v>2347</v>
      </c>
      <c r="W19" s="150" t="s">
        <v>2347</v>
      </c>
      <c r="X19" s="119"/>
      <c r="Y19" s="119"/>
      <c r="Z19" s="150" t="s">
        <v>2347</v>
      </c>
      <c r="AA19" s="150" t="s">
        <v>2347</v>
      </c>
      <c r="AB19" s="150" t="s">
        <v>2347</v>
      </c>
      <c r="AC19" s="150" t="s">
        <v>2347</v>
      </c>
      <c r="AD19" s="150" t="s">
        <v>2347</v>
      </c>
      <c r="AE19" s="119"/>
      <c r="AF19" s="119"/>
      <c r="AG19" s="150" t="s">
        <v>2347</v>
      </c>
      <c r="AH19" s="150" t="s">
        <v>2347</v>
      </c>
      <c r="AI19" s="150" t="s">
        <v>2347</v>
      </c>
      <c r="AJ19" s="150" t="s">
        <v>2347</v>
      </c>
      <c r="AK19" s="150" t="s">
        <v>2347</v>
      </c>
      <c r="AL19" s="119"/>
      <c r="AM19" s="119"/>
      <c r="AN19" s="150" t="s">
        <v>2347</v>
      </c>
      <c r="AO19" s="150" t="s">
        <v>2347</v>
      </c>
      <c r="AP19" s="150" t="s">
        <v>2347</v>
      </c>
      <c r="AQ19" s="150" t="s">
        <v>2347</v>
      </c>
      <c r="AR19" s="119"/>
      <c r="AS19" s="121">
        <f t="shared" si="5"/>
        <v>0</v>
      </c>
      <c r="AT19" s="122">
        <f t="shared" si="6"/>
        <v>0</v>
      </c>
      <c r="AU19" s="123"/>
      <c r="AV19" s="133"/>
      <c r="AW19" s="149"/>
      <c r="AX19" s="124"/>
      <c r="AY19" s="126"/>
      <c r="AZ19" s="124"/>
      <c r="BA19" s="122">
        <f t="shared" si="7"/>
        <v>0</v>
      </c>
      <c r="BB19" s="127"/>
      <c r="BC19" s="122">
        <f t="shared" si="8"/>
        <v>8.5</v>
      </c>
      <c r="BD19" s="103"/>
    </row>
    <row r="20" spans="1:56" ht="15.75" customHeight="1" x14ac:dyDescent="0.2">
      <c r="A20" s="112">
        <v>891</v>
      </c>
      <c r="B20" s="113" t="s">
        <v>793</v>
      </c>
      <c r="C20" s="113" t="s">
        <v>794</v>
      </c>
      <c r="D20" s="113" t="s">
        <v>2198</v>
      </c>
      <c r="E20" s="115">
        <v>7</v>
      </c>
      <c r="F20" s="116"/>
      <c r="G20" s="117">
        <v>44501</v>
      </c>
      <c r="H20" s="118"/>
      <c r="I20" s="116" t="s">
        <v>2346</v>
      </c>
      <c r="J20" s="117">
        <v>44774</v>
      </c>
      <c r="K20" s="116" t="s">
        <v>28</v>
      </c>
      <c r="L20" s="115">
        <f t="shared" si="11"/>
        <v>1</v>
      </c>
      <c r="M20" s="122">
        <v>0</v>
      </c>
      <c r="N20" s="150" t="s">
        <v>2347</v>
      </c>
      <c r="O20" s="150" t="s">
        <v>2347</v>
      </c>
      <c r="P20" s="150" t="s">
        <v>2347</v>
      </c>
      <c r="Q20" s="119"/>
      <c r="R20" s="119"/>
      <c r="S20" s="150" t="s">
        <v>2347</v>
      </c>
      <c r="T20" s="150" t="s">
        <v>2347</v>
      </c>
      <c r="U20" s="150" t="s">
        <v>2347</v>
      </c>
      <c r="V20" s="150" t="s">
        <v>2347</v>
      </c>
      <c r="W20" s="150" t="s">
        <v>2347</v>
      </c>
      <c r="X20" s="119"/>
      <c r="Y20" s="119"/>
      <c r="Z20" s="150" t="s">
        <v>2347</v>
      </c>
      <c r="AA20" s="150" t="s">
        <v>2347</v>
      </c>
      <c r="AB20" s="150" t="s">
        <v>2347</v>
      </c>
      <c r="AC20" s="150" t="s">
        <v>2347</v>
      </c>
      <c r="AD20" s="150" t="s">
        <v>2347</v>
      </c>
      <c r="AE20" s="119"/>
      <c r="AF20" s="119"/>
      <c r="AG20" s="150" t="s">
        <v>2347</v>
      </c>
      <c r="AH20" s="150" t="s">
        <v>2347</v>
      </c>
      <c r="AI20" s="150" t="s">
        <v>2347</v>
      </c>
      <c r="AJ20" s="150" t="s">
        <v>2347</v>
      </c>
      <c r="AK20" s="150" t="s">
        <v>2347</v>
      </c>
      <c r="AL20" s="119"/>
      <c r="AM20" s="119"/>
      <c r="AN20" s="150" t="s">
        <v>2347</v>
      </c>
      <c r="AO20" s="97"/>
      <c r="AP20" s="150" t="s">
        <v>2347</v>
      </c>
      <c r="AQ20" s="150" t="s">
        <v>2347</v>
      </c>
      <c r="AR20" s="119"/>
      <c r="AS20" s="121">
        <f t="shared" si="5"/>
        <v>0</v>
      </c>
      <c r="AT20" s="122">
        <f t="shared" si="6"/>
        <v>0</v>
      </c>
      <c r="AU20" s="123"/>
      <c r="AV20" s="133"/>
      <c r="AW20" s="149"/>
      <c r="AX20" s="124"/>
      <c r="AY20" s="126"/>
      <c r="AZ20" s="124"/>
      <c r="BA20" s="122">
        <f t="shared" si="7"/>
        <v>0</v>
      </c>
      <c r="BB20" s="127"/>
      <c r="BC20" s="122">
        <f t="shared" si="8"/>
        <v>1</v>
      </c>
      <c r="BD20" s="103"/>
    </row>
    <row r="21" spans="1:56" ht="15.75" customHeight="1" x14ac:dyDescent="0.2">
      <c r="A21" s="112">
        <v>339</v>
      </c>
      <c r="B21" s="113" t="s">
        <v>249</v>
      </c>
      <c r="C21" s="113" t="s">
        <v>250</v>
      </c>
      <c r="D21" s="113" t="s">
        <v>2198</v>
      </c>
      <c r="E21" s="115">
        <v>6.5</v>
      </c>
      <c r="F21" s="116"/>
      <c r="G21" s="117">
        <v>43661</v>
      </c>
      <c r="H21" s="118"/>
      <c r="I21" s="116" t="s">
        <v>2346</v>
      </c>
      <c r="J21" s="117">
        <v>43723</v>
      </c>
      <c r="K21" s="116" t="s">
        <v>28</v>
      </c>
      <c r="L21" s="115">
        <f t="shared" si="11"/>
        <v>13.5</v>
      </c>
      <c r="M21" s="122">
        <v>12.5</v>
      </c>
      <c r="N21" s="150" t="s">
        <v>2347</v>
      </c>
      <c r="O21" s="150" t="s">
        <v>2347</v>
      </c>
      <c r="P21" s="150" t="s">
        <v>2347</v>
      </c>
      <c r="Q21" s="119"/>
      <c r="R21" s="119"/>
      <c r="S21" s="150" t="s">
        <v>2347</v>
      </c>
      <c r="T21" s="150" t="s">
        <v>2347</v>
      </c>
      <c r="U21" s="150" t="s">
        <v>2347</v>
      </c>
      <c r="V21" s="150" t="s">
        <v>2347</v>
      </c>
      <c r="W21" s="150" t="s">
        <v>2347</v>
      </c>
      <c r="X21" s="119"/>
      <c r="Y21" s="119"/>
      <c r="Z21" s="150" t="s">
        <v>2347</v>
      </c>
      <c r="AA21" s="150" t="s">
        <v>2347</v>
      </c>
      <c r="AB21" s="150" t="s">
        <v>2347</v>
      </c>
      <c r="AC21" s="150" t="s">
        <v>2347</v>
      </c>
      <c r="AD21" s="150" t="s">
        <v>2347</v>
      </c>
      <c r="AE21" s="119"/>
      <c r="AF21" s="119"/>
      <c r="AG21" s="150" t="s">
        <v>2347</v>
      </c>
      <c r="AH21" s="150" t="s">
        <v>2347</v>
      </c>
      <c r="AI21" s="150" t="s">
        <v>2347</v>
      </c>
      <c r="AJ21" s="150" t="s">
        <v>2347</v>
      </c>
      <c r="AK21" s="150" t="s">
        <v>2347</v>
      </c>
      <c r="AL21" s="119"/>
      <c r="AM21" s="119"/>
      <c r="AN21" s="150" t="s">
        <v>2347</v>
      </c>
      <c r="AO21" s="150" t="s">
        <v>2347</v>
      </c>
      <c r="AP21" s="150" t="s">
        <v>2347</v>
      </c>
      <c r="AQ21" s="150" t="s">
        <v>2347</v>
      </c>
      <c r="AR21" s="119"/>
      <c r="AS21" s="121">
        <f t="shared" si="5"/>
        <v>0</v>
      </c>
      <c r="AT21" s="122">
        <f t="shared" si="6"/>
        <v>0</v>
      </c>
      <c r="AU21" s="123"/>
      <c r="AV21" s="133"/>
      <c r="AW21" s="149"/>
      <c r="AX21" s="124"/>
      <c r="AY21" s="126"/>
      <c r="AZ21" s="124"/>
      <c r="BA21" s="122">
        <f t="shared" si="7"/>
        <v>0</v>
      </c>
      <c r="BB21" s="127"/>
      <c r="BC21" s="122">
        <f t="shared" si="8"/>
        <v>13.5</v>
      </c>
      <c r="BD21" s="103"/>
    </row>
    <row r="22" spans="1:56" ht="15.75" customHeight="1" x14ac:dyDescent="0.2">
      <c r="A22" s="112">
        <v>884</v>
      </c>
      <c r="B22" s="113" t="s">
        <v>769</v>
      </c>
      <c r="C22" s="113" t="s">
        <v>770</v>
      </c>
      <c r="D22" s="113" t="s">
        <v>124</v>
      </c>
      <c r="E22" s="115">
        <v>8</v>
      </c>
      <c r="F22" s="116"/>
      <c r="G22" s="117">
        <v>44455</v>
      </c>
      <c r="H22" s="118"/>
      <c r="I22" s="116" t="s">
        <v>2346</v>
      </c>
      <c r="J22" s="117">
        <v>44501</v>
      </c>
      <c r="K22" s="116" t="s">
        <v>28</v>
      </c>
      <c r="L22" s="115">
        <f t="shared" si="11"/>
        <v>5.5</v>
      </c>
      <c r="M22" s="122">
        <v>4.5</v>
      </c>
      <c r="N22" s="150" t="e">
        <f>VLOOKUP($B22,'[1]Chi tiết chấm công'!$A:$ET,N$6,0)</f>
        <v>#N/A</v>
      </c>
      <c r="O22" s="129">
        <v>8</v>
      </c>
      <c r="P22" s="129">
        <v>8</v>
      </c>
      <c r="Q22" s="119"/>
      <c r="R22" s="119"/>
      <c r="S22" s="150" t="s">
        <v>2347</v>
      </c>
      <c r="T22" s="150" t="s">
        <v>2347</v>
      </c>
      <c r="U22" s="150" t="s">
        <v>2347</v>
      </c>
      <c r="V22" s="129">
        <v>8</v>
      </c>
      <c r="W22" s="150" t="e">
        <f>VLOOKUP($B22,'[1]Chi tiết chấm công'!$A:$ET,W$6,0)</f>
        <v>#N/A</v>
      </c>
      <c r="X22" s="119"/>
      <c r="Y22" s="119"/>
      <c r="Z22" s="150" t="s">
        <v>2347</v>
      </c>
      <c r="AA22" s="150" t="s">
        <v>2347</v>
      </c>
      <c r="AB22" s="150" t="s">
        <v>2347</v>
      </c>
      <c r="AC22" s="150" t="s">
        <v>2347</v>
      </c>
      <c r="AD22" s="150" t="s">
        <v>2347</v>
      </c>
      <c r="AE22" s="119"/>
      <c r="AF22" s="119"/>
      <c r="AG22" s="150" t="s">
        <v>2347</v>
      </c>
      <c r="AH22" s="150" t="s">
        <v>2347</v>
      </c>
      <c r="AI22" s="150" t="s">
        <v>2347</v>
      </c>
      <c r="AJ22" s="150" t="s">
        <v>2347</v>
      </c>
      <c r="AK22" s="150" t="s">
        <v>2347</v>
      </c>
      <c r="AL22" s="119"/>
      <c r="AM22" s="119"/>
      <c r="AN22" s="150" t="s">
        <v>2347</v>
      </c>
      <c r="AO22" s="150" t="s">
        <v>2347</v>
      </c>
      <c r="AP22" s="150" t="s">
        <v>2347</v>
      </c>
      <c r="AQ22" s="150" t="s">
        <v>2347</v>
      </c>
      <c r="AR22" s="119"/>
      <c r="AS22" s="121" t="e">
        <f t="shared" si="5"/>
        <v>#N/A</v>
      </c>
      <c r="AT22" s="122" t="e">
        <f t="shared" si="6"/>
        <v>#N/A</v>
      </c>
      <c r="AU22" s="123"/>
      <c r="AV22" s="133"/>
      <c r="AW22" s="149"/>
      <c r="AX22" s="124"/>
      <c r="AY22" s="126"/>
      <c r="AZ22" s="124"/>
      <c r="BA22" s="122" t="e">
        <f t="shared" si="7"/>
        <v>#N/A</v>
      </c>
      <c r="BB22" s="127"/>
      <c r="BC22" s="122">
        <f t="shared" si="8"/>
        <v>5.5</v>
      </c>
      <c r="BD22" s="103"/>
    </row>
    <row r="23" spans="1:56" ht="15.75" customHeight="1" x14ac:dyDescent="0.2">
      <c r="A23" s="112">
        <v>748</v>
      </c>
      <c r="B23" s="113" t="s">
        <v>539</v>
      </c>
      <c r="C23" s="114" t="s">
        <v>540</v>
      </c>
      <c r="D23" s="113" t="s">
        <v>2345</v>
      </c>
      <c r="E23" s="115">
        <v>0</v>
      </c>
      <c r="F23" s="116"/>
      <c r="G23" s="117">
        <v>44075</v>
      </c>
      <c r="H23" s="118"/>
      <c r="I23" s="116" t="s">
        <v>2346</v>
      </c>
      <c r="J23" s="117">
        <v>44105</v>
      </c>
      <c r="K23" s="116" t="s">
        <v>28</v>
      </c>
      <c r="L23" s="115"/>
      <c r="M23" s="122">
        <v>0</v>
      </c>
      <c r="N23" s="119">
        <v>8</v>
      </c>
      <c r="O23" s="119">
        <v>8</v>
      </c>
      <c r="P23" s="119">
        <v>8</v>
      </c>
      <c r="Q23" s="119"/>
      <c r="R23" s="119"/>
      <c r="S23" s="119">
        <v>8</v>
      </c>
      <c r="T23" s="119">
        <v>8</v>
      </c>
      <c r="U23" s="119">
        <v>8</v>
      </c>
      <c r="V23" s="119">
        <v>8</v>
      </c>
      <c r="W23" s="119">
        <v>8</v>
      </c>
      <c r="X23" s="119"/>
      <c r="Y23" s="119"/>
      <c r="Z23" s="119">
        <v>8</v>
      </c>
      <c r="AA23" s="119">
        <v>8</v>
      </c>
      <c r="AB23" s="119">
        <v>8</v>
      </c>
      <c r="AC23" s="119">
        <v>8</v>
      </c>
      <c r="AD23" s="119">
        <v>8</v>
      </c>
      <c r="AE23" s="119"/>
      <c r="AF23" s="119"/>
      <c r="AG23" s="119">
        <v>8</v>
      </c>
      <c r="AH23" s="119">
        <v>8</v>
      </c>
      <c r="AI23" s="119">
        <v>8</v>
      </c>
      <c r="AJ23" s="119">
        <v>8</v>
      </c>
      <c r="AK23" s="119">
        <v>8</v>
      </c>
      <c r="AL23" s="119"/>
      <c r="AM23" s="119"/>
      <c r="AN23" s="119">
        <v>8</v>
      </c>
      <c r="AO23" s="119">
        <v>8</v>
      </c>
      <c r="AP23" s="119">
        <v>8</v>
      </c>
      <c r="AQ23" s="119">
        <v>8</v>
      </c>
      <c r="AR23" s="119"/>
      <c r="AS23" s="121">
        <f t="shared" si="5"/>
        <v>176</v>
      </c>
      <c r="AT23" s="122">
        <f t="shared" si="6"/>
        <v>22</v>
      </c>
      <c r="AU23" s="123"/>
      <c r="AV23" s="133"/>
      <c r="AW23" s="149"/>
      <c r="AX23" s="124"/>
      <c r="AY23" s="126"/>
      <c r="AZ23" s="124"/>
      <c r="BA23" s="122">
        <f t="shared" si="7"/>
        <v>22</v>
      </c>
      <c r="BB23" s="127"/>
      <c r="BC23" s="122">
        <f t="shared" si="8"/>
        <v>0</v>
      </c>
      <c r="BD23" s="103"/>
    </row>
    <row r="24" spans="1:56" ht="15.75" customHeight="1" x14ac:dyDescent="0.2">
      <c r="A24" s="112">
        <v>8</v>
      </c>
      <c r="B24" s="113" t="s">
        <v>188</v>
      </c>
      <c r="C24" s="113" t="s">
        <v>189</v>
      </c>
      <c r="D24" s="113" t="s">
        <v>127</v>
      </c>
      <c r="E24" s="115">
        <v>20</v>
      </c>
      <c r="F24" s="116"/>
      <c r="G24" s="117">
        <v>41165</v>
      </c>
      <c r="H24" s="118"/>
      <c r="I24" s="116" t="s">
        <v>2346</v>
      </c>
      <c r="J24" s="117">
        <v>41165</v>
      </c>
      <c r="K24" s="116" t="s">
        <v>28</v>
      </c>
      <c r="L24" s="115">
        <f>M24+1</f>
        <v>21.5</v>
      </c>
      <c r="M24" s="122">
        <v>20.5</v>
      </c>
      <c r="N24" s="150" t="s">
        <v>2347</v>
      </c>
      <c r="O24" s="150" t="s">
        <v>2347</v>
      </c>
      <c r="P24" s="150" t="s">
        <v>2347</v>
      </c>
      <c r="Q24" s="119"/>
      <c r="R24" s="119"/>
      <c r="S24" s="150" t="s">
        <v>2347</v>
      </c>
      <c r="T24" s="150" t="s">
        <v>2347</v>
      </c>
      <c r="U24" s="150" t="s">
        <v>2347</v>
      </c>
      <c r="V24" s="150" t="s">
        <v>2347</v>
      </c>
      <c r="W24" s="150" t="s">
        <v>2347</v>
      </c>
      <c r="X24" s="119"/>
      <c r="Y24" s="119"/>
      <c r="Z24" s="150" t="s">
        <v>2347</v>
      </c>
      <c r="AA24" s="150" t="s">
        <v>2347</v>
      </c>
      <c r="AB24" s="150" t="s">
        <v>2347</v>
      </c>
      <c r="AC24" s="150" t="s">
        <v>2347</v>
      </c>
      <c r="AD24" s="150" t="s">
        <v>2347</v>
      </c>
      <c r="AE24" s="119"/>
      <c r="AF24" s="119"/>
      <c r="AG24" s="150" t="s">
        <v>2347</v>
      </c>
      <c r="AH24" s="150" t="s">
        <v>2347</v>
      </c>
      <c r="AI24" s="150" t="s">
        <v>2347</v>
      </c>
      <c r="AJ24" s="150" t="s">
        <v>2347</v>
      </c>
      <c r="AK24" s="150" t="s">
        <v>2347</v>
      </c>
      <c r="AL24" s="119"/>
      <c r="AM24" s="119"/>
      <c r="AN24" s="150" t="s">
        <v>2347</v>
      </c>
      <c r="AO24" s="150" t="s">
        <v>2347</v>
      </c>
      <c r="AP24" s="150" t="s">
        <v>2347</v>
      </c>
      <c r="AQ24" s="150" t="s">
        <v>2347</v>
      </c>
      <c r="AR24" s="119"/>
      <c r="AS24" s="121">
        <f t="shared" si="5"/>
        <v>0</v>
      </c>
      <c r="AT24" s="122">
        <f t="shared" si="6"/>
        <v>0</v>
      </c>
      <c r="AU24" s="123"/>
      <c r="AV24" s="133"/>
      <c r="AW24" s="149"/>
      <c r="AX24" s="124"/>
      <c r="AY24" s="133"/>
      <c r="AZ24" s="124"/>
      <c r="BA24" s="122">
        <f t="shared" si="7"/>
        <v>0</v>
      </c>
      <c r="BB24" s="127"/>
      <c r="BC24" s="122">
        <f t="shared" si="8"/>
        <v>21.5</v>
      </c>
      <c r="BD24" s="103"/>
    </row>
    <row r="25" spans="1:56" ht="15.75" customHeight="1" x14ac:dyDescent="0.2">
      <c r="A25" s="112">
        <v>608</v>
      </c>
      <c r="B25" s="113" t="s">
        <v>486</v>
      </c>
      <c r="C25" s="113" t="s">
        <v>487</v>
      </c>
      <c r="D25" s="113" t="s">
        <v>2197</v>
      </c>
      <c r="E25" s="115">
        <v>4.5</v>
      </c>
      <c r="F25" s="116"/>
      <c r="G25" s="117">
        <v>43873</v>
      </c>
      <c r="H25" s="118"/>
      <c r="I25" s="116" t="s">
        <v>2346</v>
      </c>
      <c r="J25" s="117">
        <v>44490</v>
      </c>
      <c r="K25" s="116" t="s">
        <v>28</v>
      </c>
      <c r="L25" s="115">
        <v>1</v>
      </c>
      <c r="M25" s="122">
        <v>1</v>
      </c>
      <c r="N25" s="288" t="s">
        <v>4208</v>
      </c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19"/>
      <c r="AS25" s="121">
        <f t="shared" si="5"/>
        <v>0</v>
      </c>
      <c r="AT25" s="122">
        <f t="shared" si="6"/>
        <v>0</v>
      </c>
      <c r="AU25" s="123"/>
      <c r="AV25" s="133"/>
      <c r="AW25" s="149"/>
      <c r="AX25" s="124"/>
      <c r="AY25" s="126"/>
      <c r="AZ25" s="124"/>
      <c r="BA25" s="122">
        <f t="shared" si="7"/>
        <v>0</v>
      </c>
      <c r="BB25" s="127"/>
      <c r="BC25" s="122">
        <f t="shared" si="8"/>
        <v>1</v>
      </c>
      <c r="BD25" s="103"/>
    </row>
    <row r="26" spans="1:56" ht="15.75" customHeight="1" x14ac:dyDescent="0.2">
      <c r="A26" s="112">
        <v>381</v>
      </c>
      <c r="B26" s="113" t="s">
        <v>417</v>
      </c>
      <c r="C26" s="113" t="s">
        <v>418</v>
      </c>
      <c r="D26" s="113" t="s">
        <v>2188</v>
      </c>
      <c r="E26" s="115">
        <v>10.5</v>
      </c>
      <c r="F26" s="116"/>
      <c r="G26" s="117">
        <v>43682</v>
      </c>
      <c r="H26" s="118"/>
      <c r="I26" s="116" t="s">
        <v>2346</v>
      </c>
      <c r="J26" s="117">
        <v>43743</v>
      </c>
      <c r="K26" s="116" t="s">
        <v>28</v>
      </c>
      <c r="L26" s="115">
        <f t="shared" ref="L26:L27" si="12">M26+1</f>
        <v>6.5</v>
      </c>
      <c r="M26" s="122">
        <v>5.5</v>
      </c>
      <c r="N26" s="150" t="s">
        <v>2347</v>
      </c>
      <c r="O26" s="150" t="s">
        <v>2347</v>
      </c>
      <c r="P26" s="150" t="s">
        <v>2347</v>
      </c>
      <c r="Q26" s="119"/>
      <c r="R26" s="119"/>
      <c r="S26" s="150" t="s">
        <v>2347</v>
      </c>
      <c r="T26" s="150" t="s">
        <v>2347</v>
      </c>
      <c r="U26" s="150" t="s">
        <v>2347</v>
      </c>
      <c r="V26" s="150" t="s">
        <v>2347</v>
      </c>
      <c r="W26" s="150" t="s">
        <v>2347</v>
      </c>
      <c r="X26" s="119"/>
      <c r="Y26" s="119"/>
      <c r="Z26" s="150" t="s">
        <v>2347</v>
      </c>
      <c r="AA26" s="150" t="s">
        <v>2347</v>
      </c>
      <c r="AB26" s="150" t="s">
        <v>2347</v>
      </c>
      <c r="AC26" s="150" t="s">
        <v>2347</v>
      </c>
      <c r="AD26" s="150" t="s">
        <v>2347</v>
      </c>
      <c r="AE26" s="119"/>
      <c r="AF26" s="119"/>
      <c r="AG26" s="150" t="s">
        <v>2347</v>
      </c>
      <c r="AH26" s="150" t="s">
        <v>2347</v>
      </c>
      <c r="AI26" s="150" t="s">
        <v>2347</v>
      </c>
      <c r="AJ26" s="150" t="s">
        <v>2347</v>
      </c>
      <c r="AK26" s="150" t="s">
        <v>2347</v>
      </c>
      <c r="AL26" s="119"/>
      <c r="AM26" s="119"/>
      <c r="AN26" s="150" t="s">
        <v>2347</v>
      </c>
      <c r="AO26" s="150" t="s">
        <v>2347</v>
      </c>
      <c r="AP26" s="150" t="s">
        <v>2347</v>
      </c>
      <c r="AQ26" s="150" t="s">
        <v>2347</v>
      </c>
      <c r="AR26" s="119"/>
      <c r="AS26" s="121">
        <f t="shared" si="5"/>
        <v>0</v>
      </c>
      <c r="AT26" s="122">
        <f t="shared" si="6"/>
        <v>0</v>
      </c>
      <c r="AU26" s="123"/>
      <c r="AV26" s="133"/>
      <c r="AW26" s="149"/>
      <c r="AX26" s="124"/>
      <c r="AY26" s="126"/>
      <c r="AZ26" s="124"/>
      <c r="BA26" s="122">
        <f t="shared" si="7"/>
        <v>0</v>
      </c>
      <c r="BB26" s="127"/>
      <c r="BC26" s="122">
        <f t="shared" si="8"/>
        <v>6.5</v>
      </c>
      <c r="BD26" s="103"/>
    </row>
    <row r="27" spans="1:56" ht="15.75" customHeight="1" x14ac:dyDescent="0.2">
      <c r="A27" s="112">
        <v>223</v>
      </c>
      <c r="B27" s="113" t="s">
        <v>302</v>
      </c>
      <c r="C27" s="113" t="s">
        <v>303</v>
      </c>
      <c r="D27" s="113" t="s">
        <v>2188</v>
      </c>
      <c r="E27" s="115">
        <v>20</v>
      </c>
      <c r="F27" s="116"/>
      <c r="G27" s="117">
        <v>42881</v>
      </c>
      <c r="H27" s="118"/>
      <c r="I27" s="116" t="s">
        <v>2346</v>
      </c>
      <c r="J27" s="117">
        <v>42912</v>
      </c>
      <c r="K27" s="116" t="s">
        <v>28</v>
      </c>
      <c r="L27" s="115">
        <f t="shared" si="12"/>
        <v>15.5</v>
      </c>
      <c r="M27" s="122">
        <v>14.5</v>
      </c>
      <c r="N27" s="150" t="s">
        <v>2347</v>
      </c>
      <c r="O27" s="150" t="s">
        <v>2347</v>
      </c>
      <c r="P27" s="289">
        <v>4</v>
      </c>
      <c r="Q27" s="119"/>
      <c r="R27" s="119"/>
      <c r="S27" s="150" t="s">
        <v>2347</v>
      </c>
      <c r="T27" s="150" t="s">
        <v>2347</v>
      </c>
      <c r="U27" s="150" t="s">
        <v>2347</v>
      </c>
      <c r="V27" s="150" t="s">
        <v>2347</v>
      </c>
      <c r="W27" s="150" t="s">
        <v>2347</v>
      </c>
      <c r="X27" s="119"/>
      <c r="Y27" s="119"/>
      <c r="Z27" s="150" t="s">
        <v>2347</v>
      </c>
      <c r="AA27" s="289">
        <v>4</v>
      </c>
      <c r="AB27" s="150" t="s">
        <v>2347</v>
      </c>
      <c r="AC27" s="150" t="s">
        <v>2347</v>
      </c>
      <c r="AD27" s="150" t="s">
        <v>2347</v>
      </c>
      <c r="AE27" s="119"/>
      <c r="AF27" s="119"/>
      <c r="AG27" s="150" t="s">
        <v>2347</v>
      </c>
      <c r="AH27" s="150" t="s">
        <v>2347</v>
      </c>
      <c r="AI27" s="150" t="s">
        <v>2347</v>
      </c>
      <c r="AJ27" s="150" t="s">
        <v>2347</v>
      </c>
      <c r="AK27" s="289">
        <v>4</v>
      </c>
      <c r="AL27" s="119"/>
      <c r="AM27" s="119"/>
      <c r="AN27" s="150" t="s">
        <v>2347</v>
      </c>
      <c r="AO27" s="150" t="s">
        <v>2347</v>
      </c>
      <c r="AP27" s="150" t="s">
        <v>2347</v>
      </c>
      <c r="AQ27" s="150" t="s">
        <v>2347</v>
      </c>
      <c r="AR27" s="119"/>
      <c r="AS27" s="121">
        <f t="shared" si="5"/>
        <v>12</v>
      </c>
      <c r="AT27" s="122">
        <f t="shared" si="6"/>
        <v>1.5</v>
      </c>
      <c r="AU27" s="123"/>
      <c r="AV27" s="133"/>
      <c r="AW27" s="149"/>
      <c r="AX27" s="124"/>
      <c r="AY27" s="126"/>
      <c r="AZ27" s="124"/>
      <c r="BA27" s="122">
        <f t="shared" si="7"/>
        <v>1.5</v>
      </c>
      <c r="BB27" s="127"/>
      <c r="BC27" s="122">
        <f t="shared" si="8"/>
        <v>15.5</v>
      </c>
      <c r="BD27" s="103"/>
    </row>
    <row r="28" spans="1:56" ht="15.75" customHeight="1" x14ac:dyDescent="0.2">
      <c r="A28" s="112">
        <v>294</v>
      </c>
      <c r="B28" s="113" t="s">
        <v>330</v>
      </c>
      <c r="C28" s="113" t="s">
        <v>331</v>
      </c>
      <c r="D28" s="113" t="s">
        <v>2188</v>
      </c>
      <c r="E28" s="115">
        <v>19.5</v>
      </c>
      <c r="F28" s="116"/>
      <c r="G28" s="117">
        <v>43563</v>
      </c>
      <c r="H28" s="118"/>
      <c r="I28" s="116" t="s">
        <v>2346</v>
      </c>
      <c r="J28" s="117">
        <v>43624</v>
      </c>
      <c r="K28" s="116" t="s">
        <v>28</v>
      </c>
      <c r="L28" s="115">
        <v>11</v>
      </c>
      <c r="M28" s="122">
        <v>10</v>
      </c>
      <c r="N28" s="150" t="s">
        <v>2347</v>
      </c>
      <c r="O28" s="150" t="s">
        <v>2347</v>
      </c>
      <c r="P28" s="150" t="s">
        <v>2347</v>
      </c>
      <c r="Q28" s="119"/>
      <c r="R28" s="119"/>
      <c r="S28" s="150" t="s">
        <v>2347</v>
      </c>
      <c r="T28" s="150" t="s">
        <v>2347</v>
      </c>
      <c r="U28" s="150" t="s">
        <v>2347</v>
      </c>
      <c r="V28" s="150" t="s">
        <v>2347</v>
      </c>
      <c r="W28" s="150" t="s">
        <v>2347</v>
      </c>
      <c r="X28" s="119"/>
      <c r="Y28" s="119"/>
      <c r="Z28" s="150" t="s">
        <v>2347</v>
      </c>
      <c r="AA28" s="150" t="s">
        <v>2347</v>
      </c>
      <c r="AB28" s="150" t="s">
        <v>2347</v>
      </c>
      <c r="AC28" s="150" t="s">
        <v>2347</v>
      </c>
      <c r="AD28" s="150" t="s">
        <v>2347</v>
      </c>
      <c r="AE28" s="119"/>
      <c r="AF28" s="119"/>
      <c r="AG28" s="150" t="s">
        <v>2347</v>
      </c>
      <c r="AH28" s="150" t="s">
        <v>2347</v>
      </c>
      <c r="AI28" s="150" t="s">
        <v>2347</v>
      </c>
      <c r="AJ28" s="150" t="s">
        <v>2347</v>
      </c>
      <c r="AK28" s="150" t="s">
        <v>2347</v>
      </c>
      <c r="AL28" s="119"/>
      <c r="AM28" s="119"/>
      <c r="AN28" s="150" t="s">
        <v>2347</v>
      </c>
      <c r="AO28" s="150" t="s">
        <v>2347</v>
      </c>
      <c r="AP28" s="150" t="s">
        <v>2347</v>
      </c>
      <c r="AQ28" s="150" t="s">
        <v>2347</v>
      </c>
      <c r="AR28" s="119"/>
      <c r="AS28" s="121">
        <f t="shared" si="5"/>
        <v>0</v>
      </c>
      <c r="AT28" s="122">
        <f t="shared" si="6"/>
        <v>0</v>
      </c>
      <c r="AU28" s="123"/>
      <c r="AV28" s="133"/>
      <c r="AW28" s="149"/>
      <c r="AX28" s="124"/>
      <c r="AY28" s="126"/>
      <c r="AZ28" s="124"/>
      <c r="BA28" s="122">
        <f t="shared" si="7"/>
        <v>0</v>
      </c>
      <c r="BB28" s="127"/>
      <c r="BC28" s="122">
        <f t="shared" si="8"/>
        <v>11</v>
      </c>
      <c r="BD28" s="103"/>
    </row>
    <row r="29" spans="1:56" ht="15.75" customHeight="1" x14ac:dyDescent="0.2">
      <c r="A29" s="116">
        <v>784</v>
      </c>
      <c r="B29" s="113" t="s">
        <v>602</v>
      </c>
      <c r="C29" s="113" t="s">
        <v>603</v>
      </c>
      <c r="D29" s="113" t="s">
        <v>2188</v>
      </c>
      <c r="E29" s="115">
        <v>17.5</v>
      </c>
      <c r="F29" s="116"/>
      <c r="G29" s="117">
        <v>44123</v>
      </c>
      <c r="H29" s="118"/>
      <c r="I29" s="116" t="s">
        <v>2346</v>
      </c>
      <c r="J29" s="117">
        <v>44183</v>
      </c>
      <c r="K29" s="116" t="s">
        <v>28</v>
      </c>
      <c r="L29" s="115">
        <f>M29+1</f>
        <v>10</v>
      </c>
      <c r="M29" s="122">
        <v>9</v>
      </c>
      <c r="N29" s="150" t="s">
        <v>2347</v>
      </c>
      <c r="O29" s="150" t="s">
        <v>2347</v>
      </c>
      <c r="P29" s="150" t="s">
        <v>2347</v>
      </c>
      <c r="Q29" s="119"/>
      <c r="R29" s="119"/>
      <c r="S29" s="150" t="s">
        <v>2347</v>
      </c>
      <c r="T29" s="150" t="s">
        <v>2347</v>
      </c>
      <c r="U29" s="289">
        <v>4</v>
      </c>
      <c r="V29" s="150" t="s">
        <v>2347</v>
      </c>
      <c r="W29" s="150" t="s">
        <v>2347</v>
      </c>
      <c r="X29" s="119"/>
      <c r="Y29" s="119"/>
      <c r="Z29" s="150" t="s">
        <v>2347</v>
      </c>
      <c r="AA29" s="150" t="s">
        <v>2347</v>
      </c>
      <c r="AB29" s="150" t="s">
        <v>2347</v>
      </c>
      <c r="AC29" s="150" t="s">
        <v>2347</v>
      </c>
      <c r="AD29" s="289">
        <v>4</v>
      </c>
      <c r="AE29" s="119"/>
      <c r="AF29" s="119"/>
      <c r="AG29" s="150" t="s">
        <v>2347</v>
      </c>
      <c r="AH29" s="150" t="s">
        <v>2347</v>
      </c>
      <c r="AI29" s="150" t="s">
        <v>2347</v>
      </c>
      <c r="AJ29" s="150" t="s">
        <v>2347</v>
      </c>
      <c r="AK29" s="150" t="s">
        <v>2347</v>
      </c>
      <c r="AL29" s="119"/>
      <c r="AM29" s="119"/>
      <c r="AN29" s="150" t="s">
        <v>2347</v>
      </c>
      <c r="AO29" s="150" t="s">
        <v>2347</v>
      </c>
      <c r="AP29" s="150" t="s">
        <v>2347</v>
      </c>
      <c r="AQ29" s="150" t="s">
        <v>2347</v>
      </c>
      <c r="AR29" s="119"/>
      <c r="AS29" s="121">
        <f t="shared" si="5"/>
        <v>8</v>
      </c>
      <c r="AT29" s="122">
        <f t="shared" si="6"/>
        <v>1</v>
      </c>
      <c r="AU29" s="123"/>
      <c r="AV29" s="133"/>
      <c r="AW29" s="149"/>
      <c r="AX29" s="124"/>
      <c r="AY29" s="126"/>
      <c r="AZ29" s="124"/>
      <c r="BA29" s="122">
        <f t="shared" si="7"/>
        <v>1</v>
      </c>
      <c r="BB29" s="127"/>
      <c r="BC29" s="122">
        <f t="shared" si="8"/>
        <v>10</v>
      </c>
      <c r="BD29" s="103"/>
    </row>
    <row r="30" spans="1:56" ht="15.75" customHeight="1" x14ac:dyDescent="0.2">
      <c r="A30" s="116">
        <v>950</v>
      </c>
      <c r="B30" s="113" t="s">
        <v>2137</v>
      </c>
      <c r="C30" s="114" t="s">
        <v>2138</v>
      </c>
      <c r="D30" s="113" t="s">
        <v>309</v>
      </c>
      <c r="E30" s="115">
        <v>0</v>
      </c>
      <c r="F30" s="116"/>
      <c r="G30" s="117">
        <v>44763</v>
      </c>
      <c r="H30" s="118"/>
      <c r="I30" s="116" t="s">
        <v>2346</v>
      </c>
      <c r="J30" s="117">
        <v>45108</v>
      </c>
      <c r="K30" s="116" t="s">
        <v>28</v>
      </c>
      <c r="L30" s="115"/>
      <c r="M30" s="122">
        <v>0</v>
      </c>
      <c r="N30" s="119">
        <v>8</v>
      </c>
      <c r="O30" s="119">
        <v>8</v>
      </c>
      <c r="P30" s="119">
        <v>8</v>
      </c>
      <c r="Q30" s="119"/>
      <c r="R30" s="119"/>
      <c r="S30" s="119">
        <v>8</v>
      </c>
      <c r="T30" s="119">
        <v>8</v>
      </c>
      <c r="U30" s="119">
        <v>8</v>
      </c>
      <c r="V30" s="119">
        <v>8</v>
      </c>
      <c r="W30" s="119">
        <v>8</v>
      </c>
      <c r="X30" s="119"/>
      <c r="Y30" s="119"/>
      <c r="Z30" s="119">
        <v>8</v>
      </c>
      <c r="AA30" s="119">
        <v>8</v>
      </c>
      <c r="AB30" s="119">
        <v>8</v>
      </c>
      <c r="AC30" s="119">
        <v>8</v>
      </c>
      <c r="AD30" s="119">
        <v>8</v>
      </c>
      <c r="AE30" s="119"/>
      <c r="AF30" s="119"/>
      <c r="AG30" s="119">
        <v>8</v>
      </c>
      <c r="AH30" s="119">
        <v>8</v>
      </c>
      <c r="AI30" s="119">
        <v>8</v>
      </c>
      <c r="AJ30" s="119">
        <v>8</v>
      </c>
      <c r="AK30" s="119">
        <v>8</v>
      </c>
      <c r="AL30" s="119"/>
      <c r="AM30" s="119"/>
      <c r="AN30" s="119">
        <v>8</v>
      </c>
      <c r="AO30" s="119">
        <v>8</v>
      </c>
      <c r="AP30" s="119">
        <v>8</v>
      </c>
      <c r="AQ30" s="119">
        <v>8</v>
      </c>
      <c r="AR30" s="119"/>
      <c r="AS30" s="121">
        <f t="shared" si="5"/>
        <v>176</v>
      </c>
      <c r="AT30" s="122">
        <f t="shared" si="6"/>
        <v>22</v>
      </c>
      <c r="AU30" s="123"/>
      <c r="AV30" s="133"/>
      <c r="AW30" s="149"/>
      <c r="AX30" s="124"/>
      <c r="AY30" s="126"/>
      <c r="AZ30" s="124"/>
      <c r="BA30" s="122">
        <f t="shared" si="7"/>
        <v>22</v>
      </c>
      <c r="BB30" s="127"/>
      <c r="BC30" s="122">
        <f t="shared" si="8"/>
        <v>0</v>
      </c>
      <c r="BD30" s="103"/>
    </row>
    <row r="31" spans="1:56" ht="15.75" customHeight="1" x14ac:dyDescent="0.2">
      <c r="A31" s="116">
        <v>886</v>
      </c>
      <c r="B31" s="113" t="s">
        <v>780</v>
      </c>
      <c r="C31" s="113" t="s">
        <v>781</v>
      </c>
      <c r="D31" s="113" t="s">
        <v>2197</v>
      </c>
      <c r="E31" s="115">
        <v>0</v>
      </c>
      <c r="F31" s="116"/>
      <c r="G31" s="117">
        <v>44777</v>
      </c>
      <c r="H31" s="118"/>
      <c r="I31" s="116" t="s">
        <v>2346</v>
      </c>
      <c r="J31" s="117">
        <v>45110</v>
      </c>
      <c r="K31" s="116" t="s">
        <v>28</v>
      </c>
      <c r="L31" s="115">
        <f t="shared" ref="L31:L33" si="13">M31+1</f>
        <v>4.5</v>
      </c>
      <c r="M31" s="122">
        <v>3.5</v>
      </c>
      <c r="N31" s="150" t="s">
        <v>2347</v>
      </c>
      <c r="O31" s="150" t="s">
        <v>2347</v>
      </c>
      <c r="P31" s="150" t="s">
        <v>2347</v>
      </c>
      <c r="Q31" s="119"/>
      <c r="R31" s="119"/>
      <c r="S31" s="150" t="s">
        <v>2347</v>
      </c>
      <c r="T31" s="150" t="s">
        <v>2347</v>
      </c>
      <c r="U31" s="150" t="s">
        <v>2347</v>
      </c>
      <c r="V31" s="150" t="s">
        <v>2347</v>
      </c>
      <c r="W31" s="150" t="s">
        <v>2347</v>
      </c>
      <c r="X31" s="119"/>
      <c r="Y31" s="119"/>
      <c r="Z31" s="150" t="s">
        <v>2347</v>
      </c>
      <c r="AA31" s="150" t="s">
        <v>2347</v>
      </c>
      <c r="AB31" s="150" t="s">
        <v>2347</v>
      </c>
      <c r="AC31" s="150" t="s">
        <v>2347</v>
      </c>
      <c r="AD31" s="150" t="s">
        <v>2347</v>
      </c>
      <c r="AE31" s="119"/>
      <c r="AF31" s="119"/>
      <c r="AG31" s="150" t="s">
        <v>2347</v>
      </c>
      <c r="AH31" s="150" t="s">
        <v>2347</v>
      </c>
      <c r="AI31" s="150" t="s">
        <v>2347</v>
      </c>
      <c r="AJ31" s="150" t="s">
        <v>2347</v>
      </c>
      <c r="AK31" s="150" t="s">
        <v>2347</v>
      </c>
      <c r="AL31" s="119"/>
      <c r="AM31" s="119"/>
      <c r="AN31" s="150" t="s">
        <v>2347</v>
      </c>
      <c r="AO31" s="150" t="s">
        <v>2347</v>
      </c>
      <c r="AP31" s="150" t="s">
        <v>2347</v>
      </c>
      <c r="AQ31" s="150" t="s">
        <v>2347</v>
      </c>
      <c r="AR31" s="119"/>
      <c r="AS31" s="121">
        <f t="shared" si="5"/>
        <v>0</v>
      </c>
      <c r="AT31" s="122">
        <f t="shared" si="6"/>
        <v>0</v>
      </c>
      <c r="AU31" s="123"/>
      <c r="AV31" s="133"/>
      <c r="AW31" s="149"/>
      <c r="AX31" s="124"/>
      <c r="AY31" s="126"/>
      <c r="AZ31" s="124"/>
      <c r="BA31" s="122">
        <f t="shared" si="7"/>
        <v>0</v>
      </c>
      <c r="BB31" s="127"/>
      <c r="BC31" s="122">
        <f t="shared" si="8"/>
        <v>4.5</v>
      </c>
      <c r="BD31" s="103"/>
    </row>
    <row r="32" spans="1:56" ht="15.75" customHeight="1" x14ac:dyDescent="0.2">
      <c r="A32" s="116">
        <v>990</v>
      </c>
      <c r="B32" s="113" t="s">
        <v>1466</v>
      </c>
      <c r="C32" s="114" t="s">
        <v>2142</v>
      </c>
      <c r="D32" s="113" t="s">
        <v>124</v>
      </c>
      <c r="E32" s="115">
        <v>19.5</v>
      </c>
      <c r="F32" s="116"/>
      <c r="G32" s="117">
        <v>44816</v>
      </c>
      <c r="H32" s="118"/>
      <c r="I32" s="116" t="s">
        <v>2348</v>
      </c>
      <c r="J32" s="117"/>
      <c r="K32" s="116" t="s">
        <v>28</v>
      </c>
      <c r="L32" s="115">
        <f t="shared" si="13"/>
        <v>10.5</v>
      </c>
      <c r="M32" s="122">
        <v>9.5</v>
      </c>
      <c r="N32" s="150" t="s">
        <v>2347</v>
      </c>
      <c r="O32" s="150" t="s">
        <v>2347</v>
      </c>
      <c r="P32" s="129">
        <v>8</v>
      </c>
      <c r="Q32" s="119"/>
      <c r="R32" s="119"/>
      <c r="S32" s="150" t="s">
        <v>2347</v>
      </c>
      <c r="T32" s="150" t="s">
        <v>2347</v>
      </c>
      <c r="U32" s="150" t="s">
        <v>2347</v>
      </c>
      <c r="V32" s="150" t="s">
        <v>2347</v>
      </c>
      <c r="W32" s="129">
        <v>8</v>
      </c>
      <c r="X32" s="119"/>
      <c r="Y32" s="119"/>
      <c r="Z32" s="129">
        <v>8</v>
      </c>
      <c r="AA32" s="129">
        <v>8</v>
      </c>
      <c r="AB32" s="129">
        <v>8</v>
      </c>
      <c r="AC32" s="129">
        <v>8</v>
      </c>
      <c r="AD32" s="129">
        <v>8</v>
      </c>
      <c r="AE32" s="119"/>
      <c r="AF32" s="119"/>
      <c r="AG32" s="150" t="s">
        <v>2347</v>
      </c>
      <c r="AH32" s="150" t="s">
        <v>2347</v>
      </c>
      <c r="AI32" s="129">
        <v>8</v>
      </c>
      <c r="AJ32" s="150" t="e">
        <f>VLOOKUP($B32,'[1]Chi tiết chấm công'!$A:$ET,AJ$6,0)</f>
        <v>#N/A</v>
      </c>
      <c r="AK32" s="129">
        <v>8</v>
      </c>
      <c r="AL32" s="119"/>
      <c r="AM32" s="119"/>
      <c r="AN32" s="150" t="s">
        <v>2347</v>
      </c>
      <c r="AO32" s="150" t="s">
        <v>2347</v>
      </c>
      <c r="AP32" s="150" t="s">
        <v>2347</v>
      </c>
      <c r="AQ32" s="150" t="s">
        <v>2347</v>
      </c>
      <c r="AR32" s="119"/>
      <c r="AS32" s="121" t="e">
        <f t="shared" si="5"/>
        <v>#N/A</v>
      </c>
      <c r="AT32" s="122" t="e">
        <f t="shared" si="6"/>
        <v>#N/A</v>
      </c>
      <c r="AU32" s="123"/>
      <c r="AV32" s="133"/>
      <c r="AW32" s="149"/>
      <c r="AX32" s="124"/>
      <c r="AY32" s="126"/>
      <c r="AZ32" s="124"/>
      <c r="BA32" s="122" t="e">
        <f t="shared" si="7"/>
        <v>#N/A</v>
      </c>
      <c r="BB32" s="127"/>
      <c r="BC32" s="122">
        <f t="shared" si="8"/>
        <v>10.5</v>
      </c>
      <c r="BD32" s="103"/>
    </row>
    <row r="33" spans="1:56" ht="15.75" customHeight="1" x14ac:dyDescent="0.2">
      <c r="A33" s="116">
        <v>1007</v>
      </c>
      <c r="B33" s="113" t="s">
        <v>2349</v>
      </c>
      <c r="C33" s="114" t="s">
        <v>2350</v>
      </c>
      <c r="D33" s="113" t="s">
        <v>2257</v>
      </c>
      <c r="E33" s="115"/>
      <c r="F33" s="116"/>
      <c r="G33" s="117">
        <v>44998</v>
      </c>
      <c r="H33" s="118"/>
      <c r="I33" s="116" t="s">
        <v>2346</v>
      </c>
      <c r="J33" s="117">
        <v>45058</v>
      </c>
      <c r="K33" s="116" t="s">
        <v>28</v>
      </c>
      <c r="L33" s="115">
        <f t="shared" si="13"/>
        <v>7.5</v>
      </c>
      <c r="M33" s="122">
        <v>6.5</v>
      </c>
      <c r="N33" s="150" t="s">
        <v>2347</v>
      </c>
      <c r="O33" s="150" t="s">
        <v>2347</v>
      </c>
      <c r="P33" s="150" t="s">
        <v>2347</v>
      </c>
      <c r="Q33" s="119"/>
      <c r="R33" s="119"/>
      <c r="S33" s="150" t="s">
        <v>2347</v>
      </c>
      <c r="T33" s="150" t="s">
        <v>2347</v>
      </c>
      <c r="U33" s="150" t="s">
        <v>2347</v>
      </c>
      <c r="V33" s="150" t="s">
        <v>2347</v>
      </c>
      <c r="W33" s="150" t="s">
        <v>2347</v>
      </c>
      <c r="X33" s="119"/>
      <c r="Y33" s="119"/>
      <c r="Z33" s="129">
        <v>8</v>
      </c>
      <c r="AA33" s="150" t="s">
        <v>2347</v>
      </c>
      <c r="AB33" s="150" t="s">
        <v>2347</v>
      </c>
      <c r="AC33" s="150" t="s">
        <v>2347</v>
      </c>
      <c r="AD33" s="150" t="s">
        <v>2347</v>
      </c>
      <c r="AE33" s="119"/>
      <c r="AF33" s="119"/>
      <c r="AG33" s="150" t="s">
        <v>2347</v>
      </c>
      <c r="AH33" s="150" t="s">
        <v>2347</v>
      </c>
      <c r="AI33" s="150" t="s">
        <v>2347</v>
      </c>
      <c r="AJ33" s="150" t="s">
        <v>2347</v>
      </c>
      <c r="AK33" s="97"/>
      <c r="AL33" s="119"/>
      <c r="AM33" s="119"/>
      <c r="AN33" s="150" t="s">
        <v>2347</v>
      </c>
      <c r="AO33" s="150" t="s">
        <v>2347</v>
      </c>
      <c r="AP33" s="150" t="s">
        <v>2347</v>
      </c>
      <c r="AQ33" s="150" t="s">
        <v>2347</v>
      </c>
      <c r="AR33" s="119"/>
      <c r="AS33" s="121">
        <f t="shared" si="5"/>
        <v>8</v>
      </c>
      <c r="AT33" s="122">
        <f t="shared" si="6"/>
        <v>1</v>
      </c>
      <c r="AU33" s="123"/>
      <c r="AV33" s="133"/>
      <c r="AW33" s="149"/>
      <c r="AX33" s="124"/>
      <c r="AY33" s="126"/>
      <c r="AZ33" s="124"/>
      <c r="BA33" s="122">
        <f t="shared" si="7"/>
        <v>1</v>
      </c>
      <c r="BB33" s="127"/>
      <c r="BC33" s="122">
        <f t="shared" si="8"/>
        <v>7.5</v>
      </c>
      <c r="BD33" s="103"/>
    </row>
    <row r="34" spans="1:56" ht="15.75" customHeight="1" x14ac:dyDescent="0.2">
      <c r="A34" s="112">
        <v>1012</v>
      </c>
      <c r="B34" s="113" t="s">
        <v>2351</v>
      </c>
      <c r="C34" s="113" t="s">
        <v>2352</v>
      </c>
      <c r="D34" s="113" t="s">
        <v>2337</v>
      </c>
      <c r="E34" s="115"/>
      <c r="F34" s="116"/>
      <c r="G34" s="117">
        <v>45033</v>
      </c>
      <c r="H34" s="118"/>
      <c r="I34" s="116" t="s">
        <v>2353</v>
      </c>
      <c r="J34" s="117"/>
      <c r="K34" s="116" t="s">
        <v>28</v>
      </c>
      <c r="L34" s="115">
        <v>5</v>
      </c>
      <c r="M34" s="122">
        <v>5</v>
      </c>
      <c r="N34" s="150" t="s">
        <v>2347</v>
      </c>
      <c r="O34" s="150" t="s">
        <v>2347</v>
      </c>
      <c r="P34" s="150" t="s">
        <v>2347</v>
      </c>
      <c r="Q34" s="119"/>
      <c r="R34" s="119"/>
      <c r="S34" s="150" t="s">
        <v>2347</v>
      </c>
      <c r="T34" s="150" t="s">
        <v>2347</v>
      </c>
      <c r="U34" s="150" t="s">
        <v>2347</v>
      </c>
      <c r="V34" s="150" t="s">
        <v>2347</v>
      </c>
      <c r="W34" s="150" t="s">
        <v>2347</v>
      </c>
      <c r="X34" s="119"/>
      <c r="Y34" s="119"/>
      <c r="Z34" s="150" t="s">
        <v>2347</v>
      </c>
      <c r="AA34" s="150" t="s">
        <v>2347</v>
      </c>
      <c r="AB34" s="150" t="s">
        <v>2347</v>
      </c>
      <c r="AC34" s="150" t="s">
        <v>2347</v>
      </c>
      <c r="AD34" s="150" t="s">
        <v>2347</v>
      </c>
      <c r="AE34" s="119"/>
      <c r="AF34" s="119"/>
      <c r="AG34" s="150" t="s">
        <v>2347</v>
      </c>
      <c r="AH34" s="150" t="s">
        <v>2347</v>
      </c>
      <c r="AI34" s="150" t="s">
        <v>2347</v>
      </c>
      <c r="AJ34" s="150" t="s">
        <v>2347</v>
      </c>
      <c r="AK34" s="150" t="s">
        <v>2347</v>
      </c>
      <c r="AL34" s="119"/>
      <c r="AM34" s="119"/>
      <c r="AN34" s="150" t="s">
        <v>2347</v>
      </c>
      <c r="AO34" s="150" t="s">
        <v>2347</v>
      </c>
      <c r="AP34" s="150" t="s">
        <v>2347</v>
      </c>
      <c r="AQ34" s="150" t="s">
        <v>2347</v>
      </c>
      <c r="AR34" s="119"/>
      <c r="AS34" s="121">
        <f t="shared" si="5"/>
        <v>0</v>
      </c>
      <c r="AT34" s="122">
        <f t="shared" si="6"/>
        <v>0</v>
      </c>
      <c r="AU34" s="123"/>
      <c r="AV34" s="133"/>
      <c r="AW34" s="149"/>
      <c r="AX34" s="124"/>
      <c r="AY34" s="126"/>
      <c r="AZ34" s="124"/>
      <c r="BA34" s="122">
        <f t="shared" si="7"/>
        <v>0</v>
      </c>
      <c r="BB34" s="127"/>
      <c r="BC34" s="122">
        <f t="shared" si="8"/>
        <v>5</v>
      </c>
      <c r="BD34" s="103"/>
    </row>
    <row r="35" spans="1:56" ht="15.75" customHeight="1" x14ac:dyDescent="0.2">
      <c r="A35" s="112">
        <v>1015</v>
      </c>
      <c r="B35" s="113" t="s">
        <v>2354</v>
      </c>
      <c r="C35" s="114" t="s">
        <v>2355</v>
      </c>
      <c r="D35" s="113" t="s">
        <v>2172</v>
      </c>
      <c r="E35" s="115"/>
      <c r="F35" s="116"/>
      <c r="G35" s="117">
        <v>44927</v>
      </c>
      <c r="H35" s="118"/>
      <c r="I35" s="116" t="s">
        <v>2346</v>
      </c>
      <c r="J35" s="117"/>
      <c r="K35" s="116" t="s">
        <v>28</v>
      </c>
      <c r="L35" s="115"/>
      <c r="M35" s="122">
        <v>0</v>
      </c>
      <c r="N35" s="119">
        <v>8</v>
      </c>
      <c r="O35" s="119">
        <v>8</v>
      </c>
      <c r="P35" s="119">
        <v>8</v>
      </c>
      <c r="Q35" s="119"/>
      <c r="R35" s="119"/>
      <c r="S35" s="119">
        <v>8</v>
      </c>
      <c r="T35" s="119">
        <v>8</v>
      </c>
      <c r="U35" s="119">
        <v>8</v>
      </c>
      <c r="V35" s="119">
        <v>8</v>
      </c>
      <c r="W35" s="119">
        <v>8</v>
      </c>
      <c r="X35" s="119"/>
      <c r="Y35" s="119"/>
      <c r="Z35" s="119">
        <v>8</v>
      </c>
      <c r="AA35" s="119">
        <v>8</v>
      </c>
      <c r="AB35" s="119">
        <v>8</v>
      </c>
      <c r="AC35" s="119">
        <v>8</v>
      </c>
      <c r="AD35" s="119">
        <v>8</v>
      </c>
      <c r="AE35" s="119"/>
      <c r="AF35" s="119"/>
      <c r="AG35" s="119">
        <v>8</v>
      </c>
      <c r="AH35" s="119">
        <v>8</v>
      </c>
      <c r="AI35" s="119">
        <v>8</v>
      </c>
      <c r="AJ35" s="119">
        <v>8</v>
      </c>
      <c r="AK35" s="119">
        <v>8</v>
      </c>
      <c r="AL35" s="119"/>
      <c r="AM35" s="119"/>
      <c r="AN35" s="119">
        <v>8</v>
      </c>
      <c r="AO35" s="119">
        <v>8</v>
      </c>
      <c r="AP35" s="119">
        <v>8</v>
      </c>
      <c r="AQ35" s="119">
        <v>8</v>
      </c>
      <c r="AR35" s="119"/>
      <c r="AS35" s="121">
        <f t="shared" si="5"/>
        <v>176</v>
      </c>
      <c r="AT35" s="122">
        <f t="shared" si="6"/>
        <v>22</v>
      </c>
      <c r="AU35" s="123"/>
      <c r="AV35" s="133"/>
      <c r="AW35" s="149"/>
      <c r="AX35" s="124"/>
      <c r="AY35" s="126"/>
      <c r="AZ35" s="124"/>
      <c r="BA35" s="122">
        <f t="shared" si="7"/>
        <v>22</v>
      </c>
      <c r="BB35" s="127"/>
      <c r="BC35" s="122">
        <f t="shared" si="8"/>
        <v>0</v>
      </c>
      <c r="BD35" s="103"/>
    </row>
    <row r="36" spans="1:56" ht="15.75" customHeight="1" x14ac:dyDescent="0.2">
      <c r="A36" s="112">
        <v>1010</v>
      </c>
      <c r="B36" s="113" t="s">
        <v>2356</v>
      </c>
      <c r="C36" s="113" t="s">
        <v>2357</v>
      </c>
      <c r="D36" s="113" t="s">
        <v>2358</v>
      </c>
      <c r="E36" s="115"/>
      <c r="F36" s="116"/>
      <c r="G36" s="117"/>
      <c r="H36" s="118"/>
      <c r="I36" s="116" t="s">
        <v>2359</v>
      </c>
      <c r="J36" s="117"/>
      <c r="K36" s="116" t="s">
        <v>28</v>
      </c>
      <c r="L36" s="115">
        <f t="shared" ref="L36:L42" si="14">M36+1</f>
        <v>5</v>
      </c>
      <c r="M36" s="122">
        <v>4</v>
      </c>
      <c r="N36" s="150" t="s">
        <v>2347</v>
      </c>
      <c r="O36" s="150" t="s">
        <v>2347</v>
      </c>
      <c r="P36" s="150" t="s">
        <v>2347</v>
      </c>
      <c r="Q36" s="119"/>
      <c r="R36" s="119"/>
      <c r="S36" s="150" t="s">
        <v>2347</v>
      </c>
      <c r="T36" s="150" t="s">
        <v>2347</v>
      </c>
      <c r="U36" s="150" t="s">
        <v>2347</v>
      </c>
      <c r="V36" s="150" t="s">
        <v>2347</v>
      </c>
      <c r="W36" s="150" t="s">
        <v>2347</v>
      </c>
      <c r="X36" s="119"/>
      <c r="Y36" s="119"/>
      <c r="Z36" s="150" t="s">
        <v>2347</v>
      </c>
      <c r="AA36" s="150" t="s">
        <v>2347</v>
      </c>
      <c r="AB36" s="150" t="s">
        <v>2347</v>
      </c>
      <c r="AC36" s="150" t="s">
        <v>2347</v>
      </c>
      <c r="AD36" s="150" t="s">
        <v>2347</v>
      </c>
      <c r="AE36" s="119"/>
      <c r="AF36" s="119"/>
      <c r="AG36" s="150" t="s">
        <v>2347</v>
      </c>
      <c r="AH36" s="150" t="s">
        <v>2347</v>
      </c>
      <c r="AI36" s="150" t="s">
        <v>2347</v>
      </c>
      <c r="AJ36" s="150" t="s">
        <v>2347</v>
      </c>
      <c r="AK36" s="150" t="s">
        <v>2347</v>
      </c>
      <c r="AL36" s="119"/>
      <c r="AM36" s="119"/>
      <c r="AN36" s="150" t="s">
        <v>2347</v>
      </c>
      <c r="AO36" s="150" t="s">
        <v>2347</v>
      </c>
      <c r="AP36" s="150" t="s">
        <v>2347</v>
      </c>
      <c r="AQ36" s="150" t="s">
        <v>2347</v>
      </c>
      <c r="AR36" s="119"/>
      <c r="AS36" s="121">
        <f t="shared" si="5"/>
        <v>0</v>
      </c>
      <c r="AT36" s="122">
        <f t="shared" si="6"/>
        <v>0</v>
      </c>
      <c r="AU36" s="123"/>
      <c r="AV36" s="133"/>
      <c r="AW36" s="149"/>
      <c r="AX36" s="124"/>
      <c r="AY36" s="126"/>
      <c r="AZ36" s="124"/>
      <c r="BA36" s="122">
        <f t="shared" si="7"/>
        <v>0</v>
      </c>
      <c r="BB36" s="127"/>
      <c r="BC36" s="122">
        <f t="shared" si="8"/>
        <v>5</v>
      </c>
      <c r="BD36" s="103"/>
    </row>
    <row r="37" spans="1:56" ht="15.75" customHeight="1" x14ac:dyDescent="0.2">
      <c r="A37" s="112">
        <v>1011</v>
      </c>
      <c r="B37" s="113" t="s">
        <v>2360</v>
      </c>
      <c r="C37" s="113" t="s">
        <v>2361</v>
      </c>
      <c r="D37" s="113" t="s">
        <v>2358</v>
      </c>
      <c r="E37" s="115"/>
      <c r="F37" s="116"/>
      <c r="G37" s="117"/>
      <c r="H37" s="118"/>
      <c r="I37" s="116" t="s">
        <v>2353</v>
      </c>
      <c r="J37" s="117"/>
      <c r="K37" s="116" t="s">
        <v>28</v>
      </c>
      <c r="L37" s="115">
        <f t="shared" si="14"/>
        <v>3</v>
      </c>
      <c r="M37" s="122">
        <v>2</v>
      </c>
      <c r="N37" s="150" t="s">
        <v>2347</v>
      </c>
      <c r="O37" s="150" t="s">
        <v>2347</v>
      </c>
      <c r="P37" s="150" t="s">
        <v>2347</v>
      </c>
      <c r="Q37" s="119"/>
      <c r="R37" s="119"/>
      <c r="S37" s="150" t="s">
        <v>2347</v>
      </c>
      <c r="T37" s="150" t="s">
        <v>2347</v>
      </c>
      <c r="U37" s="150" t="s">
        <v>2347</v>
      </c>
      <c r="V37" s="150" t="s">
        <v>2347</v>
      </c>
      <c r="W37" s="150" t="s">
        <v>2347</v>
      </c>
      <c r="X37" s="119"/>
      <c r="Y37" s="119"/>
      <c r="Z37" s="150" t="s">
        <v>2347</v>
      </c>
      <c r="AA37" s="150" t="s">
        <v>2347</v>
      </c>
      <c r="AB37" s="150" t="s">
        <v>2347</v>
      </c>
      <c r="AC37" s="150" t="s">
        <v>2347</v>
      </c>
      <c r="AD37" s="150" t="s">
        <v>2347</v>
      </c>
      <c r="AE37" s="119"/>
      <c r="AF37" s="119"/>
      <c r="AG37" s="150" t="s">
        <v>2347</v>
      </c>
      <c r="AH37" s="150" t="s">
        <v>2347</v>
      </c>
      <c r="AI37" s="150" t="s">
        <v>2347</v>
      </c>
      <c r="AJ37" s="150" t="s">
        <v>2347</v>
      </c>
      <c r="AK37" s="150" t="s">
        <v>2347</v>
      </c>
      <c r="AL37" s="119"/>
      <c r="AM37" s="119"/>
      <c r="AN37" s="150" t="s">
        <v>2347</v>
      </c>
      <c r="AO37" s="150" t="s">
        <v>2347</v>
      </c>
      <c r="AP37" s="150" t="s">
        <v>2347</v>
      </c>
      <c r="AQ37" s="150" t="s">
        <v>2347</v>
      </c>
      <c r="AR37" s="119"/>
      <c r="AS37" s="121">
        <f t="shared" si="5"/>
        <v>0</v>
      </c>
      <c r="AT37" s="122">
        <f t="shared" si="6"/>
        <v>0</v>
      </c>
      <c r="AU37" s="123"/>
      <c r="AV37" s="133"/>
      <c r="AW37" s="149"/>
      <c r="AX37" s="124"/>
      <c r="AY37" s="126"/>
      <c r="AZ37" s="124"/>
      <c r="BA37" s="122">
        <f t="shared" si="7"/>
        <v>0</v>
      </c>
      <c r="BB37" s="127"/>
      <c r="BC37" s="122">
        <f t="shared" si="8"/>
        <v>3</v>
      </c>
      <c r="BD37" s="103"/>
    </row>
    <row r="38" spans="1:56" ht="15.75" customHeight="1" x14ac:dyDescent="0.2">
      <c r="A38" s="112"/>
      <c r="B38" s="113" t="s">
        <v>2362</v>
      </c>
      <c r="C38" s="113" t="s">
        <v>2363</v>
      </c>
      <c r="D38" s="113" t="s">
        <v>2337</v>
      </c>
      <c r="E38" s="115"/>
      <c r="F38" s="116"/>
      <c r="G38" s="117">
        <v>45050</v>
      </c>
      <c r="H38" s="118"/>
      <c r="I38" s="116" t="s">
        <v>2346</v>
      </c>
      <c r="J38" s="117">
        <v>45110</v>
      </c>
      <c r="K38" s="116" t="s">
        <v>28</v>
      </c>
      <c r="L38" s="115">
        <f t="shared" si="14"/>
        <v>5</v>
      </c>
      <c r="M38" s="122">
        <v>4</v>
      </c>
      <c r="N38" s="150"/>
      <c r="O38" s="129">
        <v>8</v>
      </c>
      <c r="P38" s="129">
        <v>8</v>
      </c>
      <c r="Q38" s="119"/>
      <c r="R38" s="119"/>
      <c r="S38" s="129">
        <v>8</v>
      </c>
      <c r="T38" s="129">
        <v>8</v>
      </c>
      <c r="U38" s="129">
        <v>8</v>
      </c>
      <c r="V38" s="150"/>
      <c r="W38" s="150"/>
      <c r="X38" s="119"/>
      <c r="Y38" s="119"/>
      <c r="Z38" s="150"/>
      <c r="AA38" s="129">
        <v>8</v>
      </c>
      <c r="AB38" s="150"/>
      <c r="AC38" s="150"/>
      <c r="AD38" s="150"/>
      <c r="AE38" s="119"/>
      <c r="AF38" s="119"/>
      <c r="AG38" s="129">
        <v>8</v>
      </c>
      <c r="AH38" s="129">
        <v>8</v>
      </c>
      <c r="AI38" s="150"/>
      <c r="AJ38" s="150"/>
      <c r="AK38" s="150"/>
      <c r="AL38" s="119"/>
      <c r="AM38" s="119"/>
      <c r="AN38" s="150"/>
      <c r="AO38" s="150"/>
      <c r="AP38" s="150"/>
      <c r="AQ38" s="150"/>
      <c r="AR38" s="119"/>
      <c r="AS38" s="121">
        <f t="shared" si="5"/>
        <v>64</v>
      </c>
      <c r="AT38" s="122">
        <f t="shared" si="6"/>
        <v>8</v>
      </c>
      <c r="AU38" s="123"/>
      <c r="AV38" s="133"/>
      <c r="AW38" s="149"/>
      <c r="AX38" s="124"/>
      <c r="AY38" s="126"/>
      <c r="AZ38" s="124"/>
      <c r="BA38" s="122">
        <f t="shared" si="7"/>
        <v>8</v>
      </c>
      <c r="BB38" s="127"/>
      <c r="BC38" s="122">
        <f t="shared" si="8"/>
        <v>5</v>
      </c>
      <c r="BD38" s="103"/>
    </row>
    <row r="39" spans="1:56" ht="15.75" customHeight="1" x14ac:dyDescent="0.2">
      <c r="A39" s="112">
        <v>1000</v>
      </c>
      <c r="B39" s="113" t="s">
        <v>2364</v>
      </c>
      <c r="C39" s="113" t="s">
        <v>2365</v>
      </c>
      <c r="D39" s="113" t="s">
        <v>2197</v>
      </c>
      <c r="E39" s="115"/>
      <c r="F39" s="116"/>
      <c r="G39" s="117">
        <v>45054</v>
      </c>
      <c r="H39" s="118"/>
      <c r="I39" s="116" t="s">
        <v>2346</v>
      </c>
      <c r="J39" s="117">
        <v>45114</v>
      </c>
      <c r="K39" s="116" t="s">
        <v>28</v>
      </c>
      <c r="L39" s="115">
        <f t="shared" si="14"/>
        <v>2</v>
      </c>
      <c r="M39" s="122">
        <v>1</v>
      </c>
      <c r="N39" s="150" t="s">
        <v>2347</v>
      </c>
      <c r="O39" s="150" t="s">
        <v>2347</v>
      </c>
      <c r="P39" s="150" t="s">
        <v>2347</v>
      </c>
      <c r="Q39" s="119"/>
      <c r="R39" s="119"/>
      <c r="S39" s="150" t="s">
        <v>2347</v>
      </c>
      <c r="T39" s="150" t="s">
        <v>2347</v>
      </c>
      <c r="U39" s="150" t="s">
        <v>2347</v>
      </c>
      <c r="V39" s="289">
        <v>4</v>
      </c>
      <c r="W39" s="150" t="e">
        <f>VLOOKUP($B39,'[1]Chi tiết chấm công'!$A:$ET,W$6,0)</f>
        <v>#N/A</v>
      </c>
      <c r="X39" s="119"/>
      <c r="Y39" s="119"/>
      <c r="Z39" s="150" t="e">
        <f>VLOOKUP($B39,'[1]Chi tiết chấm công'!$A:$ET,Z$6,0)</f>
        <v>#N/A</v>
      </c>
      <c r="AA39" s="97"/>
      <c r="AB39" s="150" t="s">
        <v>2347</v>
      </c>
      <c r="AC39" s="150" t="s">
        <v>2347</v>
      </c>
      <c r="AD39" s="150" t="s">
        <v>2347</v>
      </c>
      <c r="AE39" s="119"/>
      <c r="AF39" s="119"/>
      <c r="AG39" s="150" t="s">
        <v>2347</v>
      </c>
      <c r="AH39" s="150" t="s">
        <v>2347</v>
      </c>
      <c r="AI39" s="150" t="s">
        <v>2347</v>
      </c>
      <c r="AJ39" s="150" t="s">
        <v>2347</v>
      </c>
      <c r="AK39" s="150" t="s">
        <v>2347</v>
      </c>
      <c r="AL39" s="119"/>
      <c r="AM39" s="119"/>
      <c r="AN39" s="129">
        <v>8</v>
      </c>
      <c r="AO39" s="150" t="s">
        <v>2347</v>
      </c>
      <c r="AP39" s="150" t="s">
        <v>2347</v>
      </c>
      <c r="AQ39" s="150" t="s">
        <v>2347</v>
      </c>
      <c r="AR39" s="119"/>
      <c r="AS39" s="121" t="e">
        <f t="shared" si="5"/>
        <v>#N/A</v>
      </c>
      <c r="AT39" s="122" t="e">
        <f t="shared" si="6"/>
        <v>#N/A</v>
      </c>
      <c r="AU39" s="123"/>
      <c r="AV39" s="133"/>
      <c r="AW39" s="149"/>
      <c r="AX39" s="124"/>
      <c r="AY39" s="126"/>
      <c r="AZ39" s="124"/>
      <c r="BA39" s="122" t="e">
        <f t="shared" si="7"/>
        <v>#N/A</v>
      </c>
      <c r="BB39" s="127"/>
      <c r="BC39" s="122">
        <f t="shared" si="8"/>
        <v>2</v>
      </c>
      <c r="BD39" s="103"/>
    </row>
    <row r="40" spans="1:56" ht="15.75" customHeight="1" x14ac:dyDescent="0.2">
      <c r="A40" s="116">
        <v>1019</v>
      </c>
      <c r="B40" s="113" t="s">
        <v>2366</v>
      </c>
      <c r="C40" s="113" t="s">
        <v>2367</v>
      </c>
      <c r="D40" s="113" t="s">
        <v>2368</v>
      </c>
      <c r="E40" s="115"/>
      <c r="F40" s="116"/>
      <c r="G40" s="117">
        <v>45068</v>
      </c>
      <c r="H40" s="118"/>
      <c r="I40" s="116" t="s">
        <v>2353</v>
      </c>
      <c r="J40" s="117"/>
      <c r="K40" s="116" t="s">
        <v>28</v>
      </c>
      <c r="L40" s="115">
        <f t="shared" si="14"/>
        <v>5.5</v>
      </c>
      <c r="M40" s="122">
        <v>4.5</v>
      </c>
      <c r="N40" s="150"/>
      <c r="O40" s="150"/>
      <c r="P40" s="150"/>
      <c r="Q40" s="119"/>
      <c r="R40" s="119"/>
      <c r="S40" s="150"/>
      <c r="T40" s="150"/>
      <c r="U40" s="150"/>
      <c r="V40" s="150"/>
      <c r="W40" s="150"/>
      <c r="X40" s="119"/>
      <c r="Y40" s="119"/>
      <c r="Z40" s="150"/>
      <c r="AA40" s="150"/>
      <c r="AB40" s="150"/>
      <c r="AC40" s="150"/>
      <c r="AD40" s="150"/>
      <c r="AE40" s="119"/>
      <c r="AF40" s="119"/>
      <c r="AG40" s="150"/>
      <c r="AH40" s="150"/>
      <c r="AI40" s="150"/>
      <c r="AJ40" s="150"/>
      <c r="AK40" s="150"/>
      <c r="AL40" s="119"/>
      <c r="AM40" s="119"/>
      <c r="AN40" s="150"/>
      <c r="AO40" s="150"/>
      <c r="AP40" s="150"/>
      <c r="AQ40" s="150"/>
      <c r="AR40" s="119"/>
      <c r="AS40" s="121">
        <f t="shared" si="5"/>
        <v>0</v>
      </c>
      <c r="AT40" s="122">
        <f t="shared" si="6"/>
        <v>0</v>
      </c>
      <c r="AU40" s="123"/>
      <c r="AV40" s="133"/>
      <c r="AW40" s="149"/>
      <c r="AX40" s="124"/>
      <c r="AY40" s="126"/>
      <c r="AZ40" s="124"/>
      <c r="BA40" s="122">
        <f t="shared" si="7"/>
        <v>0</v>
      </c>
      <c r="BB40" s="127"/>
      <c r="BC40" s="122">
        <f t="shared" si="8"/>
        <v>5.5</v>
      </c>
      <c r="BD40" s="103"/>
    </row>
    <row r="41" spans="1:56" ht="15.75" customHeight="1" x14ac:dyDescent="0.2">
      <c r="A41" s="116"/>
      <c r="B41" s="113" t="s">
        <v>1644</v>
      </c>
      <c r="C41" s="114" t="s">
        <v>1645</v>
      </c>
      <c r="D41" s="113" t="s">
        <v>2369</v>
      </c>
      <c r="E41" s="115"/>
      <c r="F41" s="116"/>
      <c r="G41" s="117">
        <v>45078</v>
      </c>
      <c r="H41" s="118"/>
      <c r="I41" s="116" t="s">
        <v>2346</v>
      </c>
      <c r="J41" s="117"/>
      <c r="K41" s="116" t="s">
        <v>28</v>
      </c>
      <c r="L41" s="115">
        <f t="shared" si="14"/>
        <v>6</v>
      </c>
      <c r="M41" s="122">
        <v>5</v>
      </c>
      <c r="N41" s="119">
        <v>8</v>
      </c>
      <c r="O41" s="119">
        <v>8</v>
      </c>
      <c r="P41" s="119">
        <v>8</v>
      </c>
      <c r="Q41" s="119"/>
      <c r="R41" s="119"/>
      <c r="S41" s="119">
        <v>8</v>
      </c>
      <c r="T41" s="119">
        <v>8</v>
      </c>
      <c r="U41" s="119">
        <v>8</v>
      </c>
      <c r="V41" s="119">
        <v>8</v>
      </c>
      <c r="W41" s="119">
        <v>8</v>
      </c>
      <c r="X41" s="119"/>
      <c r="Y41" s="119"/>
      <c r="Z41" s="119">
        <v>8</v>
      </c>
      <c r="AA41" s="119">
        <v>8</v>
      </c>
      <c r="AB41" s="119">
        <v>8</v>
      </c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>
        <v>4</v>
      </c>
      <c r="AO41" s="119"/>
      <c r="AP41" s="119"/>
      <c r="AQ41" s="119"/>
      <c r="AR41" s="119"/>
      <c r="AS41" s="121">
        <f t="shared" si="5"/>
        <v>92</v>
      </c>
      <c r="AT41" s="122">
        <f t="shared" si="6"/>
        <v>11.5</v>
      </c>
      <c r="AU41" s="123"/>
      <c r="AV41" s="133"/>
      <c r="AW41" s="149"/>
      <c r="AX41" s="124"/>
      <c r="AY41" s="126"/>
      <c r="AZ41" s="124"/>
      <c r="BA41" s="122">
        <f t="shared" si="7"/>
        <v>11.5</v>
      </c>
      <c r="BB41" s="127"/>
      <c r="BC41" s="122">
        <f t="shared" si="8"/>
        <v>6</v>
      </c>
      <c r="BD41" s="103"/>
    </row>
    <row r="42" spans="1:56" ht="15.75" customHeight="1" x14ac:dyDescent="0.2">
      <c r="A42" s="116">
        <v>1025</v>
      </c>
      <c r="B42" s="113" t="s">
        <v>2371</v>
      </c>
      <c r="C42" s="113" t="s">
        <v>2372</v>
      </c>
      <c r="D42" s="113" t="s">
        <v>2230</v>
      </c>
      <c r="E42" s="115"/>
      <c r="F42" s="116"/>
      <c r="G42" s="117">
        <v>45105</v>
      </c>
      <c r="H42" s="118"/>
      <c r="I42" s="116" t="s">
        <v>2353</v>
      </c>
      <c r="J42" s="117"/>
      <c r="K42" s="116" t="s">
        <v>28</v>
      </c>
      <c r="L42" s="115">
        <f t="shared" si="14"/>
        <v>2</v>
      </c>
      <c r="M42" s="122">
        <v>1</v>
      </c>
      <c r="N42" s="150" t="s">
        <v>2347</v>
      </c>
      <c r="O42" s="150" t="s">
        <v>2347</v>
      </c>
      <c r="P42" s="150" t="s">
        <v>2347</v>
      </c>
      <c r="Q42" s="119"/>
      <c r="R42" s="119"/>
      <c r="S42" s="150" t="s">
        <v>2347</v>
      </c>
      <c r="T42" s="150" t="s">
        <v>2347</v>
      </c>
      <c r="U42" s="150" t="s">
        <v>2347</v>
      </c>
      <c r="V42" s="150" t="s">
        <v>2347</v>
      </c>
      <c r="W42" s="150" t="s">
        <v>2347</v>
      </c>
      <c r="X42" s="119"/>
      <c r="Y42" s="119"/>
      <c r="Z42" s="150" t="s">
        <v>2347</v>
      </c>
      <c r="AA42" s="150" t="s">
        <v>2347</v>
      </c>
      <c r="AB42" s="150" t="s">
        <v>2347</v>
      </c>
      <c r="AC42" s="150" t="s">
        <v>2347</v>
      </c>
      <c r="AD42" s="150" t="s">
        <v>2347</v>
      </c>
      <c r="AE42" s="119"/>
      <c r="AF42" s="119"/>
      <c r="AG42" s="150" t="s">
        <v>2347</v>
      </c>
      <c r="AH42" s="150" t="s">
        <v>2347</v>
      </c>
      <c r="AI42" s="150" t="s">
        <v>2347</v>
      </c>
      <c r="AJ42" s="150" t="s">
        <v>2347</v>
      </c>
      <c r="AK42" s="150" t="s">
        <v>2347</v>
      </c>
      <c r="AL42" s="119"/>
      <c r="AM42" s="119"/>
      <c r="AN42" s="150" t="s">
        <v>2347</v>
      </c>
      <c r="AO42" s="150" t="s">
        <v>2347</v>
      </c>
      <c r="AP42" s="150" t="s">
        <v>2347</v>
      </c>
      <c r="AQ42" s="150" t="s">
        <v>2347</v>
      </c>
      <c r="AR42" s="119"/>
      <c r="AS42" s="121">
        <f t="shared" si="5"/>
        <v>0</v>
      </c>
      <c r="AT42" s="122">
        <f t="shared" si="6"/>
        <v>0</v>
      </c>
      <c r="AU42" s="123"/>
      <c r="AV42" s="133"/>
      <c r="AW42" s="149"/>
      <c r="AX42" s="124"/>
      <c r="AY42" s="126"/>
      <c r="AZ42" s="124"/>
      <c r="BA42" s="122">
        <f t="shared" si="7"/>
        <v>0</v>
      </c>
      <c r="BB42" s="127"/>
      <c r="BC42" s="122">
        <f t="shared" si="8"/>
        <v>2</v>
      </c>
      <c r="BD42" s="103"/>
    </row>
    <row r="43" spans="1:56" ht="15.75" customHeight="1" x14ac:dyDescent="0.2">
      <c r="A43" s="116">
        <v>1026</v>
      </c>
      <c r="B43" s="113" t="s">
        <v>2373</v>
      </c>
      <c r="C43" s="113" t="s">
        <v>2374</v>
      </c>
      <c r="D43" s="113" t="s">
        <v>2368</v>
      </c>
      <c r="E43" s="115"/>
      <c r="F43" s="116"/>
      <c r="G43" s="117">
        <v>45119</v>
      </c>
      <c r="H43" s="118"/>
      <c r="I43" s="116" t="s">
        <v>2353</v>
      </c>
      <c r="J43" s="117"/>
      <c r="K43" s="116" t="s">
        <v>28</v>
      </c>
      <c r="L43" s="115"/>
      <c r="M43" s="122">
        <v>0</v>
      </c>
      <c r="N43" s="150" t="s">
        <v>2347</v>
      </c>
      <c r="O43" s="150" t="s">
        <v>2347</v>
      </c>
      <c r="P43" s="150" t="s">
        <v>2347</v>
      </c>
      <c r="Q43" s="119"/>
      <c r="R43" s="119"/>
      <c r="S43" s="150" t="s">
        <v>2347</v>
      </c>
      <c r="T43" s="150" t="s">
        <v>2347</v>
      </c>
      <c r="U43" s="150" t="s">
        <v>2347</v>
      </c>
      <c r="V43" s="150" t="s">
        <v>2347</v>
      </c>
      <c r="W43" s="150" t="s">
        <v>2347</v>
      </c>
      <c r="X43" s="119"/>
      <c r="Y43" s="119"/>
      <c r="Z43" s="150" t="s">
        <v>2347</v>
      </c>
      <c r="AA43" s="150" t="s">
        <v>2347</v>
      </c>
      <c r="AB43" s="150" t="s">
        <v>2347</v>
      </c>
      <c r="AC43" s="150" t="s">
        <v>2347</v>
      </c>
      <c r="AD43" s="150" t="s">
        <v>2347</v>
      </c>
      <c r="AE43" s="119"/>
      <c r="AF43" s="119"/>
      <c r="AG43" s="150" t="s">
        <v>2347</v>
      </c>
      <c r="AH43" s="150" t="s">
        <v>2347</v>
      </c>
      <c r="AI43" s="150" t="s">
        <v>2347</v>
      </c>
      <c r="AJ43" s="150" t="s">
        <v>2347</v>
      </c>
      <c r="AK43" s="150" t="s">
        <v>2347</v>
      </c>
      <c r="AL43" s="119"/>
      <c r="AM43" s="119"/>
      <c r="AN43" s="150" t="s">
        <v>2347</v>
      </c>
      <c r="AO43" s="150" t="s">
        <v>2347</v>
      </c>
      <c r="AP43" s="150" t="s">
        <v>2347</v>
      </c>
      <c r="AQ43" s="150" t="s">
        <v>2347</v>
      </c>
      <c r="AR43" s="119"/>
      <c r="AS43" s="121">
        <f t="shared" si="5"/>
        <v>0</v>
      </c>
      <c r="AT43" s="122">
        <f t="shared" si="6"/>
        <v>0</v>
      </c>
      <c r="AU43" s="123"/>
      <c r="AV43" s="133"/>
      <c r="AW43" s="149"/>
      <c r="AX43" s="124"/>
      <c r="AY43" s="126"/>
      <c r="AZ43" s="124"/>
      <c r="BA43" s="122">
        <f t="shared" si="7"/>
        <v>0</v>
      </c>
      <c r="BB43" s="127"/>
      <c r="BC43" s="122">
        <f t="shared" si="8"/>
        <v>0</v>
      </c>
      <c r="BD43" s="103"/>
    </row>
    <row r="44" spans="1:56" ht="15.75" customHeight="1" x14ac:dyDescent="0.2">
      <c r="A44" s="116">
        <v>1027</v>
      </c>
      <c r="B44" s="113" t="s">
        <v>2375</v>
      </c>
      <c r="C44" s="113" t="s">
        <v>2376</v>
      </c>
      <c r="D44" s="113" t="s">
        <v>124</v>
      </c>
      <c r="E44" s="115"/>
      <c r="F44" s="116"/>
      <c r="G44" s="117">
        <v>45119</v>
      </c>
      <c r="H44" s="118"/>
      <c r="I44" s="116" t="s">
        <v>2353</v>
      </c>
      <c r="J44" s="117"/>
      <c r="K44" s="116" t="s">
        <v>28</v>
      </c>
      <c r="L44" s="115"/>
      <c r="M44" s="122">
        <v>0</v>
      </c>
      <c r="N44" s="150" t="s">
        <v>2347</v>
      </c>
      <c r="O44" s="129">
        <v>8</v>
      </c>
      <c r="P44" s="150" t="e">
        <f>VLOOKUP($B44,'[1]Chi tiết chấm công'!$A:$ET,P$6,0)</f>
        <v>#N/A</v>
      </c>
      <c r="Q44" s="119"/>
      <c r="R44" s="119"/>
      <c r="S44" s="150" t="s">
        <v>2347</v>
      </c>
      <c r="T44" s="150" t="s">
        <v>2347</v>
      </c>
      <c r="U44" s="129">
        <v>8</v>
      </c>
      <c r="V44" s="150" t="s">
        <v>2347</v>
      </c>
      <c r="W44" s="150" t="s">
        <v>2347</v>
      </c>
      <c r="X44" s="119"/>
      <c r="Y44" s="119"/>
      <c r="Z44" s="129">
        <v>8</v>
      </c>
      <c r="AA44" s="150" t="s">
        <v>2347</v>
      </c>
      <c r="AB44" s="150" t="s">
        <v>2347</v>
      </c>
      <c r="AC44" s="150" t="s">
        <v>2347</v>
      </c>
      <c r="AD44" s="150" t="s">
        <v>2347</v>
      </c>
      <c r="AE44" s="119"/>
      <c r="AF44" s="119"/>
      <c r="AG44" s="150" t="s">
        <v>2347</v>
      </c>
      <c r="AH44" s="150" t="s">
        <v>2347</v>
      </c>
      <c r="AI44" s="150" t="s">
        <v>2347</v>
      </c>
      <c r="AJ44" s="150" t="s">
        <v>2347</v>
      </c>
      <c r="AK44" s="150" t="s">
        <v>2347</v>
      </c>
      <c r="AL44" s="119"/>
      <c r="AM44" s="119"/>
      <c r="AN44" s="150" t="s">
        <v>2347</v>
      </c>
      <c r="AO44" s="150" t="s">
        <v>2347</v>
      </c>
      <c r="AP44" s="150" t="s">
        <v>2347</v>
      </c>
      <c r="AQ44" s="150" t="s">
        <v>2347</v>
      </c>
      <c r="AR44" s="119"/>
      <c r="AS44" s="121" t="e">
        <f t="shared" si="5"/>
        <v>#N/A</v>
      </c>
      <c r="AT44" s="122" t="e">
        <f t="shared" si="6"/>
        <v>#N/A</v>
      </c>
      <c r="AU44" s="123"/>
      <c r="AV44" s="133"/>
      <c r="AW44" s="149"/>
      <c r="AX44" s="124"/>
      <c r="AY44" s="126"/>
      <c r="AZ44" s="124"/>
      <c r="BA44" s="122" t="e">
        <f t="shared" si="7"/>
        <v>#N/A</v>
      </c>
      <c r="BB44" s="127"/>
      <c r="BC44" s="122">
        <f t="shared" si="8"/>
        <v>0</v>
      </c>
      <c r="BD44" s="103"/>
    </row>
    <row r="45" spans="1:56" ht="15.75" customHeight="1" x14ac:dyDescent="0.2">
      <c r="A45" s="116">
        <v>1028</v>
      </c>
      <c r="B45" s="113" t="s">
        <v>2377</v>
      </c>
      <c r="C45" s="113" t="s">
        <v>2378</v>
      </c>
      <c r="D45" s="113" t="s">
        <v>2230</v>
      </c>
      <c r="E45" s="115"/>
      <c r="F45" s="116"/>
      <c r="G45" s="117"/>
      <c r="H45" s="118"/>
      <c r="I45" s="116"/>
      <c r="J45" s="117"/>
      <c r="K45" s="116"/>
      <c r="L45" s="115"/>
      <c r="M45" s="122">
        <v>0</v>
      </c>
      <c r="N45" s="150" t="s">
        <v>2347</v>
      </c>
      <c r="O45" s="150" t="s">
        <v>2347</v>
      </c>
      <c r="P45" s="150" t="s">
        <v>2347</v>
      </c>
      <c r="Q45" s="119"/>
      <c r="R45" s="119"/>
      <c r="S45" s="150" t="s">
        <v>2347</v>
      </c>
      <c r="T45" s="150" t="s">
        <v>2347</v>
      </c>
      <c r="U45" s="150" t="s">
        <v>2347</v>
      </c>
      <c r="V45" s="150" t="s">
        <v>2347</v>
      </c>
      <c r="W45" s="150" t="s">
        <v>2347</v>
      </c>
      <c r="X45" s="119"/>
      <c r="Y45" s="119"/>
      <c r="Z45" s="150" t="s">
        <v>2347</v>
      </c>
      <c r="AA45" s="150" t="s">
        <v>2347</v>
      </c>
      <c r="AB45" s="150" t="s">
        <v>2347</v>
      </c>
      <c r="AC45" s="150" t="s">
        <v>2347</v>
      </c>
      <c r="AD45" s="150" t="s">
        <v>2347</v>
      </c>
      <c r="AE45" s="119"/>
      <c r="AF45" s="119"/>
      <c r="AG45" s="150" t="s">
        <v>2347</v>
      </c>
      <c r="AH45" s="150" t="s">
        <v>2347</v>
      </c>
      <c r="AI45" s="150" t="s">
        <v>2347</v>
      </c>
      <c r="AJ45" s="150" t="s">
        <v>2347</v>
      </c>
      <c r="AK45" s="150" t="s">
        <v>2347</v>
      </c>
      <c r="AL45" s="119"/>
      <c r="AM45" s="119"/>
      <c r="AN45" s="150" t="s">
        <v>2347</v>
      </c>
      <c r="AO45" s="150" t="s">
        <v>2347</v>
      </c>
      <c r="AP45" s="150" t="s">
        <v>2347</v>
      </c>
      <c r="AQ45" s="150" t="s">
        <v>2347</v>
      </c>
      <c r="AR45" s="119"/>
      <c r="AS45" s="121">
        <f t="shared" si="5"/>
        <v>0</v>
      </c>
      <c r="AT45" s="122">
        <f t="shared" si="6"/>
        <v>0</v>
      </c>
      <c r="AU45" s="123"/>
      <c r="AV45" s="133"/>
      <c r="AW45" s="149"/>
      <c r="AX45" s="124"/>
      <c r="AY45" s="126"/>
      <c r="AZ45" s="124"/>
      <c r="BA45" s="122">
        <f t="shared" si="7"/>
        <v>0</v>
      </c>
      <c r="BB45" s="127"/>
      <c r="BC45" s="122">
        <f t="shared" si="8"/>
        <v>0</v>
      </c>
      <c r="BD45" s="103"/>
    </row>
    <row r="46" spans="1:56" ht="15.75" customHeight="1" x14ac:dyDescent="0.2">
      <c r="A46" s="116">
        <v>1029</v>
      </c>
      <c r="B46" s="113" t="s">
        <v>2379</v>
      </c>
      <c r="C46" s="113" t="s">
        <v>2380</v>
      </c>
      <c r="D46" s="113" t="s">
        <v>246</v>
      </c>
      <c r="E46" s="115"/>
      <c r="F46" s="116"/>
      <c r="G46" s="117"/>
      <c r="H46" s="118"/>
      <c r="I46" s="116"/>
      <c r="J46" s="117"/>
      <c r="K46" s="116"/>
      <c r="L46" s="115"/>
      <c r="M46" s="122">
        <v>0</v>
      </c>
      <c r="N46" s="129">
        <v>8</v>
      </c>
      <c r="O46" s="150" t="s">
        <v>2347</v>
      </c>
      <c r="P46" s="150" t="s">
        <v>2347</v>
      </c>
      <c r="Q46" s="119"/>
      <c r="R46" s="119"/>
      <c r="S46" s="150" t="s">
        <v>2347</v>
      </c>
      <c r="T46" s="150" t="s">
        <v>2347</v>
      </c>
      <c r="U46" s="150" t="s">
        <v>2347</v>
      </c>
      <c r="V46" s="150" t="s">
        <v>2347</v>
      </c>
      <c r="W46" s="150" t="s">
        <v>2347</v>
      </c>
      <c r="X46" s="119"/>
      <c r="Y46" s="119"/>
      <c r="Z46" s="150" t="s">
        <v>2347</v>
      </c>
      <c r="AA46" s="150" t="s">
        <v>2347</v>
      </c>
      <c r="AB46" s="150" t="s">
        <v>2347</v>
      </c>
      <c r="AC46" s="150" t="s">
        <v>2347</v>
      </c>
      <c r="AD46" s="150" t="s">
        <v>2347</v>
      </c>
      <c r="AE46" s="119"/>
      <c r="AF46" s="119"/>
      <c r="AG46" s="150" t="s">
        <v>2347</v>
      </c>
      <c r="AH46" s="150" t="s">
        <v>2347</v>
      </c>
      <c r="AI46" s="150" t="s">
        <v>2347</v>
      </c>
      <c r="AJ46" s="150" t="s">
        <v>2347</v>
      </c>
      <c r="AK46" s="150" t="s">
        <v>2347</v>
      </c>
      <c r="AL46" s="119"/>
      <c r="AM46" s="119"/>
      <c r="AN46" s="150" t="s">
        <v>2347</v>
      </c>
      <c r="AO46" s="150" t="s">
        <v>2347</v>
      </c>
      <c r="AP46" s="150" t="s">
        <v>2347</v>
      </c>
      <c r="AQ46" s="150" t="s">
        <v>2347</v>
      </c>
      <c r="AR46" s="119"/>
      <c r="AS46" s="121">
        <f t="shared" si="5"/>
        <v>8</v>
      </c>
      <c r="AT46" s="122">
        <f t="shared" si="6"/>
        <v>1</v>
      </c>
      <c r="AU46" s="123"/>
      <c r="AV46" s="133"/>
      <c r="AW46" s="149"/>
      <c r="AX46" s="124"/>
      <c r="AY46" s="126"/>
      <c r="AZ46" s="124"/>
      <c r="BA46" s="122">
        <f t="shared" si="7"/>
        <v>1</v>
      </c>
      <c r="BB46" s="127"/>
      <c r="BC46" s="122">
        <f t="shared" si="8"/>
        <v>0</v>
      </c>
      <c r="BD46" s="103"/>
    </row>
    <row r="47" spans="1:56" ht="15.75" customHeight="1" x14ac:dyDescent="0.2">
      <c r="A47" s="116"/>
      <c r="B47" s="113" t="s">
        <v>4209</v>
      </c>
      <c r="C47" s="114" t="s">
        <v>1537</v>
      </c>
      <c r="D47" s="113" t="s">
        <v>2197</v>
      </c>
      <c r="E47" s="115"/>
      <c r="F47" s="116"/>
      <c r="G47" s="117"/>
      <c r="H47" s="118"/>
      <c r="I47" s="116"/>
      <c r="J47" s="117"/>
      <c r="K47" s="116"/>
      <c r="L47" s="115"/>
      <c r="M47" s="115">
        <v>0</v>
      </c>
      <c r="N47" s="119">
        <v>8</v>
      </c>
      <c r="O47" s="119">
        <v>8</v>
      </c>
      <c r="P47" s="119">
        <v>8</v>
      </c>
      <c r="Q47" s="119"/>
      <c r="R47" s="119"/>
      <c r="S47" s="119">
        <v>8</v>
      </c>
      <c r="T47" s="119">
        <v>8</v>
      </c>
      <c r="U47" s="119">
        <v>8</v>
      </c>
      <c r="V47" s="119">
        <v>8</v>
      </c>
      <c r="W47" s="119">
        <v>8</v>
      </c>
      <c r="X47" s="119"/>
      <c r="Y47" s="119"/>
      <c r="Z47" s="119">
        <v>8</v>
      </c>
      <c r="AA47" s="119">
        <v>8</v>
      </c>
      <c r="AB47" s="119">
        <v>8</v>
      </c>
      <c r="AC47" s="119">
        <v>8</v>
      </c>
      <c r="AD47" s="119">
        <v>8</v>
      </c>
      <c r="AE47" s="119"/>
      <c r="AF47" s="119"/>
      <c r="AG47" s="119">
        <v>8</v>
      </c>
      <c r="AH47" s="119">
        <v>8</v>
      </c>
      <c r="AI47" s="119">
        <v>8</v>
      </c>
      <c r="AJ47" s="119">
        <v>8</v>
      </c>
      <c r="AK47" s="119">
        <v>8</v>
      </c>
      <c r="AL47" s="119"/>
      <c r="AM47" s="119"/>
      <c r="AN47" s="119">
        <v>8</v>
      </c>
      <c r="AO47" s="119">
        <v>8</v>
      </c>
      <c r="AP47" s="119">
        <v>8</v>
      </c>
      <c r="AQ47" s="119">
        <v>8</v>
      </c>
      <c r="AR47" s="119"/>
      <c r="AS47" s="121">
        <f t="shared" si="5"/>
        <v>176</v>
      </c>
      <c r="AT47" s="122">
        <f t="shared" si="6"/>
        <v>22</v>
      </c>
      <c r="AU47" s="123"/>
      <c r="AV47" s="133"/>
      <c r="AW47" s="149"/>
      <c r="AX47" s="124"/>
      <c r="AY47" s="126"/>
      <c r="AZ47" s="124"/>
      <c r="BA47" s="122">
        <f t="shared" si="7"/>
        <v>22</v>
      </c>
      <c r="BB47" s="127"/>
      <c r="BC47" s="122">
        <f t="shared" si="8"/>
        <v>0</v>
      </c>
      <c r="BD47" s="103"/>
    </row>
    <row r="48" spans="1:56" ht="15.75" customHeight="1" x14ac:dyDescent="0.2">
      <c r="A48" s="116">
        <v>1033</v>
      </c>
      <c r="B48" s="113" t="s">
        <v>4210</v>
      </c>
      <c r="C48" s="113" t="s">
        <v>4211</v>
      </c>
      <c r="D48" s="113" t="s">
        <v>2368</v>
      </c>
      <c r="E48" s="115"/>
      <c r="F48" s="116"/>
      <c r="G48" s="117"/>
      <c r="H48" s="118"/>
      <c r="I48" s="116"/>
      <c r="J48" s="117"/>
      <c r="K48" s="116"/>
      <c r="L48" s="115"/>
      <c r="M48" s="115">
        <v>0</v>
      </c>
      <c r="N48" s="150" t="s">
        <v>2347</v>
      </c>
      <c r="O48" s="150" t="s">
        <v>2347</v>
      </c>
      <c r="P48" s="150" t="s">
        <v>2347</v>
      </c>
      <c r="Q48" s="119"/>
      <c r="R48" s="119"/>
      <c r="S48" s="150" t="s">
        <v>2347</v>
      </c>
      <c r="T48" s="150" t="s">
        <v>2347</v>
      </c>
      <c r="U48" s="150" t="s">
        <v>2347</v>
      </c>
      <c r="V48" s="150" t="s">
        <v>2347</v>
      </c>
      <c r="W48" s="150" t="s">
        <v>2347</v>
      </c>
      <c r="X48" s="119"/>
      <c r="Y48" s="119"/>
      <c r="Z48" s="150" t="s">
        <v>2347</v>
      </c>
      <c r="AA48" s="150" t="s">
        <v>2347</v>
      </c>
      <c r="AB48" s="150" t="s">
        <v>2347</v>
      </c>
      <c r="AC48" s="150" t="s">
        <v>2347</v>
      </c>
      <c r="AD48" s="150" t="s">
        <v>2347</v>
      </c>
      <c r="AE48" s="119"/>
      <c r="AF48" s="119"/>
      <c r="AG48" s="150" t="s">
        <v>2347</v>
      </c>
      <c r="AH48" s="150" t="s">
        <v>2347</v>
      </c>
      <c r="AI48" s="150" t="s">
        <v>2347</v>
      </c>
      <c r="AJ48" s="150" t="s">
        <v>2347</v>
      </c>
      <c r="AK48" s="150" t="s">
        <v>2347</v>
      </c>
      <c r="AL48" s="119"/>
      <c r="AM48" s="119"/>
      <c r="AN48" s="150" t="s">
        <v>2347</v>
      </c>
      <c r="AO48" s="150" t="s">
        <v>2347</v>
      </c>
      <c r="AP48" s="150" t="s">
        <v>2347</v>
      </c>
      <c r="AQ48" s="150" t="s">
        <v>2347</v>
      </c>
      <c r="AR48" s="119"/>
      <c r="AS48" s="121">
        <f t="shared" si="5"/>
        <v>0</v>
      </c>
      <c r="AT48" s="122">
        <f t="shared" si="6"/>
        <v>0</v>
      </c>
      <c r="AU48" s="123"/>
      <c r="AV48" s="133"/>
      <c r="AW48" s="149"/>
      <c r="AX48" s="124"/>
      <c r="AY48" s="126"/>
      <c r="AZ48" s="124"/>
      <c r="BA48" s="122">
        <f t="shared" si="7"/>
        <v>0</v>
      </c>
      <c r="BB48" s="127"/>
      <c r="BC48" s="122">
        <f t="shared" si="8"/>
        <v>0</v>
      </c>
      <c r="BD48" s="103"/>
    </row>
    <row r="49" spans="1:56" ht="15.75" customHeight="1" x14ac:dyDescent="0.2">
      <c r="A49" s="116">
        <v>1036</v>
      </c>
      <c r="B49" s="113" t="s">
        <v>4212</v>
      </c>
      <c r="C49" s="114" t="s">
        <v>4213</v>
      </c>
      <c r="D49" s="113" t="s">
        <v>124</v>
      </c>
      <c r="E49" s="115"/>
      <c r="F49" s="116"/>
      <c r="G49" s="117"/>
      <c r="H49" s="118"/>
      <c r="I49" s="116"/>
      <c r="J49" s="117"/>
      <c r="K49" s="116"/>
      <c r="L49" s="115"/>
      <c r="M49" s="115">
        <v>0</v>
      </c>
      <c r="N49" s="150" t="s">
        <v>2347</v>
      </c>
      <c r="O49" s="150" t="s">
        <v>2347</v>
      </c>
      <c r="P49" s="129">
        <v>8</v>
      </c>
      <c r="Q49" s="119"/>
      <c r="R49" s="119"/>
      <c r="S49" s="150" t="s">
        <v>2347</v>
      </c>
      <c r="T49" s="150" t="s">
        <v>2347</v>
      </c>
      <c r="U49" s="129">
        <v>8</v>
      </c>
      <c r="V49" s="150" t="e">
        <f>VLOOKUP($B49,'[1]Chi tiết chấm công'!$A:$ET,V$6,0)</f>
        <v>#N/A</v>
      </c>
      <c r="W49" s="129">
        <v>8</v>
      </c>
      <c r="X49" s="119"/>
      <c r="Y49" s="119"/>
      <c r="Z49" s="150" t="s">
        <v>2347</v>
      </c>
      <c r="AA49" s="150" t="s">
        <v>2347</v>
      </c>
      <c r="AB49" s="150" t="s">
        <v>2347</v>
      </c>
      <c r="AC49" s="150" t="s">
        <v>2347</v>
      </c>
      <c r="AD49" s="129">
        <v>8</v>
      </c>
      <c r="AE49" s="119"/>
      <c r="AF49" s="119"/>
      <c r="AG49" s="150" t="s">
        <v>2347</v>
      </c>
      <c r="AH49" s="150" t="s">
        <v>2347</v>
      </c>
      <c r="AI49" s="150" t="s">
        <v>2347</v>
      </c>
      <c r="AJ49" s="150" t="s">
        <v>2347</v>
      </c>
      <c r="AK49" s="150" t="s">
        <v>2347</v>
      </c>
      <c r="AL49" s="119"/>
      <c r="AM49" s="119"/>
      <c r="AN49" s="150" t="s">
        <v>2347</v>
      </c>
      <c r="AO49" s="150" t="s">
        <v>2347</v>
      </c>
      <c r="AP49" s="150" t="s">
        <v>2347</v>
      </c>
      <c r="AQ49" s="150" t="s">
        <v>2347</v>
      </c>
      <c r="AR49" s="119"/>
      <c r="AS49" s="121" t="e">
        <f t="shared" si="5"/>
        <v>#N/A</v>
      </c>
      <c r="AT49" s="122" t="e">
        <f t="shared" si="6"/>
        <v>#N/A</v>
      </c>
      <c r="AU49" s="123"/>
      <c r="AV49" s="133"/>
      <c r="AW49" s="149"/>
      <c r="AX49" s="124"/>
      <c r="AY49" s="126"/>
      <c r="AZ49" s="124"/>
      <c r="BA49" s="122" t="e">
        <f t="shared" si="7"/>
        <v>#N/A</v>
      </c>
      <c r="BB49" s="127"/>
      <c r="BC49" s="122">
        <f t="shared" si="8"/>
        <v>0</v>
      </c>
      <c r="BD49" s="103"/>
    </row>
    <row r="50" spans="1:56" ht="15.75" customHeight="1" x14ac:dyDescent="0.2">
      <c r="A50" s="116">
        <v>1041</v>
      </c>
      <c r="B50" s="113" t="s">
        <v>4214</v>
      </c>
      <c r="C50" s="113" t="s">
        <v>4215</v>
      </c>
      <c r="D50" s="113" t="s">
        <v>4216</v>
      </c>
      <c r="E50" s="115"/>
      <c r="F50" s="116"/>
      <c r="G50" s="117"/>
      <c r="H50" s="118"/>
      <c r="I50" s="116"/>
      <c r="J50" s="117"/>
      <c r="K50" s="116"/>
      <c r="L50" s="115"/>
      <c r="M50" s="115">
        <v>0</v>
      </c>
      <c r="N50" s="150" t="s">
        <v>2347</v>
      </c>
      <c r="O50" s="150" t="s">
        <v>2347</v>
      </c>
      <c r="P50" s="150" t="s">
        <v>2347</v>
      </c>
      <c r="Q50" s="119"/>
      <c r="R50" s="119"/>
      <c r="S50" s="150" t="s">
        <v>2347</v>
      </c>
      <c r="T50" s="150" t="s">
        <v>2347</v>
      </c>
      <c r="U50" s="150" t="s">
        <v>2347</v>
      </c>
      <c r="V50" s="150" t="s">
        <v>2347</v>
      </c>
      <c r="W50" s="150" t="s">
        <v>2347</v>
      </c>
      <c r="X50" s="119"/>
      <c r="Y50" s="119"/>
      <c r="Z50" s="150" t="s">
        <v>2347</v>
      </c>
      <c r="AA50" s="150" t="s">
        <v>2347</v>
      </c>
      <c r="AB50" s="150" t="s">
        <v>2347</v>
      </c>
      <c r="AC50" s="150" t="s">
        <v>2347</v>
      </c>
      <c r="AD50" s="150" t="s">
        <v>2347</v>
      </c>
      <c r="AE50" s="119"/>
      <c r="AF50" s="119"/>
      <c r="AG50" s="150" t="s">
        <v>2347</v>
      </c>
      <c r="AH50" s="150" t="s">
        <v>2347</v>
      </c>
      <c r="AI50" s="150" t="s">
        <v>2347</v>
      </c>
      <c r="AJ50" s="150" t="s">
        <v>2347</v>
      </c>
      <c r="AK50" s="150" t="s">
        <v>2347</v>
      </c>
      <c r="AL50" s="119"/>
      <c r="AM50" s="119"/>
      <c r="AN50" s="150" t="s">
        <v>2347</v>
      </c>
      <c r="AO50" s="150" t="s">
        <v>2347</v>
      </c>
      <c r="AP50" s="150" t="s">
        <v>2347</v>
      </c>
      <c r="AQ50" s="150" t="s">
        <v>2347</v>
      </c>
      <c r="AR50" s="119"/>
      <c r="AS50" s="121">
        <f t="shared" si="5"/>
        <v>0</v>
      </c>
      <c r="AT50" s="122">
        <f t="shared" si="6"/>
        <v>0</v>
      </c>
      <c r="AU50" s="123"/>
      <c r="AV50" s="133"/>
      <c r="AW50" s="149"/>
      <c r="AX50" s="124"/>
      <c r="AY50" s="126"/>
      <c r="AZ50" s="124"/>
      <c r="BA50" s="122">
        <f t="shared" si="7"/>
        <v>0</v>
      </c>
      <c r="BB50" s="127"/>
      <c r="BC50" s="122">
        <f t="shared" si="8"/>
        <v>0</v>
      </c>
      <c r="BD50" s="103"/>
    </row>
    <row r="51" spans="1:56" ht="15.75" customHeight="1" x14ac:dyDescent="0.2">
      <c r="A51" s="116"/>
      <c r="B51" s="113" t="s">
        <v>305</v>
      </c>
      <c r="C51" s="114" t="s">
        <v>306</v>
      </c>
      <c r="D51" s="113" t="s">
        <v>2187</v>
      </c>
      <c r="E51" s="115"/>
      <c r="F51" s="116"/>
      <c r="G51" s="117"/>
      <c r="H51" s="118"/>
      <c r="I51" s="116"/>
      <c r="J51" s="117"/>
      <c r="K51" s="116"/>
      <c r="L51" s="115"/>
      <c r="M51" s="115">
        <v>0</v>
      </c>
      <c r="N51" s="119">
        <v>8</v>
      </c>
      <c r="O51" s="119">
        <v>8</v>
      </c>
      <c r="P51" s="119">
        <v>8</v>
      </c>
      <c r="Q51" s="119"/>
      <c r="R51" s="119"/>
      <c r="S51" s="119">
        <v>8</v>
      </c>
      <c r="T51" s="119">
        <v>8</v>
      </c>
      <c r="U51" s="119">
        <v>8</v>
      </c>
      <c r="V51" s="119">
        <v>8</v>
      </c>
      <c r="W51" s="119">
        <v>8</v>
      </c>
      <c r="X51" s="119"/>
      <c r="Y51" s="119"/>
      <c r="Z51" s="119">
        <v>8</v>
      </c>
      <c r="AA51" s="119">
        <v>8</v>
      </c>
      <c r="AB51" s="119">
        <v>8</v>
      </c>
      <c r="AC51" s="119">
        <v>8</v>
      </c>
      <c r="AD51" s="119">
        <v>8</v>
      </c>
      <c r="AE51" s="119"/>
      <c r="AF51" s="119"/>
      <c r="AG51" s="119">
        <v>8</v>
      </c>
      <c r="AH51" s="119">
        <v>8</v>
      </c>
      <c r="AI51" s="119">
        <v>8</v>
      </c>
      <c r="AJ51" s="119">
        <v>8</v>
      </c>
      <c r="AK51" s="119">
        <v>8</v>
      </c>
      <c r="AL51" s="119"/>
      <c r="AM51" s="119"/>
      <c r="AN51" s="119">
        <v>8</v>
      </c>
      <c r="AO51" s="119">
        <v>8</v>
      </c>
      <c r="AP51" s="119">
        <v>8</v>
      </c>
      <c r="AQ51" s="119">
        <v>8</v>
      </c>
      <c r="AR51" s="119"/>
      <c r="AS51" s="121">
        <f t="shared" si="5"/>
        <v>176</v>
      </c>
      <c r="AT51" s="122">
        <f t="shared" si="6"/>
        <v>22</v>
      </c>
      <c r="AU51" s="123"/>
      <c r="AV51" s="133"/>
      <c r="AW51" s="149"/>
      <c r="AX51" s="124"/>
      <c r="AY51" s="126"/>
      <c r="AZ51" s="124"/>
      <c r="BA51" s="122">
        <f t="shared" si="7"/>
        <v>22</v>
      </c>
      <c r="BB51" s="127"/>
      <c r="BC51" s="122">
        <f t="shared" si="8"/>
        <v>0</v>
      </c>
      <c r="BD51" s="103"/>
    </row>
    <row r="52" spans="1:56" ht="15.75" customHeight="1" x14ac:dyDescent="0.2">
      <c r="A52" s="116">
        <v>1043</v>
      </c>
      <c r="B52" s="113" t="s">
        <v>4217</v>
      </c>
      <c r="C52" s="113" t="s">
        <v>4218</v>
      </c>
      <c r="D52" s="113" t="s">
        <v>2368</v>
      </c>
      <c r="E52" s="115"/>
      <c r="F52" s="116"/>
      <c r="G52" s="117"/>
      <c r="H52" s="118"/>
      <c r="I52" s="116"/>
      <c r="J52" s="117"/>
      <c r="K52" s="116"/>
      <c r="L52" s="115"/>
      <c r="M52" s="115">
        <v>0</v>
      </c>
      <c r="N52" s="150" t="s">
        <v>2347</v>
      </c>
      <c r="O52" s="150" t="s">
        <v>2347</v>
      </c>
      <c r="P52" s="150" t="s">
        <v>2347</v>
      </c>
      <c r="Q52" s="119"/>
      <c r="R52" s="119"/>
      <c r="S52" s="150" t="s">
        <v>2347</v>
      </c>
      <c r="T52" s="150" t="s">
        <v>2347</v>
      </c>
      <c r="U52" s="150" t="s">
        <v>2347</v>
      </c>
      <c r="V52" s="150" t="s">
        <v>2347</v>
      </c>
      <c r="W52" s="150" t="s">
        <v>2347</v>
      </c>
      <c r="X52" s="119"/>
      <c r="Y52" s="119"/>
      <c r="Z52" s="150" t="s">
        <v>2347</v>
      </c>
      <c r="AA52" s="150" t="s">
        <v>2347</v>
      </c>
      <c r="AB52" s="150" t="s">
        <v>2347</v>
      </c>
      <c r="AC52" s="150" t="s">
        <v>2347</v>
      </c>
      <c r="AD52" s="150" t="s">
        <v>2347</v>
      </c>
      <c r="AE52" s="119"/>
      <c r="AF52" s="119"/>
      <c r="AG52" s="150" t="s">
        <v>2347</v>
      </c>
      <c r="AH52" s="150" t="s">
        <v>2347</v>
      </c>
      <c r="AI52" s="150" t="s">
        <v>2347</v>
      </c>
      <c r="AJ52" s="150" t="s">
        <v>2347</v>
      </c>
      <c r="AK52" s="150" t="s">
        <v>2347</v>
      </c>
      <c r="AL52" s="119"/>
      <c r="AM52" s="119"/>
      <c r="AN52" s="150" t="s">
        <v>2347</v>
      </c>
      <c r="AO52" s="150" t="s">
        <v>2347</v>
      </c>
      <c r="AP52" s="150" t="s">
        <v>2347</v>
      </c>
      <c r="AQ52" s="150" t="s">
        <v>2347</v>
      </c>
      <c r="AR52" s="119"/>
      <c r="AS52" s="121">
        <f t="shared" si="5"/>
        <v>0</v>
      </c>
      <c r="AT52" s="122">
        <f t="shared" si="6"/>
        <v>0</v>
      </c>
      <c r="AU52" s="123"/>
      <c r="AV52" s="133"/>
      <c r="AW52" s="149"/>
      <c r="AX52" s="124"/>
      <c r="AY52" s="126"/>
      <c r="AZ52" s="124"/>
      <c r="BA52" s="122">
        <f t="shared" si="7"/>
        <v>0</v>
      </c>
      <c r="BB52" s="127"/>
      <c r="BC52" s="122">
        <f t="shared" si="8"/>
        <v>0</v>
      </c>
      <c r="BD52" s="103"/>
    </row>
    <row r="53" spans="1:56" ht="15.75" customHeight="1" x14ac:dyDescent="0.2">
      <c r="A53" s="116">
        <v>1044</v>
      </c>
      <c r="B53" s="113" t="s">
        <v>4219</v>
      </c>
      <c r="C53" s="113" t="s">
        <v>4220</v>
      </c>
      <c r="D53" s="113" t="s">
        <v>2368</v>
      </c>
      <c r="E53" s="115"/>
      <c r="F53" s="116"/>
      <c r="G53" s="117"/>
      <c r="H53" s="118"/>
      <c r="I53" s="116"/>
      <c r="J53" s="117"/>
      <c r="K53" s="116"/>
      <c r="L53" s="115"/>
      <c r="M53" s="115">
        <v>0</v>
      </c>
      <c r="N53" s="150" t="s">
        <v>2347</v>
      </c>
      <c r="O53" s="150" t="s">
        <v>2347</v>
      </c>
      <c r="P53" s="150" t="s">
        <v>2347</v>
      </c>
      <c r="Q53" s="119"/>
      <c r="R53" s="119"/>
      <c r="S53" s="150" t="s">
        <v>2347</v>
      </c>
      <c r="T53" s="150" t="s">
        <v>2347</v>
      </c>
      <c r="U53" s="150" t="s">
        <v>2347</v>
      </c>
      <c r="V53" s="150" t="s">
        <v>2347</v>
      </c>
      <c r="W53" s="150" t="s">
        <v>2347</v>
      </c>
      <c r="X53" s="119"/>
      <c r="Y53" s="119"/>
      <c r="Z53" s="150" t="s">
        <v>2347</v>
      </c>
      <c r="AA53" s="150" t="s">
        <v>2347</v>
      </c>
      <c r="AB53" s="150" t="s">
        <v>2347</v>
      </c>
      <c r="AC53" s="150" t="s">
        <v>2347</v>
      </c>
      <c r="AD53" s="150" t="s">
        <v>2347</v>
      </c>
      <c r="AE53" s="119"/>
      <c r="AF53" s="119"/>
      <c r="AG53" s="150" t="s">
        <v>2347</v>
      </c>
      <c r="AH53" s="150" t="s">
        <v>2347</v>
      </c>
      <c r="AI53" s="150" t="s">
        <v>2347</v>
      </c>
      <c r="AJ53" s="150" t="s">
        <v>2347</v>
      </c>
      <c r="AK53" s="150" t="s">
        <v>2347</v>
      </c>
      <c r="AL53" s="119"/>
      <c r="AM53" s="119"/>
      <c r="AN53" s="150" t="s">
        <v>2347</v>
      </c>
      <c r="AO53" s="150" t="s">
        <v>2347</v>
      </c>
      <c r="AP53" s="150" t="s">
        <v>2347</v>
      </c>
      <c r="AQ53" s="150" t="s">
        <v>2347</v>
      </c>
      <c r="AR53" s="119"/>
      <c r="AS53" s="121">
        <f t="shared" si="5"/>
        <v>0</v>
      </c>
      <c r="AT53" s="122">
        <f t="shared" si="6"/>
        <v>0</v>
      </c>
      <c r="AU53" s="123"/>
      <c r="AV53" s="133"/>
      <c r="AW53" s="149"/>
      <c r="AX53" s="124"/>
      <c r="AY53" s="126"/>
      <c r="AZ53" s="124"/>
      <c r="BA53" s="122">
        <f t="shared" si="7"/>
        <v>0</v>
      </c>
      <c r="BB53" s="127"/>
      <c r="BC53" s="122">
        <f t="shared" si="8"/>
        <v>0</v>
      </c>
      <c r="BD53" s="103"/>
    </row>
    <row r="54" spans="1:56" ht="15.75" customHeight="1" x14ac:dyDescent="0.2">
      <c r="A54" s="241"/>
      <c r="B54" s="290" t="s">
        <v>659</v>
      </c>
      <c r="C54" s="114" t="s">
        <v>660</v>
      </c>
      <c r="D54" s="290" t="s">
        <v>2197</v>
      </c>
      <c r="E54" s="291"/>
      <c r="F54" s="292"/>
      <c r="G54" s="293"/>
      <c r="H54" s="293"/>
      <c r="I54" s="292"/>
      <c r="J54" s="293"/>
      <c r="K54" s="292"/>
      <c r="L54" s="291"/>
      <c r="M54" s="291"/>
      <c r="N54" s="119">
        <v>8</v>
      </c>
      <c r="O54" s="119">
        <v>8</v>
      </c>
      <c r="P54" s="119">
        <v>8</v>
      </c>
      <c r="Q54" s="119"/>
      <c r="R54" s="119"/>
      <c r="S54" s="119">
        <v>8</v>
      </c>
      <c r="T54" s="119">
        <v>8</v>
      </c>
      <c r="U54" s="119">
        <v>8</v>
      </c>
      <c r="V54" s="119">
        <v>8</v>
      </c>
      <c r="W54" s="119">
        <v>8</v>
      </c>
      <c r="X54" s="119"/>
      <c r="Y54" s="119"/>
      <c r="Z54" s="119">
        <v>8</v>
      </c>
      <c r="AA54" s="119">
        <v>8</v>
      </c>
      <c r="AB54" s="119">
        <v>8</v>
      </c>
      <c r="AC54" s="119">
        <v>8</v>
      </c>
      <c r="AD54" s="119">
        <v>8</v>
      </c>
      <c r="AE54" s="119"/>
      <c r="AF54" s="119"/>
      <c r="AG54" s="119">
        <v>8</v>
      </c>
      <c r="AH54" s="119">
        <v>8</v>
      </c>
      <c r="AI54" s="119">
        <v>8</v>
      </c>
      <c r="AJ54" s="119">
        <v>8</v>
      </c>
      <c r="AK54" s="119">
        <v>8</v>
      </c>
      <c r="AL54" s="119"/>
      <c r="AM54" s="119"/>
      <c r="AN54" s="119">
        <v>8</v>
      </c>
      <c r="AO54" s="119">
        <v>8</v>
      </c>
      <c r="AP54" s="119">
        <v>8</v>
      </c>
      <c r="AQ54" s="119">
        <v>8</v>
      </c>
      <c r="AR54" s="119"/>
      <c r="AS54" s="121">
        <f t="shared" si="5"/>
        <v>176</v>
      </c>
      <c r="AT54" s="122">
        <f t="shared" si="6"/>
        <v>22</v>
      </c>
      <c r="AU54" s="123"/>
      <c r="AV54" s="133"/>
      <c r="AW54" s="149"/>
      <c r="AX54" s="124"/>
      <c r="AY54" s="126"/>
      <c r="AZ54" s="124"/>
      <c r="BA54" s="122">
        <f t="shared" si="7"/>
        <v>22</v>
      </c>
      <c r="BB54" s="127"/>
      <c r="BC54" s="122">
        <f t="shared" si="8"/>
        <v>0</v>
      </c>
      <c r="BD54" s="103"/>
    </row>
    <row r="55" spans="1:56" ht="15.75" customHeight="1" x14ac:dyDescent="0.2">
      <c r="A55" s="294">
        <v>1046</v>
      </c>
      <c r="B55" s="295" t="s">
        <v>4221</v>
      </c>
      <c r="C55" s="296" t="s">
        <v>4222</v>
      </c>
      <c r="D55" s="295" t="s">
        <v>4223</v>
      </c>
      <c r="E55" s="297"/>
      <c r="F55" s="298"/>
      <c r="G55" s="299"/>
      <c r="H55" s="299"/>
      <c r="I55" s="298"/>
      <c r="J55" s="299"/>
      <c r="K55" s="298"/>
      <c r="L55" s="297"/>
      <c r="M55" s="297"/>
      <c r="N55" s="150"/>
      <c r="O55" s="150"/>
      <c r="P55" s="150"/>
      <c r="Q55" s="119"/>
      <c r="R55" s="119"/>
      <c r="S55" s="150"/>
      <c r="T55" s="150"/>
      <c r="U55" s="150"/>
      <c r="V55" s="150"/>
      <c r="W55" s="150"/>
      <c r="X55" s="119"/>
      <c r="Y55" s="119"/>
      <c r="Z55" s="150"/>
      <c r="AA55" s="150"/>
      <c r="AB55" s="150"/>
      <c r="AC55" s="150"/>
      <c r="AD55" s="150"/>
      <c r="AE55" s="119"/>
      <c r="AF55" s="119"/>
      <c r="AG55" s="150"/>
      <c r="AH55" s="150"/>
      <c r="AI55" s="150">
        <v>8</v>
      </c>
      <c r="AJ55" s="150" t="s">
        <v>2347</v>
      </c>
      <c r="AK55" s="150" t="s">
        <v>2347</v>
      </c>
      <c r="AL55" s="119"/>
      <c r="AM55" s="119"/>
      <c r="AN55" s="150" t="s">
        <v>2347</v>
      </c>
      <c r="AO55" s="150" t="s">
        <v>2347</v>
      </c>
      <c r="AP55" s="150" t="s">
        <v>2347</v>
      </c>
      <c r="AQ55" s="150" t="s">
        <v>2347</v>
      </c>
      <c r="AR55" s="119"/>
      <c r="AS55" s="121">
        <f t="shared" si="5"/>
        <v>8</v>
      </c>
      <c r="AT55" s="122">
        <f t="shared" si="6"/>
        <v>1</v>
      </c>
      <c r="AU55" s="123"/>
      <c r="AV55" s="133"/>
      <c r="AW55" s="149"/>
      <c r="AX55" s="124"/>
      <c r="AY55" s="126"/>
      <c r="AZ55" s="124"/>
      <c r="BA55" s="122">
        <f t="shared" si="7"/>
        <v>1</v>
      </c>
      <c r="BB55" s="127"/>
      <c r="BC55" s="122">
        <f t="shared" si="8"/>
        <v>0</v>
      </c>
      <c r="BD55" s="103"/>
    </row>
    <row r="56" spans="1:56" ht="15.75" customHeight="1" x14ac:dyDescent="0.2">
      <c r="A56" s="294">
        <v>1047</v>
      </c>
      <c r="B56" s="295" t="s">
        <v>4224</v>
      </c>
      <c r="C56" s="296" t="s">
        <v>4225</v>
      </c>
      <c r="D56" s="295" t="s">
        <v>2358</v>
      </c>
      <c r="E56" s="297"/>
      <c r="F56" s="298"/>
      <c r="G56" s="299"/>
      <c r="H56" s="299"/>
      <c r="I56" s="298"/>
      <c r="J56" s="299"/>
      <c r="K56" s="298"/>
      <c r="L56" s="297"/>
      <c r="M56" s="297"/>
      <c r="N56" s="150"/>
      <c r="O56" s="150"/>
      <c r="P56" s="150"/>
      <c r="Q56" s="119"/>
      <c r="R56" s="119"/>
      <c r="S56" s="150"/>
      <c r="T56" s="150"/>
      <c r="U56" s="150"/>
      <c r="V56" s="150"/>
      <c r="W56" s="150"/>
      <c r="X56" s="119"/>
      <c r="Y56" s="119"/>
      <c r="Z56" s="150"/>
      <c r="AA56" s="150"/>
      <c r="AB56" s="150"/>
      <c r="AC56" s="150"/>
      <c r="AD56" s="150"/>
      <c r="AE56" s="119"/>
      <c r="AF56" s="119"/>
      <c r="AG56" s="150"/>
      <c r="AH56" s="150"/>
      <c r="AI56" s="150"/>
      <c r="AJ56" s="150"/>
      <c r="AK56" s="150"/>
      <c r="AL56" s="119"/>
      <c r="AM56" s="119"/>
      <c r="AN56" s="150" t="s">
        <v>2347</v>
      </c>
      <c r="AO56" s="150" t="s">
        <v>2347</v>
      </c>
      <c r="AP56" s="150" t="s">
        <v>2347</v>
      </c>
      <c r="AQ56" s="150" t="s">
        <v>2347</v>
      </c>
      <c r="AR56" s="119"/>
      <c r="AS56" s="121">
        <f t="shared" si="5"/>
        <v>0</v>
      </c>
      <c r="AT56" s="122">
        <f t="shared" si="6"/>
        <v>0</v>
      </c>
      <c r="AU56" s="123"/>
      <c r="AV56" s="133"/>
      <c r="AW56" s="149"/>
      <c r="AX56" s="124"/>
      <c r="AY56" s="126"/>
      <c r="AZ56" s="124"/>
      <c r="BA56" s="122">
        <f t="shared" si="7"/>
        <v>0</v>
      </c>
      <c r="BB56" s="127"/>
      <c r="BC56" s="122">
        <f t="shared" si="8"/>
        <v>0</v>
      </c>
      <c r="BD56" s="103"/>
    </row>
    <row r="57" spans="1:56" ht="15.75" customHeight="1" x14ac:dyDescent="0.2">
      <c r="A57" s="294">
        <v>1048</v>
      </c>
      <c r="B57" s="295" t="s">
        <v>4226</v>
      </c>
      <c r="C57" s="296" t="s">
        <v>4227</v>
      </c>
      <c r="D57" s="295" t="s">
        <v>2337</v>
      </c>
      <c r="E57" s="297"/>
      <c r="F57" s="298"/>
      <c r="G57" s="299"/>
      <c r="H57" s="299"/>
      <c r="I57" s="298"/>
      <c r="J57" s="299"/>
      <c r="K57" s="298"/>
      <c r="L57" s="297"/>
      <c r="M57" s="297"/>
      <c r="N57" s="150"/>
      <c r="O57" s="150"/>
      <c r="P57" s="150"/>
      <c r="Q57" s="119"/>
      <c r="R57" s="119"/>
      <c r="S57" s="150"/>
      <c r="T57" s="150"/>
      <c r="U57" s="150"/>
      <c r="V57" s="150"/>
      <c r="W57" s="150"/>
      <c r="X57" s="119"/>
      <c r="Y57" s="119"/>
      <c r="Z57" s="150"/>
      <c r="AA57" s="150"/>
      <c r="AB57" s="150"/>
      <c r="AC57" s="150"/>
      <c r="AD57" s="150"/>
      <c r="AE57" s="119"/>
      <c r="AF57" s="119"/>
      <c r="AG57" s="150"/>
      <c r="AH57" s="150"/>
      <c r="AI57" s="150"/>
      <c r="AJ57" s="150"/>
      <c r="AK57" s="150"/>
      <c r="AL57" s="119"/>
      <c r="AM57" s="119"/>
      <c r="AN57" s="150" t="s">
        <v>2347</v>
      </c>
      <c r="AO57" s="150" t="s">
        <v>2347</v>
      </c>
      <c r="AP57" s="150" t="s">
        <v>2347</v>
      </c>
      <c r="AQ57" s="150" t="s">
        <v>2347</v>
      </c>
      <c r="AR57" s="119"/>
      <c r="AS57" s="121">
        <f t="shared" si="5"/>
        <v>0</v>
      </c>
      <c r="AT57" s="122">
        <f t="shared" si="6"/>
        <v>0</v>
      </c>
      <c r="AU57" s="123"/>
      <c r="AV57" s="133"/>
      <c r="AW57" s="149"/>
      <c r="AX57" s="124"/>
      <c r="AY57" s="126"/>
      <c r="AZ57" s="124"/>
      <c r="BA57" s="122">
        <f t="shared" si="7"/>
        <v>0</v>
      </c>
      <c r="BB57" s="127"/>
      <c r="BC57" s="122">
        <f t="shared" si="8"/>
        <v>0</v>
      </c>
      <c r="BD57" s="103"/>
    </row>
    <row r="58" spans="1:56" ht="15.75" customHeight="1" x14ac:dyDescent="0.2">
      <c r="A58" s="69"/>
      <c r="B58" s="67"/>
      <c r="C58" s="156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69"/>
      <c r="AT58" s="69"/>
      <c r="AU58" s="69"/>
      <c r="AV58" s="69"/>
      <c r="AW58" s="79"/>
      <c r="AX58" s="69"/>
      <c r="AY58" s="69"/>
      <c r="AZ58" s="69"/>
      <c r="BA58" s="69"/>
      <c r="BB58" s="79"/>
      <c r="BC58" s="69"/>
      <c r="BD58" s="69"/>
    </row>
    <row r="59" spans="1:56" ht="15.75" customHeight="1" x14ac:dyDescent="0.2">
      <c r="A59" s="69"/>
      <c r="B59" s="67"/>
      <c r="C59" s="156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69"/>
      <c r="AT59" s="69"/>
      <c r="AU59" s="69"/>
      <c r="AV59" s="69"/>
      <c r="AW59" s="79"/>
      <c r="AX59" s="69"/>
      <c r="AY59" s="69"/>
      <c r="AZ59" s="69"/>
      <c r="BA59" s="69"/>
      <c r="BB59" s="79"/>
      <c r="BC59" s="69"/>
      <c r="BD59" s="69"/>
    </row>
    <row r="60" spans="1:56" ht="15.75" customHeight="1" x14ac:dyDescent="0.2">
      <c r="A60" s="69"/>
      <c r="B60" s="67"/>
      <c r="C60" s="156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69"/>
      <c r="AT60" s="69"/>
      <c r="AU60" s="69"/>
      <c r="AV60" s="69"/>
      <c r="AW60" s="79"/>
      <c r="AX60" s="69"/>
      <c r="AY60" s="69"/>
      <c r="AZ60" s="69"/>
      <c r="BA60" s="69"/>
      <c r="BB60" s="79"/>
      <c r="BC60" s="69"/>
      <c r="BD60" s="69"/>
    </row>
    <row r="61" spans="1:56" ht="15.75" customHeight="1" x14ac:dyDescent="0.2">
      <c r="A61" s="69"/>
      <c r="B61" s="67"/>
      <c r="C61" s="156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69"/>
      <c r="AT61" s="69"/>
      <c r="AU61" s="69"/>
      <c r="AV61" s="69"/>
      <c r="AW61" s="79"/>
      <c r="AX61" s="69"/>
      <c r="AY61" s="69"/>
      <c r="AZ61" s="69"/>
      <c r="BA61" s="69"/>
      <c r="BB61" s="79"/>
      <c r="BC61" s="69"/>
      <c r="BD61" s="69"/>
    </row>
    <row r="62" spans="1:56" ht="15.75" customHeight="1" x14ac:dyDescent="0.2">
      <c r="A62" s="69"/>
      <c r="B62" s="67"/>
      <c r="C62" s="156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69"/>
      <c r="AT62" s="69"/>
      <c r="AU62" s="69"/>
      <c r="AV62" s="69"/>
      <c r="AW62" s="79"/>
      <c r="AX62" s="69"/>
      <c r="AY62" s="69"/>
      <c r="AZ62" s="69"/>
      <c r="BA62" s="69"/>
      <c r="BB62" s="79"/>
      <c r="BC62" s="69"/>
      <c r="BD62" s="69"/>
    </row>
    <row r="63" spans="1:56" ht="15.75" customHeight="1" x14ac:dyDescent="0.2">
      <c r="A63" s="69"/>
      <c r="B63" s="67"/>
      <c r="C63" s="156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69"/>
      <c r="AT63" s="69"/>
      <c r="AU63" s="69"/>
      <c r="AV63" s="69"/>
      <c r="AW63" s="79"/>
      <c r="AX63" s="69"/>
      <c r="AY63" s="69"/>
      <c r="AZ63" s="69"/>
      <c r="BA63" s="69"/>
      <c r="BB63" s="79"/>
      <c r="BC63" s="69"/>
      <c r="BD63" s="69"/>
    </row>
    <row r="64" spans="1:56" ht="15.75" customHeight="1" x14ac:dyDescent="0.2">
      <c r="A64" s="69"/>
      <c r="B64" s="67"/>
      <c r="C64" s="156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69"/>
      <c r="AT64" s="69"/>
      <c r="AU64" s="69"/>
      <c r="AV64" s="69"/>
      <c r="AW64" s="79"/>
      <c r="AX64" s="69"/>
      <c r="AY64" s="69"/>
      <c r="AZ64" s="69"/>
      <c r="BA64" s="69"/>
      <c r="BB64" s="79"/>
      <c r="BC64" s="69"/>
      <c r="BD64" s="69"/>
    </row>
    <row r="65" spans="1:56" ht="15.75" customHeight="1" x14ac:dyDescent="0.2">
      <c r="A65" s="69"/>
      <c r="B65" s="67"/>
      <c r="C65" s="156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69"/>
      <c r="AT65" s="69"/>
      <c r="AU65" s="69"/>
      <c r="AV65" s="69"/>
      <c r="AW65" s="79"/>
      <c r="AX65" s="69"/>
      <c r="AY65" s="69"/>
      <c r="AZ65" s="69"/>
      <c r="BA65" s="69"/>
      <c r="BB65" s="79"/>
      <c r="BC65" s="69"/>
      <c r="BD65" s="69"/>
    </row>
    <row r="66" spans="1:56" ht="15.75" customHeight="1" x14ac:dyDescent="0.2">
      <c r="A66" s="69"/>
      <c r="B66" s="67"/>
      <c r="C66" s="156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69"/>
      <c r="AT66" s="69"/>
      <c r="AU66" s="69"/>
      <c r="AV66" s="69"/>
      <c r="AW66" s="79"/>
      <c r="AX66" s="69"/>
      <c r="AY66" s="69"/>
      <c r="AZ66" s="69"/>
      <c r="BA66" s="69"/>
      <c r="BB66" s="79"/>
      <c r="BC66" s="69"/>
      <c r="BD66" s="69"/>
    </row>
    <row r="67" spans="1:56" ht="15.75" customHeight="1" x14ac:dyDescent="0.2">
      <c r="A67" s="69"/>
      <c r="B67" s="67"/>
      <c r="C67" s="156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69"/>
      <c r="AT67" s="69"/>
      <c r="AU67" s="69"/>
      <c r="AV67" s="69"/>
      <c r="AW67" s="79"/>
      <c r="AX67" s="69"/>
      <c r="AY67" s="69"/>
      <c r="AZ67" s="69"/>
      <c r="BA67" s="69"/>
      <c r="BB67" s="79"/>
      <c r="BC67" s="69"/>
      <c r="BD67" s="69"/>
    </row>
    <row r="68" spans="1:56" ht="15.75" customHeight="1" x14ac:dyDescent="0.2">
      <c r="A68" s="69"/>
      <c r="B68" s="67"/>
      <c r="C68" s="156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69"/>
      <c r="AT68" s="69"/>
      <c r="AU68" s="69"/>
      <c r="AV68" s="69"/>
      <c r="AW68" s="79"/>
      <c r="AX68" s="69"/>
      <c r="AY68" s="69"/>
      <c r="AZ68" s="69"/>
      <c r="BA68" s="69"/>
      <c r="BB68" s="79"/>
      <c r="BC68" s="69"/>
      <c r="BD68" s="69"/>
    </row>
    <row r="69" spans="1:56" ht="15.75" customHeight="1" x14ac:dyDescent="0.2">
      <c r="A69" s="69"/>
      <c r="B69" s="67"/>
      <c r="C69" s="156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69"/>
      <c r="AT69" s="69"/>
      <c r="AU69" s="69"/>
      <c r="AV69" s="69"/>
      <c r="AW69" s="79"/>
      <c r="AX69" s="69"/>
      <c r="AY69" s="69"/>
      <c r="AZ69" s="69"/>
      <c r="BA69" s="69"/>
      <c r="BB69" s="79"/>
      <c r="BC69" s="69"/>
      <c r="BD69" s="69"/>
    </row>
    <row r="70" spans="1:56" ht="15.75" customHeight="1" x14ac:dyDescent="0.2">
      <c r="A70" s="69"/>
      <c r="B70" s="67"/>
      <c r="C70" s="156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69"/>
      <c r="AT70" s="69"/>
      <c r="AU70" s="69"/>
      <c r="AV70" s="69"/>
      <c r="AW70" s="79"/>
      <c r="AX70" s="69"/>
      <c r="AY70" s="69"/>
      <c r="AZ70" s="69"/>
      <c r="BA70" s="69"/>
      <c r="BB70" s="79"/>
      <c r="BC70" s="69"/>
      <c r="BD70" s="69"/>
    </row>
    <row r="71" spans="1:56" ht="15.75" customHeight="1" x14ac:dyDescent="0.2">
      <c r="A71" s="69"/>
      <c r="B71" s="67"/>
      <c r="C71" s="156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69"/>
      <c r="AT71" s="69"/>
      <c r="AU71" s="69"/>
      <c r="AV71" s="69"/>
      <c r="AW71" s="79"/>
      <c r="AX71" s="69"/>
      <c r="AY71" s="69"/>
      <c r="AZ71" s="69"/>
      <c r="BA71" s="69"/>
      <c r="BB71" s="79"/>
      <c r="BC71" s="69"/>
      <c r="BD71" s="69"/>
    </row>
    <row r="72" spans="1:56" ht="15.75" customHeight="1" x14ac:dyDescent="0.2">
      <c r="A72" s="69"/>
      <c r="B72" s="67"/>
      <c r="C72" s="156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69"/>
      <c r="AT72" s="69"/>
      <c r="AU72" s="69"/>
      <c r="AV72" s="69"/>
      <c r="AW72" s="79"/>
      <c r="AX72" s="69"/>
      <c r="AY72" s="69"/>
      <c r="AZ72" s="69"/>
      <c r="BA72" s="69"/>
      <c r="BB72" s="79"/>
      <c r="BC72" s="69"/>
      <c r="BD72" s="69"/>
    </row>
    <row r="73" spans="1:56" ht="15.75" customHeight="1" x14ac:dyDescent="0.2">
      <c r="A73" s="69"/>
      <c r="B73" s="67"/>
      <c r="C73" s="156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69"/>
      <c r="AT73" s="69"/>
      <c r="AU73" s="69"/>
      <c r="AV73" s="69"/>
      <c r="AW73" s="79"/>
      <c r="AX73" s="69"/>
      <c r="AY73" s="69"/>
      <c r="AZ73" s="69"/>
      <c r="BA73" s="69"/>
      <c r="BB73" s="79"/>
      <c r="BC73" s="69"/>
      <c r="BD73" s="69"/>
    </row>
    <row r="74" spans="1:56" ht="15.75" customHeight="1" x14ac:dyDescent="0.2">
      <c r="A74" s="69"/>
      <c r="B74" s="67"/>
      <c r="C74" s="156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69"/>
      <c r="AT74" s="69"/>
      <c r="AU74" s="69"/>
      <c r="AV74" s="69"/>
      <c r="AW74" s="79"/>
      <c r="AX74" s="69"/>
      <c r="AY74" s="69"/>
      <c r="AZ74" s="69"/>
      <c r="BA74" s="69"/>
      <c r="BB74" s="79"/>
      <c r="BC74" s="69"/>
      <c r="BD74" s="69"/>
    </row>
    <row r="75" spans="1:56" ht="15.75" customHeight="1" x14ac:dyDescent="0.2">
      <c r="A75" s="69"/>
      <c r="B75" s="67"/>
      <c r="C75" s="156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69"/>
      <c r="AT75" s="69"/>
      <c r="AU75" s="69"/>
      <c r="AV75" s="69"/>
      <c r="AW75" s="79"/>
      <c r="AX75" s="69"/>
      <c r="AY75" s="69"/>
      <c r="AZ75" s="69"/>
      <c r="BA75" s="69"/>
      <c r="BB75" s="79"/>
      <c r="BC75" s="69"/>
      <c r="BD75" s="69"/>
    </row>
    <row r="76" spans="1:56" ht="15.75" customHeight="1" x14ac:dyDescent="0.2">
      <c r="A76" s="69"/>
      <c r="B76" s="69"/>
      <c r="C76" s="138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69"/>
      <c r="AT76" s="69"/>
      <c r="AU76" s="69"/>
      <c r="AV76" s="69"/>
      <c r="AW76" s="79"/>
      <c r="AX76" s="69"/>
      <c r="AY76" s="69"/>
      <c r="AZ76" s="69"/>
      <c r="BA76" s="69"/>
      <c r="BB76" s="79"/>
      <c r="BC76" s="69"/>
      <c r="BD76" s="69"/>
    </row>
    <row r="77" spans="1:56" ht="15.75" customHeight="1" x14ac:dyDescent="0.2">
      <c r="A77" s="69"/>
      <c r="B77" s="69"/>
      <c r="C77" s="138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69"/>
      <c r="AT77" s="69"/>
      <c r="AU77" s="69"/>
      <c r="AV77" s="69"/>
      <c r="AW77" s="79"/>
      <c r="AX77" s="69"/>
      <c r="AY77" s="69"/>
      <c r="AZ77" s="69"/>
      <c r="BA77" s="69"/>
      <c r="BB77" s="79"/>
      <c r="BC77" s="69"/>
      <c r="BD77" s="69"/>
    </row>
    <row r="78" spans="1:56" ht="15.75" customHeight="1" x14ac:dyDescent="0.2">
      <c r="A78" s="69"/>
      <c r="B78" s="69"/>
      <c r="C78" s="138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69"/>
      <c r="AT78" s="69"/>
      <c r="AU78" s="69"/>
      <c r="AV78" s="69"/>
      <c r="AW78" s="79"/>
      <c r="AX78" s="69"/>
      <c r="AY78" s="69"/>
      <c r="AZ78" s="69"/>
      <c r="BA78" s="69"/>
      <c r="BB78" s="79"/>
      <c r="BC78" s="69"/>
      <c r="BD78" s="69"/>
    </row>
    <row r="79" spans="1:56" ht="15.75" customHeight="1" x14ac:dyDescent="0.2">
      <c r="A79" s="69"/>
      <c r="B79" s="69"/>
      <c r="C79" s="138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69"/>
      <c r="AT79" s="69"/>
      <c r="AU79" s="69"/>
      <c r="AV79" s="69"/>
      <c r="AW79" s="79"/>
      <c r="AX79" s="69"/>
      <c r="AY79" s="69"/>
      <c r="AZ79" s="69"/>
      <c r="BA79" s="69"/>
      <c r="BB79" s="79"/>
      <c r="BC79" s="69"/>
      <c r="BD79" s="69"/>
    </row>
    <row r="80" spans="1:56" ht="15.75" customHeight="1" x14ac:dyDescent="0.2">
      <c r="A80" s="69"/>
      <c r="B80" s="69"/>
      <c r="C80" s="138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69"/>
      <c r="AT80" s="69"/>
      <c r="AU80" s="69"/>
      <c r="AV80" s="69"/>
      <c r="AW80" s="79"/>
      <c r="AX80" s="69"/>
      <c r="AY80" s="69"/>
      <c r="AZ80" s="69"/>
      <c r="BA80" s="69"/>
      <c r="BB80" s="79"/>
      <c r="BC80" s="69"/>
      <c r="BD80" s="69"/>
    </row>
    <row r="81" spans="1:56" ht="15.75" customHeight="1" x14ac:dyDescent="0.2">
      <c r="A81" s="69"/>
      <c r="B81" s="69"/>
      <c r="C81" s="138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69"/>
      <c r="AT81" s="69"/>
      <c r="AU81" s="69"/>
      <c r="AV81" s="69"/>
      <c r="AW81" s="79"/>
      <c r="AX81" s="69"/>
      <c r="AY81" s="69"/>
      <c r="AZ81" s="69"/>
      <c r="BA81" s="69"/>
      <c r="BB81" s="79"/>
      <c r="BC81" s="69"/>
      <c r="BD81" s="69"/>
    </row>
    <row r="82" spans="1:56" ht="15.75" customHeight="1" x14ac:dyDescent="0.2">
      <c r="A82" s="69"/>
      <c r="B82" s="69"/>
      <c r="C82" s="138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69"/>
      <c r="AT82" s="69"/>
      <c r="AU82" s="69"/>
      <c r="AV82" s="69"/>
      <c r="AW82" s="79"/>
      <c r="AX82" s="69"/>
      <c r="AY82" s="69"/>
      <c r="AZ82" s="69"/>
      <c r="BA82" s="69"/>
      <c r="BB82" s="79"/>
      <c r="BC82" s="69"/>
      <c r="BD82" s="69"/>
    </row>
    <row r="83" spans="1:56" ht="15.75" customHeight="1" x14ac:dyDescent="0.2">
      <c r="A83" s="69"/>
      <c r="B83" s="69"/>
      <c r="C83" s="138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69"/>
      <c r="AT83" s="69"/>
      <c r="AU83" s="69"/>
      <c r="AV83" s="69"/>
      <c r="AW83" s="79"/>
      <c r="AX83" s="69"/>
      <c r="AY83" s="69"/>
      <c r="AZ83" s="69"/>
      <c r="BA83" s="69"/>
      <c r="BB83" s="79"/>
      <c r="BC83" s="69"/>
      <c r="BD83" s="69"/>
    </row>
    <row r="84" spans="1:56" ht="15.75" customHeight="1" x14ac:dyDescent="0.2">
      <c r="A84" s="69"/>
      <c r="B84" s="69"/>
      <c r="C84" s="138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69"/>
      <c r="AT84" s="69"/>
      <c r="AU84" s="69"/>
      <c r="AV84" s="69"/>
      <c r="AW84" s="79"/>
      <c r="AX84" s="69"/>
      <c r="AY84" s="69"/>
      <c r="AZ84" s="69"/>
      <c r="BA84" s="69"/>
      <c r="BB84" s="79"/>
      <c r="BC84" s="69"/>
      <c r="BD84" s="69"/>
    </row>
    <row r="85" spans="1:56" ht="15.75" customHeight="1" x14ac:dyDescent="0.2">
      <c r="A85" s="69"/>
      <c r="B85" s="69"/>
      <c r="C85" s="138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69"/>
      <c r="AT85" s="69"/>
      <c r="AU85" s="69"/>
      <c r="AV85" s="69"/>
      <c r="AW85" s="79"/>
      <c r="AX85" s="69"/>
      <c r="AY85" s="69"/>
      <c r="AZ85" s="69"/>
      <c r="BA85" s="69"/>
      <c r="BB85" s="79"/>
      <c r="BC85" s="69"/>
      <c r="BD85" s="69"/>
    </row>
    <row r="86" spans="1:56" ht="15.75" customHeight="1" x14ac:dyDescent="0.2">
      <c r="A86" s="69"/>
      <c r="B86" s="69"/>
      <c r="C86" s="138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69"/>
      <c r="AT86" s="69"/>
      <c r="AU86" s="69"/>
      <c r="AV86" s="69"/>
      <c r="AW86" s="79"/>
      <c r="AX86" s="69"/>
      <c r="AY86" s="69"/>
      <c r="AZ86" s="69"/>
      <c r="BA86" s="69"/>
      <c r="BB86" s="79"/>
      <c r="BC86" s="69"/>
      <c r="BD86" s="69"/>
    </row>
    <row r="87" spans="1:56" ht="15.75" customHeight="1" x14ac:dyDescent="0.2">
      <c r="A87" s="69"/>
      <c r="B87" s="69"/>
      <c r="C87" s="138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69"/>
      <c r="AT87" s="69"/>
      <c r="AU87" s="69"/>
      <c r="AV87" s="69"/>
      <c r="AW87" s="79"/>
      <c r="AX87" s="69"/>
      <c r="AY87" s="69"/>
      <c r="AZ87" s="69"/>
      <c r="BA87" s="69"/>
      <c r="BB87" s="79"/>
      <c r="BC87" s="69"/>
      <c r="BD87" s="69"/>
    </row>
    <row r="88" spans="1:56" ht="15.75" customHeight="1" x14ac:dyDescent="0.2">
      <c r="A88" s="69"/>
      <c r="B88" s="69"/>
      <c r="C88" s="138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69"/>
      <c r="AT88" s="69"/>
      <c r="AU88" s="69"/>
      <c r="AV88" s="69"/>
      <c r="AW88" s="79"/>
      <c r="AX88" s="69"/>
      <c r="AY88" s="69"/>
      <c r="AZ88" s="69"/>
      <c r="BA88" s="69"/>
      <c r="BB88" s="79"/>
      <c r="BC88" s="69"/>
      <c r="BD88" s="69"/>
    </row>
    <row r="89" spans="1:56" ht="15.75" customHeight="1" x14ac:dyDescent="0.2">
      <c r="A89" s="69"/>
      <c r="B89" s="69"/>
      <c r="C89" s="138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69"/>
      <c r="AT89" s="69"/>
      <c r="AU89" s="69"/>
      <c r="AV89" s="69"/>
      <c r="AW89" s="79"/>
      <c r="AX89" s="69"/>
      <c r="AY89" s="69"/>
      <c r="AZ89" s="69"/>
      <c r="BA89" s="69"/>
      <c r="BB89" s="79"/>
      <c r="BC89" s="69"/>
      <c r="BD89" s="69"/>
    </row>
    <row r="90" spans="1:56" ht="15.75" customHeight="1" x14ac:dyDescent="0.2">
      <c r="A90" s="69"/>
      <c r="B90" s="69"/>
      <c r="C90" s="138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69"/>
      <c r="AT90" s="69"/>
      <c r="AU90" s="69"/>
      <c r="AV90" s="69"/>
      <c r="AW90" s="79"/>
      <c r="AX90" s="69"/>
      <c r="AY90" s="69"/>
      <c r="AZ90" s="69"/>
      <c r="BA90" s="69"/>
      <c r="BB90" s="79"/>
      <c r="BC90" s="69"/>
      <c r="BD90" s="69"/>
    </row>
    <row r="91" spans="1:56" ht="15.75" customHeight="1" x14ac:dyDescent="0.2">
      <c r="A91" s="69"/>
      <c r="B91" s="69"/>
      <c r="C91" s="138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69"/>
      <c r="AT91" s="69"/>
      <c r="AU91" s="69"/>
      <c r="AV91" s="69"/>
      <c r="AW91" s="79"/>
      <c r="AX91" s="69"/>
      <c r="AY91" s="69"/>
      <c r="AZ91" s="69"/>
      <c r="BA91" s="69"/>
      <c r="BB91" s="79"/>
      <c r="BC91" s="69"/>
      <c r="BD91" s="69"/>
    </row>
    <row r="92" spans="1:56" ht="15.75" customHeight="1" x14ac:dyDescent="0.2">
      <c r="A92" s="69"/>
      <c r="B92" s="69"/>
      <c r="C92" s="138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69"/>
      <c r="AT92" s="69"/>
      <c r="AU92" s="69"/>
      <c r="AV92" s="69"/>
      <c r="AW92" s="79"/>
      <c r="AX92" s="69"/>
      <c r="AY92" s="69"/>
      <c r="AZ92" s="69"/>
      <c r="BA92" s="69"/>
      <c r="BB92" s="79"/>
      <c r="BC92" s="69"/>
      <c r="BD92" s="69"/>
    </row>
    <row r="93" spans="1:56" ht="15.75" customHeight="1" x14ac:dyDescent="0.2">
      <c r="A93" s="69"/>
      <c r="B93" s="69"/>
      <c r="C93" s="138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69"/>
      <c r="AT93" s="69"/>
      <c r="AU93" s="69"/>
      <c r="AV93" s="69"/>
      <c r="AW93" s="79"/>
      <c r="AX93" s="69"/>
      <c r="AY93" s="69"/>
      <c r="AZ93" s="69"/>
      <c r="BA93" s="69"/>
      <c r="BB93" s="79"/>
      <c r="BC93" s="69"/>
      <c r="BD93" s="69"/>
    </row>
    <row r="94" spans="1:56" ht="15.75" customHeight="1" x14ac:dyDescent="0.2">
      <c r="A94" s="69"/>
      <c r="B94" s="69"/>
      <c r="C94" s="138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69"/>
      <c r="AT94" s="69"/>
      <c r="AU94" s="69"/>
      <c r="AV94" s="69"/>
      <c r="AW94" s="79"/>
      <c r="AX94" s="69"/>
      <c r="AY94" s="69"/>
      <c r="AZ94" s="69"/>
      <c r="BA94" s="69"/>
      <c r="BB94" s="79"/>
      <c r="BC94" s="69"/>
      <c r="BD94" s="69"/>
    </row>
    <row r="95" spans="1:56" ht="15.75" customHeight="1" x14ac:dyDescent="0.2">
      <c r="A95" s="69"/>
      <c r="B95" s="69"/>
      <c r="C95" s="138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69"/>
      <c r="AT95" s="69"/>
      <c r="AU95" s="69"/>
      <c r="AV95" s="69"/>
      <c r="AW95" s="79"/>
      <c r="AX95" s="69"/>
      <c r="AY95" s="69"/>
      <c r="AZ95" s="69"/>
      <c r="BA95" s="69"/>
      <c r="BB95" s="79"/>
      <c r="BC95" s="69"/>
      <c r="BD95" s="69"/>
    </row>
    <row r="96" spans="1:56" ht="15.75" customHeight="1" x14ac:dyDescent="0.2">
      <c r="A96" s="69"/>
      <c r="B96" s="69"/>
      <c r="C96" s="138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69"/>
      <c r="AT96" s="69"/>
      <c r="AU96" s="69"/>
      <c r="AV96" s="69"/>
      <c r="AW96" s="79"/>
      <c r="AX96" s="69"/>
      <c r="AY96" s="69"/>
      <c r="AZ96" s="69"/>
      <c r="BA96" s="69"/>
      <c r="BB96" s="79"/>
      <c r="BC96" s="69"/>
      <c r="BD96" s="69"/>
    </row>
    <row r="97" spans="1:56" ht="15.75" customHeight="1" x14ac:dyDescent="0.2">
      <c r="A97" s="69"/>
      <c r="B97" s="69"/>
      <c r="C97" s="138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69"/>
      <c r="AT97" s="69"/>
      <c r="AU97" s="69"/>
      <c r="AV97" s="69"/>
      <c r="AW97" s="79"/>
      <c r="AX97" s="69"/>
      <c r="AY97" s="69"/>
      <c r="AZ97" s="69"/>
      <c r="BA97" s="69"/>
      <c r="BB97" s="79"/>
      <c r="BC97" s="69"/>
      <c r="BD97" s="69"/>
    </row>
    <row r="98" spans="1:56" ht="15.75" customHeight="1" x14ac:dyDescent="0.2">
      <c r="A98" s="69"/>
      <c r="B98" s="69"/>
      <c r="C98" s="138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69"/>
      <c r="AT98" s="69"/>
      <c r="AU98" s="69"/>
      <c r="AV98" s="69"/>
      <c r="AW98" s="79"/>
      <c r="AX98" s="69"/>
      <c r="AY98" s="69"/>
      <c r="AZ98" s="69"/>
      <c r="BA98" s="69"/>
      <c r="BB98" s="79"/>
      <c r="BC98" s="69"/>
      <c r="BD98" s="69"/>
    </row>
    <row r="99" spans="1:56" ht="15.75" customHeight="1" x14ac:dyDescent="0.2">
      <c r="A99" s="69"/>
      <c r="B99" s="69"/>
      <c r="C99" s="138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69"/>
      <c r="AT99" s="69"/>
      <c r="AU99" s="69"/>
      <c r="AV99" s="69"/>
      <c r="AW99" s="79"/>
      <c r="AX99" s="69"/>
      <c r="AY99" s="69"/>
      <c r="AZ99" s="69"/>
      <c r="BA99" s="69"/>
      <c r="BB99" s="79"/>
      <c r="BC99" s="69"/>
      <c r="BD99" s="69"/>
    </row>
    <row r="100" spans="1:56" ht="15.75" customHeight="1" x14ac:dyDescent="0.2">
      <c r="A100" s="69"/>
      <c r="B100" s="69"/>
      <c r="C100" s="138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69"/>
      <c r="AT100" s="69"/>
      <c r="AU100" s="69"/>
      <c r="AV100" s="69"/>
      <c r="AW100" s="79"/>
      <c r="AX100" s="69"/>
      <c r="AY100" s="69"/>
      <c r="AZ100" s="69"/>
      <c r="BA100" s="69"/>
      <c r="BB100" s="79"/>
      <c r="BC100" s="69"/>
      <c r="BD100" s="69"/>
    </row>
    <row r="101" spans="1:56" ht="15.75" customHeight="1" x14ac:dyDescent="0.2">
      <c r="A101" s="69"/>
      <c r="B101" s="69"/>
      <c r="C101" s="138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69"/>
      <c r="AT101" s="69"/>
      <c r="AU101" s="69"/>
      <c r="AV101" s="69"/>
      <c r="AW101" s="79"/>
      <c r="AX101" s="69"/>
      <c r="AY101" s="69"/>
      <c r="AZ101" s="69"/>
      <c r="BA101" s="69"/>
      <c r="BB101" s="79"/>
      <c r="BC101" s="69"/>
      <c r="BD101" s="69"/>
    </row>
    <row r="102" spans="1:56" ht="15.75" customHeight="1" x14ac:dyDescent="0.2">
      <c r="A102" s="69"/>
      <c r="B102" s="69"/>
      <c r="C102" s="138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69"/>
      <c r="AT102" s="69"/>
      <c r="AU102" s="69"/>
      <c r="AV102" s="69"/>
      <c r="AW102" s="79"/>
      <c r="AX102" s="69"/>
      <c r="AY102" s="69"/>
      <c r="AZ102" s="69"/>
      <c r="BA102" s="69"/>
      <c r="BB102" s="79"/>
      <c r="BC102" s="69"/>
      <c r="BD102" s="69"/>
    </row>
    <row r="103" spans="1:56" ht="15.75" customHeight="1" x14ac:dyDescent="0.2">
      <c r="A103" s="69"/>
      <c r="B103" s="69"/>
      <c r="C103" s="138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69"/>
      <c r="AT103" s="69"/>
      <c r="AU103" s="69"/>
      <c r="AV103" s="69"/>
      <c r="AW103" s="79"/>
      <c r="AX103" s="69"/>
      <c r="AY103" s="69"/>
      <c r="AZ103" s="69"/>
      <c r="BA103" s="69"/>
      <c r="BB103" s="79"/>
      <c r="BC103" s="69"/>
      <c r="BD103" s="69"/>
    </row>
    <row r="104" spans="1:56" ht="15.75" customHeight="1" x14ac:dyDescent="0.2">
      <c r="A104" s="69"/>
      <c r="B104" s="69"/>
      <c r="C104" s="138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69"/>
      <c r="AT104" s="69"/>
      <c r="AU104" s="69"/>
      <c r="AV104" s="69"/>
      <c r="AW104" s="79"/>
      <c r="AX104" s="69"/>
      <c r="AY104" s="69"/>
      <c r="AZ104" s="69"/>
      <c r="BA104" s="69"/>
      <c r="BB104" s="79"/>
      <c r="BC104" s="69"/>
      <c r="BD104" s="69"/>
    </row>
    <row r="105" spans="1:56" ht="15.75" customHeight="1" x14ac:dyDescent="0.2">
      <c r="A105" s="69"/>
      <c r="B105" s="69"/>
      <c r="C105" s="138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69"/>
      <c r="AT105" s="69"/>
      <c r="AU105" s="69"/>
      <c r="AV105" s="69"/>
      <c r="AW105" s="79"/>
      <c r="AX105" s="69"/>
      <c r="AY105" s="69"/>
      <c r="AZ105" s="69"/>
      <c r="BA105" s="69"/>
      <c r="BB105" s="79"/>
      <c r="BC105" s="69"/>
      <c r="BD105" s="69"/>
    </row>
    <row r="106" spans="1:56" ht="15.75" customHeight="1" x14ac:dyDescent="0.2">
      <c r="A106" s="69"/>
      <c r="B106" s="69"/>
      <c r="C106" s="138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69"/>
      <c r="AT106" s="69"/>
      <c r="AU106" s="69"/>
      <c r="AV106" s="69"/>
      <c r="AW106" s="79"/>
      <c r="AX106" s="69"/>
      <c r="AY106" s="69"/>
      <c r="AZ106" s="69"/>
      <c r="BA106" s="69"/>
      <c r="BB106" s="79"/>
      <c r="BC106" s="69"/>
      <c r="BD106" s="69"/>
    </row>
    <row r="107" spans="1:56" ht="15.75" customHeight="1" x14ac:dyDescent="0.2">
      <c r="A107" s="69"/>
      <c r="B107" s="69"/>
      <c r="C107" s="138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69"/>
      <c r="AT107" s="69"/>
      <c r="AU107" s="69"/>
      <c r="AV107" s="69"/>
      <c r="AW107" s="79"/>
      <c r="AX107" s="69"/>
      <c r="AY107" s="69"/>
      <c r="AZ107" s="69"/>
      <c r="BA107" s="69"/>
      <c r="BB107" s="79"/>
      <c r="BC107" s="69"/>
      <c r="BD107" s="69"/>
    </row>
    <row r="108" spans="1:56" ht="15.75" customHeight="1" x14ac:dyDescent="0.2">
      <c r="A108" s="69"/>
      <c r="B108" s="69"/>
      <c r="C108" s="138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69"/>
      <c r="AT108" s="69"/>
      <c r="AU108" s="69"/>
      <c r="AV108" s="69"/>
      <c r="AW108" s="79"/>
      <c r="AX108" s="69"/>
      <c r="AY108" s="69"/>
      <c r="AZ108" s="69"/>
      <c r="BA108" s="69"/>
      <c r="BB108" s="79"/>
      <c r="BC108" s="69"/>
      <c r="BD108" s="69"/>
    </row>
    <row r="109" spans="1:56" ht="15.75" customHeight="1" x14ac:dyDescent="0.2">
      <c r="A109" s="69"/>
      <c r="B109" s="69"/>
      <c r="C109" s="138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69"/>
      <c r="AT109" s="69"/>
      <c r="AU109" s="69"/>
      <c r="AV109" s="69"/>
      <c r="AW109" s="79"/>
      <c r="AX109" s="69"/>
      <c r="AY109" s="69"/>
      <c r="AZ109" s="69"/>
      <c r="BA109" s="69"/>
      <c r="BB109" s="79"/>
      <c r="BC109" s="69"/>
      <c r="BD109" s="69"/>
    </row>
    <row r="110" spans="1:56" ht="15.75" customHeight="1" x14ac:dyDescent="0.2">
      <c r="A110" s="69"/>
      <c r="B110" s="69"/>
      <c r="C110" s="138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69"/>
      <c r="AT110" s="69"/>
      <c r="AU110" s="69"/>
      <c r="AV110" s="69"/>
      <c r="AW110" s="79"/>
      <c r="AX110" s="69"/>
      <c r="AY110" s="69"/>
      <c r="AZ110" s="69"/>
      <c r="BA110" s="69"/>
      <c r="BB110" s="79"/>
      <c r="BC110" s="69"/>
      <c r="BD110" s="69"/>
    </row>
    <row r="111" spans="1:56" ht="15.75" customHeight="1" x14ac:dyDescent="0.2">
      <c r="A111" s="69"/>
      <c r="B111" s="69"/>
      <c r="C111" s="138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69"/>
      <c r="AT111" s="69"/>
      <c r="AU111" s="69"/>
      <c r="AV111" s="69"/>
      <c r="AW111" s="79"/>
      <c r="AX111" s="69"/>
      <c r="AY111" s="69"/>
      <c r="AZ111" s="69"/>
      <c r="BA111" s="69"/>
      <c r="BB111" s="79"/>
      <c r="BC111" s="69"/>
      <c r="BD111" s="69"/>
    </row>
    <row r="112" spans="1:56" ht="15.75" customHeight="1" x14ac:dyDescent="0.2">
      <c r="A112" s="69"/>
      <c r="B112" s="69"/>
      <c r="C112" s="138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69"/>
      <c r="AT112" s="69"/>
      <c r="AU112" s="69"/>
      <c r="AV112" s="69"/>
      <c r="AW112" s="79"/>
      <c r="AX112" s="69"/>
      <c r="AY112" s="69"/>
      <c r="AZ112" s="69"/>
      <c r="BA112" s="69"/>
      <c r="BB112" s="79"/>
      <c r="BC112" s="69"/>
      <c r="BD112" s="69"/>
    </row>
    <row r="113" spans="1:56" ht="15.75" customHeight="1" x14ac:dyDescent="0.2">
      <c r="A113" s="69"/>
      <c r="B113" s="69"/>
      <c r="C113" s="138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69"/>
      <c r="AT113" s="69"/>
      <c r="AU113" s="69"/>
      <c r="AV113" s="69"/>
      <c r="AW113" s="79"/>
      <c r="AX113" s="69"/>
      <c r="AY113" s="69"/>
      <c r="AZ113" s="69"/>
      <c r="BA113" s="69"/>
      <c r="BB113" s="79"/>
      <c r="BC113" s="69"/>
      <c r="BD113" s="69"/>
    </row>
    <row r="114" spans="1:56" ht="15.75" customHeight="1" x14ac:dyDescent="0.2">
      <c r="A114" s="69"/>
      <c r="B114" s="69"/>
      <c r="C114" s="138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69"/>
      <c r="AT114" s="69"/>
      <c r="AU114" s="69"/>
      <c r="AV114" s="69"/>
      <c r="AW114" s="79"/>
      <c r="AX114" s="69"/>
      <c r="AY114" s="69"/>
      <c r="AZ114" s="69"/>
      <c r="BA114" s="69"/>
      <c r="BB114" s="79"/>
      <c r="BC114" s="69"/>
      <c r="BD114" s="69"/>
    </row>
    <row r="115" spans="1:56" ht="15.75" customHeight="1" x14ac:dyDescent="0.2">
      <c r="A115" s="69"/>
      <c r="B115" s="69"/>
      <c r="C115" s="138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69"/>
      <c r="AT115" s="69"/>
      <c r="AU115" s="69"/>
      <c r="AV115" s="69"/>
      <c r="AW115" s="79"/>
      <c r="AX115" s="69"/>
      <c r="AY115" s="69"/>
      <c r="AZ115" s="69"/>
      <c r="BA115" s="69"/>
      <c r="BB115" s="79"/>
      <c r="BC115" s="69"/>
      <c r="BD115" s="69"/>
    </row>
    <row r="116" spans="1:56" ht="15.75" customHeight="1" x14ac:dyDescent="0.2">
      <c r="A116" s="69"/>
      <c r="B116" s="69"/>
      <c r="C116" s="138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69"/>
      <c r="AT116" s="69"/>
      <c r="AU116" s="69"/>
      <c r="AV116" s="69"/>
      <c r="AW116" s="79"/>
      <c r="AX116" s="69"/>
      <c r="AY116" s="69"/>
      <c r="AZ116" s="69"/>
      <c r="BA116" s="69"/>
      <c r="BB116" s="79"/>
      <c r="BC116" s="69"/>
      <c r="BD116" s="69"/>
    </row>
    <row r="117" spans="1:56" ht="15.75" customHeight="1" x14ac:dyDescent="0.2">
      <c r="A117" s="69"/>
      <c r="B117" s="69"/>
      <c r="C117" s="138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69"/>
      <c r="AT117" s="69"/>
      <c r="AU117" s="69"/>
      <c r="AV117" s="69"/>
      <c r="AW117" s="79"/>
      <c r="AX117" s="69"/>
      <c r="AY117" s="69"/>
      <c r="AZ117" s="69"/>
      <c r="BA117" s="69"/>
      <c r="BB117" s="79"/>
      <c r="BC117" s="69"/>
      <c r="BD117" s="69"/>
    </row>
    <row r="118" spans="1:56" ht="15.75" customHeight="1" x14ac:dyDescent="0.2">
      <c r="A118" s="69"/>
      <c r="B118" s="69"/>
      <c r="C118" s="138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69"/>
      <c r="AT118" s="69"/>
      <c r="AU118" s="69"/>
      <c r="AV118" s="69"/>
      <c r="AW118" s="79"/>
      <c r="AX118" s="69"/>
      <c r="AY118" s="69"/>
      <c r="AZ118" s="69"/>
      <c r="BA118" s="69"/>
      <c r="BB118" s="79"/>
      <c r="BC118" s="69"/>
      <c r="BD118" s="69"/>
    </row>
    <row r="119" spans="1:56" ht="15.75" customHeight="1" x14ac:dyDescent="0.2">
      <c r="A119" s="69"/>
      <c r="B119" s="69"/>
      <c r="C119" s="138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69"/>
      <c r="AT119" s="69"/>
      <c r="AU119" s="69"/>
      <c r="AV119" s="69"/>
      <c r="AW119" s="79"/>
      <c r="AX119" s="69"/>
      <c r="AY119" s="69"/>
      <c r="AZ119" s="69"/>
      <c r="BA119" s="69"/>
      <c r="BB119" s="79"/>
      <c r="BC119" s="69"/>
      <c r="BD119" s="69"/>
    </row>
    <row r="120" spans="1:56" ht="15.75" customHeight="1" x14ac:dyDescent="0.2">
      <c r="A120" s="69"/>
      <c r="B120" s="69"/>
      <c r="C120" s="138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69"/>
      <c r="AT120" s="69"/>
      <c r="AU120" s="69"/>
      <c r="AV120" s="69"/>
      <c r="AW120" s="79"/>
      <c r="AX120" s="69"/>
      <c r="AY120" s="69"/>
      <c r="AZ120" s="69"/>
      <c r="BA120" s="69"/>
      <c r="BB120" s="79"/>
      <c r="BC120" s="69"/>
      <c r="BD120" s="69"/>
    </row>
    <row r="121" spans="1:56" ht="15.75" customHeight="1" x14ac:dyDescent="0.2">
      <c r="A121" s="69"/>
      <c r="B121" s="69"/>
      <c r="C121" s="138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69"/>
      <c r="AT121" s="69"/>
      <c r="AU121" s="69"/>
      <c r="AV121" s="69"/>
      <c r="AW121" s="79"/>
      <c r="AX121" s="69"/>
      <c r="AY121" s="69"/>
      <c r="AZ121" s="69"/>
      <c r="BA121" s="69"/>
      <c r="BB121" s="79"/>
      <c r="BC121" s="69"/>
      <c r="BD121" s="69"/>
    </row>
    <row r="122" spans="1:56" ht="15.75" customHeight="1" x14ac:dyDescent="0.2">
      <c r="A122" s="69"/>
      <c r="B122" s="69"/>
      <c r="C122" s="138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69"/>
      <c r="AT122" s="69"/>
      <c r="AU122" s="69"/>
      <c r="AV122" s="69"/>
      <c r="AW122" s="79"/>
      <c r="AX122" s="69"/>
      <c r="AY122" s="69"/>
      <c r="AZ122" s="69"/>
      <c r="BA122" s="69"/>
      <c r="BB122" s="79"/>
      <c r="BC122" s="69"/>
      <c r="BD122" s="69"/>
    </row>
    <row r="123" spans="1:56" ht="15.75" customHeight="1" x14ac:dyDescent="0.2">
      <c r="A123" s="69"/>
      <c r="B123" s="69"/>
      <c r="C123" s="138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69"/>
      <c r="AT123" s="69"/>
      <c r="AU123" s="69"/>
      <c r="AV123" s="69"/>
      <c r="AW123" s="79"/>
      <c r="AX123" s="69"/>
      <c r="AY123" s="69"/>
      <c r="AZ123" s="69"/>
      <c r="BA123" s="69"/>
      <c r="BB123" s="79"/>
      <c r="BC123" s="69"/>
      <c r="BD123" s="69"/>
    </row>
    <row r="124" spans="1:56" ht="15.75" customHeight="1" x14ac:dyDescent="0.2">
      <c r="A124" s="69"/>
      <c r="B124" s="69"/>
      <c r="C124" s="138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69"/>
      <c r="AT124" s="69"/>
      <c r="AU124" s="69"/>
      <c r="AV124" s="69"/>
      <c r="AW124" s="79"/>
      <c r="AX124" s="69"/>
      <c r="AY124" s="69"/>
      <c r="AZ124" s="69"/>
      <c r="BA124" s="69"/>
      <c r="BB124" s="79"/>
      <c r="BC124" s="69"/>
      <c r="BD124" s="69"/>
    </row>
    <row r="125" spans="1:56" ht="15.75" customHeight="1" x14ac:dyDescent="0.2">
      <c r="A125" s="69"/>
      <c r="B125" s="69"/>
      <c r="C125" s="138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69"/>
      <c r="AT125" s="69"/>
      <c r="AU125" s="69"/>
      <c r="AV125" s="69"/>
      <c r="AW125" s="79"/>
      <c r="AX125" s="69"/>
      <c r="AY125" s="69"/>
      <c r="AZ125" s="69"/>
      <c r="BA125" s="69"/>
      <c r="BB125" s="79"/>
      <c r="BC125" s="69"/>
      <c r="BD125" s="69"/>
    </row>
    <row r="126" spans="1:56" ht="15.75" customHeight="1" x14ac:dyDescent="0.2">
      <c r="A126" s="69"/>
      <c r="B126" s="69"/>
      <c r="C126" s="138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69"/>
      <c r="AT126" s="69"/>
      <c r="AU126" s="69"/>
      <c r="AV126" s="69"/>
      <c r="AW126" s="79"/>
      <c r="AX126" s="69"/>
      <c r="AY126" s="69"/>
      <c r="AZ126" s="69"/>
      <c r="BA126" s="69"/>
      <c r="BB126" s="79"/>
      <c r="BC126" s="69"/>
      <c r="BD126" s="69"/>
    </row>
    <row r="127" spans="1:56" ht="15.75" customHeight="1" x14ac:dyDescent="0.2">
      <c r="A127" s="69"/>
      <c r="B127" s="69"/>
      <c r="C127" s="138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69"/>
      <c r="AT127" s="69"/>
      <c r="AU127" s="69"/>
      <c r="AV127" s="69"/>
      <c r="AW127" s="79"/>
      <c r="AX127" s="69"/>
      <c r="AY127" s="69"/>
      <c r="AZ127" s="69"/>
      <c r="BA127" s="69"/>
      <c r="BB127" s="79"/>
      <c r="BC127" s="69"/>
      <c r="BD127" s="69"/>
    </row>
    <row r="128" spans="1:56" ht="15.75" customHeight="1" x14ac:dyDescent="0.2">
      <c r="A128" s="69"/>
      <c r="B128" s="69"/>
      <c r="C128" s="138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69"/>
      <c r="AT128" s="69"/>
      <c r="AU128" s="69"/>
      <c r="AV128" s="69"/>
      <c r="AW128" s="79"/>
      <c r="AX128" s="69"/>
      <c r="AY128" s="69"/>
      <c r="AZ128" s="69"/>
      <c r="BA128" s="69"/>
      <c r="BB128" s="79"/>
      <c r="BC128" s="69"/>
      <c r="BD128" s="69"/>
    </row>
    <row r="129" spans="1:56" ht="15.75" customHeight="1" x14ac:dyDescent="0.2">
      <c r="A129" s="69"/>
      <c r="B129" s="69"/>
      <c r="C129" s="138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69"/>
      <c r="AT129" s="69"/>
      <c r="AU129" s="69"/>
      <c r="AV129" s="69"/>
      <c r="AW129" s="79"/>
      <c r="AX129" s="69"/>
      <c r="AY129" s="69"/>
      <c r="AZ129" s="69"/>
      <c r="BA129" s="69"/>
      <c r="BB129" s="79"/>
      <c r="BC129" s="69"/>
      <c r="BD129" s="69"/>
    </row>
    <row r="130" spans="1:56" ht="15.75" customHeight="1" x14ac:dyDescent="0.2">
      <c r="A130" s="69"/>
      <c r="B130" s="69"/>
      <c r="C130" s="138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69"/>
      <c r="AT130" s="69"/>
      <c r="AU130" s="69"/>
      <c r="AV130" s="69"/>
      <c r="AW130" s="79"/>
      <c r="AX130" s="69"/>
      <c r="AY130" s="69"/>
      <c r="AZ130" s="69"/>
      <c r="BA130" s="69"/>
      <c r="BB130" s="79"/>
      <c r="BC130" s="69"/>
      <c r="BD130" s="69"/>
    </row>
    <row r="131" spans="1:56" ht="15.75" customHeight="1" x14ac:dyDescent="0.2">
      <c r="A131" s="69"/>
      <c r="B131" s="69"/>
      <c r="C131" s="138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69"/>
      <c r="AT131" s="69"/>
      <c r="AU131" s="69"/>
      <c r="AV131" s="69"/>
      <c r="AW131" s="79"/>
      <c r="AX131" s="69"/>
      <c r="AY131" s="69"/>
      <c r="AZ131" s="69"/>
      <c r="BA131" s="69"/>
      <c r="BB131" s="79"/>
      <c r="BC131" s="69"/>
      <c r="BD131" s="69"/>
    </row>
    <row r="132" spans="1:56" ht="15.75" customHeight="1" x14ac:dyDescent="0.2">
      <c r="A132" s="69"/>
      <c r="B132" s="69"/>
      <c r="C132" s="138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69"/>
      <c r="AT132" s="69"/>
      <c r="AU132" s="69"/>
      <c r="AV132" s="69"/>
      <c r="AW132" s="79"/>
      <c r="AX132" s="69"/>
      <c r="AY132" s="69"/>
      <c r="AZ132" s="69"/>
      <c r="BA132" s="69"/>
      <c r="BB132" s="79"/>
      <c r="BC132" s="69"/>
      <c r="BD132" s="69"/>
    </row>
    <row r="133" spans="1:56" ht="15.75" customHeight="1" x14ac:dyDescent="0.2">
      <c r="A133" s="69"/>
      <c r="B133" s="69"/>
      <c r="C133" s="138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69"/>
      <c r="AT133" s="69"/>
      <c r="AU133" s="69"/>
      <c r="AV133" s="69"/>
      <c r="AW133" s="79"/>
      <c r="AX133" s="69"/>
      <c r="AY133" s="69"/>
      <c r="AZ133" s="69"/>
      <c r="BA133" s="69"/>
      <c r="BB133" s="79"/>
      <c r="BC133" s="69"/>
      <c r="BD133" s="69"/>
    </row>
    <row r="134" spans="1:56" ht="15.75" customHeight="1" x14ac:dyDescent="0.2">
      <c r="A134" s="69"/>
      <c r="B134" s="69"/>
      <c r="C134" s="138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69"/>
      <c r="AT134" s="69"/>
      <c r="AU134" s="69"/>
      <c r="AV134" s="69"/>
      <c r="AW134" s="79"/>
      <c r="AX134" s="69"/>
      <c r="AY134" s="69"/>
      <c r="AZ134" s="69"/>
      <c r="BA134" s="69"/>
      <c r="BB134" s="79"/>
      <c r="BC134" s="69"/>
      <c r="BD134" s="69"/>
    </row>
    <row r="135" spans="1:56" ht="15.75" customHeight="1" x14ac:dyDescent="0.2">
      <c r="A135" s="69"/>
      <c r="B135" s="69"/>
      <c r="C135" s="138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69"/>
      <c r="AT135" s="69"/>
      <c r="AU135" s="69"/>
      <c r="AV135" s="69"/>
      <c r="AW135" s="79"/>
      <c r="AX135" s="69"/>
      <c r="AY135" s="69"/>
      <c r="AZ135" s="69"/>
      <c r="BA135" s="69"/>
      <c r="BB135" s="79"/>
      <c r="BC135" s="69"/>
      <c r="BD135" s="69"/>
    </row>
    <row r="136" spans="1:56" ht="15.75" customHeight="1" x14ac:dyDescent="0.2">
      <c r="A136" s="69"/>
      <c r="B136" s="69"/>
      <c r="C136" s="138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69"/>
      <c r="AT136" s="69"/>
      <c r="AU136" s="69"/>
      <c r="AV136" s="69"/>
      <c r="AW136" s="79"/>
      <c r="AX136" s="69"/>
      <c r="AY136" s="69"/>
      <c r="AZ136" s="69"/>
      <c r="BA136" s="69"/>
      <c r="BB136" s="79"/>
      <c r="BC136" s="69"/>
      <c r="BD136" s="69"/>
    </row>
    <row r="137" spans="1:56" ht="15.75" customHeight="1" x14ac:dyDescent="0.2">
      <c r="A137" s="69"/>
      <c r="B137" s="69"/>
      <c r="C137" s="138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69"/>
      <c r="AT137" s="69"/>
      <c r="AU137" s="69"/>
      <c r="AV137" s="69"/>
      <c r="AW137" s="79"/>
      <c r="AX137" s="69"/>
      <c r="AY137" s="69"/>
      <c r="AZ137" s="69"/>
      <c r="BA137" s="69"/>
      <c r="BB137" s="79"/>
      <c r="BC137" s="69"/>
      <c r="BD137" s="69"/>
    </row>
    <row r="138" spans="1:56" ht="15.75" customHeight="1" x14ac:dyDescent="0.2">
      <c r="A138" s="69"/>
      <c r="B138" s="69"/>
      <c r="C138" s="138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69"/>
      <c r="AT138" s="69"/>
      <c r="AU138" s="69"/>
      <c r="AV138" s="69"/>
      <c r="AW138" s="79"/>
      <c r="AX138" s="69"/>
      <c r="AY138" s="69"/>
      <c r="AZ138" s="69"/>
      <c r="BA138" s="69"/>
      <c r="BB138" s="79"/>
      <c r="BC138" s="69"/>
      <c r="BD138" s="69"/>
    </row>
    <row r="139" spans="1:56" ht="15.75" customHeight="1" x14ac:dyDescent="0.2">
      <c r="A139" s="69"/>
      <c r="B139" s="69"/>
      <c r="C139" s="138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69"/>
      <c r="AT139" s="69"/>
      <c r="AU139" s="69"/>
      <c r="AV139" s="69"/>
      <c r="AW139" s="79"/>
      <c r="AX139" s="69"/>
      <c r="AY139" s="69"/>
      <c r="AZ139" s="69"/>
      <c r="BA139" s="69"/>
      <c r="BB139" s="79"/>
      <c r="BC139" s="69"/>
      <c r="BD139" s="69"/>
    </row>
    <row r="140" spans="1:56" ht="15.75" customHeight="1" x14ac:dyDescent="0.2">
      <c r="A140" s="69"/>
      <c r="B140" s="69"/>
      <c r="C140" s="138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69"/>
      <c r="AT140" s="69"/>
      <c r="AU140" s="69"/>
      <c r="AV140" s="69"/>
      <c r="AW140" s="79"/>
      <c r="AX140" s="69"/>
      <c r="AY140" s="69"/>
      <c r="AZ140" s="69"/>
      <c r="BA140" s="69"/>
      <c r="BB140" s="79"/>
      <c r="BC140" s="69"/>
      <c r="BD140" s="69"/>
    </row>
    <row r="141" spans="1:56" ht="15.75" customHeight="1" x14ac:dyDescent="0.2">
      <c r="A141" s="69"/>
      <c r="B141" s="69"/>
      <c r="C141" s="138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69"/>
      <c r="AT141" s="69"/>
      <c r="AU141" s="69"/>
      <c r="AV141" s="69"/>
      <c r="AW141" s="79"/>
      <c r="AX141" s="69"/>
      <c r="AY141" s="69"/>
      <c r="AZ141" s="69"/>
      <c r="BA141" s="69"/>
      <c r="BB141" s="79"/>
      <c r="BC141" s="69"/>
      <c r="BD141" s="69"/>
    </row>
    <row r="142" spans="1:56" ht="15.75" customHeight="1" x14ac:dyDescent="0.2">
      <c r="A142" s="69"/>
      <c r="B142" s="69"/>
      <c r="C142" s="138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69"/>
      <c r="AT142" s="69"/>
      <c r="AU142" s="69"/>
      <c r="AV142" s="69"/>
      <c r="AW142" s="79"/>
      <c r="AX142" s="69"/>
      <c r="AY142" s="69"/>
      <c r="AZ142" s="69"/>
      <c r="BA142" s="69"/>
      <c r="BB142" s="79"/>
      <c r="BC142" s="69"/>
      <c r="BD142" s="69"/>
    </row>
    <row r="143" spans="1:56" ht="15.75" customHeight="1" x14ac:dyDescent="0.2">
      <c r="A143" s="69"/>
      <c r="B143" s="69"/>
      <c r="C143" s="138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69"/>
      <c r="AT143" s="69"/>
      <c r="AU143" s="69"/>
      <c r="AV143" s="69"/>
      <c r="AW143" s="79"/>
      <c r="AX143" s="69"/>
      <c r="AY143" s="69"/>
      <c r="AZ143" s="69"/>
      <c r="BA143" s="69"/>
      <c r="BB143" s="79"/>
      <c r="BC143" s="69"/>
      <c r="BD143" s="69"/>
    </row>
    <row r="144" spans="1:56" ht="15.75" customHeight="1" x14ac:dyDescent="0.2">
      <c r="A144" s="69"/>
      <c r="B144" s="69"/>
      <c r="C144" s="138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69"/>
      <c r="AT144" s="69"/>
      <c r="AU144" s="69"/>
      <c r="AV144" s="69"/>
      <c r="AW144" s="79"/>
      <c r="AX144" s="69"/>
      <c r="AY144" s="69"/>
      <c r="AZ144" s="69"/>
      <c r="BA144" s="69"/>
      <c r="BB144" s="79"/>
      <c r="BC144" s="69"/>
      <c r="BD144" s="69"/>
    </row>
    <row r="145" spans="1:56" ht="15.75" customHeight="1" x14ac:dyDescent="0.2">
      <c r="A145" s="69"/>
      <c r="B145" s="69"/>
      <c r="C145" s="138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69"/>
      <c r="AT145" s="69"/>
      <c r="AU145" s="69"/>
      <c r="AV145" s="69"/>
      <c r="AW145" s="79"/>
      <c r="AX145" s="69"/>
      <c r="AY145" s="69"/>
      <c r="AZ145" s="69"/>
      <c r="BA145" s="69"/>
      <c r="BB145" s="79"/>
      <c r="BC145" s="69"/>
      <c r="BD145" s="69"/>
    </row>
    <row r="146" spans="1:56" ht="15.75" customHeight="1" x14ac:dyDescent="0.2">
      <c r="A146" s="69"/>
      <c r="B146" s="69"/>
      <c r="C146" s="138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69"/>
      <c r="AT146" s="69"/>
      <c r="AU146" s="69"/>
      <c r="AV146" s="69"/>
      <c r="AW146" s="79"/>
      <c r="AX146" s="69"/>
      <c r="AY146" s="69"/>
      <c r="AZ146" s="69"/>
      <c r="BA146" s="69"/>
      <c r="BB146" s="79"/>
      <c r="BC146" s="69"/>
      <c r="BD146" s="69"/>
    </row>
    <row r="147" spans="1:56" ht="15.75" customHeight="1" x14ac:dyDescent="0.2">
      <c r="A147" s="69"/>
      <c r="B147" s="69"/>
      <c r="C147" s="138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69"/>
      <c r="AT147" s="69"/>
      <c r="AU147" s="69"/>
      <c r="AV147" s="69"/>
      <c r="AW147" s="79"/>
      <c r="AX147" s="69"/>
      <c r="AY147" s="69"/>
      <c r="AZ147" s="69"/>
      <c r="BA147" s="69"/>
      <c r="BB147" s="79"/>
      <c r="BC147" s="69"/>
      <c r="BD147" s="69"/>
    </row>
    <row r="148" spans="1:56" ht="15.75" customHeight="1" x14ac:dyDescent="0.2">
      <c r="A148" s="69"/>
      <c r="B148" s="69"/>
      <c r="C148" s="138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69"/>
      <c r="AT148" s="69"/>
      <c r="AU148" s="69"/>
      <c r="AV148" s="69"/>
      <c r="AW148" s="79"/>
      <c r="AX148" s="69"/>
      <c r="AY148" s="69"/>
      <c r="AZ148" s="69"/>
      <c r="BA148" s="69"/>
      <c r="BB148" s="79"/>
      <c r="BC148" s="69"/>
      <c r="BD148" s="69"/>
    </row>
    <row r="149" spans="1:56" ht="15.75" customHeight="1" x14ac:dyDescent="0.2">
      <c r="A149" s="69"/>
      <c r="B149" s="69"/>
      <c r="C149" s="138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69"/>
      <c r="AT149" s="69"/>
      <c r="AU149" s="69"/>
      <c r="AV149" s="69"/>
      <c r="AW149" s="79"/>
      <c r="AX149" s="69"/>
      <c r="AY149" s="69"/>
      <c r="AZ149" s="69"/>
      <c r="BA149" s="69"/>
      <c r="BB149" s="79"/>
      <c r="BC149" s="69"/>
      <c r="BD149" s="69"/>
    </row>
    <row r="150" spans="1:56" ht="15.75" customHeight="1" x14ac:dyDescent="0.2">
      <c r="A150" s="69"/>
      <c r="B150" s="69"/>
      <c r="C150" s="138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69"/>
      <c r="AT150" s="69"/>
      <c r="AU150" s="69"/>
      <c r="AV150" s="69"/>
      <c r="AW150" s="79"/>
      <c r="AX150" s="69"/>
      <c r="AY150" s="69"/>
      <c r="AZ150" s="69"/>
      <c r="BA150" s="69"/>
      <c r="BB150" s="79"/>
      <c r="BC150" s="69"/>
      <c r="BD150" s="69"/>
    </row>
    <row r="151" spans="1:56" ht="15.75" customHeight="1" x14ac:dyDescent="0.2">
      <c r="A151" s="69"/>
      <c r="B151" s="69"/>
      <c r="C151" s="138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69"/>
      <c r="AT151" s="69"/>
      <c r="AU151" s="69"/>
      <c r="AV151" s="69"/>
      <c r="AW151" s="79"/>
      <c r="AX151" s="69"/>
      <c r="AY151" s="69"/>
      <c r="AZ151" s="69"/>
      <c r="BA151" s="69"/>
      <c r="BB151" s="79"/>
      <c r="BC151" s="69"/>
      <c r="BD151" s="69"/>
    </row>
    <row r="152" spans="1:56" ht="15.75" customHeight="1" x14ac:dyDescent="0.2">
      <c r="A152" s="69"/>
      <c r="B152" s="69"/>
      <c r="C152" s="138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69"/>
      <c r="AT152" s="69"/>
      <c r="AU152" s="69"/>
      <c r="AV152" s="69"/>
      <c r="AW152" s="79"/>
      <c r="AX152" s="69"/>
      <c r="AY152" s="69"/>
      <c r="AZ152" s="69"/>
      <c r="BA152" s="69"/>
      <c r="BB152" s="79"/>
      <c r="BC152" s="69"/>
      <c r="BD152" s="69"/>
    </row>
    <row r="153" spans="1:56" ht="15.75" customHeight="1" x14ac:dyDescent="0.2">
      <c r="A153" s="69"/>
      <c r="B153" s="69"/>
      <c r="C153" s="138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69"/>
      <c r="AT153" s="69"/>
      <c r="AU153" s="69"/>
      <c r="AV153" s="69"/>
      <c r="AW153" s="79"/>
      <c r="AX153" s="69"/>
      <c r="AY153" s="69"/>
      <c r="AZ153" s="69"/>
      <c r="BA153" s="69"/>
      <c r="BB153" s="79"/>
      <c r="BC153" s="69"/>
      <c r="BD153" s="69"/>
    </row>
    <row r="154" spans="1:56" ht="15.75" customHeight="1" x14ac:dyDescent="0.2">
      <c r="A154" s="69"/>
      <c r="B154" s="69"/>
      <c r="C154" s="138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69"/>
      <c r="AT154" s="69"/>
      <c r="AU154" s="69"/>
      <c r="AV154" s="69"/>
      <c r="AW154" s="79"/>
      <c r="AX154" s="69"/>
      <c r="AY154" s="69"/>
      <c r="AZ154" s="69"/>
      <c r="BA154" s="69"/>
      <c r="BB154" s="79"/>
      <c r="BC154" s="69"/>
      <c r="BD154" s="69"/>
    </row>
    <row r="155" spans="1:56" ht="15.75" customHeight="1" x14ac:dyDescent="0.2">
      <c r="A155" s="69"/>
      <c r="B155" s="69"/>
      <c r="C155" s="138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69"/>
      <c r="AT155" s="69"/>
      <c r="AU155" s="69"/>
      <c r="AV155" s="69"/>
      <c r="AW155" s="79"/>
      <c r="AX155" s="69"/>
      <c r="AY155" s="69"/>
      <c r="AZ155" s="69"/>
      <c r="BA155" s="69"/>
      <c r="BB155" s="79"/>
      <c r="BC155" s="69"/>
      <c r="BD155" s="69"/>
    </row>
    <row r="156" spans="1:56" ht="15.75" customHeight="1" x14ac:dyDescent="0.2">
      <c r="A156" s="69"/>
      <c r="B156" s="69"/>
      <c r="C156" s="138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69"/>
      <c r="AT156" s="69"/>
      <c r="AU156" s="69"/>
      <c r="AV156" s="69"/>
      <c r="AW156" s="79"/>
      <c r="AX156" s="69"/>
      <c r="AY156" s="69"/>
      <c r="AZ156" s="69"/>
      <c r="BA156" s="69"/>
      <c r="BB156" s="79"/>
      <c r="BC156" s="69"/>
      <c r="BD156" s="69"/>
    </row>
    <row r="157" spans="1:56" ht="15.75" customHeight="1" x14ac:dyDescent="0.2">
      <c r="A157" s="69"/>
      <c r="B157" s="69"/>
      <c r="C157" s="138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69"/>
      <c r="AT157" s="69"/>
      <c r="AU157" s="69"/>
      <c r="AV157" s="69"/>
      <c r="AW157" s="79"/>
      <c r="AX157" s="69"/>
      <c r="AY157" s="69"/>
      <c r="AZ157" s="69"/>
      <c r="BA157" s="69"/>
      <c r="BB157" s="79"/>
      <c r="BC157" s="69"/>
      <c r="BD157" s="69"/>
    </row>
    <row r="158" spans="1:56" ht="15.75" customHeight="1" x14ac:dyDescent="0.2">
      <c r="A158" s="69"/>
      <c r="B158" s="69"/>
      <c r="C158" s="138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69"/>
      <c r="AT158" s="69"/>
      <c r="AU158" s="69"/>
      <c r="AV158" s="69"/>
      <c r="AW158" s="79"/>
      <c r="AX158" s="69"/>
      <c r="AY158" s="69"/>
      <c r="AZ158" s="69"/>
      <c r="BA158" s="69"/>
      <c r="BB158" s="79"/>
      <c r="BC158" s="69"/>
      <c r="BD158" s="69"/>
    </row>
    <row r="159" spans="1:56" ht="15.75" customHeight="1" x14ac:dyDescent="0.2">
      <c r="A159" s="69"/>
      <c r="B159" s="69"/>
      <c r="C159" s="138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69"/>
      <c r="AT159" s="69"/>
      <c r="AU159" s="69"/>
      <c r="AV159" s="69"/>
      <c r="AW159" s="79"/>
      <c r="AX159" s="69"/>
      <c r="AY159" s="69"/>
      <c r="AZ159" s="69"/>
      <c r="BA159" s="69"/>
      <c r="BB159" s="79"/>
      <c r="BC159" s="69"/>
      <c r="BD159" s="69"/>
    </row>
    <row r="160" spans="1:56" ht="15.75" customHeight="1" x14ac:dyDescent="0.2">
      <c r="A160" s="69"/>
      <c r="B160" s="69"/>
      <c r="C160" s="138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69"/>
      <c r="AT160" s="69"/>
      <c r="AU160" s="69"/>
      <c r="AV160" s="69"/>
      <c r="AW160" s="79"/>
      <c r="AX160" s="69"/>
      <c r="AY160" s="69"/>
      <c r="AZ160" s="69"/>
      <c r="BA160" s="69"/>
      <c r="BB160" s="79"/>
      <c r="BC160" s="69"/>
      <c r="BD160" s="69"/>
    </row>
    <row r="161" spans="1:56" ht="15.75" customHeight="1" x14ac:dyDescent="0.2">
      <c r="A161" s="69"/>
      <c r="B161" s="69"/>
      <c r="C161" s="138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69"/>
      <c r="AT161" s="69"/>
      <c r="AU161" s="69"/>
      <c r="AV161" s="69"/>
      <c r="AW161" s="79"/>
      <c r="AX161" s="69"/>
      <c r="AY161" s="69"/>
      <c r="AZ161" s="69"/>
      <c r="BA161" s="69"/>
      <c r="BB161" s="79"/>
      <c r="BC161" s="69"/>
      <c r="BD161" s="69"/>
    </row>
    <row r="162" spans="1:56" ht="15.75" customHeight="1" x14ac:dyDescent="0.2">
      <c r="A162" s="69"/>
      <c r="B162" s="69"/>
      <c r="C162" s="138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69"/>
      <c r="AT162" s="69"/>
      <c r="AU162" s="69"/>
      <c r="AV162" s="69"/>
      <c r="AW162" s="79"/>
      <c r="AX162" s="69"/>
      <c r="AY162" s="69"/>
      <c r="AZ162" s="69"/>
      <c r="BA162" s="69"/>
      <c r="BB162" s="79"/>
      <c r="BC162" s="69"/>
      <c r="BD162" s="69"/>
    </row>
    <row r="163" spans="1:56" ht="15.75" customHeight="1" x14ac:dyDescent="0.2">
      <c r="A163" s="69"/>
      <c r="B163" s="69"/>
      <c r="C163" s="138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69"/>
      <c r="AT163" s="69"/>
      <c r="AU163" s="69"/>
      <c r="AV163" s="69"/>
      <c r="AW163" s="79"/>
      <c r="AX163" s="69"/>
      <c r="AY163" s="69"/>
      <c r="AZ163" s="69"/>
      <c r="BA163" s="69"/>
      <c r="BB163" s="79"/>
      <c r="BC163" s="69"/>
      <c r="BD163" s="69"/>
    </row>
    <row r="164" spans="1:56" ht="15.75" customHeight="1" x14ac:dyDescent="0.2">
      <c r="A164" s="69"/>
      <c r="B164" s="69"/>
      <c r="C164" s="138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69"/>
      <c r="AT164" s="69"/>
      <c r="AU164" s="69"/>
      <c r="AV164" s="69"/>
      <c r="AW164" s="79"/>
      <c r="AX164" s="69"/>
      <c r="AY164" s="69"/>
      <c r="AZ164" s="69"/>
      <c r="BA164" s="69"/>
      <c r="BB164" s="79"/>
      <c r="BC164" s="69"/>
      <c r="BD164" s="69"/>
    </row>
    <row r="165" spans="1:56" ht="15.75" customHeight="1" x14ac:dyDescent="0.2">
      <c r="A165" s="69"/>
      <c r="B165" s="69"/>
      <c r="C165" s="138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69"/>
      <c r="AT165" s="69"/>
      <c r="AU165" s="69"/>
      <c r="AV165" s="69"/>
      <c r="AW165" s="79"/>
      <c r="AX165" s="69"/>
      <c r="AY165" s="69"/>
      <c r="AZ165" s="69"/>
      <c r="BA165" s="69"/>
      <c r="BB165" s="79"/>
      <c r="BC165" s="69"/>
      <c r="BD165" s="69"/>
    </row>
    <row r="166" spans="1:56" ht="15.75" customHeight="1" x14ac:dyDescent="0.2">
      <c r="A166" s="69"/>
      <c r="B166" s="69"/>
      <c r="C166" s="138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69"/>
      <c r="AT166" s="69"/>
      <c r="AU166" s="69"/>
      <c r="AV166" s="69"/>
      <c r="AW166" s="79"/>
      <c r="AX166" s="69"/>
      <c r="AY166" s="69"/>
      <c r="AZ166" s="69"/>
      <c r="BA166" s="69"/>
      <c r="BB166" s="79"/>
      <c r="BC166" s="69"/>
      <c r="BD166" s="69"/>
    </row>
    <row r="167" spans="1:56" ht="15.75" customHeight="1" x14ac:dyDescent="0.2">
      <c r="A167" s="69"/>
      <c r="B167" s="69"/>
      <c r="C167" s="138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69"/>
      <c r="AT167" s="69"/>
      <c r="AU167" s="69"/>
      <c r="AV167" s="69"/>
      <c r="AW167" s="79"/>
      <c r="AX167" s="69"/>
      <c r="AY167" s="69"/>
      <c r="AZ167" s="69"/>
      <c r="BA167" s="69"/>
      <c r="BB167" s="79"/>
      <c r="BC167" s="69"/>
      <c r="BD167" s="69"/>
    </row>
    <row r="168" spans="1:56" ht="15.75" customHeight="1" x14ac:dyDescent="0.2">
      <c r="A168" s="69"/>
      <c r="B168" s="69"/>
      <c r="C168" s="138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69"/>
      <c r="AT168" s="69"/>
      <c r="AU168" s="69"/>
      <c r="AV168" s="69"/>
      <c r="AW168" s="79"/>
      <c r="AX168" s="69"/>
      <c r="AY168" s="69"/>
      <c r="AZ168" s="69"/>
      <c r="BA168" s="69"/>
      <c r="BB168" s="79"/>
      <c r="BC168" s="69"/>
      <c r="BD168" s="69"/>
    </row>
    <row r="169" spans="1:56" ht="15.75" customHeight="1" x14ac:dyDescent="0.2">
      <c r="A169" s="69"/>
      <c r="B169" s="69"/>
      <c r="C169" s="138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69"/>
      <c r="AT169" s="69"/>
      <c r="AU169" s="69"/>
      <c r="AV169" s="69"/>
      <c r="AW169" s="79"/>
      <c r="AX169" s="69"/>
      <c r="AY169" s="69"/>
      <c r="AZ169" s="69"/>
      <c r="BA169" s="69"/>
      <c r="BB169" s="79"/>
      <c r="BC169" s="69"/>
      <c r="BD169" s="69"/>
    </row>
    <row r="170" spans="1:56" ht="15.75" customHeight="1" x14ac:dyDescent="0.2">
      <c r="A170" s="69"/>
      <c r="B170" s="69"/>
      <c r="C170" s="138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69"/>
      <c r="AT170" s="69"/>
      <c r="AU170" s="69"/>
      <c r="AV170" s="69"/>
      <c r="AW170" s="79"/>
      <c r="AX170" s="69"/>
      <c r="AY170" s="69"/>
      <c r="AZ170" s="69"/>
      <c r="BA170" s="69"/>
      <c r="BB170" s="79"/>
      <c r="BC170" s="69"/>
      <c r="BD170" s="69"/>
    </row>
    <row r="171" spans="1:56" ht="15.75" customHeight="1" x14ac:dyDescent="0.2">
      <c r="A171" s="69"/>
      <c r="B171" s="69"/>
      <c r="C171" s="138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69"/>
      <c r="AT171" s="69"/>
      <c r="AU171" s="69"/>
      <c r="AV171" s="69"/>
      <c r="AW171" s="79"/>
      <c r="AX171" s="69"/>
      <c r="AY171" s="69"/>
      <c r="AZ171" s="69"/>
      <c r="BA171" s="69"/>
      <c r="BB171" s="79"/>
      <c r="BC171" s="69"/>
      <c r="BD171" s="69"/>
    </row>
    <row r="172" spans="1:56" ht="15.75" customHeight="1" x14ac:dyDescent="0.2"/>
    <row r="173" spans="1:56" ht="15.75" customHeight="1" x14ac:dyDescent="0.2"/>
    <row r="174" spans="1:56" ht="15.75" customHeight="1" x14ac:dyDescent="0.2"/>
    <row r="175" spans="1:56" ht="15.75" customHeight="1" x14ac:dyDescent="0.2"/>
    <row r="176" spans="1:5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ustomSheetViews>
    <customSheetView guid="{40002010-3390-4901-95C7-35699C29F282}" filter="1" showAutoFilter="1">
      <pageMargins left="0.7" right="0.7" top="0.75" bottom="0.75" header="0.3" footer="0.3"/>
      <autoFilter ref="B6:BD22" xr:uid="{DF3CC784-BC19-483B-85A3-9FFC2A67CBB0}">
        <filterColumn colId="2">
          <filters>
            <filter val="AdFlex - BOM"/>
            <filter val="AdFlex - CPI - BUD"/>
            <filter val="AdFlex - CPI - Sale Admin"/>
            <filter val="AdFlex - Investment"/>
            <filter val="AdFlex - Support - Kỹ thuật"/>
          </filters>
        </filterColumn>
      </autoFilter>
    </customSheetView>
  </customSheetViews>
  <mergeCells count="11">
    <mergeCell ref="BA4:BA5"/>
    <mergeCell ref="BB4:BB5"/>
    <mergeCell ref="BC4:BC5"/>
    <mergeCell ref="BD4:BD5"/>
    <mergeCell ref="E4:E5"/>
    <mergeCell ref="L4:L5"/>
    <mergeCell ref="N4:AQ4"/>
    <mergeCell ref="AS4:AS5"/>
    <mergeCell ref="AT4:AT5"/>
    <mergeCell ref="AU4:AU5"/>
    <mergeCell ref="AV4:AZ4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  <pageSetUpPr fitToPage="1"/>
  </sheetPr>
  <dimension ref="A1:J952"/>
  <sheetViews>
    <sheetView tabSelected="1" zoomScale="130" zoomScaleNormal="130" workbookViewId="0">
      <pane xSplit="2" ySplit="3" topLeftCell="C4" activePane="bottomRight" state="frozen"/>
      <selection pane="topRight" activeCell="D1" sqref="D1"/>
      <selection pane="bottomLeft" activeCell="A5" sqref="A5"/>
      <selection pane="bottomRight" activeCell="J2" sqref="J2:J3"/>
    </sheetView>
  </sheetViews>
  <sheetFormatPr defaultColWidth="12.7109375" defaultRowHeight="15" customHeight="1" x14ac:dyDescent="0.2"/>
  <cols>
    <col min="1" max="1" width="5.28515625" customWidth="1"/>
    <col min="2" max="2" width="19.7109375" customWidth="1"/>
    <col min="3" max="3" width="27.7109375" customWidth="1"/>
    <col min="4" max="4" width="8.28515625" customWidth="1"/>
    <col min="5" max="5" width="7.7109375" customWidth="1"/>
    <col min="6" max="7" width="5.7109375" customWidth="1"/>
    <col min="8" max="8" width="10.5703125" customWidth="1"/>
    <col min="9" max="9" width="7.85546875" customWidth="1"/>
    <col min="10" max="10" width="12.85546875" customWidth="1"/>
  </cols>
  <sheetData>
    <row r="1" spans="1:10" ht="23.25" customHeight="1" x14ac:dyDescent="0.2">
      <c r="A1" s="300" t="s">
        <v>4228</v>
      </c>
      <c r="B1" s="301"/>
      <c r="C1" s="302"/>
      <c r="D1" s="303"/>
      <c r="E1" s="303"/>
      <c r="F1" s="304"/>
      <c r="G1" s="304"/>
      <c r="H1" s="304"/>
      <c r="I1" s="303"/>
      <c r="J1" s="315"/>
    </row>
    <row r="2" spans="1:10" ht="17.25" customHeight="1" x14ac:dyDescent="0.2">
      <c r="A2" s="305" t="s">
        <v>915</v>
      </c>
      <c r="B2" s="306" t="s">
        <v>2155</v>
      </c>
      <c r="C2" s="307" t="s">
        <v>5</v>
      </c>
      <c r="D2" s="347" t="s">
        <v>2318</v>
      </c>
      <c r="E2" s="347" t="s">
        <v>2319</v>
      </c>
      <c r="F2" s="348" t="s">
        <v>2320</v>
      </c>
      <c r="G2" s="319"/>
      <c r="H2" s="320"/>
      <c r="I2" s="347" t="s">
        <v>2321</v>
      </c>
      <c r="J2" s="349" t="s">
        <v>4229</v>
      </c>
    </row>
    <row r="3" spans="1:10" ht="33" customHeight="1" x14ac:dyDescent="0.2">
      <c r="A3" s="308" t="s">
        <v>915</v>
      </c>
      <c r="B3" s="309"/>
      <c r="C3" s="308" t="s">
        <v>5</v>
      </c>
      <c r="D3" s="317"/>
      <c r="E3" s="317"/>
      <c r="F3" s="310" t="s">
        <v>19</v>
      </c>
      <c r="G3" s="311" t="s">
        <v>16</v>
      </c>
      <c r="H3" s="312" t="s">
        <v>2328</v>
      </c>
      <c r="I3" s="317"/>
      <c r="J3" s="350"/>
    </row>
    <row r="4" spans="1:10" ht="15.75" customHeight="1" x14ac:dyDescent="0.2">
      <c r="A4" s="313"/>
      <c r="B4" s="314"/>
      <c r="C4" s="303"/>
      <c r="D4" s="303"/>
      <c r="E4" s="303"/>
      <c r="F4" s="303"/>
      <c r="G4" s="304"/>
      <c r="H4" s="303"/>
      <c r="I4" s="303"/>
      <c r="J4" s="303"/>
    </row>
    <row r="5" spans="1:10" ht="15.75" customHeight="1" x14ac:dyDescent="0.2">
      <c r="A5" s="313"/>
      <c r="B5" s="314"/>
      <c r="C5" s="303"/>
      <c r="D5" s="303"/>
      <c r="E5" s="303"/>
      <c r="F5" s="303"/>
      <c r="G5" s="304"/>
      <c r="H5" s="303"/>
      <c r="I5" s="303"/>
      <c r="J5" s="303"/>
    </row>
    <row r="6" spans="1:10" ht="15.75" customHeight="1" x14ac:dyDescent="0.2">
      <c r="A6" s="313"/>
      <c r="B6" s="314"/>
      <c r="C6" s="303"/>
      <c r="D6" s="303"/>
      <c r="E6" s="303"/>
      <c r="F6" s="303"/>
      <c r="G6" s="304"/>
      <c r="H6" s="303"/>
      <c r="I6" s="303"/>
      <c r="J6" s="303"/>
    </row>
    <row r="7" spans="1:10" ht="15.75" customHeight="1" x14ac:dyDescent="0.2">
      <c r="A7" s="313"/>
      <c r="B7" s="314"/>
      <c r="C7" s="303"/>
      <c r="D7" s="303"/>
      <c r="E7" s="303"/>
      <c r="F7" s="303"/>
      <c r="G7" s="304"/>
      <c r="H7" s="303"/>
      <c r="I7" s="303"/>
      <c r="J7" s="303"/>
    </row>
    <row r="8" spans="1:10" ht="15.75" customHeight="1" x14ac:dyDescent="0.2">
      <c r="A8" s="313"/>
      <c r="B8" s="314"/>
      <c r="C8" s="303"/>
      <c r="D8" s="303"/>
      <c r="E8" s="303"/>
      <c r="F8" s="303"/>
      <c r="G8" s="304"/>
      <c r="H8" s="303"/>
      <c r="I8" s="303"/>
      <c r="J8" s="303"/>
    </row>
    <row r="9" spans="1:10" ht="15.75" customHeight="1" x14ac:dyDescent="0.2">
      <c r="A9" s="313"/>
      <c r="B9" s="314"/>
      <c r="C9" s="303"/>
      <c r="D9" s="303"/>
      <c r="E9" s="303"/>
      <c r="F9" s="303"/>
      <c r="G9" s="304"/>
      <c r="H9" s="303"/>
      <c r="I9" s="303"/>
      <c r="J9" s="303"/>
    </row>
    <row r="10" spans="1:10" ht="15.75" customHeight="1" x14ac:dyDescent="0.2">
      <c r="A10" s="313"/>
      <c r="B10" s="314"/>
      <c r="C10" s="303"/>
      <c r="D10" s="303"/>
      <c r="E10" s="303"/>
      <c r="F10" s="303"/>
      <c r="G10" s="304"/>
      <c r="H10" s="303"/>
      <c r="I10" s="303"/>
      <c r="J10" s="303"/>
    </row>
    <row r="11" spans="1:10" ht="15.75" customHeight="1" x14ac:dyDescent="0.2">
      <c r="A11" s="313"/>
      <c r="B11" s="314"/>
      <c r="C11" s="303"/>
      <c r="D11" s="303"/>
      <c r="E11" s="303"/>
      <c r="F11" s="303"/>
      <c r="G11" s="304"/>
      <c r="H11" s="303"/>
      <c r="I11" s="303"/>
      <c r="J11" s="303"/>
    </row>
    <row r="12" spans="1:10" ht="15.75" customHeight="1" x14ac:dyDescent="0.2">
      <c r="A12" s="303"/>
      <c r="B12" s="301"/>
      <c r="C12" s="303"/>
      <c r="D12" s="303"/>
      <c r="E12" s="303"/>
      <c r="F12" s="303"/>
      <c r="G12" s="304"/>
      <c r="H12" s="303"/>
      <c r="I12" s="303"/>
      <c r="J12" s="303"/>
    </row>
    <row r="13" spans="1:10" ht="15.75" customHeight="1" x14ac:dyDescent="0.2">
      <c r="A13" s="303"/>
      <c r="B13" s="301"/>
      <c r="C13" s="303"/>
      <c r="D13" s="303"/>
      <c r="E13" s="303"/>
      <c r="F13" s="303"/>
      <c r="G13" s="304"/>
      <c r="H13" s="303"/>
      <c r="I13" s="303"/>
      <c r="J13" s="303"/>
    </row>
    <row r="14" spans="1:10" ht="15.75" customHeight="1" x14ac:dyDescent="0.2">
      <c r="A14" s="303"/>
      <c r="B14" s="301"/>
      <c r="C14" s="303"/>
      <c r="D14" s="303"/>
      <c r="E14" s="303"/>
      <c r="F14" s="303"/>
      <c r="G14" s="304"/>
      <c r="H14" s="303"/>
      <c r="I14" s="303"/>
      <c r="J14" s="303"/>
    </row>
    <row r="15" spans="1:10" ht="15.75" customHeight="1" x14ac:dyDescent="0.2">
      <c r="A15" s="303"/>
      <c r="B15" s="301"/>
      <c r="C15" s="303"/>
      <c r="D15" s="303"/>
      <c r="E15" s="303"/>
      <c r="F15" s="303"/>
      <c r="G15" s="304"/>
      <c r="H15" s="303"/>
      <c r="I15" s="303"/>
      <c r="J15" s="303"/>
    </row>
    <row r="16" spans="1:10" ht="15.75" customHeight="1" x14ac:dyDescent="0.2">
      <c r="A16" s="303"/>
      <c r="B16" s="301"/>
      <c r="C16" s="303"/>
      <c r="D16" s="303"/>
      <c r="E16" s="303"/>
      <c r="F16" s="303"/>
      <c r="G16" s="304"/>
      <c r="H16" s="303"/>
      <c r="I16" s="303"/>
      <c r="J16" s="303"/>
    </row>
    <row r="17" spans="1:10" ht="15.75" customHeight="1" x14ac:dyDescent="0.2">
      <c r="A17" s="303"/>
      <c r="B17" s="301"/>
      <c r="C17" s="303"/>
      <c r="D17" s="303"/>
      <c r="E17" s="303"/>
      <c r="F17" s="303"/>
      <c r="G17" s="304"/>
      <c r="H17" s="303"/>
      <c r="I17" s="303"/>
      <c r="J17" s="303"/>
    </row>
    <row r="18" spans="1:10" ht="15.75" customHeight="1" x14ac:dyDescent="0.2">
      <c r="A18" s="303"/>
      <c r="B18" s="301"/>
      <c r="C18" s="303"/>
      <c r="D18" s="303"/>
      <c r="E18" s="303"/>
      <c r="F18" s="303"/>
      <c r="G18" s="304"/>
      <c r="H18" s="303"/>
      <c r="I18" s="303"/>
      <c r="J18" s="303"/>
    </row>
    <row r="19" spans="1:10" ht="15.75" customHeight="1" x14ac:dyDescent="0.2">
      <c r="A19" s="303"/>
      <c r="B19" s="301"/>
      <c r="C19" s="303"/>
      <c r="D19" s="303"/>
      <c r="E19" s="303"/>
      <c r="F19" s="303"/>
      <c r="G19" s="304"/>
      <c r="H19" s="303"/>
      <c r="I19" s="303"/>
      <c r="J19" s="303"/>
    </row>
    <row r="20" spans="1:10" ht="15.75" customHeight="1" x14ac:dyDescent="0.2">
      <c r="A20" s="303"/>
      <c r="B20" s="301"/>
      <c r="C20" s="303"/>
      <c r="D20" s="303"/>
      <c r="E20" s="303"/>
      <c r="F20" s="303"/>
      <c r="G20" s="304"/>
      <c r="H20" s="303"/>
      <c r="I20" s="303"/>
      <c r="J20" s="303"/>
    </row>
    <row r="21" spans="1:10" ht="15.75" customHeight="1" x14ac:dyDescent="0.2">
      <c r="A21" s="303"/>
      <c r="B21" s="301"/>
      <c r="C21" s="303"/>
      <c r="D21" s="303"/>
      <c r="E21" s="303"/>
      <c r="F21" s="303"/>
      <c r="G21" s="304"/>
      <c r="H21" s="303"/>
      <c r="I21" s="303"/>
      <c r="J21" s="303"/>
    </row>
    <row r="22" spans="1:10" ht="15.75" customHeight="1" x14ac:dyDescent="0.2">
      <c r="A22" s="303"/>
      <c r="B22" s="301"/>
      <c r="C22" s="303"/>
      <c r="D22" s="303"/>
      <c r="E22" s="303"/>
      <c r="F22" s="303"/>
      <c r="G22" s="304"/>
      <c r="H22" s="303"/>
      <c r="I22" s="303"/>
      <c r="J22" s="303"/>
    </row>
    <row r="23" spans="1:10" ht="15.75" customHeight="1" x14ac:dyDescent="0.2">
      <c r="A23" s="303"/>
      <c r="B23" s="301"/>
      <c r="C23" s="303"/>
      <c r="D23" s="303"/>
      <c r="E23" s="303"/>
      <c r="F23" s="303"/>
      <c r="G23" s="304"/>
      <c r="H23" s="303"/>
      <c r="I23" s="303"/>
      <c r="J23" s="303"/>
    </row>
    <row r="24" spans="1:10" ht="15.75" customHeight="1" x14ac:dyDescent="0.2">
      <c r="A24" s="303"/>
      <c r="B24" s="301"/>
      <c r="C24" s="303"/>
      <c r="D24" s="303"/>
      <c r="E24" s="303"/>
      <c r="F24" s="303"/>
      <c r="G24" s="304"/>
      <c r="H24" s="303"/>
      <c r="I24" s="303"/>
      <c r="J24" s="303"/>
    </row>
    <row r="25" spans="1:10" ht="15.75" customHeight="1" x14ac:dyDescent="0.2">
      <c r="A25" s="303"/>
      <c r="B25" s="301"/>
      <c r="C25" s="303"/>
      <c r="D25" s="303"/>
      <c r="E25" s="303"/>
      <c r="F25" s="303"/>
      <c r="G25" s="304"/>
      <c r="H25" s="303"/>
      <c r="I25" s="303"/>
      <c r="J25" s="303"/>
    </row>
    <row r="26" spans="1:10" ht="15.75" customHeight="1" x14ac:dyDescent="0.2">
      <c r="A26" s="303"/>
      <c r="B26" s="301"/>
      <c r="C26" s="303"/>
      <c r="D26" s="303"/>
      <c r="E26" s="303"/>
      <c r="F26" s="303"/>
      <c r="G26" s="304"/>
      <c r="H26" s="303"/>
      <c r="I26" s="303"/>
      <c r="J26" s="303"/>
    </row>
    <row r="27" spans="1:10" ht="15.75" customHeight="1" x14ac:dyDescent="0.2">
      <c r="A27" s="303"/>
      <c r="B27" s="301"/>
      <c r="C27" s="303"/>
      <c r="D27" s="303"/>
      <c r="E27" s="303"/>
      <c r="F27" s="303"/>
      <c r="G27" s="304"/>
      <c r="H27" s="303"/>
      <c r="I27" s="303"/>
      <c r="J27" s="303"/>
    </row>
    <row r="28" spans="1:10" ht="15.75" customHeight="1" x14ac:dyDescent="0.2">
      <c r="A28" s="303"/>
      <c r="B28" s="301"/>
      <c r="C28" s="303"/>
      <c r="D28" s="303"/>
      <c r="E28" s="303"/>
      <c r="F28" s="303"/>
      <c r="G28" s="304"/>
      <c r="H28" s="303"/>
      <c r="I28" s="303"/>
      <c r="J28" s="303"/>
    </row>
    <row r="29" spans="1:10" ht="15.75" customHeight="1" x14ac:dyDescent="0.2">
      <c r="A29" s="303"/>
      <c r="B29" s="301"/>
      <c r="C29" s="303"/>
      <c r="D29" s="303"/>
      <c r="E29" s="303"/>
      <c r="F29" s="303"/>
      <c r="G29" s="304"/>
      <c r="H29" s="303"/>
      <c r="I29" s="303"/>
      <c r="J29" s="303"/>
    </row>
    <row r="30" spans="1:10" ht="15.75" customHeight="1" x14ac:dyDescent="0.2">
      <c r="A30" s="303"/>
      <c r="B30" s="301"/>
      <c r="C30" s="303"/>
      <c r="D30" s="303"/>
      <c r="E30" s="303"/>
      <c r="F30" s="303"/>
      <c r="G30" s="304"/>
      <c r="H30" s="303"/>
      <c r="I30" s="303"/>
      <c r="J30" s="303"/>
    </row>
    <row r="31" spans="1:10" ht="15.75" customHeight="1" x14ac:dyDescent="0.2">
      <c r="A31" s="303"/>
      <c r="B31" s="301"/>
      <c r="C31" s="303"/>
      <c r="D31" s="303"/>
      <c r="E31" s="303"/>
      <c r="F31" s="303"/>
      <c r="G31" s="304"/>
      <c r="H31" s="303"/>
      <c r="I31" s="303"/>
      <c r="J31" s="303"/>
    </row>
    <row r="32" spans="1:10" ht="15.75" customHeight="1" x14ac:dyDescent="0.2">
      <c r="A32" s="303"/>
      <c r="B32" s="301"/>
      <c r="C32" s="303"/>
      <c r="D32" s="303"/>
      <c r="E32" s="303"/>
      <c r="F32" s="303"/>
      <c r="G32" s="304"/>
      <c r="H32" s="303"/>
      <c r="I32" s="303"/>
      <c r="J32" s="303"/>
    </row>
    <row r="33" spans="1:10" ht="15.75" customHeight="1" x14ac:dyDescent="0.2">
      <c r="A33" s="303"/>
      <c r="B33" s="301"/>
      <c r="C33" s="303"/>
      <c r="D33" s="303"/>
      <c r="E33" s="303"/>
      <c r="F33" s="303"/>
      <c r="G33" s="304"/>
      <c r="H33" s="303"/>
      <c r="I33" s="303"/>
      <c r="J33" s="303"/>
    </row>
    <row r="34" spans="1:10" ht="15.75" customHeight="1" x14ac:dyDescent="0.2">
      <c r="A34" s="303"/>
      <c r="B34" s="301"/>
      <c r="C34" s="303"/>
      <c r="D34" s="303"/>
      <c r="E34" s="303"/>
      <c r="F34" s="303"/>
      <c r="G34" s="304"/>
      <c r="H34" s="303"/>
      <c r="I34" s="303"/>
      <c r="J34" s="303"/>
    </row>
    <row r="35" spans="1:10" ht="15.75" customHeight="1" x14ac:dyDescent="0.2">
      <c r="A35" s="303"/>
      <c r="B35" s="301"/>
      <c r="C35" s="303"/>
      <c r="D35" s="303"/>
      <c r="E35" s="303"/>
      <c r="F35" s="303"/>
      <c r="G35" s="304"/>
      <c r="H35" s="303"/>
      <c r="I35" s="303"/>
      <c r="J35" s="303"/>
    </row>
    <row r="36" spans="1:10" ht="15.75" customHeight="1" x14ac:dyDescent="0.2">
      <c r="A36" s="303"/>
      <c r="B36" s="301"/>
      <c r="C36" s="303"/>
      <c r="D36" s="303"/>
      <c r="E36" s="303"/>
      <c r="F36" s="303"/>
      <c r="G36" s="304"/>
      <c r="H36" s="303"/>
      <c r="I36" s="303"/>
      <c r="J36" s="303"/>
    </row>
    <row r="37" spans="1:10" ht="15.75" customHeight="1" x14ac:dyDescent="0.2">
      <c r="A37" s="303"/>
      <c r="B37" s="301"/>
      <c r="C37" s="303"/>
      <c r="D37" s="303"/>
      <c r="E37" s="303"/>
      <c r="F37" s="303"/>
      <c r="G37" s="304"/>
      <c r="H37" s="303"/>
      <c r="I37" s="303"/>
      <c r="J37" s="303"/>
    </row>
    <row r="38" spans="1:10" ht="15.75" customHeight="1" x14ac:dyDescent="0.2">
      <c r="A38" s="303"/>
      <c r="B38" s="301"/>
      <c r="C38" s="303"/>
      <c r="D38" s="303"/>
      <c r="E38" s="303"/>
      <c r="F38" s="303"/>
      <c r="G38" s="304"/>
      <c r="H38" s="303"/>
      <c r="I38" s="303"/>
      <c r="J38" s="303"/>
    </row>
    <row r="39" spans="1:10" ht="15.75" customHeight="1" x14ac:dyDescent="0.2">
      <c r="A39" s="303"/>
      <c r="B39" s="301"/>
      <c r="C39" s="303"/>
      <c r="D39" s="303"/>
      <c r="E39" s="303"/>
      <c r="F39" s="303"/>
      <c r="G39" s="304"/>
      <c r="H39" s="303"/>
      <c r="I39" s="303"/>
      <c r="J39" s="303"/>
    </row>
    <row r="40" spans="1:10" ht="15.75" customHeight="1" x14ac:dyDescent="0.2">
      <c r="A40" s="303"/>
      <c r="B40" s="301"/>
      <c r="C40" s="303"/>
      <c r="D40" s="303"/>
      <c r="E40" s="303"/>
      <c r="F40" s="303"/>
      <c r="G40" s="304"/>
      <c r="H40" s="303"/>
      <c r="I40" s="303"/>
      <c r="J40" s="303"/>
    </row>
    <row r="41" spans="1:10" ht="15.75" customHeight="1" x14ac:dyDescent="0.2">
      <c r="A41" s="303"/>
      <c r="B41" s="301"/>
      <c r="C41" s="303"/>
      <c r="D41" s="303"/>
      <c r="E41" s="303"/>
      <c r="F41" s="303"/>
      <c r="G41" s="304"/>
      <c r="H41" s="303"/>
      <c r="I41" s="303"/>
      <c r="J41" s="303"/>
    </row>
    <row r="42" spans="1:10" ht="15.75" customHeight="1" x14ac:dyDescent="0.2">
      <c r="A42" s="303"/>
      <c r="B42" s="301"/>
      <c r="C42" s="303"/>
      <c r="D42" s="303"/>
      <c r="E42" s="303"/>
      <c r="F42" s="303"/>
      <c r="G42" s="304"/>
      <c r="H42" s="303"/>
      <c r="I42" s="303"/>
      <c r="J42" s="303"/>
    </row>
    <row r="43" spans="1:10" ht="15.75" customHeight="1" x14ac:dyDescent="0.2">
      <c r="A43" s="303"/>
      <c r="B43" s="301"/>
      <c r="C43" s="303"/>
      <c r="D43" s="303"/>
      <c r="E43" s="303"/>
      <c r="F43" s="303"/>
      <c r="G43" s="304"/>
      <c r="H43" s="303"/>
      <c r="I43" s="303"/>
      <c r="J43" s="303"/>
    </row>
    <row r="44" spans="1:10" ht="15.75" customHeight="1" x14ac:dyDescent="0.2">
      <c r="A44" s="303"/>
      <c r="B44" s="301"/>
      <c r="C44" s="303"/>
      <c r="D44" s="303"/>
      <c r="E44" s="303"/>
      <c r="F44" s="303"/>
      <c r="G44" s="304"/>
      <c r="H44" s="303"/>
      <c r="I44" s="303"/>
      <c r="J44" s="303"/>
    </row>
    <row r="45" spans="1:10" ht="15.75" customHeight="1" x14ac:dyDescent="0.2">
      <c r="A45" s="303"/>
      <c r="B45" s="301"/>
      <c r="C45" s="303"/>
      <c r="D45" s="303"/>
      <c r="E45" s="303"/>
      <c r="F45" s="303"/>
      <c r="G45" s="304"/>
      <c r="H45" s="303"/>
      <c r="I45" s="303"/>
      <c r="J45" s="303"/>
    </row>
    <row r="46" spans="1:10" ht="15.75" customHeight="1" x14ac:dyDescent="0.2">
      <c r="A46" s="303"/>
      <c r="B46" s="301"/>
      <c r="C46" s="303"/>
      <c r="D46" s="303"/>
      <c r="E46" s="303"/>
      <c r="F46" s="303"/>
      <c r="G46" s="304"/>
      <c r="H46" s="303"/>
      <c r="I46" s="303"/>
      <c r="J46" s="303"/>
    </row>
    <row r="47" spans="1:10" ht="15.75" customHeight="1" x14ac:dyDescent="0.2">
      <c r="A47" s="303"/>
      <c r="B47" s="301"/>
      <c r="C47" s="303"/>
      <c r="D47" s="303"/>
      <c r="E47" s="303"/>
      <c r="F47" s="303"/>
      <c r="G47" s="304"/>
      <c r="H47" s="303"/>
      <c r="I47" s="303"/>
      <c r="J47" s="303"/>
    </row>
    <row r="48" spans="1:10" ht="15.75" customHeight="1" x14ac:dyDescent="0.2">
      <c r="A48" s="303"/>
      <c r="B48" s="301"/>
      <c r="C48" s="303"/>
      <c r="D48" s="303"/>
      <c r="E48" s="303"/>
      <c r="F48" s="303"/>
      <c r="G48" s="304"/>
      <c r="H48" s="303"/>
      <c r="I48" s="303"/>
      <c r="J48" s="303"/>
    </row>
    <row r="49" spans="1:10" ht="15.75" customHeight="1" x14ac:dyDescent="0.2">
      <c r="A49" s="303"/>
      <c r="B49" s="301"/>
      <c r="C49" s="303"/>
      <c r="D49" s="303"/>
      <c r="E49" s="303"/>
      <c r="F49" s="303"/>
      <c r="G49" s="304"/>
      <c r="H49" s="303"/>
      <c r="I49" s="303"/>
      <c r="J49" s="303"/>
    </row>
    <row r="50" spans="1:10" ht="15.75" customHeight="1" x14ac:dyDescent="0.2">
      <c r="A50" s="303"/>
      <c r="B50" s="301"/>
      <c r="C50" s="303"/>
      <c r="D50" s="303"/>
      <c r="E50" s="303"/>
      <c r="F50" s="303"/>
      <c r="G50" s="304"/>
      <c r="H50" s="303"/>
      <c r="I50" s="303"/>
      <c r="J50" s="303"/>
    </row>
    <row r="51" spans="1:10" ht="15.75" customHeight="1" x14ac:dyDescent="0.2">
      <c r="A51" s="303"/>
      <c r="B51" s="301"/>
      <c r="C51" s="303"/>
      <c r="D51" s="303"/>
      <c r="E51" s="303"/>
      <c r="F51" s="303"/>
      <c r="G51" s="304"/>
      <c r="H51" s="303"/>
      <c r="I51" s="303"/>
      <c r="J51" s="303"/>
    </row>
    <row r="52" spans="1:10" ht="15.75" customHeight="1" x14ac:dyDescent="0.2">
      <c r="A52" s="303"/>
      <c r="B52" s="301"/>
      <c r="C52" s="303"/>
      <c r="D52" s="303"/>
      <c r="E52" s="303"/>
      <c r="F52" s="303"/>
      <c r="G52" s="304"/>
      <c r="H52" s="303"/>
      <c r="I52" s="303"/>
      <c r="J52" s="303"/>
    </row>
    <row r="53" spans="1:10" ht="15.75" customHeight="1" x14ac:dyDescent="0.2">
      <c r="A53" s="303"/>
      <c r="B53" s="301"/>
      <c r="C53" s="303"/>
      <c r="D53" s="303"/>
      <c r="E53" s="303"/>
      <c r="F53" s="303"/>
      <c r="G53" s="304"/>
      <c r="H53" s="303"/>
      <c r="I53" s="303"/>
      <c r="J53" s="303"/>
    </row>
    <row r="54" spans="1:10" ht="15.75" customHeight="1" x14ac:dyDescent="0.2">
      <c r="A54" s="303"/>
      <c r="B54" s="301"/>
      <c r="C54" s="303"/>
      <c r="D54" s="303"/>
      <c r="E54" s="303"/>
      <c r="F54" s="303"/>
      <c r="G54" s="304"/>
      <c r="H54" s="303"/>
      <c r="I54" s="303"/>
      <c r="J54" s="303"/>
    </row>
    <row r="55" spans="1:10" ht="15.75" customHeight="1" x14ac:dyDescent="0.2">
      <c r="A55" s="303"/>
      <c r="B55" s="301"/>
      <c r="C55" s="303"/>
      <c r="D55" s="303"/>
      <c r="E55" s="303"/>
      <c r="F55" s="303"/>
      <c r="G55" s="304"/>
      <c r="H55" s="303"/>
      <c r="I55" s="303"/>
      <c r="J55" s="303"/>
    </row>
    <row r="56" spans="1:10" ht="15.75" customHeight="1" x14ac:dyDescent="0.2">
      <c r="A56" s="303"/>
      <c r="B56" s="301"/>
      <c r="C56" s="303"/>
      <c r="D56" s="303"/>
      <c r="E56" s="303"/>
      <c r="F56" s="303"/>
      <c r="G56" s="304"/>
      <c r="H56" s="303"/>
      <c r="I56" s="303"/>
      <c r="J56" s="303"/>
    </row>
    <row r="57" spans="1:10" ht="15.75" customHeight="1" x14ac:dyDescent="0.2">
      <c r="A57" s="303"/>
      <c r="B57" s="301"/>
      <c r="C57" s="303"/>
      <c r="D57" s="303"/>
      <c r="E57" s="303"/>
      <c r="F57" s="303"/>
      <c r="G57" s="304"/>
      <c r="H57" s="303"/>
      <c r="I57" s="303"/>
      <c r="J57" s="303"/>
    </row>
    <row r="58" spans="1:10" ht="15.75" customHeight="1" x14ac:dyDescent="0.2">
      <c r="A58" s="303"/>
      <c r="B58" s="301"/>
      <c r="C58" s="303"/>
      <c r="D58" s="303"/>
      <c r="E58" s="303"/>
      <c r="F58" s="303"/>
      <c r="G58" s="304"/>
      <c r="H58" s="303"/>
      <c r="I58" s="303"/>
      <c r="J58" s="303"/>
    </row>
    <row r="59" spans="1:10" ht="15.75" customHeight="1" x14ac:dyDescent="0.2">
      <c r="A59" s="303"/>
      <c r="B59" s="301"/>
      <c r="C59" s="303"/>
      <c r="D59" s="303"/>
      <c r="E59" s="303"/>
      <c r="F59" s="303"/>
      <c r="G59" s="304"/>
      <c r="H59" s="303"/>
      <c r="I59" s="303"/>
      <c r="J59" s="303"/>
    </row>
    <row r="60" spans="1:10" ht="15.75" customHeight="1" x14ac:dyDescent="0.2">
      <c r="A60" s="303"/>
      <c r="B60" s="301"/>
      <c r="C60" s="303"/>
      <c r="D60" s="303"/>
      <c r="E60" s="303"/>
      <c r="F60" s="303"/>
      <c r="G60" s="304"/>
      <c r="H60" s="303"/>
      <c r="I60" s="303"/>
      <c r="J60" s="303"/>
    </row>
    <row r="61" spans="1:10" ht="15.75" customHeight="1" x14ac:dyDescent="0.2">
      <c r="A61" s="303"/>
      <c r="B61" s="301"/>
      <c r="C61" s="303"/>
      <c r="D61" s="303"/>
      <c r="E61" s="303"/>
      <c r="F61" s="303"/>
      <c r="G61" s="304"/>
      <c r="H61" s="303"/>
      <c r="I61" s="303"/>
      <c r="J61" s="303"/>
    </row>
    <row r="62" spans="1:10" ht="15.75" customHeight="1" x14ac:dyDescent="0.2">
      <c r="A62" s="303"/>
      <c r="B62" s="301"/>
      <c r="C62" s="303"/>
      <c r="D62" s="303"/>
      <c r="E62" s="303"/>
      <c r="F62" s="303"/>
      <c r="G62" s="304"/>
      <c r="H62" s="303"/>
      <c r="I62" s="303"/>
      <c r="J62" s="303"/>
    </row>
    <row r="63" spans="1:10" ht="15.75" customHeight="1" x14ac:dyDescent="0.2">
      <c r="A63" s="303"/>
      <c r="B63" s="301"/>
      <c r="C63" s="303"/>
      <c r="D63" s="303"/>
      <c r="E63" s="303"/>
      <c r="F63" s="303"/>
      <c r="G63" s="304"/>
      <c r="H63" s="303"/>
      <c r="I63" s="303"/>
      <c r="J63" s="303"/>
    </row>
    <row r="64" spans="1:10" ht="15.75" customHeight="1" x14ac:dyDescent="0.2">
      <c r="A64" s="303"/>
      <c r="B64" s="301"/>
      <c r="C64" s="303"/>
      <c r="D64" s="303"/>
      <c r="E64" s="303"/>
      <c r="F64" s="303"/>
      <c r="G64" s="304"/>
      <c r="H64" s="303"/>
      <c r="I64" s="303"/>
      <c r="J64" s="303"/>
    </row>
    <row r="65" spans="1:10" ht="15.75" customHeight="1" x14ac:dyDescent="0.2">
      <c r="A65" s="303"/>
      <c r="B65" s="301"/>
      <c r="C65" s="303"/>
      <c r="D65" s="303"/>
      <c r="E65" s="303"/>
      <c r="F65" s="303"/>
      <c r="G65" s="304"/>
      <c r="H65" s="303"/>
      <c r="I65" s="303"/>
      <c r="J65" s="303"/>
    </row>
    <row r="66" spans="1:10" ht="15.75" customHeight="1" x14ac:dyDescent="0.2">
      <c r="A66" s="303"/>
      <c r="B66" s="301"/>
      <c r="C66" s="303"/>
      <c r="D66" s="303"/>
      <c r="E66" s="303"/>
      <c r="F66" s="303"/>
      <c r="G66" s="304"/>
      <c r="H66" s="303"/>
      <c r="I66" s="303"/>
      <c r="J66" s="303"/>
    </row>
    <row r="67" spans="1:10" ht="15.75" customHeight="1" x14ac:dyDescent="0.2">
      <c r="A67" s="303"/>
      <c r="B67" s="301"/>
      <c r="C67" s="303"/>
      <c r="D67" s="303"/>
      <c r="E67" s="303"/>
      <c r="F67" s="303"/>
      <c r="G67" s="304"/>
      <c r="H67" s="303"/>
      <c r="I67" s="303"/>
      <c r="J67" s="303"/>
    </row>
    <row r="68" spans="1:10" ht="15.75" customHeight="1" x14ac:dyDescent="0.2">
      <c r="A68" s="303"/>
      <c r="B68" s="301"/>
      <c r="C68" s="303"/>
      <c r="D68" s="303"/>
      <c r="E68" s="303"/>
      <c r="F68" s="303"/>
      <c r="G68" s="304"/>
      <c r="H68" s="303"/>
      <c r="I68" s="303"/>
      <c r="J68" s="303"/>
    </row>
    <row r="69" spans="1:10" ht="15.75" customHeight="1" x14ac:dyDescent="0.2">
      <c r="A69" s="303"/>
      <c r="B69" s="301"/>
      <c r="C69" s="303"/>
      <c r="D69" s="303"/>
      <c r="E69" s="303"/>
      <c r="F69" s="303"/>
      <c r="G69" s="304"/>
      <c r="H69" s="303"/>
      <c r="I69" s="303"/>
      <c r="J69" s="303"/>
    </row>
    <row r="70" spans="1:10" ht="15.75" customHeight="1" x14ac:dyDescent="0.2">
      <c r="A70" s="303"/>
      <c r="B70" s="301"/>
      <c r="C70" s="303"/>
      <c r="D70" s="303"/>
      <c r="E70" s="303"/>
      <c r="F70" s="303"/>
      <c r="G70" s="304"/>
      <c r="H70" s="303"/>
      <c r="I70" s="303"/>
      <c r="J70" s="303"/>
    </row>
    <row r="71" spans="1:10" ht="15.75" customHeight="1" x14ac:dyDescent="0.2">
      <c r="A71" s="303"/>
      <c r="B71" s="301"/>
      <c r="C71" s="303"/>
      <c r="D71" s="303"/>
      <c r="E71" s="303"/>
      <c r="F71" s="303"/>
      <c r="G71" s="304"/>
      <c r="H71" s="303"/>
      <c r="I71" s="303"/>
      <c r="J71" s="303"/>
    </row>
    <row r="72" spans="1:10" ht="15.75" customHeight="1" x14ac:dyDescent="0.2">
      <c r="A72" s="303"/>
      <c r="B72" s="301"/>
      <c r="C72" s="303"/>
      <c r="D72" s="303"/>
      <c r="E72" s="303"/>
      <c r="F72" s="303"/>
      <c r="G72" s="304"/>
      <c r="H72" s="303"/>
      <c r="I72" s="303"/>
      <c r="J72" s="303"/>
    </row>
    <row r="73" spans="1:10" ht="15.75" customHeight="1" x14ac:dyDescent="0.2">
      <c r="A73" s="303"/>
      <c r="B73" s="301"/>
      <c r="C73" s="303"/>
      <c r="D73" s="303"/>
      <c r="E73" s="303"/>
      <c r="F73" s="303"/>
      <c r="G73" s="304"/>
      <c r="H73" s="303"/>
      <c r="I73" s="303"/>
      <c r="J73" s="303"/>
    </row>
    <row r="74" spans="1:10" ht="15.75" customHeight="1" x14ac:dyDescent="0.2">
      <c r="A74" s="303"/>
      <c r="B74" s="301"/>
      <c r="C74" s="303"/>
      <c r="D74" s="303"/>
      <c r="E74" s="303"/>
      <c r="F74" s="303"/>
      <c r="G74" s="304"/>
      <c r="H74" s="303"/>
      <c r="I74" s="303"/>
      <c r="J74" s="303"/>
    </row>
    <row r="75" spans="1:10" ht="15.75" customHeight="1" x14ac:dyDescent="0.2">
      <c r="A75" s="303"/>
      <c r="B75" s="301"/>
      <c r="C75" s="303"/>
      <c r="D75" s="303"/>
      <c r="E75" s="303"/>
      <c r="F75" s="303"/>
      <c r="G75" s="304"/>
      <c r="H75" s="303"/>
      <c r="I75" s="303"/>
      <c r="J75" s="303"/>
    </row>
    <row r="76" spans="1:10" ht="15.75" customHeight="1" x14ac:dyDescent="0.2">
      <c r="A76" s="303"/>
      <c r="B76" s="301"/>
      <c r="C76" s="303"/>
      <c r="D76" s="303"/>
      <c r="E76" s="303"/>
      <c r="F76" s="303"/>
      <c r="G76" s="304"/>
      <c r="H76" s="303"/>
      <c r="I76" s="303"/>
      <c r="J76" s="303"/>
    </row>
    <row r="77" spans="1:10" ht="15.75" customHeight="1" x14ac:dyDescent="0.2">
      <c r="A77" s="303"/>
      <c r="B77" s="301"/>
      <c r="C77" s="303"/>
      <c r="D77" s="303"/>
      <c r="E77" s="303"/>
      <c r="F77" s="303"/>
      <c r="G77" s="304"/>
      <c r="H77" s="303"/>
      <c r="I77" s="303"/>
      <c r="J77" s="303"/>
    </row>
    <row r="78" spans="1:10" ht="15.75" customHeight="1" x14ac:dyDescent="0.2">
      <c r="A78" s="303"/>
      <c r="B78" s="301"/>
      <c r="C78" s="303"/>
      <c r="D78" s="303"/>
      <c r="E78" s="303"/>
      <c r="F78" s="303"/>
      <c r="G78" s="304"/>
      <c r="H78" s="303"/>
      <c r="I78" s="303"/>
      <c r="J78" s="303"/>
    </row>
    <row r="79" spans="1:10" ht="15.75" customHeight="1" x14ac:dyDescent="0.2">
      <c r="A79" s="303"/>
      <c r="B79" s="301"/>
      <c r="C79" s="303"/>
      <c r="D79" s="303"/>
      <c r="E79" s="303"/>
      <c r="F79" s="303"/>
      <c r="G79" s="304"/>
      <c r="H79" s="303"/>
      <c r="I79" s="303"/>
      <c r="J79" s="303"/>
    </row>
    <row r="80" spans="1:10" ht="15.75" customHeight="1" x14ac:dyDescent="0.2">
      <c r="A80" s="303"/>
      <c r="B80" s="301"/>
      <c r="C80" s="303"/>
      <c r="D80" s="303"/>
      <c r="E80" s="303"/>
      <c r="F80" s="303"/>
      <c r="G80" s="304"/>
      <c r="H80" s="303"/>
      <c r="I80" s="303"/>
      <c r="J80" s="303"/>
    </row>
    <row r="81" spans="1:10" ht="15.75" customHeight="1" x14ac:dyDescent="0.2">
      <c r="A81" s="303"/>
      <c r="B81" s="301"/>
      <c r="C81" s="303"/>
      <c r="D81" s="303"/>
      <c r="E81" s="303"/>
      <c r="F81" s="303"/>
      <c r="G81" s="304"/>
      <c r="H81" s="303"/>
      <c r="I81" s="303"/>
      <c r="J81" s="303"/>
    </row>
    <row r="82" spans="1:10" ht="15.75" customHeight="1" x14ac:dyDescent="0.2">
      <c r="A82" s="303"/>
      <c r="B82" s="301"/>
      <c r="C82" s="303"/>
      <c r="D82" s="303"/>
      <c r="E82" s="303"/>
      <c r="F82" s="303"/>
      <c r="G82" s="304"/>
      <c r="H82" s="303"/>
      <c r="I82" s="303"/>
      <c r="J82" s="303"/>
    </row>
    <row r="83" spans="1:10" ht="15.75" customHeight="1" x14ac:dyDescent="0.2">
      <c r="A83" s="303"/>
      <c r="B83" s="301"/>
      <c r="C83" s="303"/>
      <c r="D83" s="303"/>
      <c r="E83" s="303"/>
      <c r="F83" s="303"/>
      <c r="G83" s="304"/>
      <c r="H83" s="303"/>
      <c r="I83" s="303"/>
      <c r="J83" s="303"/>
    </row>
    <row r="84" spans="1:10" ht="15.75" customHeight="1" x14ac:dyDescent="0.2">
      <c r="A84" s="303"/>
      <c r="B84" s="301"/>
      <c r="C84" s="303"/>
      <c r="D84" s="303"/>
      <c r="E84" s="303"/>
      <c r="F84" s="303"/>
      <c r="G84" s="304"/>
      <c r="H84" s="303"/>
      <c r="I84" s="303"/>
      <c r="J84" s="303"/>
    </row>
    <row r="85" spans="1:10" ht="15.75" customHeight="1" x14ac:dyDescent="0.2">
      <c r="A85" s="303"/>
      <c r="B85" s="301"/>
      <c r="C85" s="303"/>
      <c r="D85" s="303"/>
      <c r="E85" s="303"/>
      <c r="F85" s="303"/>
      <c r="G85" s="304"/>
      <c r="H85" s="303"/>
      <c r="I85" s="303"/>
      <c r="J85" s="303"/>
    </row>
    <row r="86" spans="1:10" ht="15.75" customHeight="1" x14ac:dyDescent="0.2">
      <c r="A86" s="303"/>
      <c r="B86" s="301"/>
      <c r="C86" s="303"/>
      <c r="D86" s="303"/>
      <c r="E86" s="303"/>
      <c r="F86" s="303"/>
      <c r="G86" s="304"/>
      <c r="H86" s="303"/>
      <c r="I86" s="303"/>
      <c r="J86" s="303"/>
    </row>
    <row r="87" spans="1:10" ht="15.75" customHeight="1" x14ac:dyDescent="0.2">
      <c r="A87" s="303"/>
      <c r="B87" s="301"/>
      <c r="C87" s="303"/>
      <c r="D87" s="303"/>
      <c r="E87" s="303"/>
      <c r="F87" s="303"/>
      <c r="G87" s="304"/>
      <c r="H87" s="303"/>
      <c r="I87" s="303"/>
      <c r="J87" s="303"/>
    </row>
    <row r="88" spans="1:10" ht="15.75" customHeight="1" x14ac:dyDescent="0.2">
      <c r="A88" s="303"/>
      <c r="B88" s="301"/>
      <c r="C88" s="303"/>
      <c r="D88" s="303"/>
      <c r="E88" s="303"/>
      <c r="F88" s="303"/>
      <c r="G88" s="304"/>
      <c r="H88" s="303"/>
      <c r="I88" s="303"/>
      <c r="J88" s="303"/>
    </row>
    <row r="89" spans="1:10" ht="15.75" customHeight="1" x14ac:dyDescent="0.2">
      <c r="A89" s="303"/>
      <c r="B89" s="301"/>
      <c r="C89" s="303"/>
      <c r="D89" s="303"/>
      <c r="E89" s="303"/>
      <c r="F89" s="303"/>
      <c r="G89" s="304"/>
      <c r="H89" s="303"/>
      <c r="I89" s="303"/>
      <c r="J89" s="303"/>
    </row>
    <row r="90" spans="1:10" ht="15.75" customHeight="1" x14ac:dyDescent="0.2">
      <c r="A90" s="303"/>
      <c r="B90" s="301"/>
      <c r="C90" s="303"/>
      <c r="D90" s="303"/>
      <c r="E90" s="303"/>
      <c r="F90" s="303"/>
      <c r="G90" s="304"/>
      <c r="H90" s="303"/>
      <c r="I90" s="303"/>
      <c r="J90" s="303"/>
    </row>
    <row r="91" spans="1:10" ht="15.75" customHeight="1" x14ac:dyDescent="0.2">
      <c r="A91" s="303"/>
      <c r="B91" s="301"/>
      <c r="C91" s="303"/>
      <c r="D91" s="303"/>
      <c r="E91" s="303"/>
      <c r="F91" s="303"/>
      <c r="G91" s="304"/>
      <c r="H91" s="303"/>
      <c r="I91" s="303"/>
      <c r="J91" s="303"/>
    </row>
    <row r="92" spans="1:10" ht="15.75" customHeight="1" x14ac:dyDescent="0.2">
      <c r="A92" s="303"/>
      <c r="B92" s="301"/>
      <c r="C92" s="303"/>
      <c r="D92" s="303"/>
      <c r="E92" s="303"/>
      <c r="F92" s="303"/>
      <c r="G92" s="304"/>
      <c r="H92" s="303"/>
      <c r="I92" s="303"/>
      <c r="J92" s="303"/>
    </row>
    <row r="93" spans="1:10" ht="15.75" customHeight="1" x14ac:dyDescent="0.2">
      <c r="A93" s="303"/>
      <c r="B93" s="301"/>
      <c r="C93" s="303"/>
      <c r="D93" s="303"/>
      <c r="E93" s="303"/>
      <c r="F93" s="303"/>
      <c r="G93" s="304"/>
      <c r="H93" s="303"/>
      <c r="I93" s="303"/>
      <c r="J93" s="303"/>
    </row>
    <row r="94" spans="1:10" ht="15.75" customHeight="1" x14ac:dyDescent="0.2">
      <c r="A94" s="303"/>
      <c r="B94" s="301"/>
      <c r="C94" s="303"/>
      <c r="D94" s="303"/>
      <c r="E94" s="303"/>
      <c r="F94" s="303"/>
      <c r="G94" s="304"/>
      <c r="H94" s="303"/>
      <c r="I94" s="303"/>
      <c r="J94" s="303"/>
    </row>
    <row r="95" spans="1:10" ht="15.75" customHeight="1" x14ac:dyDescent="0.2">
      <c r="A95" s="303"/>
      <c r="B95" s="301"/>
      <c r="C95" s="303"/>
      <c r="D95" s="303"/>
      <c r="E95" s="303"/>
      <c r="F95" s="303"/>
      <c r="G95" s="304"/>
      <c r="H95" s="303"/>
      <c r="I95" s="303"/>
      <c r="J95" s="303"/>
    </row>
    <row r="96" spans="1:10" ht="15.75" customHeight="1" x14ac:dyDescent="0.2">
      <c r="A96" s="303"/>
      <c r="B96" s="301"/>
      <c r="C96" s="303"/>
      <c r="D96" s="303"/>
      <c r="E96" s="303"/>
      <c r="F96" s="303"/>
      <c r="G96" s="304"/>
      <c r="H96" s="303"/>
      <c r="I96" s="303"/>
      <c r="J96" s="303"/>
    </row>
    <row r="97" spans="1:10" ht="15.75" customHeight="1" x14ac:dyDescent="0.2">
      <c r="A97" s="303"/>
      <c r="B97" s="301"/>
      <c r="C97" s="303"/>
      <c r="D97" s="303"/>
      <c r="E97" s="303"/>
      <c r="F97" s="303"/>
      <c r="G97" s="304"/>
      <c r="H97" s="303"/>
      <c r="I97" s="303"/>
      <c r="J97" s="303"/>
    </row>
    <row r="98" spans="1:10" ht="15.75" customHeight="1" x14ac:dyDescent="0.2">
      <c r="A98" s="303"/>
      <c r="B98" s="301"/>
      <c r="C98" s="303"/>
      <c r="D98" s="303"/>
      <c r="E98" s="303"/>
      <c r="F98" s="303"/>
      <c r="G98" s="304"/>
      <c r="H98" s="303"/>
      <c r="I98" s="303"/>
      <c r="J98" s="303"/>
    </row>
    <row r="99" spans="1:10" ht="15.75" customHeight="1" x14ac:dyDescent="0.2">
      <c r="A99" s="303"/>
      <c r="B99" s="301"/>
      <c r="C99" s="303"/>
      <c r="D99" s="303"/>
      <c r="E99" s="303"/>
      <c r="F99" s="303"/>
      <c r="G99" s="304"/>
      <c r="H99" s="303"/>
      <c r="I99" s="303"/>
      <c r="J99" s="303"/>
    </row>
    <row r="100" spans="1:10" ht="15.75" customHeight="1" x14ac:dyDescent="0.2">
      <c r="A100" s="303"/>
      <c r="B100" s="301"/>
      <c r="C100" s="303"/>
      <c r="D100" s="303"/>
      <c r="E100" s="303"/>
      <c r="F100" s="303"/>
      <c r="G100" s="304"/>
      <c r="H100" s="303"/>
      <c r="I100" s="303"/>
      <c r="J100" s="303"/>
    </row>
    <row r="101" spans="1:10" ht="15.75" customHeight="1" x14ac:dyDescent="0.2">
      <c r="A101" s="303"/>
      <c r="B101" s="301"/>
      <c r="C101" s="303"/>
      <c r="D101" s="303"/>
      <c r="E101" s="303"/>
      <c r="F101" s="303"/>
      <c r="G101" s="304"/>
      <c r="H101" s="303"/>
      <c r="I101" s="303"/>
      <c r="J101" s="303"/>
    </row>
    <row r="102" spans="1:10" ht="15.75" customHeight="1" x14ac:dyDescent="0.2">
      <c r="A102" s="303"/>
      <c r="B102" s="301"/>
      <c r="C102" s="303"/>
      <c r="D102" s="303"/>
      <c r="E102" s="303"/>
      <c r="F102" s="303"/>
      <c r="G102" s="304"/>
      <c r="H102" s="303"/>
      <c r="I102" s="303"/>
      <c r="J102" s="303"/>
    </row>
    <row r="103" spans="1:10" ht="15.75" customHeight="1" x14ac:dyDescent="0.2">
      <c r="A103" s="303"/>
      <c r="B103" s="301"/>
      <c r="C103" s="303"/>
      <c r="D103" s="303"/>
      <c r="E103" s="303"/>
      <c r="F103" s="303"/>
      <c r="G103" s="304"/>
      <c r="H103" s="303"/>
      <c r="I103" s="303"/>
      <c r="J103" s="303"/>
    </row>
    <row r="104" spans="1:10" ht="15.75" customHeight="1" x14ac:dyDescent="0.2">
      <c r="A104" s="303"/>
      <c r="B104" s="301"/>
      <c r="C104" s="303"/>
      <c r="D104" s="303"/>
      <c r="E104" s="303"/>
      <c r="F104" s="303"/>
      <c r="G104" s="304"/>
      <c r="H104" s="303"/>
      <c r="I104" s="303"/>
      <c r="J104" s="303"/>
    </row>
    <row r="105" spans="1:10" ht="15.75" customHeight="1" x14ac:dyDescent="0.2">
      <c r="A105" s="303"/>
      <c r="B105" s="301"/>
      <c r="C105" s="303"/>
      <c r="D105" s="303"/>
      <c r="E105" s="303"/>
      <c r="F105" s="303"/>
      <c r="G105" s="304"/>
      <c r="H105" s="303"/>
      <c r="I105" s="303"/>
      <c r="J105" s="303"/>
    </row>
    <row r="106" spans="1:10" ht="15.75" customHeight="1" x14ac:dyDescent="0.2">
      <c r="A106" s="303"/>
      <c r="B106" s="301"/>
      <c r="C106" s="303"/>
      <c r="D106" s="303"/>
      <c r="E106" s="303"/>
      <c r="F106" s="303"/>
      <c r="G106" s="304"/>
      <c r="H106" s="303"/>
      <c r="I106" s="303"/>
      <c r="J106" s="303"/>
    </row>
    <row r="107" spans="1:10" ht="15.75" customHeight="1" x14ac:dyDescent="0.2">
      <c r="A107" s="303"/>
      <c r="B107" s="301"/>
      <c r="C107" s="303"/>
      <c r="D107" s="303"/>
      <c r="E107" s="303"/>
      <c r="F107" s="303"/>
      <c r="G107" s="304"/>
      <c r="H107" s="303"/>
      <c r="I107" s="303"/>
      <c r="J107" s="303"/>
    </row>
    <row r="108" spans="1:10" ht="15.75" customHeight="1" x14ac:dyDescent="0.2"/>
    <row r="109" spans="1:10" ht="15.75" customHeight="1" x14ac:dyDescent="0.2"/>
    <row r="110" spans="1:10" ht="15.75" customHeight="1" x14ac:dyDescent="0.2"/>
    <row r="111" spans="1:10" ht="15.75" customHeight="1" x14ac:dyDescent="0.2"/>
    <row r="112" spans="1:10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</sheetData>
  <customSheetViews>
    <customSheetView guid="{40002010-3390-4901-95C7-35699C29F282}" filter="1" showAutoFilter="1">
      <pageMargins left="0.7" right="0.7" top="0.75" bottom="0.75" header="0.3" footer="0.3"/>
      <autoFilter ref="B4:AF4" xr:uid="{550C854B-D503-4B3E-B27D-94DEDC3D2F58}"/>
    </customSheetView>
  </customSheetViews>
  <mergeCells count="5">
    <mergeCell ref="J2:J3"/>
    <mergeCell ref="D2:D3"/>
    <mergeCell ref="E2:E3"/>
    <mergeCell ref="F2:H2"/>
    <mergeCell ref="I2:I3"/>
  </mergeCells>
  <printOptions horizontalCentered="1" gridLines="1"/>
  <pageMargins left="0.7" right="0.7" top="0.75" bottom="0.75" header="0" footer="0"/>
  <pageSetup paperSize="9" fitToHeight="0" pageOrder="overThenDown" orientation="landscape" cellComments="atEnd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86BB65-E033-4D64-B7BC-8BBB94A143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BC phần mềm cc 23.05-22.06</vt:lpstr>
      <vt:lpstr>HCM</vt:lpstr>
      <vt:lpstr>Trang tính60</vt:lpstr>
      <vt:lpstr>Trang tính59</vt:lpstr>
      <vt:lpstr>ADFLEX lần 1</vt:lpstr>
      <vt:lpstr>Bản sao của ADFLEX</vt:lpstr>
      <vt:lpstr>Chi tiết chấm công 2312-151</vt:lpstr>
      <vt:lpstr>nháp</vt:lpstr>
      <vt:lpstr>Chi tiết tháng 12023 - lần 1 (1</vt:lpstr>
      <vt:lpstr>Trang tính61</vt:lpstr>
      <vt:lpstr>Trang tính57</vt:lpstr>
      <vt:lpstr>phần mềm</vt:lpstr>
      <vt:lpstr>Trang tính56</vt:lpstr>
      <vt:lpstr>CC raw MCC</vt:lpstr>
      <vt:lpstr>Báo cáo raw-Máy CC-PingGo</vt:lpstr>
      <vt:lpstr>2. Phép</vt:lpstr>
      <vt:lpstr>MCC</vt:lpstr>
      <vt:lpstr>ADFLEX - HCM</vt:lpstr>
      <vt:lpstr>MONT-E</vt:lpstr>
      <vt:lpstr>Trang tính52</vt:lpstr>
      <vt:lpstr>Trang tính51</vt:lpstr>
      <vt:lpstr>MONT-E RAW MCC</vt:lpstr>
      <vt:lpstr>Trang tính47</vt:lpstr>
      <vt:lpstr>chi tiết</vt:lpstr>
      <vt:lpstr>DS cơm trưa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Vu Viet Phuong 20215459</cp:lastModifiedBy>
  <dcterms:modified xsi:type="dcterms:W3CDTF">2025-05-11T13:54:10Z</dcterms:modified>
</cp:coreProperties>
</file>